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095" firstSheet="2" activeTab="7"/>
  </bookViews>
  <sheets>
    <sheet name="BULAN FEBRUARI" sheetId="3" r:id="rId1"/>
    <sheet name="BULAN Maret" sheetId="4" r:id="rId2"/>
    <sheet name="BULAN APRIL" sheetId="5" r:id="rId3"/>
    <sheet name="BULAN JUNI -JULI" sheetId="6" r:id="rId4"/>
    <sheet name="BULAN Agust -Sept" sheetId="7" r:id="rId5"/>
    <sheet name="BULAN Oktober" sheetId="8" r:id="rId6"/>
    <sheet name="BULAN November" sheetId="9" r:id="rId7"/>
    <sheet name="REKAP TAHUN" sheetId="2" r:id="rId8"/>
  </sheets>
  <definedNames>
    <definedName name="_xlnm.Print_Area" localSheetId="4">'BULAN Agust -Sept'!$A$1:$I$271</definedName>
    <definedName name="_xlnm.Print_Area" localSheetId="2">'BULAN APRIL'!$A$1:$I$271</definedName>
    <definedName name="_xlnm.Print_Area" localSheetId="0">'BULAN FEBRUARI'!$A$1:$I$272</definedName>
    <definedName name="_xlnm.Print_Area" localSheetId="3">'BULAN JUNI -JULI'!$A$1:$I$271</definedName>
    <definedName name="_xlnm.Print_Area" localSheetId="1">'BULAN Maret'!$A$1:$I$271</definedName>
    <definedName name="_xlnm.Print_Area" localSheetId="6">'BULAN November'!$A$1:$I$271</definedName>
    <definedName name="_xlnm.Print_Area" localSheetId="5">'BULAN Oktober'!$A$1:$I$271</definedName>
    <definedName name="_xlnm.Print_Area" localSheetId="7">'REKAP TAHUN'!$A$1:$O$71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1" i="9" l="1"/>
  <c r="C261" i="9"/>
  <c r="C263" i="9" s="1"/>
  <c r="C250" i="9"/>
  <c r="E246" i="9"/>
  <c r="E243" i="9"/>
  <c r="E233" i="9"/>
  <c r="E250" i="9" s="1"/>
  <c r="E228" i="9"/>
  <c r="C228" i="9"/>
  <c r="E217" i="9"/>
  <c r="C217" i="9"/>
  <c r="E207" i="9"/>
  <c r="C207" i="9"/>
  <c r="E195" i="9"/>
  <c r="C195" i="9"/>
  <c r="E182" i="9"/>
  <c r="C182" i="9"/>
  <c r="G169" i="9"/>
  <c r="E169" i="9"/>
  <c r="G155" i="9"/>
  <c r="E155" i="9"/>
  <c r="C155" i="9"/>
  <c r="E136" i="9"/>
  <c r="C136" i="9"/>
  <c r="E123" i="9"/>
  <c r="C123" i="9"/>
  <c r="E108" i="9"/>
  <c r="C108" i="9"/>
  <c r="E95" i="9"/>
  <c r="C95" i="9"/>
  <c r="G80" i="9"/>
  <c r="E80" i="9"/>
  <c r="H80" i="9" s="1"/>
  <c r="C80" i="9"/>
  <c r="E65" i="9"/>
  <c r="C65" i="9"/>
  <c r="G50" i="9"/>
  <c r="E50" i="9"/>
  <c r="C50" i="9"/>
  <c r="G39" i="9"/>
  <c r="E39" i="9"/>
  <c r="C39" i="9"/>
  <c r="E21" i="9"/>
  <c r="C21" i="9"/>
  <c r="H50" i="9" l="1"/>
  <c r="E263" i="9" s="1"/>
  <c r="H39" i="9"/>
  <c r="L43" i="2"/>
  <c r="L29" i="2"/>
  <c r="E207" i="8"/>
  <c r="E123" i="8"/>
  <c r="E261" i="8"/>
  <c r="C261" i="8"/>
  <c r="C263" i="8" s="1"/>
  <c r="C250" i="8"/>
  <c r="E246" i="8"/>
  <c r="E243" i="8"/>
  <c r="E233" i="8"/>
  <c r="E250" i="8" s="1"/>
  <c r="E228" i="8"/>
  <c r="C228" i="8"/>
  <c r="E217" i="8"/>
  <c r="C217" i="8"/>
  <c r="C207" i="8"/>
  <c r="E195" i="8"/>
  <c r="C195" i="8"/>
  <c r="E182" i="8"/>
  <c r="C182" i="8"/>
  <c r="G169" i="8"/>
  <c r="E169" i="8"/>
  <c r="G155" i="8"/>
  <c r="E155" i="8"/>
  <c r="C155" i="8"/>
  <c r="E136" i="8"/>
  <c r="C136" i="8"/>
  <c r="C123" i="8"/>
  <c r="E108" i="8"/>
  <c r="C108" i="8"/>
  <c r="E95" i="8"/>
  <c r="C95" i="8"/>
  <c r="G80" i="8"/>
  <c r="E80" i="8"/>
  <c r="H80" i="8" s="1"/>
  <c r="C80" i="8"/>
  <c r="E65" i="8"/>
  <c r="C65" i="8"/>
  <c r="G50" i="8"/>
  <c r="E50" i="8"/>
  <c r="C50" i="8"/>
  <c r="G39" i="8"/>
  <c r="E39" i="8"/>
  <c r="C39" i="8"/>
  <c r="E21" i="8"/>
  <c r="C21" i="8"/>
  <c r="H50" i="8" l="1"/>
  <c r="E263" i="8" s="1"/>
  <c r="H39" i="8"/>
  <c r="K55" i="2"/>
  <c r="E261" i="7" l="1"/>
  <c r="C261" i="7"/>
  <c r="C263" i="7" s="1"/>
  <c r="C250" i="7"/>
  <c r="E246" i="7"/>
  <c r="E243" i="7"/>
  <c r="E233" i="7"/>
  <c r="E250" i="7" s="1"/>
  <c r="E263" i="7" s="1"/>
  <c r="E228" i="7"/>
  <c r="C228" i="7"/>
  <c r="E217" i="7"/>
  <c r="C217" i="7"/>
  <c r="E207" i="7"/>
  <c r="C207" i="7"/>
  <c r="E195" i="7"/>
  <c r="C195" i="7"/>
  <c r="E182" i="7"/>
  <c r="C182" i="7"/>
  <c r="G169" i="7"/>
  <c r="E169" i="7"/>
  <c r="G155" i="7"/>
  <c r="E155" i="7"/>
  <c r="C155" i="7"/>
  <c r="E136" i="7"/>
  <c r="C136" i="7"/>
  <c r="C123" i="7"/>
  <c r="E108" i="7"/>
  <c r="C108" i="7"/>
  <c r="E95" i="7"/>
  <c r="C95" i="7"/>
  <c r="G80" i="7"/>
  <c r="E80" i="7"/>
  <c r="H80" i="7" s="1"/>
  <c r="C80" i="7"/>
  <c r="E65" i="7"/>
  <c r="C65" i="7"/>
  <c r="G50" i="7"/>
  <c r="E50" i="7"/>
  <c r="C50" i="7"/>
  <c r="G39" i="7"/>
  <c r="E39" i="7"/>
  <c r="H39" i="7" s="1"/>
  <c r="C39" i="7"/>
  <c r="E21" i="7"/>
  <c r="C21" i="7"/>
  <c r="H50" i="7" l="1"/>
  <c r="H55" i="2"/>
  <c r="H16" i="2"/>
  <c r="E65" i="6"/>
  <c r="E261" i="6" l="1"/>
  <c r="C261" i="6"/>
  <c r="C263" i="6" s="1"/>
  <c r="C250" i="6"/>
  <c r="E246" i="6"/>
  <c r="E243" i="6"/>
  <c r="E233" i="6"/>
  <c r="E228" i="6"/>
  <c r="C228" i="6"/>
  <c r="E217" i="6"/>
  <c r="C217" i="6"/>
  <c r="E207" i="6"/>
  <c r="C207" i="6"/>
  <c r="E195" i="6"/>
  <c r="C195" i="6"/>
  <c r="E182" i="6"/>
  <c r="C182" i="6"/>
  <c r="G169" i="6"/>
  <c r="E169" i="6"/>
  <c r="G155" i="6"/>
  <c r="E155" i="6"/>
  <c r="C155" i="6"/>
  <c r="E136" i="6"/>
  <c r="C136" i="6"/>
  <c r="C123" i="6"/>
  <c r="E108" i="6"/>
  <c r="C108" i="6"/>
  <c r="E95" i="6"/>
  <c r="C95" i="6"/>
  <c r="G80" i="6"/>
  <c r="E80" i="6"/>
  <c r="H80" i="6" s="1"/>
  <c r="C80" i="6"/>
  <c r="C65" i="6"/>
  <c r="G50" i="6"/>
  <c r="E50" i="6"/>
  <c r="C50" i="6"/>
  <c r="G39" i="6"/>
  <c r="E39" i="6"/>
  <c r="C39" i="6"/>
  <c r="E21" i="6"/>
  <c r="C21" i="6"/>
  <c r="H50" i="6" l="1"/>
  <c r="H39" i="6"/>
  <c r="E263" i="6"/>
  <c r="D15" i="2"/>
  <c r="D61" i="2"/>
  <c r="E261" i="5" l="1"/>
  <c r="C261" i="5"/>
  <c r="C263" i="5" s="1"/>
  <c r="C250" i="5"/>
  <c r="E246" i="5"/>
  <c r="E243" i="5"/>
  <c r="E233" i="5"/>
  <c r="E228" i="5"/>
  <c r="C228" i="5"/>
  <c r="E217" i="5"/>
  <c r="C217" i="5"/>
  <c r="E207" i="5"/>
  <c r="C207" i="5"/>
  <c r="E195" i="5"/>
  <c r="C195" i="5"/>
  <c r="E182" i="5"/>
  <c r="C182" i="5"/>
  <c r="G169" i="5"/>
  <c r="E169" i="5"/>
  <c r="G155" i="5"/>
  <c r="E155" i="5"/>
  <c r="C155" i="5"/>
  <c r="E136" i="5"/>
  <c r="C136" i="5"/>
  <c r="C123" i="5"/>
  <c r="E108" i="5"/>
  <c r="C108" i="5"/>
  <c r="E95" i="5"/>
  <c r="C95" i="5"/>
  <c r="G80" i="5"/>
  <c r="E80" i="5"/>
  <c r="H80" i="5" s="1"/>
  <c r="C80" i="5"/>
  <c r="C65" i="5"/>
  <c r="G50" i="5"/>
  <c r="E50" i="5"/>
  <c r="H50" i="5" s="1"/>
  <c r="C50" i="5"/>
  <c r="G39" i="5"/>
  <c r="E39" i="5"/>
  <c r="H39" i="5" s="1"/>
  <c r="C39" i="5"/>
  <c r="E21" i="5"/>
  <c r="C21" i="5"/>
  <c r="E263" i="5" l="1"/>
  <c r="E261" i="4"/>
  <c r="C261" i="4"/>
  <c r="C263" i="4" s="1"/>
  <c r="C250" i="4"/>
  <c r="E246" i="4"/>
  <c r="E243" i="4"/>
  <c r="E233" i="4"/>
  <c r="E228" i="4"/>
  <c r="C228" i="4"/>
  <c r="E217" i="4"/>
  <c r="C217" i="4"/>
  <c r="E207" i="4"/>
  <c r="C207" i="4"/>
  <c r="E195" i="4"/>
  <c r="C195" i="4"/>
  <c r="E182" i="4"/>
  <c r="C182" i="4"/>
  <c r="G169" i="4"/>
  <c r="E169" i="4"/>
  <c r="G155" i="4"/>
  <c r="E155" i="4"/>
  <c r="C155" i="4"/>
  <c r="E136" i="4"/>
  <c r="C136" i="4"/>
  <c r="C123" i="4"/>
  <c r="E108" i="4"/>
  <c r="C108" i="4"/>
  <c r="E95" i="4"/>
  <c r="C95" i="4"/>
  <c r="G80" i="4"/>
  <c r="E80" i="4"/>
  <c r="H80" i="4" s="1"/>
  <c r="C80" i="4"/>
  <c r="C65" i="4"/>
  <c r="G50" i="4"/>
  <c r="E50" i="4"/>
  <c r="C50" i="4"/>
  <c r="G39" i="4"/>
  <c r="E39" i="4"/>
  <c r="C39" i="4"/>
  <c r="E21" i="4"/>
  <c r="C21" i="4"/>
  <c r="H50" i="4" l="1"/>
  <c r="H39" i="4"/>
  <c r="E263" i="4"/>
  <c r="D55" i="2"/>
  <c r="D50" i="2"/>
  <c r="D19" i="2"/>
  <c r="C19" i="2" l="1"/>
  <c r="E240" i="3"/>
  <c r="E261" i="3" l="1"/>
  <c r="C261" i="3"/>
  <c r="C250" i="3"/>
  <c r="E246" i="3"/>
  <c r="E243" i="3"/>
  <c r="E239" i="3"/>
  <c r="E233" i="3"/>
  <c r="E228" i="3"/>
  <c r="C228" i="3"/>
  <c r="E217" i="3"/>
  <c r="C217" i="3"/>
  <c r="E207" i="3"/>
  <c r="C207" i="3"/>
  <c r="E195" i="3"/>
  <c r="C195" i="3"/>
  <c r="E182" i="3"/>
  <c r="C182" i="3"/>
  <c r="G169" i="3"/>
  <c r="E169" i="3"/>
  <c r="G155" i="3"/>
  <c r="E155" i="3"/>
  <c r="C155" i="3"/>
  <c r="E136" i="3"/>
  <c r="C136" i="3"/>
  <c r="E123" i="3"/>
  <c r="C123" i="3"/>
  <c r="E108" i="3"/>
  <c r="C108" i="3"/>
  <c r="E95" i="3"/>
  <c r="C95" i="3"/>
  <c r="G80" i="3"/>
  <c r="E80" i="3"/>
  <c r="C80" i="3"/>
  <c r="E65" i="3"/>
  <c r="C65" i="3"/>
  <c r="G50" i="3"/>
  <c r="E50" i="3"/>
  <c r="C50" i="3"/>
  <c r="G39" i="3"/>
  <c r="E39" i="3"/>
  <c r="C39" i="3"/>
  <c r="E21" i="3"/>
  <c r="C21" i="3"/>
  <c r="C263" i="3" l="1"/>
  <c r="H80" i="3"/>
  <c r="E250" i="3"/>
  <c r="H50" i="3"/>
  <c r="H39" i="3"/>
  <c r="E263" i="3" l="1"/>
  <c r="O56" i="2"/>
  <c r="O57" i="2"/>
  <c r="O58" i="2"/>
  <c r="O59" i="2"/>
  <c r="O60" i="2"/>
  <c r="E55" i="2"/>
  <c r="E8" i="2" s="1"/>
  <c r="F55" i="2"/>
  <c r="G55" i="2"/>
  <c r="I55" i="2"/>
  <c r="J55" i="2"/>
  <c r="L55" i="2"/>
  <c r="M55" i="2"/>
  <c r="N55" i="2"/>
  <c r="C55" i="2"/>
  <c r="O45" i="2"/>
  <c r="D44" i="2"/>
  <c r="D43" i="2" s="1"/>
  <c r="E44" i="2"/>
  <c r="F44" i="2"/>
  <c r="G44" i="2"/>
  <c r="H44" i="2"/>
  <c r="I44" i="2"/>
  <c r="J44" i="2"/>
  <c r="K44" i="2"/>
  <c r="L44" i="2"/>
  <c r="M44" i="2"/>
  <c r="N44" i="2"/>
  <c r="O37" i="2"/>
  <c r="O38" i="2"/>
  <c r="O39" i="2"/>
  <c r="D36" i="2"/>
  <c r="E36" i="2"/>
  <c r="F36" i="2"/>
  <c r="G36" i="2"/>
  <c r="H36" i="2"/>
  <c r="I36" i="2"/>
  <c r="J36" i="2"/>
  <c r="K36" i="2"/>
  <c r="L36" i="2"/>
  <c r="M36" i="2"/>
  <c r="N36" i="2"/>
  <c r="O34" i="2"/>
  <c r="O35" i="2"/>
  <c r="D33" i="2"/>
  <c r="E33" i="2"/>
  <c r="F33" i="2"/>
  <c r="G33" i="2"/>
  <c r="H33" i="2"/>
  <c r="I33" i="2"/>
  <c r="J33" i="2"/>
  <c r="K33" i="2"/>
  <c r="L33" i="2"/>
  <c r="M33" i="2"/>
  <c r="N33" i="2"/>
  <c r="O30" i="2"/>
  <c r="E29" i="2"/>
  <c r="F29" i="2"/>
  <c r="G29" i="2"/>
  <c r="H29" i="2"/>
  <c r="I29" i="2"/>
  <c r="J29" i="2"/>
  <c r="K29" i="2"/>
  <c r="M29" i="2"/>
  <c r="N29" i="2"/>
  <c r="O25" i="2"/>
  <c r="O26" i="2"/>
  <c r="D24" i="2"/>
  <c r="E24" i="2"/>
  <c r="F24" i="2"/>
  <c r="G24" i="2"/>
  <c r="H24" i="2"/>
  <c r="I24" i="2"/>
  <c r="J24" i="2"/>
  <c r="K24" i="2"/>
  <c r="L24" i="2"/>
  <c r="M24" i="2"/>
  <c r="N24" i="2"/>
  <c r="O23" i="2"/>
  <c r="D22" i="2"/>
  <c r="E22" i="2"/>
  <c r="F22" i="2"/>
  <c r="G22" i="2"/>
  <c r="H22" i="2"/>
  <c r="I22" i="2"/>
  <c r="J22" i="2"/>
  <c r="K22" i="2"/>
  <c r="L22" i="2"/>
  <c r="M22" i="2"/>
  <c r="N22" i="2"/>
  <c r="O20" i="2"/>
  <c r="O21" i="2"/>
  <c r="E19" i="2"/>
  <c r="F19" i="2"/>
  <c r="G19" i="2"/>
  <c r="H19" i="2"/>
  <c r="I19" i="2"/>
  <c r="J19" i="2"/>
  <c r="K19" i="2"/>
  <c r="L19" i="2"/>
  <c r="L15" i="2" s="1"/>
  <c r="M19" i="2"/>
  <c r="N19" i="2"/>
  <c r="O17" i="2"/>
  <c r="O18" i="2"/>
  <c r="D16" i="2"/>
  <c r="E16" i="2"/>
  <c r="F16" i="2"/>
  <c r="G16" i="2"/>
  <c r="I16" i="2"/>
  <c r="J16" i="2"/>
  <c r="K16" i="2"/>
  <c r="L16" i="2"/>
  <c r="M16" i="2"/>
  <c r="N16" i="2"/>
  <c r="O10" i="2"/>
  <c r="O11" i="2"/>
  <c r="O12" i="2"/>
  <c r="O13" i="2"/>
  <c r="O14" i="2"/>
  <c r="D9" i="2"/>
  <c r="E9" i="2"/>
  <c r="F9" i="2"/>
  <c r="G9" i="2"/>
  <c r="H9" i="2"/>
  <c r="I9" i="2"/>
  <c r="J9" i="2"/>
  <c r="K9" i="2"/>
  <c r="L9" i="2"/>
  <c r="M9" i="2"/>
  <c r="N9" i="2"/>
  <c r="E43" i="2" l="1"/>
  <c r="F43" i="2"/>
  <c r="G43" i="2"/>
  <c r="H43" i="2"/>
  <c r="I43" i="2"/>
  <c r="J43" i="2"/>
  <c r="K43" i="2"/>
  <c r="M43" i="2"/>
  <c r="N43" i="2"/>
  <c r="E50" i="2"/>
  <c r="F50" i="2"/>
  <c r="G50" i="2"/>
  <c r="H50" i="2"/>
  <c r="I50" i="2"/>
  <c r="J50" i="2"/>
  <c r="K50" i="2"/>
  <c r="L50" i="2"/>
  <c r="M50" i="2"/>
  <c r="N50" i="2"/>
  <c r="O16" i="2"/>
  <c r="O19" i="2"/>
  <c r="O22" i="2"/>
  <c r="O24" i="2"/>
  <c r="O27" i="2"/>
  <c r="O28" i="2"/>
  <c r="O29" i="2"/>
  <c r="O31" i="2"/>
  <c r="O32" i="2"/>
  <c r="O33" i="2"/>
  <c r="O36" i="2"/>
  <c r="O40" i="2"/>
  <c r="O41" i="2"/>
  <c r="O42" i="2"/>
  <c r="O44" i="2"/>
  <c r="O46" i="2"/>
  <c r="O47" i="2"/>
  <c r="O48" i="2"/>
  <c r="O49" i="2"/>
  <c r="O51" i="2"/>
  <c r="O52" i="2"/>
  <c r="O53" i="2"/>
  <c r="O54" i="2"/>
  <c r="F15" i="2"/>
  <c r="F61" i="2" s="1"/>
  <c r="G15" i="2"/>
  <c r="H15" i="2"/>
  <c r="H61" i="2" s="1"/>
  <c r="I15" i="2"/>
  <c r="J15" i="2"/>
  <c r="J61" i="2" s="1"/>
  <c r="K15" i="2"/>
  <c r="M15" i="2"/>
  <c r="N15" i="2"/>
  <c r="N61" i="2" s="1"/>
  <c r="O9" i="2"/>
  <c r="C50" i="2"/>
  <c r="C61" i="2" s="1"/>
  <c r="C43" i="2"/>
  <c r="C24" i="2"/>
  <c r="C22" i="2"/>
  <c r="C16" i="2"/>
  <c r="L61" i="2" l="1"/>
  <c r="M61" i="2"/>
  <c r="K61" i="2"/>
  <c r="I61" i="2"/>
  <c r="G61" i="2"/>
  <c r="E61" i="2"/>
  <c r="I8" i="2"/>
  <c r="O15" i="2"/>
  <c r="N8" i="2"/>
  <c r="M8" i="2"/>
  <c r="L8" i="2"/>
  <c r="O55" i="2"/>
  <c r="O43" i="2"/>
  <c r="F8" i="2"/>
  <c r="K8" i="2"/>
  <c r="G8" i="2"/>
  <c r="O50" i="2"/>
  <c r="J8" i="2"/>
  <c r="O61" i="2" l="1"/>
  <c r="O8" i="2"/>
</calcChain>
</file>

<file path=xl/sharedStrings.xml><?xml version="1.0" encoding="utf-8"?>
<sst xmlns="http://schemas.openxmlformats.org/spreadsheetml/2006/main" count="2754" uniqueCount="284">
  <si>
    <t xml:space="preserve">LAPORAN BULANAN </t>
  </si>
  <si>
    <t>REALISASI DANA BOK UNTUK OPERASIONAL PUSKESMAS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</si>
  <si>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</si>
  <si>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</si>
  <si>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</si>
  <si>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</si>
  <si>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</si>
  <si>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</si>
  <si>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BULAN                                                                                              </t>
  </si>
  <si>
    <t>: FEBRUARI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</si>
  <si>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</si>
  <si>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</si>
  <si>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</si>
  <si>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</si>
  <si>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</si>
  <si>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</si>
  <si>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</si>
  <si>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</si>
  <si>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</si>
  <si>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</si>
  <si>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</si>
  <si>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</si>
  <si>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</si>
  <si>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</si>
  <si>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</si>
  <si>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</si>
  <si>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</si>
  <si>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</si>
  <si>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</si>
  <si>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</si>
  <si>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</si>
  <si>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</si>
  <si>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</si>
  <si>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</si>
  <si>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</si>
  <si>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</si>
  <si>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</si>
  <si>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</si>
  <si>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</si>
  <si>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</si>
  <si>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</si>
  <si>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</si>
  <si>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</si>
  <si>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</si>
  <si>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</si>
  <si>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</si>
  <si>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</si>
  <si>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</si>
  <si>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</si>
  <si>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</si>
  <si>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</si>
  <si>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</si>
  <si>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</si>
  <si>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</si>
  <si>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</si>
  <si>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</si>
  <si>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</si>
  <si>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</si>
  <si>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</si>
  <si>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</si>
  <si>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</si>
  <si>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</si>
  <si>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</si>
  <si>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</si>
  <si>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</si>
  <si>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Penjaringan peserta didik (kelas 1,7,10)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</si>
  <si>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</si>
  <si>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</si>
  <si>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</si>
  <si>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</si>
  <si>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</si>
  <si>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</si>
  <si>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</si>
  <si>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</si>
  <si>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</si>
  <si>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</si>
  <si>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</si>
  <si>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</si>
  <si>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</si>
  <si>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</si>
  <si>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</si>
  <si>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</si>
  <si>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</si>
  <si>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</si>
  <si>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</si>
  <si>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</si>
  <si>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</si>
  <si>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</si>
  <si>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</si>
  <si>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</si>
  <si>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</si>
  <si>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</si>
  <si>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</si>
  <si>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</si>
  <si>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</si>
  <si>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</si>
  <si>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</si>
  <si>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</si>
  <si>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</si>
  <si>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</si>
  <si>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</si>
  <si>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</si>
  <si>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</si>
  <si>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</si>
  <si>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</si>
  <si>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</si>
  <si>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</si>
  <si>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</si>
  <si>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</si>
  <si>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</si>
  <si>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</si>
  <si>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</si>
  <si>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</si>
  <si>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</si>
  <si>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</si>
  <si>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</si>
  <si>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</si>
  <si>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</si>
  <si>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</si>
  <si>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Evaluasi kader PMO</t>
  </si>
  <si>
    <t>Orientasi kader kesehatan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</si>
  <si>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</si>
  <si>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</si>
  <si>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</si>
  <si>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</si>
  <si>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</si>
  <si>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</si>
  <si>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</si>
  <si>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</si>
  <si>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</si>
  <si>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</si>
  <si>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</si>
  <si>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</si>
  <si>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</si>
  <si>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</si>
  <si>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</si>
  <si>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</si>
  <si>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</si>
  <si>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………………………………………………</t>
  </si>
  <si>
    <t>……………………………………………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</si>
  <si>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</si>
  <si>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</si>
  <si>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</si>
  <si>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</si>
  <si>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</si>
  <si>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</si>
  <si>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</si>
  <si>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</si>
  <si>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L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</si>
  <si>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</si>
  <si>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</si>
  <si>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</si>
  <si>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</si>
  <si>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</si>
  <si>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</si>
  <si>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</si>
  <si>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</si>
  <si>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</si>
  <si>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</si>
  <si>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</si>
  <si>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</si>
  <si>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</si>
  <si>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</si>
  <si>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</si>
  <si>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</si>
  <si>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</si>
  <si>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</si>
  <si>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</si>
  <si>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</si>
  <si>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Pemeriksaan kebugaran</t>
  </si>
  <si>
    <t>Pembinaan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</si>
  <si>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</si>
  <si>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</si>
  <si>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</si>
  <si>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</si>
  <si>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</si>
  <si>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</si>
  <si>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</si>
  <si>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</si>
  <si>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</si>
  <si>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</si>
  <si>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</si>
  <si>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</si>
  <si>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</si>
  <si>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</si>
  <si>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</si>
  <si>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</si>
  <si>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</si>
  <si>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</si>
  <si>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</si>
  <si>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</si>
  <si>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</si>
  <si>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</si>
  <si>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</si>
  <si>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</si>
  <si>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</si>
  <si>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</si>
  <si>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</si>
  <si>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</si>
  <si>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</si>
  <si>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</si>
  <si>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</si>
  <si>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</si>
  <si>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</si>
  <si>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</si>
  <si>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 xml:space="preserve">UPAYA KESEHATAN LINGKUNGAN </t>
  </si>
  <si>
    <t>TOTAL PENYERAPAN BULAN INI 
(Rp)</t>
  </si>
  <si>
    <t>% PENYERAPAN (8/3x 100)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</si>
  <si>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</si>
  <si>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</si>
  <si>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</si>
  <si>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</si>
  <si>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</si>
  <si>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</si>
  <si>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</si>
  <si>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</si>
  <si>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</si>
  <si>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</si>
  <si>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</si>
  <si>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</si>
  <si>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PROGRAM INDONESIA SEHAT MELALUI PENDEKATAN KELUARGA</t>
  </si>
  <si>
    <t>Pemeliharaan/Maintenance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</si>
  <si>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</si>
  <si>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</si>
  <si>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</si>
  <si>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</si>
  <si>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</si>
  <si>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</si>
  <si>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</si>
  <si>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</si>
  <si>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</si>
  <si>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</si>
  <si>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</si>
  <si>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</si>
  <si>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</si>
  <si>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</si>
  <si>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</si>
  <si>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</si>
  <si>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</si>
  <si>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</si>
  <si>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</si>
  <si>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</si>
  <si>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</si>
  <si>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</si>
  <si>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</si>
  <si>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</si>
  <si>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</si>
  <si>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</si>
  <si>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</si>
  <si>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KEGIATAN</t>
  </si>
  <si>
    <t>TOTAL PENYERAPAN (Rp)</t>
  </si>
  <si>
    <t xml:space="preserve">TOTAL PKM </t>
  </si>
  <si>
    <t xml:space="preserve">REKAP REALISASI KEGIATAN BOK DI PUSKESMAS </t>
  </si>
  <si>
    <t>TINGKAT KABUPATEN/KOTA TAHUN 2020</t>
  </si>
  <si>
    <t>: Rp. 6.235.834.000</t>
  </si>
  <si>
    <t>Kesmas</t>
  </si>
  <si>
    <t>Pengelola Keuangan</t>
  </si>
  <si>
    <t>Pelayanan Kesehatan anak usia pendidikan dasar (5)</t>
  </si>
  <si>
    <t xml:space="preserve">Catt : utk uraian kegiatan bisa ditambahkan kegiatan lain selama keg tsb ada dalam juknis, dan diperhatikan penempatan sesuai kamarnya </t>
  </si>
  <si>
    <t>TAHUN 2020</t>
  </si>
  <si>
    <t>CITEUREUP</t>
  </si>
  <si>
    <t>JUMLAH</t>
  </si>
  <si>
    <t>Cimahi,    April 2020</t>
  </si>
  <si>
    <t>Kepala Puskesmas Citeureup</t>
  </si>
  <si>
    <t>(dr. Juara Pardamean)</t>
  </si>
  <si>
    <t>NIP. 197008202007011039</t>
  </si>
  <si>
    <t>Penyuluhan Terpadu PIS-PK</t>
  </si>
  <si>
    <t>Intervensi Kunjungan Keluarga PIS-PK</t>
  </si>
  <si>
    <t>PUSKESMAS : CITEUREUP</t>
  </si>
  <si>
    <t>: MARET</t>
  </si>
  <si>
    <t>Cimahi,    Mei 2020</t>
  </si>
  <si>
    <t>: JUNI</t>
  </si>
  <si>
    <t>Cimahi,    Juli 2020</t>
  </si>
  <si>
    <t>Imunisasi Calon Jemaah Haji</t>
  </si>
  <si>
    <t>Pendataan Sasaran Terpadu</t>
  </si>
  <si>
    <t>Cimahi,    September 2020</t>
  </si>
  <si>
    <t>: SEPTEMBER</t>
  </si>
  <si>
    <t>: OKTOBER</t>
  </si>
  <si>
    <t>Sosialisasi Pertemuan Persiapan pendataan Kesling</t>
  </si>
  <si>
    <t>Tes Kebugaran Karyawan Puskesmas</t>
  </si>
  <si>
    <t>: NOVEMBER</t>
  </si>
  <si>
    <t>Pendataan Kesling</t>
  </si>
  <si>
    <t>Cimahi,    November 2020</t>
  </si>
  <si>
    <t>Cimahi,               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</si>
</sst>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sz val="12"/>
      <color rgb="FF000000"/>
      <name val="Bookman Old Style"/>
      <family val="1"/>
    </font>
    <font>
      <i/>
      <sz val="12"/>
      <color rgb="FF0070C0"/>
      <name val="Bookman Old Style"/>
      <family val="1"/>
    </font>
    <font>
      <sz val="12"/>
      <color rgb="FF0070C0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11">
    <xf numFmtId="0" fontId="0" fillId="0" borderId="0" xfId="0"/>
    <xf numFmtId="41" fontId="3" fillId="0" borderId="0" xfId="3" applyFont="1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0" fontId="7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2" fontId="10" fillId="0" borderId="4" xfId="2" applyNumberFormat="1" applyFont="1" applyFill="1" applyBorder="1" applyAlignment="1">
      <alignment vertical="center"/>
    </xf>
    <xf numFmtId="0" fontId="10" fillId="0" borderId="4" xfId="2" applyFont="1" applyFill="1" applyBorder="1" applyAlignment="1">
      <alignment horizontal="center" vertical="center"/>
    </xf>
    <xf numFmtId="2" fontId="10" fillId="0" borderId="6" xfId="2" applyNumberFormat="1" applyFont="1" applyFill="1" applyBorder="1"/>
    <xf numFmtId="0" fontId="10" fillId="0" borderId="7" xfId="2" applyFont="1" applyFill="1" applyBorder="1" applyAlignment="1">
      <alignment horizontal="center" vertical="center"/>
    </xf>
    <xf numFmtId="41" fontId="8" fillId="0" borderId="3" xfId="2" applyNumberFormat="1" applyFont="1" applyBorder="1"/>
    <xf numFmtId="2" fontId="10" fillId="0" borderId="3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1" fillId="0" borderId="8" xfId="2" applyFont="1" applyFill="1" applyBorder="1" applyAlignment="1">
      <alignment horizontal="center" vertical="center"/>
    </xf>
    <xf numFmtId="0" fontId="8" fillId="0" borderId="0" xfId="2" applyFont="1"/>
    <xf numFmtId="0" fontId="11" fillId="0" borderId="1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2" fontId="10" fillId="0" borderId="4" xfId="2" applyNumberFormat="1" applyFont="1" applyFill="1" applyBorder="1" applyAlignment="1">
      <alignment vertical="top"/>
    </xf>
    <xf numFmtId="2" fontId="10" fillId="0" borderId="5" xfId="2" applyNumberFormat="1" applyFont="1" applyFill="1" applyBorder="1"/>
    <xf numFmtId="0" fontId="10" fillId="0" borderId="0" xfId="2" applyFont="1" applyFill="1" applyBorder="1" applyAlignment="1">
      <alignment horizontal="center" vertical="center"/>
    </xf>
    <xf numFmtId="41" fontId="8" fillId="0" borderId="0" xfId="2" applyNumberFormat="1" applyFont="1" applyBorder="1"/>
    <xf numFmtId="2" fontId="10" fillId="0" borderId="0" xfId="2" applyNumberFormat="1" applyFont="1" applyFill="1" applyBorder="1" applyAlignment="1">
      <alignment horizontal="center" vertical="center"/>
    </xf>
    <xf numFmtId="0" fontId="8" fillId="0" borderId="3" xfId="0" applyFont="1" applyBorder="1"/>
    <xf numFmtId="0" fontId="8" fillId="0" borderId="0" xfId="0" applyFont="1" applyBorder="1"/>
    <xf numFmtId="0" fontId="11" fillId="0" borderId="8" xfId="2" applyFont="1" applyFill="1" applyBorder="1" applyAlignment="1">
      <alignment vertical="center"/>
    </xf>
    <xf numFmtId="0" fontId="11" fillId="0" borderId="0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3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8" fillId="0" borderId="1" xfId="0" applyNumberFormat="1" applyFont="1" applyBorder="1" applyAlignment="1">
      <alignment vertical="center"/>
    </xf>
    <xf numFmtId="41" fontId="10" fillId="0" borderId="4" xfId="1" applyNumberFormat="1" applyFont="1" applyBorder="1" applyAlignment="1">
      <alignment vertical="center" wrapText="1"/>
    </xf>
    <xf numFmtId="41" fontId="8" fillId="2" borderId="5" xfId="4" applyNumberFormat="1" applyFont="1" applyFill="1" applyBorder="1" applyAlignment="1">
      <alignment vertical="center"/>
    </xf>
    <xf numFmtId="41" fontId="8" fillId="0" borderId="0" xfId="1" applyNumberFormat="1" applyFont="1" applyAlignment="1">
      <alignment vertical="center"/>
    </xf>
    <xf numFmtId="41" fontId="10" fillId="0" borderId="4" xfId="2" applyNumberFormat="1" applyFont="1" applyFill="1" applyBorder="1" applyAlignment="1">
      <alignment vertical="center"/>
    </xf>
    <xf numFmtId="41" fontId="8" fillId="0" borderId="4" xfId="0" applyNumberFormat="1" applyFont="1" applyBorder="1" applyAlignment="1">
      <alignment vertical="center"/>
    </xf>
    <xf numFmtId="41" fontId="12" fillId="0" borderId="4" xfId="1" applyNumberFormat="1" applyFont="1" applyBorder="1" applyAlignment="1">
      <alignment vertical="center" wrapText="1"/>
    </xf>
    <xf numFmtId="41" fontId="8" fillId="0" borderId="0" xfId="0" applyNumberFormat="1" applyFont="1"/>
    <xf numFmtId="41" fontId="8" fillId="0" borderId="4" xfId="1" applyNumberFormat="1" applyFont="1" applyBorder="1" applyAlignment="1">
      <alignment vertical="center"/>
    </xf>
    <xf numFmtId="41" fontId="8" fillId="2" borderId="6" xfId="4" applyNumberFormat="1" applyFont="1" applyFill="1" applyBorder="1" applyAlignment="1">
      <alignment vertical="top" wrapText="1"/>
    </xf>
    <xf numFmtId="41" fontId="8" fillId="2" borderId="6" xfId="4" applyNumberFormat="1" applyFont="1" applyFill="1" applyBorder="1" applyAlignment="1">
      <alignment vertical="center"/>
    </xf>
    <xf numFmtId="41" fontId="8" fillId="2" borderId="6" xfId="4" applyNumberFormat="1" applyFont="1" applyFill="1" applyBorder="1" applyAlignment="1">
      <alignment vertical="center" wrapText="1"/>
    </xf>
    <xf numFmtId="41" fontId="8" fillId="0" borderId="4" xfId="2" applyNumberFormat="1" applyFont="1" applyBorder="1" applyAlignment="1">
      <alignment vertical="center"/>
    </xf>
    <xf numFmtId="41" fontId="10" fillId="0" borderId="4" xfId="2" applyNumberFormat="1" applyFont="1" applyFill="1" applyBorder="1" applyAlignment="1">
      <alignment horizontal="right" vertical="center"/>
    </xf>
    <xf numFmtId="41" fontId="8" fillId="0" borderId="6" xfId="2" applyNumberFormat="1" applyFont="1" applyBorder="1"/>
    <xf numFmtId="41" fontId="8" fillId="0" borderId="6" xfId="1" applyNumberFormat="1" applyFont="1" applyBorder="1"/>
    <xf numFmtId="41" fontId="10" fillId="0" borderId="6" xfId="2" applyNumberFormat="1" applyFont="1" applyFill="1" applyBorder="1"/>
    <xf numFmtId="41" fontId="8" fillId="0" borderId="7" xfId="2" applyNumberFormat="1" applyFont="1" applyBorder="1" applyAlignment="1">
      <alignment horizontal="center" vertical="center"/>
    </xf>
    <xf numFmtId="41" fontId="10" fillId="0" borderId="7" xfId="2" applyNumberFormat="1" applyFont="1" applyFill="1" applyBorder="1" applyAlignment="1">
      <alignment horizontal="center" vertical="center" wrapText="1"/>
    </xf>
    <xf numFmtId="41" fontId="9" fillId="0" borderId="3" xfId="2" applyNumberFormat="1" applyFont="1" applyBorder="1" applyAlignment="1">
      <alignment horizontal="center" vertical="center"/>
    </xf>
    <xf numFmtId="41" fontId="10" fillId="0" borderId="3" xfId="2" applyNumberFormat="1" applyFont="1" applyFill="1" applyBorder="1" applyAlignment="1">
      <alignment horizontal="center" vertical="center"/>
    </xf>
    <xf numFmtId="41" fontId="9" fillId="0" borderId="8" xfId="2" applyNumberFormat="1" applyFont="1" applyFill="1" applyBorder="1" applyAlignment="1">
      <alignment vertical="center"/>
    </xf>
    <xf numFmtId="41" fontId="8" fillId="0" borderId="0" xfId="2" applyNumberFormat="1" applyFont="1"/>
    <xf numFmtId="41" fontId="8" fillId="0" borderId="0" xfId="3" applyNumberFormat="1" applyFont="1"/>
    <xf numFmtId="41" fontId="11" fillId="0" borderId="1" xfId="2" applyNumberFormat="1" applyFont="1" applyBorder="1" applyAlignment="1">
      <alignment horizontal="center" vertical="center" wrapText="1"/>
    </xf>
    <xf numFmtId="41" fontId="11" fillId="0" borderId="9" xfId="2" applyNumberFormat="1" applyFont="1" applyBorder="1" applyAlignment="1">
      <alignment horizontal="center" vertical="center" wrapText="1"/>
    </xf>
    <xf numFmtId="41" fontId="11" fillId="0" borderId="2" xfId="2" applyNumberFormat="1" applyFont="1" applyBorder="1" applyAlignment="1">
      <alignment horizontal="center" vertical="center" wrapText="1"/>
    </xf>
    <xf numFmtId="41" fontId="10" fillId="0" borderId="3" xfId="2" applyNumberFormat="1" applyFont="1" applyBorder="1" applyAlignment="1">
      <alignment horizontal="center" vertical="center"/>
    </xf>
    <xf numFmtId="41" fontId="8" fillId="0" borderId="3" xfId="3" applyNumberFormat="1" applyFont="1" applyBorder="1" applyAlignment="1">
      <alignment horizontal="center" vertical="center"/>
    </xf>
    <xf numFmtId="41" fontId="9" fillId="0" borderId="13" xfId="0" applyNumberFormat="1" applyFont="1" applyBorder="1" applyAlignment="1">
      <alignment vertical="top" wrapText="1"/>
    </xf>
    <xf numFmtId="41" fontId="12" fillId="0" borderId="0" xfId="0" applyNumberFormat="1" applyFont="1" applyAlignment="1">
      <alignment vertical="top" wrapText="1"/>
    </xf>
    <xf numFmtId="41" fontId="9" fillId="0" borderId="3" xfId="0" applyNumberFormat="1" applyFont="1" applyBorder="1" applyAlignment="1">
      <alignment vertical="top" wrapText="1"/>
    </xf>
    <xf numFmtId="41" fontId="12" fillId="0" borderId="3" xfId="0" applyNumberFormat="1" applyFont="1" applyBorder="1" applyAlignment="1">
      <alignment vertical="top" wrapText="1"/>
    </xf>
    <xf numFmtId="41" fontId="8" fillId="0" borderId="0" xfId="1" applyNumberFormat="1" applyFont="1" applyAlignment="1">
      <alignment vertical="top"/>
    </xf>
    <xf numFmtId="41" fontId="8" fillId="2" borderId="10" xfId="4" applyNumberFormat="1" applyFont="1" applyFill="1" applyBorder="1" applyAlignment="1">
      <alignment vertical="center"/>
    </xf>
    <xf numFmtId="41" fontId="8" fillId="2" borderId="3" xfId="4" applyNumberFormat="1" applyFont="1" applyFill="1" applyBorder="1" applyAlignment="1">
      <alignment vertical="top"/>
    </xf>
    <xf numFmtId="41" fontId="8" fillId="2" borderId="4" xfId="4" applyNumberFormat="1" applyFont="1" applyFill="1" applyBorder="1" applyAlignment="1">
      <alignment vertical="center"/>
    </xf>
    <xf numFmtId="41" fontId="8" fillId="2" borderId="12" xfId="4" applyNumberFormat="1" applyFont="1" applyFill="1" applyBorder="1" applyAlignment="1">
      <alignment vertical="center"/>
    </xf>
    <xf numFmtId="41" fontId="8" fillId="2" borderId="3" xfId="4" applyNumberFormat="1" applyFont="1" applyFill="1" applyBorder="1" applyAlignment="1">
      <alignment vertical="top" wrapText="1"/>
    </xf>
    <xf numFmtId="41" fontId="8" fillId="2" borderId="4" xfId="4" applyNumberFormat="1" applyFont="1" applyFill="1" applyBorder="1" applyAlignment="1">
      <alignment vertical="center" wrapText="1"/>
    </xf>
    <xf numFmtId="41" fontId="8" fillId="2" borderId="10" xfId="4" applyNumberFormat="1" applyFont="1" applyFill="1" applyBorder="1" applyAlignment="1">
      <alignment vertical="center" wrapText="1"/>
    </xf>
    <xf numFmtId="41" fontId="8" fillId="2" borderId="1" xfId="4" applyNumberFormat="1" applyFont="1" applyFill="1" applyBorder="1" applyAlignment="1">
      <alignment vertical="top" wrapText="1"/>
    </xf>
    <xf numFmtId="41" fontId="8" fillId="2" borderId="14" xfId="4" applyNumberFormat="1" applyFont="1" applyFill="1" applyBorder="1" applyAlignment="1">
      <alignment vertical="center" wrapText="1"/>
    </xf>
    <xf numFmtId="41" fontId="8" fillId="2" borderId="3" xfId="4" applyNumberFormat="1" applyFont="1" applyFill="1" applyBorder="1" applyAlignment="1">
      <alignment vertical="center"/>
    </xf>
    <xf numFmtId="41" fontId="8" fillId="2" borderId="3" xfId="4" applyNumberFormat="1" applyFont="1" applyFill="1" applyBorder="1" applyAlignment="1">
      <alignment vertical="center" wrapText="1"/>
    </xf>
    <xf numFmtId="41" fontId="8" fillId="0" borderId="15" xfId="1" applyNumberFormat="1" applyFont="1" applyBorder="1"/>
    <xf numFmtId="41" fontId="8" fillId="0" borderId="16" xfId="1" applyNumberFormat="1" applyFont="1" applyBorder="1"/>
    <xf numFmtId="41" fontId="8" fillId="0" borderId="0" xfId="0" applyNumberFormat="1" applyFont="1" applyAlignment="1">
      <alignment vertical="top" wrapText="1"/>
    </xf>
    <xf numFmtId="41" fontId="8" fillId="0" borderId="14" xfId="2" applyNumberFormat="1" applyFont="1" applyBorder="1"/>
    <xf numFmtId="41" fontId="8" fillId="0" borderId="3" xfId="2" applyNumberFormat="1" applyFont="1" applyBorder="1" applyAlignment="1">
      <alignment horizontal="center" vertical="center"/>
    </xf>
    <xf numFmtId="41" fontId="8" fillId="0" borderId="0" xfId="2" applyNumberFormat="1" applyFont="1" applyBorder="1" applyAlignment="1">
      <alignment horizontal="center" vertical="center"/>
    </xf>
    <xf numFmtId="41" fontId="10" fillId="0" borderId="0" xfId="2" applyNumberFormat="1" applyFont="1" applyFill="1" applyBorder="1" applyAlignment="1">
      <alignment horizontal="center" vertical="center"/>
    </xf>
    <xf numFmtId="41" fontId="9" fillId="0" borderId="0" xfId="2" applyNumberFormat="1" applyFont="1" applyBorder="1" applyAlignment="1">
      <alignment horizontal="center" vertical="center"/>
    </xf>
    <xf numFmtId="41" fontId="8" fillId="0" borderId="3" xfId="0" applyNumberFormat="1" applyFont="1" applyBorder="1"/>
    <xf numFmtId="41" fontId="9" fillId="0" borderId="3" xfId="0" applyNumberFormat="1" applyFont="1" applyBorder="1" applyAlignment="1">
      <alignment vertical="top"/>
    </xf>
    <xf numFmtId="41" fontId="8" fillId="2" borderId="3" xfId="4" applyNumberFormat="1" applyFont="1" applyFill="1" applyBorder="1" applyAlignment="1">
      <alignment horizontal="left" vertical="center" wrapText="1"/>
    </xf>
    <xf numFmtId="41" fontId="8" fillId="2" borderId="3" xfId="4" applyNumberFormat="1" applyFont="1" applyFill="1" applyBorder="1" applyAlignment="1">
      <alignment horizontal="left" vertical="top" wrapText="1"/>
    </xf>
    <xf numFmtId="41" fontId="8" fillId="0" borderId="3" xfId="0" applyNumberFormat="1" applyFont="1" applyBorder="1" applyAlignment="1">
      <alignment vertical="top"/>
    </xf>
    <xf numFmtId="41" fontId="8" fillId="0" borderId="3" xfId="0" applyNumberFormat="1" applyFont="1" applyBorder="1" applyAlignment="1">
      <alignment vertical="top" wrapText="1"/>
    </xf>
    <xf numFmtId="41" fontId="9" fillId="0" borderId="3" xfId="0" applyNumberFormat="1" applyFont="1" applyBorder="1" applyAlignment="1">
      <alignment horizontal="center"/>
    </xf>
    <xf numFmtId="41" fontId="8" fillId="0" borderId="3" xfId="0" applyNumberFormat="1" applyFont="1" applyBorder="1" applyAlignment="1">
      <alignment horizontal="center"/>
    </xf>
    <xf numFmtId="41" fontId="8" fillId="0" borderId="0" xfId="0" applyNumberFormat="1" applyFont="1" applyBorder="1"/>
    <xf numFmtId="41" fontId="9" fillId="0" borderId="0" xfId="0" applyNumberFormat="1" applyFont="1" applyBorder="1" applyAlignment="1">
      <alignment horizontal="center"/>
    </xf>
    <xf numFmtId="41" fontId="8" fillId="0" borderId="0" xfId="0" applyNumberFormat="1" applyFont="1" applyBorder="1" applyAlignment="1">
      <alignment horizontal="center"/>
    </xf>
    <xf numFmtId="41" fontId="11" fillId="0" borderId="8" xfId="2" applyNumberFormat="1" applyFont="1" applyFill="1" applyBorder="1" applyAlignment="1">
      <alignment vertical="center"/>
    </xf>
    <xf numFmtId="41" fontId="11" fillId="0" borderId="0" xfId="2" applyNumberFormat="1" applyFont="1" applyBorder="1" applyAlignment="1">
      <alignment horizontal="center" vertical="center" wrapText="1"/>
    </xf>
    <xf numFmtId="41" fontId="10" fillId="0" borderId="0" xfId="2" applyNumberFormat="1" applyFont="1" applyBorder="1" applyAlignment="1">
      <alignment horizontal="center" vertical="center"/>
    </xf>
    <xf numFmtId="41" fontId="9" fillId="0" borderId="3" xfId="0" applyNumberFormat="1" applyFont="1" applyBorder="1"/>
    <xf numFmtId="41" fontId="8" fillId="2" borderId="3" xfId="5" applyNumberFormat="1" applyFont="1" applyFill="1" applyBorder="1" applyAlignment="1">
      <alignment vertical="center" wrapText="1"/>
    </xf>
    <xf numFmtId="41" fontId="8" fillId="0" borderId="3" xfId="0" applyNumberFormat="1" applyFont="1" applyBorder="1" applyAlignment="1">
      <alignment wrapText="1"/>
    </xf>
    <xf numFmtId="41" fontId="8" fillId="2" borderId="3" xfId="5" applyNumberFormat="1" applyFont="1" applyFill="1" applyBorder="1" applyAlignment="1">
      <alignment vertical="center"/>
    </xf>
    <xf numFmtId="41" fontId="9" fillId="2" borderId="3" xfId="5" applyNumberFormat="1" applyFont="1" applyFill="1" applyBorder="1" applyAlignment="1">
      <alignment horizontal="center" vertical="center"/>
    </xf>
    <xf numFmtId="41" fontId="8" fillId="2" borderId="11" xfId="5" applyNumberFormat="1" applyFont="1" applyFill="1" applyBorder="1" applyAlignment="1">
      <alignment vertical="center"/>
    </xf>
    <xf numFmtId="41" fontId="9" fillId="0" borderId="3" xfId="0" applyNumberFormat="1" applyFont="1" applyBorder="1" applyAlignment="1">
      <alignment wrapText="1"/>
    </xf>
    <xf numFmtId="41" fontId="8" fillId="0" borderId="3" xfId="0" applyNumberFormat="1" applyFont="1" applyBorder="1" applyAlignment="1">
      <alignment vertical="center" wrapText="1"/>
    </xf>
    <xf numFmtId="41" fontId="10" fillId="2" borderId="3" xfId="4" applyNumberFormat="1" applyFont="1" applyFill="1" applyBorder="1" applyAlignment="1">
      <alignment vertical="top" wrapText="1"/>
    </xf>
    <xf numFmtId="41" fontId="9" fillId="2" borderId="3" xfId="4" applyNumberFormat="1" applyFont="1" applyFill="1" applyBorder="1" applyAlignment="1">
      <alignment horizontal="center" vertical="center"/>
    </xf>
    <xf numFmtId="41" fontId="9" fillId="0" borderId="0" xfId="0" applyNumberFormat="1" applyFont="1"/>
    <xf numFmtId="41" fontId="11" fillId="0" borderId="3" xfId="2" applyNumberFormat="1" applyFont="1" applyBorder="1" applyAlignment="1">
      <alignment horizontal="center" vertical="center" wrapText="1"/>
    </xf>
    <xf numFmtId="41" fontId="8" fillId="0" borderId="0" xfId="3" applyNumberFormat="1" applyFont="1" applyBorder="1" applyAlignment="1">
      <alignment horizontal="center" vertical="center"/>
    </xf>
    <xf numFmtId="41" fontId="9" fillId="0" borderId="3" xfId="0" applyNumberFormat="1" applyFont="1" applyBorder="1" applyAlignment="1">
      <alignment vertical="center"/>
    </xf>
    <xf numFmtId="41" fontId="9" fillId="2" borderId="0" xfId="4" applyNumberFormat="1" applyFont="1" applyFill="1" applyBorder="1" applyAlignment="1">
      <alignment horizontal="center" vertical="center"/>
    </xf>
    <xf numFmtId="41" fontId="8" fillId="0" borderId="9" xfId="0" applyNumberFormat="1" applyFont="1" applyBorder="1"/>
    <xf numFmtId="41" fontId="8" fillId="2" borderId="3" xfId="4" applyNumberFormat="1" applyFont="1" applyFill="1" applyBorder="1"/>
    <xf numFmtId="41" fontId="10" fillId="0" borderId="3" xfId="4" applyNumberFormat="1" applyFont="1" applyBorder="1" applyAlignment="1">
      <alignment vertical="top"/>
    </xf>
    <xf numFmtId="41" fontId="8" fillId="2" borderId="3" xfId="4" applyNumberFormat="1" applyFont="1" applyFill="1" applyBorder="1" applyAlignment="1">
      <alignment wrapText="1"/>
    </xf>
    <xf numFmtId="41" fontId="9" fillId="2" borderId="3" xfId="4" applyNumberFormat="1" applyFont="1" applyFill="1" applyBorder="1" applyAlignment="1">
      <alignment horizontal="center" vertical="top" wrapText="1"/>
    </xf>
    <xf numFmtId="41" fontId="8" fillId="2" borderId="3" xfId="4" applyNumberFormat="1" applyFont="1" applyFill="1" applyBorder="1" applyAlignment="1">
      <alignment horizontal="left" vertical="top"/>
    </xf>
    <xf numFmtId="41" fontId="8" fillId="0" borderId="3" xfId="4" applyNumberFormat="1" applyFont="1" applyBorder="1" applyAlignment="1">
      <alignment horizontal="left" vertical="top" wrapText="1"/>
    </xf>
    <xf numFmtId="41" fontId="8" fillId="0" borderId="3" xfId="4" applyNumberFormat="1" applyFont="1" applyBorder="1" applyAlignment="1">
      <alignment horizontal="left" vertical="center"/>
    </xf>
    <xf numFmtId="41" fontId="8" fillId="0" borderId="3" xfId="4" applyNumberFormat="1" applyFont="1" applyBorder="1" applyAlignment="1">
      <alignment horizontal="left" vertical="top"/>
    </xf>
    <xf numFmtId="41" fontId="9" fillId="2" borderId="0" xfId="4" applyNumberFormat="1" applyFont="1" applyFill="1" applyBorder="1" applyAlignment="1">
      <alignment horizontal="center" vertical="top" wrapText="1"/>
    </xf>
    <xf numFmtId="41" fontId="9" fillId="2" borderId="3" xfId="4" applyNumberFormat="1" applyFont="1" applyFill="1" applyBorder="1" applyAlignment="1">
      <alignment horizontal="center" wrapText="1"/>
    </xf>
    <xf numFmtId="41" fontId="9" fillId="2" borderId="0" xfId="4" applyNumberFormat="1" applyFont="1" applyFill="1" applyBorder="1" applyAlignment="1">
      <alignment horizontal="center" wrapText="1"/>
    </xf>
    <xf numFmtId="41" fontId="9" fillId="0" borderId="3" xfId="5" applyNumberFormat="1" applyFont="1" applyBorder="1" applyAlignment="1">
      <alignment vertical="center"/>
    </xf>
    <xf numFmtId="41" fontId="8" fillId="0" borderId="3" xfId="6" applyNumberFormat="1" applyFont="1" applyBorder="1"/>
    <xf numFmtId="41" fontId="9" fillId="0" borderId="3" xfId="5" applyNumberFormat="1" applyFont="1" applyBorder="1" applyAlignment="1">
      <alignment vertical="center" wrapText="1"/>
    </xf>
    <xf numFmtId="41" fontId="8" fillId="2" borderId="3" xfId="2" applyNumberFormat="1" applyFont="1" applyFill="1" applyBorder="1" applyAlignment="1">
      <alignment vertical="top" wrapText="1"/>
    </xf>
    <xf numFmtId="41" fontId="0" fillId="0" borderId="0" xfId="0" applyNumberFormat="1"/>
    <xf numFmtId="41" fontId="8" fillId="0" borderId="4" xfId="2" applyNumberFormat="1" applyFont="1" applyBorder="1"/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15" fillId="0" borderId="3" xfId="0" applyNumberFormat="1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14" fillId="0" borderId="3" xfId="0" applyNumberFormat="1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7" xfId="2" applyFont="1" applyBorder="1" applyAlignment="1">
      <alignment horizontal="center" wrapText="1"/>
    </xf>
    <xf numFmtId="41" fontId="16" fillId="0" borderId="7" xfId="2" applyNumberFormat="1" applyFont="1" applyBorder="1" applyAlignment="1">
      <alignment horizontal="center" wrapText="1"/>
    </xf>
    <xf numFmtId="41" fontId="14" fillId="0" borderId="0" xfId="0" applyNumberFormat="1" applyFont="1" applyAlignment="1">
      <alignment horizontal="center"/>
    </xf>
    <xf numFmtId="41" fontId="16" fillId="0" borderId="7" xfId="2" applyNumberFormat="1" applyFont="1" applyFill="1" applyBorder="1" applyAlignment="1">
      <alignment horizontal="center" wrapText="1"/>
    </xf>
    <xf numFmtId="0" fontId="14" fillId="3" borderId="3" xfId="2" applyFont="1" applyFill="1" applyBorder="1" applyAlignment="1">
      <alignment horizontal="center"/>
    </xf>
    <xf numFmtId="0" fontId="14" fillId="3" borderId="3" xfId="2" applyFont="1" applyFill="1" applyBorder="1" applyAlignment="1">
      <alignment horizontal="center" wrapText="1"/>
    </xf>
    <xf numFmtId="0" fontId="15" fillId="2" borderId="3" xfId="2" applyFont="1" applyFill="1" applyBorder="1" applyAlignment="1">
      <alignment horizontal="center"/>
    </xf>
    <xf numFmtId="0" fontId="17" fillId="8" borderId="3" xfId="0" applyFont="1" applyFill="1" applyBorder="1" applyAlignment="1">
      <alignment horizontal="center"/>
    </xf>
    <xf numFmtId="0" fontId="17" fillId="8" borderId="3" xfId="0" applyFont="1" applyFill="1" applyBorder="1" applyAlignment="1">
      <alignment horizontal="center" wrapText="1"/>
    </xf>
    <xf numFmtId="0" fontId="14" fillId="4" borderId="3" xfId="2" applyFont="1" applyFill="1" applyBorder="1" applyAlignment="1">
      <alignment horizontal="center"/>
    </xf>
    <xf numFmtId="0" fontId="14" fillId="4" borderId="3" xfId="2" applyFont="1" applyFill="1" applyBorder="1" applyAlignment="1">
      <alignment horizontal="center" wrapText="1"/>
    </xf>
    <xf numFmtId="0" fontId="15" fillId="0" borderId="3" xfId="2" applyFont="1" applyBorder="1" applyAlignment="1">
      <alignment horizontal="center"/>
    </xf>
    <xf numFmtId="0" fontId="15" fillId="0" borderId="3" xfId="7" applyFont="1" applyFill="1" applyBorder="1" applyAlignment="1">
      <alignment horizontal="center"/>
    </xf>
    <xf numFmtId="0" fontId="18" fillId="0" borderId="3" xfId="7" applyFont="1" applyFill="1" applyBorder="1" applyAlignment="1">
      <alignment horizontal="center" wrapText="1"/>
    </xf>
    <xf numFmtId="0" fontId="18" fillId="0" borderId="3" xfId="0" applyFont="1" applyBorder="1" applyAlignment="1">
      <alignment horizontal="center" wrapText="1"/>
    </xf>
    <xf numFmtId="0" fontId="15" fillId="0" borderId="3" xfId="7" applyFont="1" applyFill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3" xfId="2" applyFont="1" applyBorder="1" applyAlignment="1">
      <alignment horizontal="center" wrapText="1"/>
    </xf>
    <xf numFmtId="0" fontId="14" fillId="5" borderId="3" xfId="2" applyFont="1" applyFill="1" applyBorder="1" applyAlignment="1">
      <alignment horizontal="center"/>
    </xf>
    <xf numFmtId="0" fontId="14" fillId="5" borderId="3" xfId="2" applyFont="1" applyFill="1" applyBorder="1" applyAlignment="1">
      <alignment horizontal="center" wrapText="1"/>
    </xf>
    <xf numFmtId="0" fontId="15" fillId="2" borderId="3" xfId="2" applyFont="1" applyFill="1" applyBorder="1" applyAlignment="1">
      <alignment horizontal="center" wrapText="1"/>
    </xf>
    <xf numFmtId="0" fontId="14" fillId="6" borderId="3" xfId="2" applyFont="1" applyFill="1" applyBorder="1" applyAlignment="1">
      <alignment horizontal="center"/>
    </xf>
    <xf numFmtId="0" fontId="14" fillId="6" borderId="3" xfId="2" applyFont="1" applyFill="1" applyBorder="1" applyAlignment="1">
      <alignment horizontal="center" wrapText="1"/>
    </xf>
    <xf numFmtId="0" fontId="14" fillId="7" borderId="3" xfId="2" applyFont="1" applyFill="1" applyBorder="1" applyAlignment="1">
      <alignment horizontal="center"/>
    </xf>
    <xf numFmtId="0" fontId="14" fillId="7" borderId="3" xfId="2" applyFont="1" applyFill="1" applyBorder="1" applyAlignment="1">
      <alignment horizontal="center" wrapText="1"/>
    </xf>
    <xf numFmtId="41" fontId="15" fillId="0" borderId="0" xfId="0" applyNumberFormat="1" applyFont="1" applyAlignment="1">
      <alignment vertical="center"/>
    </xf>
    <xf numFmtId="41" fontId="15" fillId="0" borderId="3" xfId="0" applyNumberFormat="1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1" fontId="10" fillId="0" borderId="3" xfId="4" applyNumberFormat="1" applyFont="1" applyBorder="1" applyAlignment="1">
      <alignment horizontal="left" vertical="top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41" fontId="9" fillId="0" borderId="0" xfId="0" applyNumberFormat="1" applyFont="1" applyAlignment="1">
      <alignment horizontal="left" vertical="top" wrapText="1"/>
    </xf>
    <xf numFmtId="41" fontId="13" fillId="0" borderId="11" xfId="0" applyNumberFormat="1" applyFont="1" applyBorder="1" applyAlignment="1">
      <alignment horizontal="center" vertical="top" wrapText="1"/>
    </xf>
    <xf numFmtId="41" fontId="13" fillId="0" borderId="0" xfId="0" applyNumberFormat="1" applyFont="1" applyAlignment="1">
      <alignment horizontal="center" vertical="top" wrapText="1"/>
    </xf>
    <xf numFmtId="41" fontId="9" fillId="0" borderId="8" xfId="0" applyNumberFormat="1" applyFont="1" applyBorder="1" applyAlignment="1">
      <alignment horizontal="left" vertical="top" wrapText="1"/>
    </xf>
    <xf numFmtId="41" fontId="9" fillId="0" borderId="8" xfId="2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3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</cellXfs>
  <cellStyles count="8">
    <cellStyle name="Comma" xfId="6" builtinId="3"/>
    <cellStyle name="Comma [0]" xfId="1" builtinId="6"/>
    <cellStyle name="Comma [0] 2" xfId="3"/>
    <cellStyle name="Normal" xfId="0" builtinId="0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52" workbookViewId="0">
      <selection activeCell="E8" sqref="E8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4" t="s">
        <v>0</v>
      </c>
      <c r="B1" s="194"/>
      <c r="C1" s="194"/>
      <c r="D1" s="194"/>
      <c r="E1" s="194"/>
      <c r="F1" s="194"/>
    </row>
    <row r="2" spans="1:9" x14ac:dyDescent="0.25">
      <c r="A2" s="195" t="s">
        <v>1</v>
      </c>
      <c r="B2" s="195"/>
      <c r="C2" s="195"/>
      <c r="D2" s="195"/>
      <c r="E2" s="195"/>
      <c r="F2" s="195"/>
    </row>
    <row r="3" spans="1:9" x14ac:dyDescent="0.25">
      <c r="A3" s="195" t="s">
        <v>253</v>
      </c>
      <c r="B3" s="195"/>
      <c r="C3" s="195"/>
      <c r="D3" s="195"/>
      <c r="E3" s="195"/>
      <c r="F3" s="195"/>
    </row>
    <row r="4" spans="1:9" x14ac:dyDescent="0.25">
      <c r="A4" s="41"/>
      <c r="B4" s="41"/>
      <c r="C4" s="41"/>
      <c r="D4" s="41"/>
      <c r="E4" s="41"/>
      <c r="F4" s="41"/>
    </row>
    <row r="5" spans="1:9" x14ac:dyDescent="0.25">
      <c r="A5" s="41"/>
      <c r="B5" s="41"/>
      <c r="C5" s="41"/>
      <c r="D5" s="41"/>
      <c r="E5" s="41"/>
      <c r="F5" s="41"/>
    </row>
    <row r="6" spans="1:9" x14ac:dyDescent="0.25">
      <c r="A6" s="196" t="s">
        <v>2</v>
      </c>
      <c r="B6" s="196"/>
      <c r="C6" s="196"/>
      <c r="D6" s="42" t="s">
        <v>3</v>
      </c>
      <c r="E6" s="1"/>
      <c r="F6" s="1"/>
    </row>
    <row r="7" spans="1:9" x14ac:dyDescent="0.25">
      <c r="A7" s="197" t="s">
        <v>4</v>
      </c>
      <c r="B7" s="197"/>
      <c r="C7" s="197"/>
      <c r="D7" s="42" t="s">
        <v>5</v>
      </c>
      <c r="E7" s="1"/>
      <c r="F7" s="1"/>
    </row>
    <row r="8" spans="1:9" ht="21.75" customHeight="1" x14ac:dyDescent="0.25">
      <c r="A8" s="197" t="s">
        <v>6</v>
      </c>
      <c r="B8" s="197"/>
      <c r="C8" s="197"/>
      <c r="D8" s="42" t="s">
        <v>5</v>
      </c>
      <c r="E8" s="1"/>
      <c r="F8" s="1"/>
    </row>
    <row r="9" spans="1:9" x14ac:dyDescent="0.25">
      <c r="A9" s="197" t="s">
        <v>7</v>
      </c>
      <c r="B9" s="197"/>
      <c r="C9" s="197"/>
      <c r="D9" s="42" t="s">
        <v>254</v>
      </c>
      <c r="E9" s="1"/>
      <c r="F9" s="1"/>
    </row>
    <row r="10" spans="1:9" x14ac:dyDescent="0.25">
      <c r="A10" s="197" t="s">
        <v>8</v>
      </c>
      <c r="B10" s="197"/>
      <c r="C10" s="197"/>
      <c r="D10" s="42" t="s">
        <v>9</v>
      </c>
      <c r="E10" s="1"/>
      <c r="F10" s="41"/>
    </row>
    <row r="11" spans="1:9" x14ac:dyDescent="0.25">
      <c r="A11" s="40"/>
      <c r="B11" s="40"/>
      <c r="C11" s="40"/>
      <c r="D11" s="42"/>
      <c r="E11" s="1"/>
      <c r="F11" s="41"/>
    </row>
    <row r="12" spans="1:9" x14ac:dyDescent="0.25">
      <c r="A12" s="2" t="s">
        <v>10</v>
      </c>
      <c r="B12" s="3"/>
      <c r="C12" s="2"/>
      <c r="D12" s="41"/>
      <c r="E12" s="1"/>
      <c r="F12" s="41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200" t="s">
        <v>258</v>
      </c>
      <c r="H15" s="201"/>
      <c r="I15" s="9"/>
    </row>
    <row r="16" spans="1:9" x14ac:dyDescent="0.25">
      <c r="A16" s="9"/>
      <c r="B16" s="48"/>
      <c r="C16" s="49"/>
      <c r="D16" s="45" t="s">
        <v>266</v>
      </c>
      <c r="E16" s="46">
        <v>4275000</v>
      </c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>
        <v>4851500</v>
      </c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>
        <v>2781250</v>
      </c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11907750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>
        <v>225000</v>
      </c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>
        <v>450000</v>
      </c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>
        <v>2043000</v>
      </c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36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2493000</v>
      </c>
      <c r="F39" s="92"/>
      <c r="G39" s="92">
        <f>G28+G29+G30</f>
        <v>225000</v>
      </c>
      <c r="H39" s="16">
        <f>E39+G39</f>
        <v>2718000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>
        <v>175000</v>
      </c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>
        <v>75000</v>
      </c>
      <c r="F47" s="101" t="s">
        <v>48</v>
      </c>
      <c r="G47" s="96">
        <v>150000</v>
      </c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250000</v>
      </c>
      <c r="F50" s="102" t="s">
        <v>22</v>
      </c>
      <c r="G50" s="103">
        <f>SUM(G45:G48)</f>
        <v>150000</v>
      </c>
      <c r="H50" s="103">
        <f>E50+G50</f>
        <v>400000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>
        <v>3875000</v>
      </c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>
        <v>150000</v>
      </c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SUM(E56:E63)</f>
        <v>4025000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84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>
        <v>1200000</v>
      </c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>
        <v>75000</v>
      </c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1275000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>
        <v>150000</v>
      </c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>
        <f>SUM(E113:E121)</f>
        <v>150000</v>
      </c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>
        <v>150000</v>
      </c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150000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202" t="s">
        <v>145</v>
      </c>
      <c r="C171" s="20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>
        <v>150000</v>
      </c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150000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203" t="s">
        <v>150</v>
      </c>
      <c r="C184" s="20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>
        <v>150000</v>
      </c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150000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>
        <f>SUM(E240:E241)</f>
        <v>2272250</v>
      </c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>
        <f>720000+1552250</f>
        <v>2272250</v>
      </c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>
        <f>E233+E239+E243+E246</f>
        <v>2272250</v>
      </c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9" t="s">
        <v>200</v>
      </c>
      <c r="C252" s="19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E261+E250+E195+E182+E155+E123+E108+E65+H50+H39+E21</f>
        <v>29498000</v>
      </c>
      <c r="F263" s="141"/>
      <c r="G263" s="141"/>
      <c r="H263" s="141"/>
    </row>
    <row r="264" spans="1:9" x14ac:dyDescent="0.25">
      <c r="B264" s="141"/>
      <c r="C264" s="141"/>
      <c r="D264" s="141"/>
      <c r="E264" s="198" t="s">
        <v>262</v>
      </c>
      <c r="F264" s="198"/>
      <c r="G264" s="198"/>
      <c r="H264" s="141"/>
    </row>
    <row r="265" spans="1:9" x14ac:dyDescent="0.25">
      <c r="B265" s="141"/>
      <c r="C265" s="141"/>
      <c r="D265" s="141"/>
      <c r="E265" s="198" t="s">
        <v>263</v>
      </c>
      <c r="F265" s="198"/>
      <c r="G265" s="19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8" t="s">
        <v>264</v>
      </c>
      <c r="F269" s="198"/>
      <c r="G269" s="198"/>
      <c r="H269" s="141"/>
    </row>
    <row r="270" spans="1:9" x14ac:dyDescent="0.25">
      <c r="B270" s="141"/>
      <c r="C270" s="141"/>
      <c r="D270" s="141"/>
      <c r="E270" s="198" t="s">
        <v>265</v>
      </c>
      <c r="F270" s="198"/>
      <c r="G270" s="19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A8:C8"/>
    <mergeCell ref="E264:G264"/>
    <mergeCell ref="E265:G265"/>
    <mergeCell ref="E269:G269"/>
    <mergeCell ref="E270:G270"/>
    <mergeCell ref="B252:C252"/>
    <mergeCell ref="A9:C9"/>
    <mergeCell ref="A10:C10"/>
    <mergeCell ref="G15:H15"/>
    <mergeCell ref="B171:C171"/>
    <mergeCell ref="B184:C184"/>
    <mergeCell ref="A1:F1"/>
    <mergeCell ref="A2:F2"/>
    <mergeCell ref="A3:F3"/>
    <mergeCell ref="A6:C6"/>
    <mergeCell ref="A7:C7"/>
  </mergeCells>
  <printOptions horizontalCentered="1"/>
  <pageMargins left="0.78740157480314965" right="0.78740157480314965" top="0.94488188976377963" bottom="1.1417322834645669" header="0.31496062992125984" footer="0.31496062992125984"/>
  <pageSetup paperSize="10000" scale="4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workbookViewId="0">
      <selection sqref="A1:I271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4" t="s">
        <v>0</v>
      </c>
      <c r="B1" s="194"/>
      <c r="C1" s="194"/>
      <c r="D1" s="194"/>
      <c r="E1" s="194"/>
      <c r="F1" s="194"/>
    </row>
    <row r="2" spans="1:9" x14ac:dyDescent="0.25">
      <c r="A2" s="195" t="s">
        <v>1</v>
      </c>
      <c r="B2" s="195"/>
      <c r="C2" s="195"/>
      <c r="D2" s="195"/>
      <c r="E2" s="195"/>
      <c r="F2" s="195"/>
    </row>
    <row r="3" spans="1:9" x14ac:dyDescent="0.25">
      <c r="A3" s="195" t="s">
        <v>253</v>
      </c>
      <c r="B3" s="195"/>
      <c r="C3" s="195"/>
      <c r="D3" s="195"/>
      <c r="E3" s="195"/>
      <c r="F3" s="195"/>
    </row>
    <row r="4" spans="1:9" x14ac:dyDescent="0.25">
      <c r="A4" s="144"/>
      <c r="B4" s="144"/>
      <c r="C4" s="144"/>
      <c r="D4" s="144"/>
      <c r="E4" s="144"/>
      <c r="F4" s="144"/>
    </row>
    <row r="5" spans="1:9" x14ac:dyDescent="0.25">
      <c r="A5" s="144"/>
      <c r="B5" s="144"/>
      <c r="C5" s="144"/>
      <c r="D5" s="144"/>
      <c r="E5" s="144"/>
      <c r="F5" s="144"/>
    </row>
    <row r="6" spans="1:9" x14ac:dyDescent="0.25">
      <c r="A6" s="196" t="s">
        <v>2</v>
      </c>
      <c r="B6" s="196"/>
      <c r="C6" s="196"/>
      <c r="D6" s="145" t="s">
        <v>3</v>
      </c>
      <c r="E6" s="1"/>
      <c r="F6" s="1"/>
    </row>
    <row r="7" spans="1:9" x14ac:dyDescent="0.25">
      <c r="A7" s="197" t="s">
        <v>4</v>
      </c>
      <c r="B7" s="197"/>
      <c r="C7" s="197"/>
      <c r="D7" s="145" t="s">
        <v>5</v>
      </c>
      <c r="E7" s="1"/>
      <c r="F7" s="1"/>
    </row>
    <row r="8" spans="1:9" ht="24" customHeight="1" x14ac:dyDescent="0.25">
      <c r="A8" s="197" t="s">
        <v>6</v>
      </c>
      <c r="B8" s="197"/>
      <c r="C8" s="197"/>
      <c r="D8" s="145" t="s">
        <v>5</v>
      </c>
      <c r="E8" s="1"/>
      <c r="F8" s="1"/>
    </row>
    <row r="9" spans="1:9" x14ac:dyDescent="0.25">
      <c r="A9" s="197" t="s">
        <v>7</v>
      </c>
      <c r="B9" s="197"/>
      <c r="C9" s="197"/>
      <c r="D9" s="145" t="s">
        <v>254</v>
      </c>
      <c r="E9" s="1"/>
      <c r="F9" s="1"/>
    </row>
    <row r="10" spans="1:9" x14ac:dyDescent="0.25">
      <c r="A10" s="197" t="s">
        <v>8</v>
      </c>
      <c r="B10" s="197"/>
      <c r="C10" s="197"/>
      <c r="D10" s="145" t="s">
        <v>269</v>
      </c>
      <c r="E10" s="1"/>
      <c r="F10" s="144"/>
    </row>
    <row r="11" spans="1:9" x14ac:dyDescent="0.25">
      <c r="A11" s="143"/>
      <c r="B11" s="143"/>
      <c r="C11" s="143"/>
      <c r="D11" s="145"/>
      <c r="E11" s="1"/>
      <c r="F11" s="144"/>
    </row>
    <row r="12" spans="1:9" x14ac:dyDescent="0.25">
      <c r="A12" s="2" t="s">
        <v>10</v>
      </c>
      <c r="B12" s="3"/>
      <c r="C12" s="2"/>
      <c r="D12" s="144"/>
      <c r="E12" s="1"/>
      <c r="F12" s="144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200" t="s">
        <v>258</v>
      </c>
      <c r="H15" s="20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/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/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36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0</v>
      </c>
      <c r="F39" s="92"/>
      <c r="G39" s="92">
        <f>G28+G29+G30</f>
        <v>0</v>
      </c>
      <c r="H39" s="16">
        <f>E39+G39</f>
        <v>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/>
      <c r="F47" s="101" t="s">
        <v>48</v>
      </c>
      <c r="G47" s="96"/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0</v>
      </c>
      <c r="F50" s="102" t="s">
        <v>22</v>
      </c>
      <c r="G50" s="103">
        <f>SUM(G45:G48)</f>
        <v>0</v>
      </c>
      <c r="H50" s="103">
        <f>E50+G50</f>
        <v>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/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/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84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/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/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202" t="s">
        <v>145</v>
      </c>
      <c r="C171" s="20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203" t="s">
        <v>150</v>
      </c>
      <c r="C184" s="20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/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/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9" t="s">
        <v>200</v>
      </c>
      <c r="C252" s="19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E261+E250+E195+E182+E155+E123+E108+E65+H50+H39+E21</f>
        <v>6300000</v>
      </c>
      <c r="F263" s="141"/>
      <c r="G263" s="141"/>
      <c r="H263" s="141"/>
    </row>
    <row r="264" spans="1:9" x14ac:dyDescent="0.25">
      <c r="B264" s="141"/>
      <c r="C264" s="141"/>
      <c r="D264" s="141"/>
      <c r="E264" s="198" t="s">
        <v>262</v>
      </c>
      <c r="F264" s="198"/>
      <c r="G264" s="198"/>
      <c r="H264" s="141"/>
    </row>
    <row r="265" spans="1:9" x14ac:dyDescent="0.25">
      <c r="B265" s="141"/>
      <c r="C265" s="141"/>
      <c r="D265" s="141"/>
      <c r="E265" s="198" t="s">
        <v>263</v>
      </c>
      <c r="F265" s="198"/>
      <c r="G265" s="19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8" t="s">
        <v>264</v>
      </c>
      <c r="F269" s="198"/>
      <c r="G269" s="198"/>
      <c r="H269" s="141"/>
    </row>
    <row r="270" spans="1:9" x14ac:dyDescent="0.25">
      <c r="B270" s="141"/>
      <c r="C270" s="141"/>
      <c r="D270" s="141"/>
      <c r="E270" s="198" t="s">
        <v>265</v>
      </c>
      <c r="F270" s="198"/>
      <c r="G270" s="19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  <mergeCell ref="A8:C8"/>
    <mergeCell ref="A1:F1"/>
    <mergeCell ref="A2:F2"/>
    <mergeCell ref="A3:F3"/>
    <mergeCell ref="A6:C6"/>
    <mergeCell ref="A7:C7"/>
  </mergeCells>
  <printOptions horizontalCentered="1"/>
  <pageMargins left="0.78740157480314965" right="0.78740157480314965" top="0.94488188976377963" bottom="1.1417322834645669" header="0.31496062992125984" footer="0.31496062992125984"/>
  <pageSetup paperSize="10000" scale="4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55" workbookViewId="0">
      <selection activeCell="A8" sqref="A8:C8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4" t="s">
        <v>0</v>
      </c>
      <c r="B1" s="194"/>
      <c r="C1" s="194"/>
      <c r="D1" s="194"/>
      <c r="E1" s="194"/>
      <c r="F1" s="194"/>
    </row>
    <row r="2" spans="1:9" x14ac:dyDescent="0.25">
      <c r="A2" s="195" t="s">
        <v>1</v>
      </c>
      <c r="B2" s="195"/>
      <c r="C2" s="195"/>
      <c r="D2" s="195"/>
      <c r="E2" s="195"/>
      <c r="F2" s="195"/>
    </row>
    <row r="3" spans="1:9" x14ac:dyDescent="0.25">
      <c r="A3" s="195" t="s">
        <v>253</v>
      </c>
      <c r="B3" s="195"/>
      <c r="C3" s="195"/>
      <c r="D3" s="195"/>
      <c r="E3" s="195"/>
      <c r="F3" s="195"/>
    </row>
    <row r="4" spans="1:9" x14ac:dyDescent="0.25">
      <c r="A4" s="147"/>
      <c r="B4" s="147"/>
      <c r="C4" s="147"/>
      <c r="D4" s="147"/>
      <c r="E4" s="147"/>
      <c r="F4" s="147"/>
    </row>
    <row r="5" spans="1:9" x14ac:dyDescent="0.25">
      <c r="A5" s="147"/>
      <c r="B5" s="147"/>
      <c r="C5" s="147"/>
      <c r="D5" s="147"/>
      <c r="E5" s="147"/>
      <c r="F5" s="147"/>
    </row>
    <row r="6" spans="1:9" x14ac:dyDescent="0.25">
      <c r="A6" s="196" t="s">
        <v>2</v>
      </c>
      <c r="B6" s="196"/>
      <c r="C6" s="196"/>
      <c r="D6" s="148" t="s">
        <v>3</v>
      </c>
      <c r="E6" s="1"/>
      <c r="F6" s="1"/>
    </row>
    <row r="7" spans="1:9" x14ac:dyDescent="0.25">
      <c r="A7" s="197" t="s">
        <v>4</v>
      </c>
      <c r="B7" s="197"/>
      <c r="C7" s="197"/>
      <c r="D7" s="148" t="s">
        <v>5</v>
      </c>
      <c r="E7" s="1"/>
      <c r="F7" s="1"/>
    </row>
    <row r="8" spans="1:9" ht="24" customHeight="1" x14ac:dyDescent="0.25">
      <c r="A8" s="197" t="s">
        <v>6</v>
      </c>
      <c r="B8" s="197"/>
      <c r="C8" s="197"/>
      <c r="D8" s="148" t="s">
        <v>5</v>
      </c>
      <c r="E8" s="1"/>
      <c r="F8" s="1"/>
    </row>
    <row r="9" spans="1:9" x14ac:dyDescent="0.25">
      <c r="A9" s="197" t="s">
        <v>7</v>
      </c>
      <c r="B9" s="197"/>
      <c r="C9" s="197"/>
      <c r="D9" s="148" t="s">
        <v>254</v>
      </c>
      <c r="E9" s="1"/>
      <c r="F9" s="1"/>
    </row>
    <row r="10" spans="1:9" x14ac:dyDescent="0.25">
      <c r="A10" s="197" t="s">
        <v>8</v>
      </c>
      <c r="B10" s="197"/>
      <c r="C10" s="197"/>
      <c r="D10" s="148" t="s">
        <v>269</v>
      </c>
      <c r="E10" s="1"/>
      <c r="F10" s="147"/>
    </row>
    <row r="11" spans="1:9" x14ac:dyDescent="0.25">
      <c r="A11" s="149"/>
      <c r="B11" s="149"/>
      <c r="C11" s="149"/>
      <c r="D11" s="148"/>
      <c r="E11" s="1"/>
      <c r="F11" s="147"/>
    </row>
    <row r="12" spans="1:9" x14ac:dyDescent="0.25">
      <c r="A12" s="2" t="s">
        <v>10</v>
      </c>
      <c r="B12" s="3"/>
      <c r="C12" s="2"/>
      <c r="D12" s="147"/>
      <c r="E12" s="1"/>
      <c r="F12" s="147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200" t="s">
        <v>258</v>
      </c>
      <c r="H15" s="20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/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/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36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0</v>
      </c>
      <c r="F39" s="92"/>
      <c r="G39" s="92">
        <f>G28+G29+G30</f>
        <v>0</v>
      </c>
      <c r="H39" s="16">
        <f>E39+G39</f>
        <v>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/>
      <c r="F47" s="101" t="s">
        <v>48</v>
      </c>
      <c r="G47" s="96"/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0</v>
      </c>
      <c r="F50" s="102" t="s">
        <v>22</v>
      </c>
      <c r="G50" s="103">
        <f>SUM(G45:G48)</f>
        <v>0</v>
      </c>
      <c r="H50" s="103">
        <f>E50+G50</f>
        <v>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/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/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84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/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/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202" t="s">
        <v>145</v>
      </c>
      <c r="C171" s="20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203" t="s">
        <v>150</v>
      </c>
      <c r="C184" s="20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/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/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9" t="s">
        <v>200</v>
      </c>
      <c r="C252" s="19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E261+E250+E195+E182+E155+E123+E108+E65+H50+H39+E21</f>
        <v>6300000</v>
      </c>
      <c r="F263" s="141"/>
      <c r="G263" s="141"/>
      <c r="H263" s="141"/>
    </row>
    <row r="264" spans="1:9" x14ac:dyDescent="0.25">
      <c r="B264" s="141"/>
      <c r="C264" s="141"/>
      <c r="D264" s="141"/>
      <c r="E264" s="198" t="s">
        <v>270</v>
      </c>
      <c r="F264" s="198"/>
      <c r="G264" s="198"/>
      <c r="H264" s="141"/>
    </row>
    <row r="265" spans="1:9" x14ac:dyDescent="0.25">
      <c r="B265" s="141"/>
      <c r="C265" s="141"/>
      <c r="D265" s="141"/>
      <c r="E265" s="198" t="s">
        <v>263</v>
      </c>
      <c r="F265" s="198"/>
      <c r="G265" s="19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8" t="s">
        <v>264</v>
      </c>
      <c r="F269" s="198"/>
      <c r="G269" s="198"/>
      <c r="H269" s="141"/>
    </row>
    <row r="270" spans="1:9" x14ac:dyDescent="0.25">
      <c r="B270" s="141"/>
      <c r="C270" s="141"/>
      <c r="D270" s="141"/>
      <c r="E270" s="198" t="s">
        <v>265</v>
      </c>
      <c r="F270" s="198"/>
      <c r="G270" s="19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A8:C8"/>
    <mergeCell ref="A1:F1"/>
    <mergeCell ref="A2:F2"/>
    <mergeCell ref="A3:F3"/>
    <mergeCell ref="A6:C6"/>
    <mergeCell ref="A7:C7"/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</mergeCells>
  <printOptions horizontalCentered="1"/>
  <pageMargins left="0.78740157480314965" right="0.78740157480314965" top="0.94488188976377963" bottom="1.3385826771653544" header="0.31496062992125984" footer="0.31496062992125984"/>
  <pageSetup paperSize="10000" scale="45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259" workbookViewId="0">
      <selection activeCell="F8" sqref="F8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4" t="s">
        <v>0</v>
      </c>
      <c r="B1" s="194"/>
      <c r="C1" s="194"/>
      <c r="D1" s="194"/>
      <c r="E1" s="194"/>
      <c r="F1" s="194"/>
    </row>
    <row r="2" spans="1:9" x14ac:dyDescent="0.25">
      <c r="A2" s="195" t="s">
        <v>1</v>
      </c>
      <c r="B2" s="195"/>
      <c r="C2" s="195"/>
      <c r="D2" s="195"/>
      <c r="E2" s="195"/>
      <c r="F2" s="195"/>
    </row>
    <row r="3" spans="1:9" x14ac:dyDescent="0.25">
      <c r="A3" s="195" t="s">
        <v>253</v>
      </c>
      <c r="B3" s="195"/>
      <c r="C3" s="195"/>
      <c r="D3" s="195"/>
      <c r="E3" s="195"/>
      <c r="F3" s="195"/>
    </row>
    <row r="4" spans="1:9" x14ac:dyDescent="0.25">
      <c r="A4" s="152"/>
      <c r="B4" s="152"/>
      <c r="C4" s="152"/>
      <c r="D4" s="152"/>
      <c r="E4" s="152"/>
      <c r="F4" s="152"/>
    </row>
    <row r="5" spans="1:9" x14ac:dyDescent="0.25">
      <c r="A5" s="152"/>
      <c r="B5" s="152"/>
      <c r="C5" s="152"/>
      <c r="D5" s="152"/>
      <c r="E5" s="152"/>
      <c r="F5" s="152"/>
    </row>
    <row r="6" spans="1:9" x14ac:dyDescent="0.25">
      <c r="A6" s="196" t="s">
        <v>2</v>
      </c>
      <c r="B6" s="196"/>
      <c r="C6" s="196"/>
      <c r="D6" s="153" t="s">
        <v>3</v>
      </c>
      <c r="E6" s="1"/>
      <c r="F6" s="1"/>
    </row>
    <row r="7" spans="1:9" x14ac:dyDescent="0.25">
      <c r="A7" s="197" t="s">
        <v>4</v>
      </c>
      <c r="B7" s="197"/>
      <c r="C7" s="197"/>
      <c r="D7" s="153" t="s">
        <v>5</v>
      </c>
      <c r="E7" s="1"/>
      <c r="F7" s="1"/>
    </row>
    <row r="8" spans="1:9" ht="27.75" customHeight="1" x14ac:dyDescent="0.25">
      <c r="A8" s="197" t="s">
        <v>6</v>
      </c>
      <c r="B8" s="197"/>
      <c r="C8" s="197"/>
      <c r="D8" s="153" t="s">
        <v>5</v>
      </c>
      <c r="E8" s="1"/>
      <c r="F8" s="1"/>
    </row>
    <row r="9" spans="1:9" x14ac:dyDescent="0.25">
      <c r="A9" s="197" t="s">
        <v>7</v>
      </c>
      <c r="B9" s="197"/>
      <c r="C9" s="197"/>
      <c r="D9" s="153" t="s">
        <v>254</v>
      </c>
      <c r="E9" s="1"/>
      <c r="F9" s="1"/>
    </row>
    <row r="10" spans="1:9" x14ac:dyDescent="0.25">
      <c r="A10" s="197" t="s">
        <v>8</v>
      </c>
      <c r="B10" s="197"/>
      <c r="C10" s="197"/>
      <c r="D10" s="153" t="s">
        <v>271</v>
      </c>
      <c r="E10" s="1"/>
      <c r="F10" s="152"/>
    </row>
    <row r="11" spans="1:9" x14ac:dyDescent="0.25">
      <c r="A11" s="151"/>
      <c r="B11" s="151"/>
      <c r="C11" s="151"/>
      <c r="D11" s="153"/>
      <c r="E11" s="1"/>
      <c r="F11" s="152"/>
    </row>
    <row r="12" spans="1:9" x14ac:dyDescent="0.25">
      <c r="A12" s="2" t="s">
        <v>10</v>
      </c>
      <c r="B12" s="3"/>
      <c r="C12" s="2"/>
      <c r="D12" s="152"/>
      <c r="E12" s="1"/>
      <c r="F12" s="152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200" t="s">
        <v>258</v>
      </c>
      <c r="H15" s="20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>
        <v>225000</v>
      </c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>
        <v>450000</v>
      </c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36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450000</v>
      </c>
      <c r="F39" s="92"/>
      <c r="G39" s="92">
        <f>G28+G29+G30</f>
        <v>225000</v>
      </c>
      <c r="H39" s="16">
        <f>E39+G39</f>
        <v>675000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>
        <v>75000</v>
      </c>
      <c r="F47" s="101" t="s">
        <v>48</v>
      </c>
      <c r="G47" s="96">
        <v>150000</v>
      </c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75000</v>
      </c>
      <c r="F50" s="102" t="s">
        <v>22</v>
      </c>
      <c r="G50" s="103">
        <f>SUM(G45:G48)</f>
        <v>150000</v>
      </c>
      <c r="H50" s="103">
        <f>E50+G50</f>
        <v>225000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>
        <v>1875000</v>
      </c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>
        <v>300000</v>
      </c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SUM(E56:E64)</f>
        <v>2175000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84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>
        <v>75000</v>
      </c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75000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/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202" t="s">
        <v>145</v>
      </c>
      <c r="C171" s="20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203" t="s">
        <v>150</v>
      </c>
      <c r="C184" s="20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/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/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9" t="s">
        <v>200</v>
      </c>
      <c r="C252" s="19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6300000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6300000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12600000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E261+E250+E195+E182+E155+E123+E108+E65+H50+H39+E21</f>
        <v>15750000</v>
      </c>
      <c r="F263" s="141"/>
      <c r="G263" s="141"/>
      <c r="H263" s="141"/>
    </row>
    <row r="264" spans="1:9" x14ac:dyDescent="0.25">
      <c r="B264" s="141"/>
      <c r="C264" s="141"/>
      <c r="D264" s="141"/>
      <c r="E264" s="198" t="s">
        <v>272</v>
      </c>
      <c r="F264" s="198"/>
      <c r="G264" s="198"/>
      <c r="H264" s="141"/>
    </row>
    <row r="265" spans="1:9" x14ac:dyDescent="0.25">
      <c r="B265" s="141"/>
      <c r="C265" s="141"/>
      <c r="D265" s="141"/>
      <c r="E265" s="198" t="s">
        <v>263</v>
      </c>
      <c r="F265" s="198"/>
      <c r="G265" s="19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8" t="s">
        <v>264</v>
      </c>
      <c r="F269" s="198"/>
      <c r="G269" s="198"/>
      <c r="H269" s="141"/>
    </row>
    <row r="270" spans="1:9" x14ac:dyDescent="0.25">
      <c r="B270" s="141"/>
      <c r="C270" s="141"/>
      <c r="D270" s="141"/>
      <c r="E270" s="198" t="s">
        <v>265</v>
      </c>
      <c r="F270" s="198"/>
      <c r="G270" s="19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  <mergeCell ref="A8:C8"/>
    <mergeCell ref="A1:F1"/>
    <mergeCell ref="A2:F2"/>
    <mergeCell ref="A3:F3"/>
    <mergeCell ref="A6:C6"/>
    <mergeCell ref="A7:C7"/>
  </mergeCells>
  <printOptions horizontalCentered="1"/>
  <pageMargins left="0.59055118110236227" right="0.59055118110236227" top="0.94488188976377963" bottom="1.3779527559055118" header="0.31496062992125984" footer="0.31496062992125984"/>
  <pageSetup paperSize="10000" scale="45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55" workbookViewId="0">
      <selection activeCell="F16" sqref="F16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4" t="s">
        <v>0</v>
      </c>
      <c r="B1" s="194"/>
      <c r="C1" s="194"/>
      <c r="D1" s="194"/>
      <c r="E1" s="194"/>
      <c r="F1" s="194"/>
    </row>
    <row r="2" spans="1:9" x14ac:dyDescent="0.25">
      <c r="A2" s="195" t="s">
        <v>1</v>
      </c>
      <c r="B2" s="195"/>
      <c r="C2" s="195"/>
      <c r="D2" s="195"/>
      <c r="E2" s="195"/>
      <c r="F2" s="195"/>
    </row>
    <row r="3" spans="1:9" x14ac:dyDescent="0.25">
      <c r="A3" s="195" t="s">
        <v>253</v>
      </c>
      <c r="B3" s="195"/>
      <c r="C3" s="195"/>
      <c r="D3" s="195"/>
      <c r="E3" s="195"/>
      <c r="F3" s="195"/>
    </row>
    <row r="4" spans="1:9" x14ac:dyDescent="0.25">
      <c r="A4" s="185"/>
      <c r="B4" s="185"/>
      <c r="C4" s="185"/>
      <c r="D4" s="185"/>
      <c r="E4" s="185"/>
      <c r="F4" s="185"/>
    </row>
    <row r="5" spans="1:9" x14ac:dyDescent="0.25">
      <c r="A5" s="185"/>
      <c r="B5" s="185"/>
      <c r="C5" s="185"/>
      <c r="D5" s="185"/>
      <c r="E5" s="185"/>
      <c r="F5" s="185"/>
    </row>
    <row r="6" spans="1:9" x14ac:dyDescent="0.25">
      <c r="A6" s="196" t="s">
        <v>2</v>
      </c>
      <c r="B6" s="196"/>
      <c r="C6" s="196"/>
      <c r="D6" s="186" t="s">
        <v>3</v>
      </c>
      <c r="E6" s="1"/>
      <c r="F6" s="1"/>
    </row>
    <row r="7" spans="1:9" x14ac:dyDescent="0.25">
      <c r="A7" s="197" t="s">
        <v>4</v>
      </c>
      <c r="B7" s="197"/>
      <c r="C7" s="197"/>
      <c r="D7" s="186" t="s">
        <v>5</v>
      </c>
      <c r="E7" s="1"/>
      <c r="F7" s="1"/>
    </row>
    <row r="8" spans="1:9" ht="27.75" customHeight="1" x14ac:dyDescent="0.25">
      <c r="A8" s="197" t="s">
        <v>6</v>
      </c>
      <c r="B8" s="197"/>
      <c r="C8" s="197"/>
      <c r="D8" s="186" t="s">
        <v>5</v>
      </c>
      <c r="E8" s="1"/>
      <c r="F8" s="1"/>
    </row>
    <row r="9" spans="1:9" x14ac:dyDescent="0.25">
      <c r="A9" s="197" t="s">
        <v>7</v>
      </c>
      <c r="B9" s="197"/>
      <c r="C9" s="197"/>
      <c r="D9" s="186" t="s">
        <v>254</v>
      </c>
      <c r="E9" s="1"/>
      <c r="F9" s="1"/>
    </row>
    <row r="10" spans="1:9" x14ac:dyDescent="0.25">
      <c r="A10" s="197" t="s">
        <v>8</v>
      </c>
      <c r="B10" s="197"/>
      <c r="C10" s="197"/>
      <c r="D10" s="186" t="s">
        <v>276</v>
      </c>
      <c r="E10" s="1"/>
      <c r="F10" s="185"/>
    </row>
    <row r="11" spans="1:9" x14ac:dyDescent="0.25">
      <c r="A11" s="184"/>
      <c r="B11" s="184"/>
      <c r="C11" s="184"/>
      <c r="D11" s="186"/>
      <c r="E11" s="1"/>
      <c r="F11" s="185"/>
    </row>
    <row r="12" spans="1:9" x14ac:dyDescent="0.25">
      <c r="A12" s="2" t="s">
        <v>10</v>
      </c>
      <c r="B12" s="3"/>
      <c r="C12" s="2"/>
      <c r="D12" s="185"/>
      <c r="E12" s="1"/>
      <c r="F12" s="185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200" t="s">
        <v>258</v>
      </c>
      <c r="H15" s="20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>
        <v>225000</v>
      </c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>
        <v>450000</v>
      </c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274</v>
      </c>
      <c r="E34" s="87">
        <v>3907500</v>
      </c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4357500</v>
      </c>
      <c r="F39" s="92"/>
      <c r="G39" s="92">
        <f>G28+G29+G30</f>
        <v>225000</v>
      </c>
      <c r="H39" s="16">
        <f>E39+G39</f>
        <v>4582500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/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>
        <v>75000</v>
      </c>
      <c r="F47" s="101" t="s">
        <v>48</v>
      </c>
      <c r="G47" s="96">
        <v>300000</v>
      </c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75000</v>
      </c>
      <c r="F50" s="102" t="s">
        <v>22</v>
      </c>
      <c r="G50" s="103">
        <f>SUM(G45:G48)</f>
        <v>300000</v>
      </c>
      <c r="H50" s="103">
        <f>E50+G50</f>
        <v>375000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>
        <v>7625000</v>
      </c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>
        <v>450000</v>
      </c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SUM(E56:E64)</f>
        <v>8075000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 t="s">
        <v>71</v>
      </c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273</v>
      </c>
      <c r="E91" s="96">
        <v>1250000</v>
      </c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1250000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>
        <v>300000</v>
      </c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300000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x14ac:dyDescent="0.25">
      <c r="A120" s="29"/>
      <c r="B120" s="96"/>
      <c r="C120" s="96"/>
      <c r="D120" s="127" t="s">
        <v>102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/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202" t="s">
        <v>145</v>
      </c>
      <c r="C171" s="20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203" t="s">
        <v>150</v>
      </c>
      <c r="C184" s="20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>
        <v>600000</v>
      </c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600000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>
        <v>600000</v>
      </c>
      <c r="F204" s="96"/>
      <c r="G204" s="50"/>
      <c r="H204" s="50"/>
      <c r="I204" s="9"/>
    </row>
    <row r="205" spans="1:9" x14ac:dyDescent="0.25">
      <c r="A205" s="29"/>
      <c r="B205" s="96"/>
      <c r="C205" s="96"/>
      <c r="D205" s="96"/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SUM(E200:E204)</f>
        <v>600000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825000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>
        <v>375000</v>
      </c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>
        <v>450000</v>
      </c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>
        <f>SUM(E233)</f>
        <v>825000</v>
      </c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9" t="s">
        <v>200</v>
      </c>
      <c r="C252" s="19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6300000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6300000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12600000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H39+H50+E65+E95+E108+E195+E207+E250+E261</f>
        <v>29207500</v>
      </c>
      <c r="F263" s="141"/>
      <c r="G263" s="141"/>
      <c r="H263" s="141"/>
    </row>
    <row r="264" spans="1:9" x14ac:dyDescent="0.25">
      <c r="B264" s="141"/>
      <c r="C264" s="141"/>
      <c r="D264" s="141"/>
      <c r="E264" s="198" t="s">
        <v>275</v>
      </c>
      <c r="F264" s="198"/>
      <c r="G264" s="198"/>
      <c r="H264" s="141"/>
    </row>
    <row r="265" spans="1:9" x14ac:dyDescent="0.25">
      <c r="B265" s="141"/>
      <c r="C265" s="141"/>
      <c r="D265" s="141"/>
      <c r="E265" s="198" t="s">
        <v>263</v>
      </c>
      <c r="F265" s="198"/>
      <c r="G265" s="19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8" t="s">
        <v>264</v>
      </c>
      <c r="F269" s="198"/>
      <c r="G269" s="198"/>
      <c r="H269" s="141"/>
    </row>
    <row r="270" spans="1:9" x14ac:dyDescent="0.25">
      <c r="B270" s="141"/>
      <c r="C270" s="141"/>
      <c r="D270" s="141"/>
      <c r="E270" s="198" t="s">
        <v>265</v>
      </c>
      <c r="F270" s="198"/>
      <c r="G270" s="19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  <mergeCell ref="A8:C8"/>
    <mergeCell ref="A1:F1"/>
    <mergeCell ref="A2:F2"/>
    <mergeCell ref="A3:F3"/>
    <mergeCell ref="A6:C6"/>
    <mergeCell ref="A7:C7"/>
  </mergeCells>
  <printOptions horizontalCentered="1"/>
  <pageMargins left="0.59055118110236227" right="0.59055118110236227" top="0.94488188976377963" bottom="1.3779527559055118" header="0.31496062992125984" footer="0.31496062992125984"/>
  <pageSetup paperSize="10000" scale="4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34" workbookViewId="0">
      <selection activeCell="F268" sqref="F268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4" t="s">
        <v>0</v>
      </c>
      <c r="B1" s="194"/>
      <c r="C1" s="194"/>
      <c r="D1" s="194"/>
      <c r="E1" s="194"/>
      <c r="F1" s="194"/>
    </row>
    <row r="2" spans="1:9" x14ac:dyDescent="0.25">
      <c r="A2" s="195" t="s">
        <v>1</v>
      </c>
      <c r="B2" s="195"/>
      <c r="C2" s="195"/>
      <c r="D2" s="195"/>
      <c r="E2" s="195"/>
      <c r="F2" s="195"/>
    </row>
    <row r="3" spans="1:9" x14ac:dyDescent="0.25">
      <c r="A3" s="195" t="s">
        <v>253</v>
      </c>
      <c r="B3" s="195"/>
      <c r="C3" s="195"/>
      <c r="D3" s="195"/>
      <c r="E3" s="195"/>
      <c r="F3" s="195"/>
    </row>
    <row r="4" spans="1:9" x14ac:dyDescent="0.25">
      <c r="A4" s="188"/>
      <c r="B4" s="188"/>
      <c r="C4" s="188"/>
      <c r="D4" s="188"/>
      <c r="E4" s="188"/>
      <c r="F4" s="188"/>
    </row>
    <row r="5" spans="1:9" x14ac:dyDescent="0.25">
      <c r="A5" s="188"/>
      <c r="B5" s="188"/>
      <c r="C5" s="188"/>
      <c r="D5" s="188"/>
      <c r="E5" s="188"/>
      <c r="F5" s="188"/>
    </row>
    <row r="6" spans="1:9" x14ac:dyDescent="0.25">
      <c r="A6" s="196" t="s">
        <v>2</v>
      </c>
      <c r="B6" s="196"/>
      <c r="C6" s="196"/>
      <c r="D6" s="189" t="s">
        <v>3</v>
      </c>
      <c r="E6" s="1"/>
      <c r="F6" s="1"/>
    </row>
    <row r="7" spans="1:9" x14ac:dyDescent="0.25">
      <c r="A7" s="197" t="s">
        <v>4</v>
      </c>
      <c r="B7" s="197"/>
      <c r="C7" s="197"/>
      <c r="D7" s="189" t="s">
        <v>5</v>
      </c>
      <c r="E7" s="1"/>
      <c r="F7" s="1"/>
    </row>
    <row r="8" spans="1:9" ht="27.75" customHeight="1" x14ac:dyDescent="0.25">
      <c r="A8" s="197" t="s">
        <v>6</v>
      </c>
      <c r="B8" s="197"/>
      <c r="C8" s="197"/>
      <c r="D8" s="189" t="s">
        <v>5</v>
      </c>
      <c r="E8" s="1"/>
      <c r="F8" s="1"/>
    </row>
    <row r="9" spans="1:9" x14ac:dyDescent="0.25">
      <c r="A9" s="197" t="s">
        <v>7</v>
      </c>
      <c r="B9" s="197"/>
      <c r="C9" s="197"/>
      <c r="D9" s="189" t="s">
        <v>254</v>
      </c>
      <c r="E9" s="1"/>
      <c r="F9" s="1"/>
    </row>
    <row r="10" spans="1:9" x14ac:dyDescent="0.25">
      <c r="A10" s="197" t="s">
        <v>8</v>
      </c>
      <c r="B10" s="197"/>
      <c r="C10" s="197"/>
      <c r="D10" s="189" t="s">
        <v>277</v>
      </c>
      <c r="E10" s="1"/>
      <c r="F10" s="188"/>
    </row>
    <row r="11" spans="1:9" x14ac:dyDescent="0.25">
      <c r="A11" s="187"/>
      <c r="B11" s="187"/>
      <c r="C11" s="187"/>
      <c r="D11" s="189"/>
      <c r="E11" s="1"/>
      <c r="F11" s="188"/>
    </row>
    <row r="12" spans="1:9" x14ac:dyDescent="0.25">
      <c r="A12" s="2" t="s">
        <v>10</v>
      </c>
      <c r="B12" s="3"/>
      <c r="C12" s="2"/>
      <c r="D12" s="188"/>
      <c r="E12" s="1"/>
      <c r="F12" s="188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200" t="s">
        <v>258</v>
      </c>
      <c r="H15" s="20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/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/>
      <c r="H30" s="46"/>
      <c r="I30" s="12"/>
    </row>
    <row r="31" spans="1:9" x14ac:dyDescent="0.25">
      <c r="A31" s="9"/>
      <c r="B31" s="48"/>
      <c r="C31" s="51"/>
      <c r="D31" s="80" t="s">
        <v>33</v>
      </c>
      <c r="E31" s="86">
        <v>450000</v>
      </c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274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450000</v>
      </c>
      <c r="F39" s="92"/>
      <c r="G39" s="92">
        <f>G28+G29+G30</f>
        <v>0</v>
      </c>
      <c r="H39" s="16">
        <f>E39+G39</f>
        <v>450000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>
        <v>150000</v>
      </c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>
        <v>75000</v>
      </c>
      <c r="F47" s="101" t="s">
        <v>48</v>
      </c>
      <c r="G47" s="96">
        <v>75000</v>
      </c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225000</v>
      </c>
      <c r="F50" s="102" t="s">
        <v>22</v>
      </c>
      <c r="G50" s="103">
        <f>SUM(G45:G48)</f>
        <v>75000</v>
      </c>
      <c r="H50" s="103">
        <f>E50+G50</f>
        <v>300000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/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SUM(E56:E64)</f>
        <v>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/>
      <c r="F77" s="96"/>
      <c r="G77" s="96"/>
      <c r="H77" s="96"/>
      <c r="I77" s="29"/>
    </row>
    <row r="78" spans="1:9" x14ac:dyDescent="0.25">
      <c r="A78" s="29"/>
      <c r="B78" s="96"/>
      <c r="C78" s="96"/>
      <c r="D78" s="78"/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0</v>
      </c>
      <c r="F80" s="96"/>
      <c r="G80" s="96">
        <f>SUM(G71:G78)</f>
        <v>0</v>
      </c>
      <c r="H80" s="96">
        <f>E80+G80</f>
        <v>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>
        <v>750000</v>
      </c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273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750000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>
        <v>75000</v>
      </c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75000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/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104</v>
      </c>
      <c r="E118" s="125"/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ht="25.5" x14ac:dyDescent="0.25">
      <c r="A120" s="29"/>
      <c r="B120" s="96"/>
      <c r="C120" s="96"/>
      <c r="D120" s="193" t="s">
        <v>278</v>
      </c>
      <c r="E120" s="125">
        <v>2675000</v>
      </c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>
        <f>SUM(E113:E121)</f>
        <v>2675000</v>
      </c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202" t="s">
        <v>145</v>
      </c>
      <c r="C171" s="20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203" t="s">
        <v>150</v>
      </c>
      <c r="C184" s="20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/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>
        <v>600000</v>
      </c>
      <c r="F204" s="96"/>
      <c r="G204" s="50"/>
      <c r="H204" s="50"/>
      <c r="I204" s="9"/>
    </row>
    <row r="205" spans="1:9" x14ac:dyDescent="0.25">
      <c r="A205" s="29"/>
      <c r="B205" s="96"/>
      <c r="C205" s="96"/>
      <c r="D205" s="96" t="s">
        <v>279</v>
      </c>
      <c r="E205" s="96">
        <v>1250000</v>
      </c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SUM(E200:E206)</f>
        <v>1850000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375000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>
        <v>375000</v>
      </c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>
        <f>SUM(E233)</f>
        <v>375000</v>
      </c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9" t="s">
        <v>200</v>
      </c>
      <c r="C252" s="19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H39+H50+E65+E95+E108+E195+E207+E250+E261+E123</f>
        <v>12775000</v>
      </c>
      <c r="F263" s="141"/>
      <c r="G263" s="141"/>
      <c r="H263" s="141"/>
    </row>
    <row r="264" spans="1:9" x14ac:dyDescent="0.25">
      <c r="B264" s="141"/>
      <c r="C264" s="141"/>
      <c r="D264" s="141"/>
      <c r="E264" s="198" t="s">
        <v>282</v>
      </c>
      <c r="F264" s="198"/>
      <c r="G264" s="198"/>
      <c r="H264" s="141"/>
    </row>
    <row r="265" spans="1:9" x14ac:dyDescent="0.25">
      <c r="B265" s="141"/>
      <c r="C265" s="141"/>
      <c r="D265" s="141"/>
      <c r="E265" s="198" t="s">
        <v>263</v>
      </c>
      <c r="F265" s="198"/>
      <c r="G265" s="19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8" t="s">
        <v>264</v>
      </c>
      <c r="F269" s="198"/>
      <c r="G269" s="198"/>
      <c r="H269" s="141"/>
    </row>
    <row r="270" spans="1:9" x14ac:dyDescent="0.25">
      <c r="B270" s="141"/>
      <c r="C270" s="141"/>
      <c r="D270" s="141"/>
      <c r="E270" s="198" t="s">
        <v>265</v>
      </c>
      <c r="F270" s="198"/>
      <c r="G270" s="19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  <mergeCell ref="A8:C8"/>
    <mergeCell ref="A1:F1"/>
    <mergeCell ref="A2:F2"/>
    <mergeCell ref="A3:F3"/>
    <mergeCell ref="A6:C6"/>
    <mergeCell ref="A7:C7"/>
  </mergeCells>
  <printOptions horizontalCentered="1"/>
  <pageMargins left="0.59055118110236227" right="0.59055118110236227" top="0.94488188976377963" bottom="1.3779527559055118" header="0.31496062992125984" footer="0.31496062992125984"/>
  <pageSetup paperSize="10000" scale="45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workbookViewId="0">
      <selection activeCell="H225" sqref="H225"/>
    </sheetView>
  </sheetViews>
  <sheetFormatPr defaultRowHeight="15" x14ac:dyDescent="0.25"/>
  <cols>
    <col min="1" max="1" width="5.7109375" customWidth="1"/>
    <col min="2" max="2" width="18.7109375" customWidth="1"/>
    <col min="3" max="3" width="17.140625" customWidth="1"/>
    <col min="4" max="4" width="33.1406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94" t="s">
        <v>0</v>
      </c>
      <c r="B1" s="194"/>
      <c r="C1" s="194"/>
      <c r="D1" s="194"/>
      <c r="E1" s="194"/>
      <c r="F1" s="194"/>
    </row>
    <row r="2" spans="1:9" x14ac:dyDescent="0.25">
      <c r="A2" s="195" t="s">
        <v>1</v>
      </c>
      <c r="B2" s="195"/>
      <c r="C2" s="195"/>
      <c r="D2" s="195"/>
      <c r="E2" s="195"/>
      <c r="F2" s="195"/>
    </row>
    <row r="3" spans="1:9" x14ac:dyDescent="0.25">
      <c r="A3" s="195" t="s">
        <v>253</v>
      </c>
      <c r="B3" s="195"/>
      <c r="C3" s="195"/>
      <c r="D3" s="195"/>
      <c r="E3" s="195"/>
      <c r="F3" s="195"/>
    </row>
    <row r="4" spans="1:9" x14ac:dyDescent="0.25">
      <c r="A4" s="190"/>
      <c r="B4" s="190"/>
      <c r="C4" s="190"/>
      <c r="D4" s="190"/>
      <c r="E4" s="190"/>
      <c r="F4" s="190"/>
    </row>
    <row r="5" spans="1:9" x14ac:dyDescent="0.25">
      <c r="A5" s="190"/>
      <c r="B5" s="190"/>
      <c r="C5" s="190"/>
      <c r="D5" s="190"/>
      <c r="E5" s="190"/>
      <c r="F5" s="190"/>
    </row>
    <row r="6" spans="1:9" x14ac:dyDescent="0.25">
      <c r="A6" s="196" t="s">
        <v>2</v>
      </c>
      <c r="B6" s="196"/>
      <c r="C6" s="196"/>
      <c r="D6" s="191" t="s">
        <v>3</v>
      </c>
      <c r="E6" s="1"/>
      <c r="F6" s="1"/>
    </row>
    <row r="7" spans="1:9" x14ac:dyDescent="0.25">
      <c r="A7" s="197" t="s">
        <v>4</v>
      </c>
      <c r="B7" s="197"/>
      <c r="C7" s="197"/>
      <c r="D7" s="191" t="s">
        <v>5</v>
      </c>
      <c r="E7" s="1"/>
      <c r="F7" s="1"/>
    </row>
    <row r="8" spans="1:9" ht="27.75" customHeight="1" x14ac:dyDescent="0.25">
      <c r="A8" s="197" t="s">
        <v>6</v>
      </c>
      <c r="B8" s="197"/>
      <c r="C8" s="197"/>
      <c r="D8" s="191" t="s">
        <v>5</v>
      </c>
      <c r="E8" s="1"/>
      <c r="F8" s="1"/>
    </row>
    <row r="9" spans="1:9" x14ac:dyDescent="0.25">
      <c r="A9" s="197" t="s">
        <v>7</v>
      </c>
      <c r="B9" s="197"/>
      <c r="C9" s="197"/>
      <c r="D9" s="191" t="s">
        <v>254</v>
      </c>
      <c r="E9" s="1"/>
      <c r="F9" s="1"/>
    </row>
    <row r="10" spans="1:9" x14ac:dyDescent="0.25">
      <c r="A10" s="197" t="s">
        <v>8</v>
      </c>
      <c r="B10" s="197"/>
      <c r="C10" s="197"/>
      <c r="D10" s="191" t="s">
        <v>280</v>
      </c>
      <c r="E10" s="1"/>
      <c r="F10" s="190"/>
    </row>
    <row r="11" spans="1:9" x14ac:dyDescent="0.25">
      <c r="A11" s="192"/>
      <c r="B11" s="192"/>
      <c r="C11" s="192"/>
      <c r="D11" s="191"/>
      <c r="E11" s="1"/>
      <c r="F11" s="190"/>
    </row>
    <row r="12" spans="1:9" x14ac:dyDescent="0.25">
      <c r="A12" s="2" t="s">
        <v>10</v>
      </c>
      <c r="B12" s="3"/>
      <c r="C12" s="2"/>
      <c r="D12" s="190"/>
      <c r="E12" s="1"/>
      <c r="F12" s="190"/>
    </row>
    <row r="13" spans="1:9" ht="21" x14ac:dyDescent="0.25">
      <c r="A13" s="4" t="s">
        <v>11</v>
      </c>
      <c r="B13" s="4" t="s">
        <v>12</v>
      </c>
      <c r="C13" s="4" t="s">
        <v>13</v>
      </c>
      <c r="D13" s="4" t="s">
        <v>14</v>
      </c>
      <c r="E13" s="5" t="s">
        <v>15</v>
      </c>
      <c r="F13" s="4" t="s">
        <v>16</v>
      </c>
    </row>
    <row r="14" spans="1:9" x14ac:dyDescent="0.25">
      <c r="A14" s="6">
        <v>1</v>
      </c>
      <c r="B14" s="6">
        <v>2</v>
      </c>
      <c r="C14" s="6">
        <v>3</v>
      </c>
      <c r="D14" s="6">
        <v>4</v>
      </c>
      <c r="E14" s="7">
        <v>5</v>
      </c>
      <c r="F14" s="6">
        <v>6</v>
      </c>
    </row>
    <row r="15" spans="1:9" ht="39.950000000000003" customHeight="1" x14ac:dyDescent="0.25">
      <c r="A15" s="9">
        <v>1</v>
      </c>
      <c r="B15" s="43" t="s">
        <v>260</v>
      </c>
      <c r="C15" s="44">
        <v>39259000</v>
      </c>
      <c r="D15" s="45" t="s">
        <v>17</v>
      </c>
      <c r="E15" s="46"/>
      <c r="F15" s="47"/>
      <c r="G15" s="200" t="s">
        <v>258</v>
      </c>
      <c r="H15" s="201"/>
      <c r="I15" s="9"/>
    </row>
    <row r="16" spans="1:9" x14ac:dyDescent="0.25">
      <c r="A16" s="9"/>
      <c r="B16" s="48"/>
      <c r="C16" s="49"/>
      <c r="D16" s="45" t="s">
        <v>266</v>
      </c>
      <c r="E16" s="46"/>
      <c r="F16" s="47"/>
      <c r="G16" s="50"/>
      <c r="H16" s="50"/>
      <c r="I16" s="9"/>
    </row>
    <row r="17" spans="1:9" ht="17.25" customHeight="1" x14ac:dyDescent="0.25">
      <c r="A17" s="9"/>
      <c r="B17" s="48"/>
      <c r="C17" s="51"/>
      <c r="D17" s="52" t="s">
        <v>267</v>
      </c>
      <c r="E17" s="46"/>
      <c r="F17" s="47"/>
      <c r="G17" s="50"/>
      <c r="H17" s="50"/>
      <c r="I17" s="9"/>
    </row>
    <row r="18" spans="1:9" x14ac:dyDescent="0.25">
      <c r="A18" s="9"/>
      <c r="B18" s="48"/>
      <c r="C18" s="51"/>
      <c r="D18" s="53" t="s">
        <v>20</v>
      </c>
      <c r="E18" s="46"/>
      <c r="F18" s="47"/>
      <c r="G18" s="50"/>
      <c r="H18" s="50"/>
      <c r="I18" s="9"/>
    </row>
    <row r="19" spans="1:9" ht="25.5" x14ac:dyDescent="0.25">
      <c r="A19" s="9"/>
      <c r="B19" s="48"/>
      <c r="C19" s="51"/>
      <c r="D19" s="54" t="s">
        <v>21</v>
      </c>
      <c r="E19" s="46"/>
      <c r="F19" s="47"/>
      <c r="G19" s="50"/>
      <c r="H19" s="50"/>
      <c r="I19" s="9"/>
    </row>
    <row r="20" spans="1:9" x14ac:dyDescent="0.25">
      <c r="A20" s="13"/>
      <c r="B20" s="55"/>
      <c r="C20" s="56"/>
      <c r="D20" s="57"/>
      <c r="E20" s="58"/>
      <c r="F20" s="59"/>
      <c r="G20" s="50"/>
      <c r="H20" s="50"/>
      <c r="I20" s="9"/>
    </row>
    <row r="21" spans="1:9" x14ac:dyDescent="0.25">
      <c r="A21" s="15"/>
      <c r="B21" s="60"/>
      <c r="C21" s="61">
        <f>C15</f>
        <v>39259000</v>
      </c>
      <c r="D21" s="62" t="s">
        <v>22</v>
      </c>
      <c r="E21" s="16">
        <f>SUM(E15:E19)</f>
        <v>0</v>
      </c>
      <c r="F21" s="63"/>
      <c r="G21" s="50"/>
      <c r="H21" s="50"/>
      <c r="I21" s="9"/>
    </row>
    <row r="22" spans="1:9" x14ac:dyDescent="0.25">
      <c r="A22" s="9"/>
      <c r="B22" s="50"/>
      <c r="C22" s="50"/>
      <c r="D22" s="50"/>
      <c r="E22" s="50"/>
      <c r="F22" s="50"/>
      <c r="G22" s="50"/>
      <c r="H22" s="50"/>
      <c r="I22" s="9"/>
    </row>
    <row r="23" spans="1:9" x14ac:dyDescent="0.25">
      <c r="A23" s="18" t="s">
        <v>23</v>
      </c>
      <c r="B23" s="50"/>
      <c r="C23" s="50"/>
      <c r="D23" s="50"/>
      <c r="E23" s="50"/>
      <c r="F23" s="50"/>
      <c r="G23" s="50"/>
      <c r="H23" s="50"/>
      <c r="I23" s="9"/>
    </row>
    <row r="24" spans="1:9" x14ac:dyDescent="0.25">
      <c r="A24" s="19" t="s">
        <v>24</v>
      </c>
      <c r="B24" s="64" t="s">
        <v>25</v>
      </c>
      <c r="C24" s="64"/>
      <c r="D24" s="65"/>
      <c r="E24" s="65"/>
      <c r="F24" s="65"/>
      <c r="G24" s="65"/>
      <c r="H24" s="66"/>
      <c r="I24" s="20"/>
    </row>
    <row r="25" spans="1:9" ht="51" customHeight="1" x14ac:dyDescent="0.25">
      <c r="A25" s="21" t="s">
        <v>11</v>
      </c>
      <c r="B25" s="67" t="s">
        <v>26</v>
      </c>
      <c r="C25" s="67" t="s">
        <v>13</v>
      </c>
      <c r="D25" s="68" t="s">
        <v>14</v>
      </c>
      <c r="E25" s="69" t="s">
        <v>15</v>
      </c>
      <c r="F25" s="68" t="s">
        <v>14</v>
      </c>
      <c r="G25" s="69" t="s">
        <v>15</v>
      </c>
      <c r="H25" s="69" t="s">
        <v>206</v>
      </c>
      <c r="I25" s="21" t="s">
        <v>207</v>
      </c>
    </row>
    <row r="26" spans="1:9" x14ac:dyDescent="0.25">
      <c r="A26" s="22">
        <v>1</v>
      </c>
      <c r="B26" s="70">
        <v>2</v>
      </c>
      <c r="C26" s="70">
        <v>3</v>
      </c>
      <c r="D26" s="70">
        <v>4</v>
      </c>
      <c r="E26" s="70">
        <v>5</v>
      </c>
      <c r="F26" s="70">
        <v>6</v>
      </c>
      <c r="G26" s="70">
        <v>7</v>
      </c>
      <c r="H26" s="71">
        <v>8</v>
      </c>
      <c r="I26" s="22">
        <v>9</v>
      </c>
    </row>
    <row r="27" spans="1:9" s="8" customFormat="1" ht="25.5" x14ac:dyDescent="0.25">
      <c r="A27" s="23">
        <v>1</v>
      </c>
      <c r="B27" s="43" t="s">
        <v>260</v>
      </c>
      <c r="C27" s="49">
        <v>41383500</v>
      </c>
      <c r="D27" s="72" t="s">
        <v>172</v>
      </c>
      <c r="E27" s="75">
        <v>39133000</v>
      </c>
      <c r="F27" s="74" t="s">
        <v>173</v>
      </c>
      <c r="G27" s="75">
        <v>2250000</v>
      </c>
      <c r="H27" s="76"/>
      <c r="I27" s="24"/>
    </row>
    <row r="28" spans="1:9" x14ac:dyDescent="0.25">
      <c r="A28" s="9"/>
      <c r="B28" s="48"/>
      <c r="C28" s="51"/>
      <c r="D28" s="77" t="s">
        <v>27</v>
      </c>
      <c r="E28" s="86"/>
      <c r="F28" s="78" t="s">
        <v>28</v>
      </c>
      <c r="G28" s="86"/>
      <c r="H28" s="46"/>
      <c r="I28" s="12"/>
    </row>
    <row r="29" spans="1:9" x14ac:dyDescent="0.25">
      <c r="A29" s="9"/>
      <c r="B29" s="48"/>
      <c r="C29" s="51"/>
      <c r="D29" s="80" t="s">
        <v>29</v>
      </c>
      <c r="E29" s="86"/>
      <c r="F29" s="81" t="s">
        <v>30</v>
      </c>
      <c r="G29" s="87"/>
      <c r="H29" s="46"/>
      <c r="I29" s="12"/>
    </row>
    <row r="30" spans="1:9" ht="38.25" x14ac:dyDescent="0.25">
      <c r="A30" s="9"/>
      <c r="B30" s="48"/>
      <c r="C30" s="51"/>
      <c r="D30" s="83" t="s">
        <v>31</v>
      </c>
      <c r="E30" s="87"/>
      <c r="F30" s="84" t="s">
        <v>32</v>
      </c>
      <c r="G30" s="87">
        <v>225000</v>
      </c>
      <c r="H30" s="46"/>
      <c r="I30" s="12"/>
    </row>
    <row r="31" spans="1:9" x14ac:dyDescent="0.25">
      <c r="A31" s="9"/>
      <c r="B31" s="48"/>
      <c r="C31" s="51"/>
      <c r="D31" s="80" t="s">
        <v>33</v>
      </c>
      <c r="E31" s="86"/>
      <c r="F31" s="85"/>
      <c r="G31" s="86"/>
      <c r="H31" s="46"/>
      <c r="I31" s="12"/>
    </row>
    <row r="32" spans="1:9" x14ac:dyDescent="0.25">
      <c r="A32" s="9"/>
      <c r="B32" s="48"/>
      <c r="C32" s="51"/>
      <c r="D32" s="77" t="s">
        <v>34</v>
      </c>
      <c r="E32" s="86"/>
      <c r="F32" s="86"/>
      <c r="G32" s="86"/>
      <c r="H32" s="46"/>
      <c r="I32" s="12"/>
    </row>
    <row r="33" spans="1:9" x14ac:dyDescent="0.25">
      <c r="A33" s="9"/>
      <c r="B33" s="48"/>
      <c r="C33" s="51"/>
      <c r="D33" s="77" t="s">
        <v>35</v>
      </c>
      <c r="E33" s="86"/>
      <c r="F33" s="86"/>
      <c r="G33" s="86"/>
      <c r="H33" s="46"/>
      <c r="I33" s="12"/>
    </row>
    <row r="34" spans="1:9" x14ac:dyDescent="0.25">
      <c r="A34" s="9"/>
      <c r="B34" s="48"/>
      <c r="C34" s="51"/>
      <c r="D34" s="83" t="s">
        <v>274</v>
      </c>
      <c r="E34" s="87"/>
      <c r="F34" s="87"/>
      <c r="G34" s="87"/>
      <c r="H34" s="46"/>
      <c r="I34" s="12"/>
    </row>
    <row r="35" spans="1:9" x14ac:dyDescent="0.25">
      <c r="A35" s="13"/>
      <c r="B35" s="55"/>
      <c r="C35" s="56"/>
      <c r="D35" s="54" t="s">
        <v>37</v>
      </c>
      <c r="E35" s="87"/>
      <c r="F35" s="82"/>
      <c r="G35" s="87"/>
      <c r="H35" s="88"/>
      <c r="I35" s="25"/>
    </row>
    <row r="36" spans="1:9" ht="25.5" x14ac:dyDescent="0.25">
      <c r="A36" s="13"/>
      <c r="B36" s="55"/>
      <c r="C36" s="56"/>
      <c r="D36" s="87" t="s">
        <v>38</v>
      </c>
      <c r="E36" s="87"/>
      <c r="F36" s="87"/>
      <c r="G36" s="87"/>
      <c r="H36" s="89"/>
      <c r="I36" s="14"/>
    </row>
    <row r="37" spans="1:9" x14ac:dyDescent="0.25">
      <c r="A37" s="13"/>
      <c r="B37" s="55"/>
      <c r="C37" s="56"/>
      <c r="D37" s="90" t="s">
        <v>39</v>
      </c>
      <c r="E37" s="86"/>
      <c r="F37" s="79"/>
      <c r="G37" s="79"/>
      <c r="H37" s="89"/>
      <c r="I37" s="14"/>
    </row>
    <row r="38" spans="1:9" x14ac:dyDescent="0.25">
      <c r="A38" s="13"/>
      <c r="B38" s="55"/>
      <c r="C38" s="56"/>
      <c r="D38" s="57"/>
      <c r="E38" s="142"/>
      <c r="F38" s="57"/>
      <c r="G38" s="91"/>
      <c r="H38" s="89"/>
      <c r="I38" s="14"/>
    </row>
    <row r="39" spans="1:9" x14ac:dyDescent="0.25">
      <c r="A39" s="15"/>
      <c r="B39" s="60"/>
      <c r="C39" s="61">
        <f>C27</f>
        <v>41383500</v>
      </c>
      <c r="D39" s="62" t="s">
        <v>22</v>
      </c>
      <c r="E39" s="92">
        <f>SUM(E28:E37)</f>
        <v>0</v>
      </c>
      <c r="F39" s="92"/>
      <c r="G39" s="92">
        <f>G28+G29+G30</f>
        <v>225000</v>
      </c>
      <c r="H39" s="16">
        <f>E39+G39</f>
        <v>225000</v>
      </c>
      <c r="I39" s="17"/>
    </row>
    <row r="40" spans="1:9" x14ac:dyDescent="0.25">
      <c r="A40" s="26"/>
      <c r="B40" s="93"/>
      <c r="C40" s="94"/>
      <c r="D40" s="95"/>
      <c r="E40" s="95"/>
      <c r="F40" s="95"/>
      <c r="G40" s="95"/>
      <c r="H40" s="27"/>
      <c r="I40" s="28"/>
    </row>
    <row r="41" spans="1:9" x14ac:dyDescent="0.25">
      <c r="A41" s="19" t="s">
        <v>40</v>
      </c>
      <c r="B41" s="64" t="s">
        <v>41</v>
      </c>
      <c r="C41" s="64"/>
      <c r="D41" s="50"/>
      <c r="E41" s="50"/>
      <c r="F41" s="50"/>
      <c r="G41" s="50"/>
      <c r="H41" s="50"/>
      <c r="I41" s="9"/>
    </row>
    <row r="42" spans="1:9" ht="38.25" x14ac:dyDescent="0.25">
      <c r="A42" s="21" t="s">
        <v>11</v>
      </c>
      <c r="B42" s="67" t="s">
        <v>26</v>
      </c>
      <c r="C42" s="67" t="s">
        <v>13</v>
      </c>
      <c r="D42" s="68" t="s">
        <v>14</v>
      </c>
      <c r="E42" s="69" t="s">
        <v>15</v>
      </c>
      <c r="F42" s="68" t="s">
        <v>14</v>
      </c>
      <c r="G42" s="69" t="s">
        <v>15</v>
      </c>
      <c r="H42" s="69" t="s">
        <v>15</v>
      </c>
      <c r="I42" s="21" t="s">
        <v>16</v>
      </c>
    </row>
    <row r="43" spans="1:9" x14ac:dyDescent="0.25">
      <c r="A43" s="22">
        <v>1</v>
      </c>
      <c r="B43" s="70">
        <v>2</v>
      </c>
      <c r="C43" s="70">
        <v>3</v>
      </c>
      <c r="D43" s="70">
        <v>4</v>
      </c>
      <c r="E43" s="70">
        <v>5</v>
      </c>
      <c r="F43" s="70">
        <v>6</v>
      </c>
      <c r="G43" s="70">
        <v>7</v>
      </c>
      <c r="H43" s="71">
        <v>8</v>
      </c>
      <c r="I43" s="22">
        <v>9</v>
      </c>
    </row>
    <row r="44" spans="1:9" ht="25.5" x14ac:dyDescent="0.25">
      <c r="A44" s="29"/>
      <c r="B44" s="43" t="s">
        <v>260</v>
      </c>
      <c r="C44" s="49">
        <v>2750000</v>
      </c>
      <c r="D44" s="74" t="s">
        <v>174</v>
      </c>
      <c r="E44" s="73">
        <v>1625000</v>
      </c>
      <c r="F44" s="97" t="s">
        <v>42</v>
      </c>
      <c r="G44" s="73">
        <v>1125000</v>
      </c>
      <c r="H44" s="96"/>
      <c r="I44" s="29"/>
    </row>
    <row r="45" spans="1:9" x14ac:dyDescent="0.25">
      <c r="A45" s="29"/>
      <c r="B45" s="96"/>
      <c r="C45" s="96"/>
      <c r="D45" s="98" t="s">
        <v>43</v>
      </c>
      <c r="E45" s="96"/>
      <c r="F45" s="98" t="s">
        <v>46</v>
      </c>
      <c r="G45" s="96"/>
      <c r="H45" s="96"/>
      <c r="I45" s="29"/>
    </row>
    <row r="46" spans="1:9" ht="51" x14ac:dyDescent="0.25">
      <c r="A46" s="29"/>
      <c r="B46" s="96"/>
      <c r="C46" s="96"/>
      <c r="D46" s="99" t="s">
        <v>44</v>
      </c>
      <c r="E46" s="96">
        <v>200000</v>
      </c>
      <c r="F46" s="98" t="s">
        <v>47</v>
      </c>
      <c r="G46" s="96"/>
      <c r="H46" s="96"/>
      <c r="I46" s="29"/>
    </row>
    <row r="47" spans="1:9" ht="25.5" x14ac:dyDescent="0.25">
      <c r="A47" s="29"/>
      <c r="B47" s="96"/>
      <c r="C47" s="96"/>
      <c r="D47" s="99" t="s">
        <v>45</v>
      </c>
      <c r="E47" s="100"/>
      <c r="F47" s="101" t="s">
        <v>48</v>
      </c>
      <c r="G47" s="96"/>
      <c r="H47" s="96"/>
      <c r="I47" s="29"/>
    </row>
    <row r="48" spans="1:9" x14ac:dyDescent="0.25">
      <c r="A48" s="29"/>
      <c r="B48" s="96"/>
      <c r="C48" s="96"/>
      <c r="D48" s="99" t="s">
        <v>175</v>
      </c>
      <c r="E48" s="100"/>
      <c r="F48" s="99"/>
      <c r="G48" s="96"/>
      <c r="H48" s="96"/>
      <c r="I48" s="29"/>
    </row>
    <row r="49" spans="1:9" x14ac:dyDescent="0.25">
      <c r="A49" s="29"/>
      <c r="B49" s="96"/>
      <c r="C49" s="96"/>
      <c r="D49" s="98"/>
      <c r="E49" s="96"/>
      <c r="F49" s="96"/>
      <c r="G49" s="96"/>
      <c r="H49" s="96"/>
      <c r="I49" s="29"/>
    </row>
    <row r="50" spans="1:9" x14ac:dyDescent="0.25">
      <c r="A50" s="29"/>
      <c r="B50" s="96"/>
      <c r="C50" s="96">
        <f>C44</f>
        <v>2750000</v>
      </c>
      <c r="D50" s="102" t="s">
        <v>22</v>
      </c>
      <c r="E50" s="103">
        <f>SUM(E45:E48)</f>
        <v>200000</v>
      </c>
      <c r="F50" s="102" t="s">
        <v>22</v>
      </c>
      <c r="G50" s="103">
        <f>SUM(G45:G48)</f>
        <v>0</v>
      </c>
      <c r="H50" s="103">
        <f>E50+G50</f>
        <v>200000</v>
      </c>
      <c r="I50" s="29"/>
    </row>
    <row r="51" spans="1:9" x14ac:dyDescent="0.25">
      <c r="A51" s="30"/>
      <c r="B51" s="104"/>
      <c r="C51" s="104"/>
      <c r="D51" s="105"/>
      <c r="E51" s="106"/>
      <c r="F51" s="105"/>
      <c r="G51" s="106"/>
      <c r="H51" s="106"/>
      <c r="I51" s="30"/>
    </row>
    <row r="52" spans="1:9" x14ac:dyDescent="0.25">
      <c r="A52" s="31" t="s">
        <v>49</v>
      </c>
      <c r="B52" s="107" t="s">
        <v>50</v>
      </c>
      <c r="C52" s="107"/>
      <c r="D52" s="107"/>
      <c r="E52" s="50"/>
      <c r="F52" s="50"/>
      <c r="G52" s="50"/>
      <c r="H52" s="50"/>
      <c r="I52" s="9"/>
    </row>
    <row r="53" spans="1:9" ht="38.25" x14ac:dyDescent="0.25">
      <c r="A53" s="21" t="s">
        <v>11</v>
      </c>
      <c r="B53" s="67" t="s">
        <v>26</v>
      </c>
      <c r="C53" s="67" t="s">
        <v>13</v>
      </c>
      <c r="D53" s="68" t="s">
        <v>14</v>
      </c>
      <c r="E53" s="69" t="s">
        <v>15</v>
      </c>
      <c r="F53" s="67" t="s">
        <v>16</v>
      </c>
      <c r="G53" s="108"/>
      <c r="H53" s="50"/>
      <c r="I53" s="9"/>
    </row>
    <row r="54" spans="1:9" x14ac:dyDescent="0.25">
      <c r="A54" s="22">
        <v>1</v>
      </c>
      <c r="B54" s="70">
        <v>2</v>
      </c>
      <c r="C54" s="70">
        <v>3</v>
      </c>
      <c r="D54" s="70">
        <v>4</v>
      </c>
      <c r="E54" s="71">
        <v>5</v>
      </c>
      <c r="F54" s="70">
        <v>6</v>
      </c>
      <c r="G54" s="109"/>
      <c r="H54" s="50"/>
      <c r="I54" s="9"/>
    </row>
    <row r="55" spans="1:9" x14ac:dyDescent="0.25">
      <c r="A55" s="29"/>
      <c r="B55" s="43" t="s">
        <v>260</v>
      </c>
      <c r="C55" s="49">
        <v>50450000</v>
      </c>
      <c r="D55" s="110" t="s">
        <v>176</v>
      </c>
      <c r="E55" s="73">
        <v>50450000</v>
      </c>
      <c r="F55" s="96"/>
      <c r="G55" s="104"/>
      <c r="H55" s="50"/>
      <c r="I55" s="9"/>
    </row>
    <row r="56" spans="1:9" ht="25.5" x14ac:dyDescent="0.25">
      <c r="A56" s="29"/>
      <c r="B56" s="96"/>
      <c r="C56" s="96"/>
      <c r="D56" s="111" t="s">
        <v>51</v>
      </c>
      <c r="E56" s="96"/>
      <c r="F56" s="96"/>
      <c r="G56" s="104"/>
      <c r="H56" s="50"/>
      <c r="I56" s="9"/>
    </row>
    <row r="57" spans="1:9" ht="25.5" x14ac:dyDescent="0.25">
      <c r="A57" s="29"/>
      <c r="B57" s="96"/>
      <c r="C57" s="96"/>
      <c r="D57" s="111" t="s">
        <v>52</v>
      </c>
      <c r="E57" s="96"/>
      <c r="F57" s="96"/>
      <c r="G57" s="104"/>
      <c r="H57" s="50"/>
      <c r="I57" s="9"/>
    </row>
    <row r="58" spans="1:9" ht="64.5" x14ac:dyDescent="0.25">
      <c r="A58" s="29"/>
      <c r="B58" s="96"/>
      <c r="C58" s="96"/>
      <c r="D58" s="112" t="s">
        <v>58</v>
      </c>
      <c r="E58" s="96"/>
      <c r="F58" s="96"/>
      <c r="G58" s="104"/>
      <c r="H58" s="50"/>
      <c r="I58" s="9"/>
    </row>
    <row r="59" spans="1:9" x14ac:dyDescent="0.25">
      <c r="A59" s="29"/>
      <c r="B59" s="96"/>
      <c r="C59" s="96"/>
      <c r="D59" s="113" t="s">
        <v>53</v>
      </c>
      <c r="E59" s="96"/>
      <c r="F59" s="96"/>
      <c r="G59" s="104"/>
      <c r="H59" s="50"/>
      <c r="I59" s="9"/>
    </row>
    <row r="60" spans="1:9" ht="25.5" x14ac:dyDescent="0.25">
      <c r="A60" s="29"/>
      <c r="B60" s="96"/>
      <c r="C60" s="96"/>
      <c r="D60" s="111" t="s">
        <v>54</v>
      </c>
      <c r="E60" s="96"/>
      <c r="F60" s="96"/>
      <c r="G60" s="104"/>
      <c r="H60" s="50"/>
      <c r="I60" s="9"/>
    </row>
    <row r="61" spans="1:9" x14ac:dyDescent="0.25">
      <c r="A61" s="29"/>
      <c r="B61" s="96"/>
      <c r="C61" s="96"/>
      <c r="D61" s="113" t="s">
        <v>55</v>
      </c>
      <c r="E61" s="96"/>
      <c r="F61" s="96"/>
      <c r="G61" s="104"/>
      <c r="H61" s="50"/>
      <c r="I61" s="9"/>
    </row>
    <row r="62" spans="1:9" x14ac:dyDescent="0.25">
      <c r="A62" s="29"/>
      <c r="B62" s="96"/>
      <c r="C62" s="96"/>
      <c r="D62" s="113" t="s">
        <v>56</v>
      </c>
      <c r="E62" s="96"/>
      <c r="F62" s="96"/>
      <c r="G62" s="104"/>
      <c r="H62" s="50"/>
      <c r="I62" s="9"/>
    </row>
    <row r="63" spans="1:9" x14ac:dyDescent="0.25">
      <c r="A63" s="29"/>
      <c r="B63" s="96"/>
      <c r="C63" s="96"/>
      <c r="D63" s="113" t="s">
        <v>57</v>
      </c>
      <c r="E63" s="96"/>
      <c r="F63" s="96"/>
      <c r="G63" s="104"/>
      <c r="H63" s="50"/>
      <c r="I63" s="9"/>
    </row>
    <row r="64" spans="1:9" x14ac:dyDescent="0.25">
      <c r="A64" s="29"/>
      <c r="B64" s="96"/>
      <c r="C64" s="96"/>
      <c r="D64" s="113"/>
      <c r="E64" s="96"/>
      <c r="F64" s="96"/>
      <c r="G64" s="104"/>
      <c r="H64" s="50"/>
      <c r="I64" s="9"/>
    </row>
    <row r="65" spans="1:9" x14ac:dyDescent="0.25">
      <c r="A65" s="29"/>
      <c r="B65" s="96"/>
      <c r="C65" s="101">
        <f>C55</f>
        <v>50450000</v>
      </c>
      <c r="D65" s="114" t="s">
        <v>22</v>
      </c>
      <c r="E65" s="96">
        <f>SUM(E56:E64)</f>
        <v>0</v>
      </c>
      <c r="F65" s="96"/>
      <c r="G65" s="104"/>
      <c r="H65" s="50"/>
      <c r="I65" s="9"/>
    </row>
    <row r="66" spans="1:9" x14ac:dyDescent="0.25">
      <c r="A66" s="9"/>
      <c r="B66" s="50"/>
      <c r="C66" s="50"/>
      <c r="D66" s="115"/>
      <c r="E66" s="50"/>
      <c r="F66" s="50"/>
      <c r="G66" s="50"/>
      <c r="H66" s="50"/>
      <c r="I66" s="9"/>
    </row>
    <row r="67" spans="1:9" x14ac:dyDescent="0.25">
      <c r="A67" s="31" t="s">
        <v>59</v>
      </c>
      <c r="B67" s="107" t="s">
        <v>60</v>
      </c>
      <c r="C67" s="107"/>
      <c r="D67" s="65"/>
      <c r="E67" s="50"/>
      <c r="F67" s="50"/>
      <c r="G67" s="50"/>
      <c r="H67" s="50"/>
      <c r="I67" s="9"/>
    </row>
    <row r="68" spans="1:9" ht="49.5" customHeight="1" x14ac:dyDescent="0.25">
      <c r="A68" s="21" t="s">
        <v>11</v>
      </c>
      <c r="B68" s="67" t="s">
        <v>26</v>
      </c>
      <c r="C68" s="67" t="s">
        <v>13</v>
      </c>
      <c r="D68" s="68" t="s">
        <v>14</v>
      </c>
      <c r="E68" s="69" t="s">
        <v>15</v>
      </c>
      <c r="F68" s="68" t="s">
        <v>14</v>
      </c>
      <c r="G68" s="69" t="s">
        <v>15</v>
      </c>
      <c r="H68" s="69" t="s">
        <v>206</v>
      </c>
      <c r="I68" s="21" t="s">
        <v>16</v>
      </c>
    </row>
    <row r="69" spans="1:9" x14ac:dyDescent="0.25">
      <c r="A69" s="22">
        <v>1</v>
      </c>
      <c r="B69" s="70">
        <v>2</v>
      </c>
      <c r="C69" s="70">
        <v>3</v>
      </c>
      <c r="D69" s="70">
        <v>4</v>
      </c>
      <c r="E69" s="70">
        <v>5</v>
      </c>
      <c r="F69" s="70">
        <v>6</v>
      </c>
      <c r="G69" s="70">
        <v>7</v>
      </c>
      <c r="H69" s="71">
        <v>8</v>
      </c>
      <c r="I69" s="22">
        <v>9</v>
      </c>
    </row>
    <row r="70" spans="1:9" ht="26.25" x14ac:dyDescent="0.25">
      <c r="A70" s="29"/>
      <c r="B70" s="43" t="s">
        <v>260</v>
      </c>
      <c r="C70" s="49">
        <v>57920000</v>
      </c>
      <c r="D70" s="116" t="s">
        <v>257</v>
      </c>
      <c r="E70" s="73">
        <v>29970000</v>
      </c>
      <c r="F70" s="97" t="s">
        <v>61</v>
      </c>
      <c r="G70" s="73">
        <v>27950000</v>
      </c>
      <c r="H70" s="96"/>
      <c r="I70" s="29"/>
    </row>
    <row r="71" spans="1:9" ht="25.5" x14ac:dyDescent="0.25">
      <c r="A71" s="29"/>
      <c r="B71" s="96"/>
      <c r="C71" s="96"/>
      <c r="D71" s="117" t="s">
        <v>62</v>
      </c>
      <c r="E71" s="96"/>
      <c r="F71" s="87" t="s">
        <v>66</v>
      </c>
      <c r="G71" s="96"/>
      <c r="H71" s="96"/>
      <c r="I71" s="29"/>
    </row>
    <row r="72" spans="1:9" ht="25.5" x14ac:dyDescent="0.25">
      <c r="A72" s="29"/>
      <c r="B72" s="96"/>
      <c r="C72" s="96"/>
      <c r="D72" s="117" t="s">
        <v>65</v>
      </c>
      <c r="E72" s="96"/>
      <c r="F72" s="86" t="s">
        <v>70</v>
      </c>
      <c r="G72" s="96"/>
      <c r="H72" s="96"/>
      <c r="I72" s="29"/>
    </row>
    <row r="73" spans="1:9" ht="25.5" x14ac:dyDescent="0.25">
      <c r="A73" s="29"/>
      <c r="B73" s="96"/>
      <c r="C73" s="96"/>
      <c r="D73" s="101" t="s">
        <v>63</v>
      </c>
      <c r="E73" s="96"/>
      <c r="F73" s="81" t="s">
        <v>74</v>
      </c>
      <c r="G73" s="96"/>
      <c r="H73" s="96"/>
      <c r="I73" s="29"/>
    </row>
    <row r="74" spans="1:9" ht="38.25" x14ac:dyDescent="0.25">
      <c r="A74" s="29"/>
      <c r="B74" s="96"/>
      <c r="C74" s="96"/>
      <c r="D74" s="101" t="s">
        <v>64</v>
      </c>
      <c r="E74" s="96"/>
      <c r="F74" s="81" t="s">
        <v>72</v>
      </c>
      <c r="G74" s="96"/>
      <c r="H74" s="96"/>
      <c r="I74" s="29"/>
    </row>
    <row r="75" spans="1:9" ht="25.5" x14ac:dyDescent="0.25">
      <c r="A75" s="29"/>
      <c r="B75" s="96"/>
      <c r="C75" s="96"/>
      <c r="D75" s="78" t="s">
        <v>67</v>
      </c>
      <c r="E75" s="96"/>
      <c r="F75" s="118" t="s">
        <v>73</v>
      </c>
      <c r="G75" s="96"/>
      <c r="H75" s="96"/>
      <c r="I75" s="29"/>
    </row>
    <row r="76" spans="1:9" x14ac:dyDescent="0.25">
      <c r="A76" s="29"/>
      <c r="B76" s="96"/>
      <c r="C76" s="96"/>
      <c r="D76" s="78" t="s">
        <v>68</v>
      </c>
      <c r="E76" s="96"/>
      <c r="F76" s="96"/>
      <c r="G76" s="96"/>
      <c r="H76" s="96"/>
      <c r="I76" s="29"/>
    </row>
    <row r="77" spans="1:9" x14ac:dyDescent="0.25">
      <c r="A77" s="29"/>
      <c r="B77" s="96"/>
      <c r="C77" s="96"/>
      <c r="D77" s="78" t="s">
        <v>69</v>
      </c>
      <c r="E77" s="96">
        <v>3750000</v>
      </c>
      <c r="F77" s="96"/>
      <c r="G77" s="96"/>
      <c r="H77" s="96"/>
      <c r="I77" s="29"/>
    </row>
    <row r="78" spans="1:9" x14ac:dyDescent="0.25">
      <c r="A78" s="29"/>
      <c r="B78" s="96"/>
      <c r="C78" s="96"/>
      <c r="D78" s="78"/>
      <c r="E78" s="96"/>
      <c r="F78" s="96"/>
      <c r="G78" s="96"/>
      <c r="H78" s="96"/>
      <c r="I78" s="29"/>
    </row>
    <row r="79" spans="1:9" x14ac:dyDescent="0.25">
      <c r="A79" s="29"/>
      <c r="B79" s="96"/>
      <c r="C79" s="96"/>
      <c r="D79" s="96"/>
      <c r="E79" s="96"/>
      <c r="F79" s="96"/>
      <c r="G79" s="96"/>
      <c r="H79" s="96"/>
      <c r="I79" s="29"/>
    </row>
    <row r="80" spans="1:9" x14ac:dyDescent="0.25">
      <c r="A80" s="29"/>
      <c r="B80" s="96"/>
      <c r="C80" s="101">
        <f>C70</f>
        <v>57920000</v>
      </c>
      <c r="D80" s="119" t="s">
        <v>75</v>
      </c>
      <c r="E80" s="96">
        <f>SUM(E71:E78)</f>
        <v>3750000</v>
      </c>
      <c r="F80" s="96"/>
      <c r="G80" s="96">
        <f>SUM(G71:G78)</f>
        <v>0</v>
      </c>
      <c r="H80" s="96">
        <f>E80+G80</f>
        <v>3750000</v>
      </c>
      <c r="I80" s="29"/>
    </row>
    <row r="81" spans="1:9" x14ac:dyDescent="0.25">
      <c r="A81" s="9"/>
      <c r="B81" s="50"/>
      <c r="C81" s="50"/>
      <c r="D81" s="50"/>
      <c r="E81" s="50"/>
      <c r="F81" s="50"/>
      <c r="G81" s="50"/>
      <c r="H81" s="50"/>
      <c r="I81" s="9"/>
    </row>
    <row r="82" spans="1:9" x14ac:dyDescent="0.25">
      <c r="A82" s="10" t="s">
        <v>76</v>
      </c>
      <c r="B82" s="120" t="s">
        <v>77</v>
      </c>
      <c r="C82" s="50"/>
      <c r="D82" s="50"/>
      <c r="E82" s="50"/>
      <c r="F82" s="50"/>
      <c r="G82" s="50"/>
      <c r="H82" s="50"/>
      <c r="I82" s="9"/>
    </row>
    <row r="83" spans="1:9" ht="38.25" x14ac:dyDescent="0.25">
      <c r="A83" s="34" t="s">
        <v>11</v>
      </c>
      <c r="B83" s="121" t="s">
        <v>26</v>
      </c>
      <c r="C83" s="121" t="s">
        <v>13</v>
      </c>
      <c r="D83" s="121" t="s">
        <v>14</v>
      </c>
      <c r="E83" s="121" t="s">
        <v>15</v>
      </c>
      <c r="F83" s="67" t="s">
        <v>16</v>
      </c>
      <c r="G83" s="108"/>
      <c r="H83" s="108"/>
      <c r="I83" s="32"/>
    </row>
    <row r="84" spans="1:9" x14ac:dyDescent="0.25">
      <c r="A84" s="22">
        <v>1</v>
      </c>
      <c r="B84" s="70">
        <v>2</v>
      </c>
      <c r="C84" s="70">
        <v>3</v>
      </c>
      <c r="D84" s="70">
        <v>4</v>
      </c>
      <c r="E84" s="71">
        <v>5</v>
      </c>
      <c r="F84" s="70">
        <v>6</v>
      </c>
      <c r="G84" s="109"/>
      <c r="H84" s="122"/>
      <c r="I84" s="33"/>
    </row>
    <row r="85" spans="1:9" x14ac:dyDescent="0.25">
      <c r="A85" s="29"/>
      <c r="B85" s="43" t="s">
        <v>260</v>
      </c>
      <c r="C85" s="49">
        <v>4250000</v>
      </c>
      <c r="D85" s="86" t="s">
        <v>78</v>
      </c>
      <c r="E85" s="96"/>
      <c r="F85" s="96"/>
      <c r="G85" s="50"/>
      <c r="H85" s="50"/>
      <c r="I85" s="9"/>
    </row>
    <row r="86" spans="1:9" x14ac:dyDescent="0.25">
      <c r="A86" s="29"/>
      <c r="B86" s="96"/>
      <c r="C86" s="96"/>
      <c r="D86" s="86" t="s">
        <v>79</v>
      </c>
      <c r="E86" s="96"/>
      <c r="F86" s="96"/>
      <c r="G86" s="50"/>
      <c r="H86" s="50"/>
      <c r="I86" s="9"/>
    </row>
    <row r="87" spans="1:9" x14ac:dyDescent="0.25">
      <c r="A87" s="29"/>
      <c r="B87" s="96"/>
      <c r="C87" s="96"/>
      <c r="D87" s="86" t="s">
        <v>80</v>
      </c>
      <c r="E87" s="96"/>
      <c r="F87" s="96"/>
      <c r="G87" s="50"/>
      <c r="H87" s="50"/>
      <c r="I87" s="9"/>
    </row>
    <row r="88" spans="1:9" ht="25.5" x14ac:dyDescent="0.25">
      <c r="A88" s="29"/>
      <c r="B88" s="96"/>
      <c r="C88" s="96"/>
      <c r="D88" s="87" t="s">
        <v>81</v>
      </c>
      <c r="E88" s="96"/>
      <c r="F88" s="96"/>
      <c r="G88" s="50"/>
      <c r="H88" s="50"/>
      <c r="I88" s="9"/>
    </row>
    <row r="89" spans="1:9" x14ac:dyDescent="0.25">
      <c r="A89" s="29"/>
      <c r="B89" s="96"/>
      <c r="C89" s="96"/>
      <c r="D89" s="86" t="s">
        <v>82</v>
      </c>
      <c r="E89" s="96"/>
      <c r="F89" s="96"/>
      <c r="G89" s="50"/>
      <c r="H89" s="50"/>
      <c r="I89" s="9"/>
    </row>
    <row r="90" spans="1:9" ht="25.5" x14ac:dyDescent="0.25">
      <c r="A90" s="29"/>
      <c r="B90" s="96"/>
      <c r="C90" s="96"/>
      <c r="D90" s="87" t="s">
        <v>83</v>
      </c>
      <c r="E90" s="96"/>
      <c r="F90" s="96"/>
      <c r="G90" s="50"/>
      <c r="H90" s="50"/>
      <c r="I90" s="9"/>
    </row>
    <row r="91" spans="1:9" x14ac:dyDescent="0.25">
      <c r="A91" s="29"/>
      <c r="B91" s="96"/>
      <c r="C91" s="96"/>
      <c r="D91" s="87" t="s">
        <v>273</v>
      </c>
      <c r="E91" s="96"/>
      <c r="F91" s="96"/>
      <c r="G91" s="50"/>
      <c r="H91" s="50"/>
      <c r="I91" s="9"/>
    </row>
    <row r="92" spans="1:9" x14ac:dyDescent="0.25">
      <c r="A92" s="29"/>
      <c r="B92" s="96"/>
      <c r="C92" s="96"/>
      <c r="D92" s="87" t="s">
        <v>85</v>
      </c>
      <c r="E92" s="96"/>
      <c r="F92" s="96"/>
      <c r="G92" s="50"/>
      <c r="H92" s="50"/>
      <c r="I92" s="9"/>
    </row>
    <row r="93" spans="1:9" x14ac:dyDescent="0.25">
      <c r="A93" s="29"/>
      <c r="B93" s="96"/>
      <c r="C93" s="96"/>
      <c r="D93" s="87" t="s">
        <v>86</v>
      </c>
      <c r="E93" s="96"/>
      <c r="F93" s="96"/>
      <c r="G93" s="50"/>
      <c r="H93" s="50"/>
      <c r="I93" s="9"/>
    </row>
    <row r="94" spans="1:9" x14ac:dyDescent="0.25">
      <c r="A94" s="29"/>
      <c r="B94" s="96"/>
      <c r="C94" s="96"/>
      <c r="D94" s="96"/>
      <c r="E94" s="96"/>
      <c r="F94" s="96"/>
      <c r="G94" s="50"/>
      <c r="H94" s="50"/>
      <c r="I94" s="9"/>
    </row>
    <row r="95" spans="1:9" x14ac:dyDescent="0.25">
      <c r="A95" s="29"/>
      <c r="B95" s="96"/>
      <c r="C95" s="101">
        <f>C85</f>
        <v>4250000</v>
      </c>
      <c r="D95" s="119" t="s">
        <v>75</v>
      </c>
      <c r="E95" s="96">
        <f>SUM(E85:E93)</f>
        <v>0</v>
      </c>
      <c r="F95" s="96"/>
      <c r="G95" s="50"/>
      <c r="H95" s="50"/>
      <c r="I95" s="9"/>
    </row>
    <row r="96" spans="1:9" x14ac:dyDescent="0.25">
      <c r="A96" s="9"/>
      <c r="B96" s="50"/>
      <c r="C96" s="50"/>
      <c r="D96" s="50"/>
      <c r="E96" s="50"/>
      <c r="F96" s="50"/>
      <c r="G96" s="50"/>
      <c r="H96" s="50"/>
      <c r="I96" s="9"/>
    </row>
    <row r="97" spans="1:9" x14ac:dyDescent="0.25">
      <c r="A97" s="10" t="s">
        <v>87</v>
      </c>
      <c r="B97" s="120" t="s">
        <v>89</v>
      </c>
      <c r="C97" s="120"/>
      <c r="D97" s="50"/>
      <c r="E97" s="50"/>
      <c r="F97" s="50"/>
      <c r="G97" s="50"/>
      <c r="H97" s="50"/>
      <c r="I97" s="9"/>
    </row>
    <row r="98" spans="1:9" ht="38.25" x14ac:dyDescent="0.25">
      <c r="A98" s="21" t="s">
        <v>11</v>
      </c>
      <c r="B98" s="67" t="s">
        <v>26</v>
      </c>
      <c r="C98" s="67" t="s">
        <v>13</v>
      </c>
      <c r="D98" s="68" t="s">
        <v>14</v>
      </c>
      <c r="E98" s="121" t="s">
        <v>15</v>
      </c>
      <c r="F98" s="67" t="s">
        <v>16</v>
      </c>
      <c r="G98" s="108"/>
      <c r="H98" s="108"/>
      <c r="I98" s="32"/>
    </row>
    <row r="99" spans="1:9" x14ac:dyDescent="0.25">
      <c r="A99" s="22">
        <v>1</v>
      </c>
      <c r="B99" s="70">
        <v>2</v>
      </c>
      <c r="C99" s="70">
        <v>3</v>
      </c>
      <c r="D99" s="70">
        <v>4</v>
      </c>
      <c r="E99" s="71">
        <v>5</v>
      </c>
      <c r="F99" s="70">
        <v>6</v>
      </c>
      <c r="G99" s="109"/>
      <c r="H99" s="122"/>
      <c r="I99" s="33"/>
    </row>
    <row r="100" spans="1:9" ht="23.25" customHeight="1" x14ac:dyDescent="0.25">
      <c r="A100" s="29"/>
      <c r="B100" s="43" t="s">
        <v>260</v>
      </c>
      <c r="C100" s="49">
        <v>27900000</v>
      </c>
      <c r="D100" s="123" t="s">
        <v>178</v>
      </c>
      <c r="E100" s="96"/>
      <c r="F100" s="96"/>
      <c r="G100" s="50"/>
      <c r="H100" s="50"/>
      <c r="I100" s="9"/>
    </row>
    <row r="101" spans="1:9" x14ac:dyDescent="0.25">
      <c r="A101" s="29"/>
      <c r="B101" s="96"/>
      <c r="C101" s="96"/>
      <c r="D101" s="96" t="s">
        <v>90</v>
      </c>
      <c r="E101" s="96"/>
      <c r="F101" s="96"/>
      <c r="G101" s="50"/>
      <c r="H101" s="50"/>
      <c r="I101" s="9"/>
    </row>
    <row r="102" spans="1:9" ht="26.25" x14ac:dyDescent="0.25">
      <c r="A102" s="29"/>
      <c r="B102" s="96"/>
      <c r="C102" s="96"/>
      <c r="D102" s="112" t="s">
        <v>91</v>
      </c>
      <c r="E102" s="96"/>
      <c r="F102" s="96"/>
      <c r="G102" s="50"/>
      <c r="H102" s="50"/>
      <c r="I102" s="9"/>
    </row>
    <row r="103" spans="1:9" x14ac:dyDescent="0.25">
      <c r="A103" s="29"/>
      <c r="B103" s="96"/>
      <c r="C103" s="96"/>
      <c r="D103" s="112" t="s">
        <v>92</v>
      </c>
      <c r="E103" s="96"/>
      <c r="F103" s="96"/>
      <c r="G103" s="50"/>
      <c r="H103" s="50"/>
      <c r="I103" s="9"/>
    </row>
    <row r="104" spans="1:9" ht="26.25" x14ac:dyDescent="0.25">
      <c r="A104" s="29"/>
      <c r="B104" s="96"/>
      <c r="C104" s="96"/>
      <c r="D104" s="112" t="s">
        <v>93</v>
      </c>
      <c r="E104" s="96"/>
      <c r="F104" s="96"/>
      <c r="G104" s="50"/>
      <c r="H104" s="50"/>
      <c r="I104" s="9"/>
    </row>
    <row r="105" spans="1:9" x14ac:dyDescent="0.25">
      <c r="A105" s="29"/>
      <c r="B105" s="96"/>
      <c r="C105" s="96"/>
      <c r="D105" s="112" t="s">
        <v>94</v>
      </c>
      <c r="E105" s="96"/>
      <c r="F105" s="96"/>
      <c r="G105" s="50"/>
      <c r="H105" s="50"/>
      <c r="I105" s="9"/>
    </row>
    <row r="106" spans="1:9" x14ac:dyDescent="0.25">
      <c r="A106" s="29"/>
      <c r="B106" s="96"/>
      <c r="C106" s="96"/>
      <c r="D106" s="96"/>
      <c r="E106" s="96"/>
      <c r="F106" s="96"/>
      <c r="G106" s="50"/>
      <c r="H106" s="50"/>
      <c r="I106" s="9"/>
    </row>
    <row r="107" spans="1:9" x14ac:dyDescent="0.25">
      <c r="A107" s="29"/>
      <c r="B107" s="96"/>
      <c r="C107" s="96"/>
      <c r="D107" s="96"/>
      <c r="E107" s="96"/>
      <c r="F107" s="96"/>
      <c r="G107" s="50"/>
      <c r="H107" s="50"/>
      <c r="I107" s="9"/>
    </row>
    <row r="108" spans="1:9" x14ac:dyDescent="0.25">
      <c r="A108" s="29"/>
      <c r="B108" s="96"/>
      <c r="C108" s="101">
        <f>C100</f>
        <v>27900000</v>
      </c>
      <c r="D108" s="119" t="s">
        <v>75</v>
      </c>
      <c r="E108" s="96">
        <f>SUM(E101:E105)</f>
        <v>0</v>
      </c>
      <c r="F108" s="96"/>
      <c r="G108" s="50"/>
      <c r="H108" s="50"/>
      <c r="I108" s="9"/>
    </row>
    <row r="109" spans="1:9" x14ac:dyDescent="0.25">
      <c r="A109" s="30"/>
      <c r="B109" s="104"/>
      <c r="C109" s="104"/>
      <c r="D109" s="124"/>
      <c r="E109" s="104"/>
      <c r="F109" s="50"/>
      <c r="G109" s="50"/>
      <c r="H109" s="50"/>
      <c r="I109" s="9"/>
    </row>
    <row r="110" spans="1:9" x14ac:dyDescent="0.25">
      <c r="A110" s="10" t="s">
        <v>88</v>
      </c>
      <c r="B110" s="120" t="s">
        <v>205</v>
      </c>
      <c r="C110" s="120"/>
      <c r="D110" s="50"/>
      <c r="E110" s="50"/>
      <c r="F110" s="50"/>
      <c r="G110" s="50"/>
      <c r="H110" s="50"/>
      <c r="I110" s="9"/>
    </row>
    <row r="111" spans="1:9" ht="38.25" x14ac:dyDescent="0.25">
      <c r="A111" s="21" t="s">
        <v>11</v>
      </c>
      <c r="B111" s="67" t="s">
        <v>26</v>
      </c>
      <c r="C111" s="67" t="s">
        <v>13</v>
      </c>
      <c r="D111" s="68" t="s">
        <v>14</v>
      </c>
      <c r="E111" s="121" t="s">
        <v>15</v>
      </c>
      <c r="F111" s="67" t="s">
        <v>16</v>
      </c>
      <c r="G111" s="50"/>
      <c r="H111" s="50"/>
      <c r="I111" s="9"/>
    </row>
    <row r="112" spans="1:9" x14ac:dyDescent="0.25">
      <c r="A112" s="35">
        <v>1</v>
      </c>
      <c r="B112" s="70">
        <v>2</v>
      </c>
      <c r="C112" s="70">
        <v>3</v>
      </c>
      <c r="D112" s="70">
        <v>4</v>
      </c>
      <c r="E112" s="71">
        <v>5</v>
      </c>
      <c r="F112" s="70">
        <v>6</v>
      </c>
      <c r="G112" s="50"/>
      <c r="H112" s="50"/>
      <c r="I112" s="9"/>
    </row>
    <row r="113" spans="1:9" ht="25.5" x14ac:dyDescent="0.25">
      <c r="A113" s="29"/>
      <c r="B113" s="43" t="s">
        <v>260</v>
      </c>
      <c r="C113" s="49">
        <v>32895000</v>
      </c>
      <c r="D113" s="81" t="s">
        <v>96</v>
      </c>
      <c r="E113" s="125">
        <v>150000</v>
      </c>
      <c r="F113" s="96"/>
      <c r="G113" s="50"/>
      <c r="H113" s="50"/>
      <c r="I113" s="9"/>
    </row>
    <row r="114" spans="1:9" ht="25.5" x14ac:dyDescent="0.25">
      <c r="A114" s="29"/>
      <c r="B114" s="96"/>
      <c r="C114" s="96"/>
      <c r="D114" s="81" t="s">
        <v>97</v>
      </c>
      <c r="E114" s="125"/>
      <c r="F114" s="96"/>
      <c r="G114" s="50"/>
      <c r="H114" s="50"/>
      <c r="I114" s="9"/>
    </row>
    <row r="115" spans="1:9" ht="25.5" x14ac:dyDescent="0.25">
      <c r="A115" s="29"/>
      <c r="B115" s="96"/>
      <c r="C115" s="96"/>
      <c r="D115" s="81" t="s">
        <v>98</v>
      </c>
      <c r="E115" s="125"/>
      <c r="F115" s="96"/>
      <c r="G115" s="50"/>
      <c r="H115" s="50"/>
      <c r="I115" s="9"/>
    </row>
    <row r="116" spans="1:9" x14ac:dyDescent="0.25">
      <c r="A116" s="29"/>
      <c r="B116" s="96"/>
      <c r="C116" s="96"/>
      <c r="D116" s="126" t="s">
        <v>99</v>
      </c>
      <c r="E116" s="125"/>
      <c r="F116" s="96"/>
      <c r="G116" s="50"/>
      <c r="H116" s="50"/>
      <c r="I116" s="9"/>
    </row>
    <row r="117" spans="1:9" x14ac:dyDescent="0.25">
      <c r="A117" s="29"/>
      <c r="B117" s="96"/>
      <c r="C117" s="96"/>
      <c r="D117" s="126" t="s">
        <v>100</v>
      </c>
      <c r="E117" s="125"/>
      <c r="F117" s="96"/>
      <c r="G117" s="50"/>
      <c r="H117" s="50"/>
      <c r="I117" s="9"/>
    </row>
    <row r="118" spans="1:9" x14ac:dyDescent="0.25">
      <c r="A118" s="29"/>
      <c r="B118" s="96"/>
      <c r="C118" s="96"/>
      <c r="D118" s="78" t="s">
        <v>281</v>
      </c>
      <c r="E118" s="125">
        <v>17515000</v>
      </c>
      <c r="F118" s="96"/>
      <c r="G118" s="50"/>
      <c r="H118" s="50"/>
      <c r="I118" s="9"/>
    </row>
    <row r="119" spans="1:9" x14ac:dyDescent="0.25">
      <c r="A119" s="29"/>
      <c r="B119" s="96"/>
      <c r="C119" s="96"/>
      <c r="D119" s="127" t="s">
        <v>101</v>
      </c>
      <c r="E119" s="125"/>
      <c r="F119" s="96"/>
      <c r="G119" s="50"/>
      <c r="H119" s="50"/>
      <c r="I119" s="9"/>
    </row>
    <row r="120" spans="1:9" ht="25.5" x14ac:dyDescent="0.25">
      <c r="A120" s="29"/>
      <c r="B120" s="96"/>
      <c r="C120" s="96"/>
      <c r="D120" s="193" t="s">
        <v>278</v>
      </c>
      <c r="E120" s="125"/>
      <c r="F120" s="96"/>
      <c r="G120" s="50"/>
      <c r="H120" s="50"/>
      <c r="I120" s="9"/>
    </row>
    <row r="121" spans="1:9" x14ac:dyDescent="0.25">
      <c r="A121" s="29"/>
      <c r="B121" s="96"/>
      <c r="C121" s="96"/>
      <c r="D121" s="127" t="s">
        <v>103</v>
      </c>
      <c r="E121" s="125"/>
      <c r="F121" s="96"/>
      <c r="G121" s="50"/>
      <c r="H121" s="50"/>
      <c r="I121" s="9"/>
    </row>
    <row r="122" spans="1:9" x14ac:dyDescent="0.25">
      <c r="A122" s="29"/>
      <c r="B122" s="96"/>
      <c r="C122" s="96"/>
      <c r="D122" s="96"/>
      <c r="E122" s="96"/>
      <c r="F122" s="96"/>
      <c r="G122" s="50"/>
      <c r="H122" s="50"/>
      <c r="I122" s="9"/>
    </row>
    <row r="123" spans="1:9" x14ac:dyDescent="0.25">
      <c r="A123" s="29"/>
      <c r="B123" s="96"/>
      <c r="C123" s="101">
        <f>C113</f>
        <v>32895000</v>
      </c>
      <c r="D123" s="102" t="s">
        <v>22</v>
      </c>
      <c r="E123" s="96">
        <f>SUM(E113:E121)</f>
        <v>17665000</v>
      </c>
      <c r="F123" s="96"/>
      <c r="G123" s="50"/>
      <c r="H123" s="50"/>
      <c r="I123" s="9"/>
    </row>
    <row r="124" spans="1:9" x14ac:dyDescent="0.25">
      <c r="A124" s="9"/>
      <c r="B124" s="50"/>
      <c r="C124" s="50"/>
      <c r="D124" s="50"/>
      <c r="E124" s="50"/>
      <c r="F124" s="50"/>
      <c r="G124" s="50"/>
      <c r="H124" s="50"/>
      <c r="I124" s="9"/>
    </row>
    <row r="125" spans="1:9" x14ac:dyDescent="0.25">
      <c r="A125" s="10" t="s">
        <v>95</v>
      </c>
      <c r="B125" s="120" t="s">
        <v>106</v>
      </c>
      <c r="C125" s="120"/>
      <c r="D125" s="50"/>
      <c r="E125" s="50"/>
      <c r="F125" s="50"/>
      <c r="G125" s="50"/>
      <c r="H125" s="50"/>
      <c r="I125" s="9"/>
    </row>
    <row r="126" spans="1:9" ht="38.25" x14ac:dyDescent="0.25">
      <c r="A126" s="21" t="s">
        <v>11</v>
      </c>
      <c r="B126" s="67" t="s">
        <v>26</v>
      </c>
      <c r="C126" s="67" t="s">
        <v>13</v>
      </c>
      <c r="D126" s="68" t="s">
        <v>14</v>
      </c>
      <c r="E126" s="121" t="s">
        <v>15</v>
      </c>
      <c r="F126" s="67" t="s">
        <v>16</v>
      </c>
      <c r="G126" s="50"/>
      <c r="H126" s="50"/>
      <c r="I126" s="9"/>
    </row>
    <row r="127" spans="1:9" x14ac:dyDescent="0.25">
      <c r="A127" s="22">
        <v>1</v>
      </c>
      <c r="B127" s="70">
        <v>2</v>
      </c>
      <c r="C127" s="70">
        <v>3</v>
      </c>
      <c r="D127" s="70">
        <v>4</v>
      </c>
      <c r="E127" s="71">
        <v>5</v>
      </c>
      <c r="F127" s="70">
        <v>6</v>
      </c>
      <c r="G127" s="50"/>
      <c r="H127" s="50"/>
      <c r="I127" s="9"/>
    </row>
    <row r="128" spans="1:9" ht="26.25" x14ac:dyDescent="0.25">
      <c r="A128" s="29"/>
      <c r="B128" s="43" t="s">
        <v>260</v>
      </c>
      <c r="C128" s="49">
        <v>28775000</v>
      </c>
      <c r="D128" s="128" t="s">
        <v>107</v>
      </c>
      <c r="E128" s="96"/>
      <c r="F128" s="96"/>
      <c r="G128" s="50"/>
      <c r="H128" s="50"/>
      <c r="I128" s="9"/>
    </row>
    <row r="129" spans="1:9" ht="26.25" x14ac:dyDescent="0.25">
      <c r="A129" s="29"/>
      <c r="B129" s="96"/>
      <c r="C129" s="96"/>
      <c r="D129" s="128" t="s">
        <v>108</v>
      </c>
      <c r="E129" s="96"/>
      <c r="F129" s="96"/>
      <c r="G129" s="50"/>
      <c r="H129" s="50"/>
      <c r="I129" s="9"/>
    </row>
    <row r="130" spans="1:9" x14ac:dyDescent="0.25">
      <c r="A130" s="29"/>
      <c r="B130" s="96"/>
      <c r="C130" s="96"/>
      <c r="D130" s="126" t="s">
        <v>109</v>
      </c>
      <c r="E130" s="96"/>
      <c r="F130" s="96"/>
      <c r="G130" s="50"/>
      <c r="H130" s="50"/>
      <c r="I130" s="9"/>
    </row>
    <row r="131" spans="1:9" x14ac:dyDescent="0.25">
      <c r="A131" s="29"/>
      <c r="B131" s="96"/>
      <c r="C131" s="96"/>
      <c r="D131" s="126" t="s">
        <v>110</v>
      </c>
      <c r="E131" s="96"/>
      <c r="F131" s="96"/>
      <c r="G131" s="50"/>
      <c r="H131" s="50"/>
      <c r="I131" s="9"/>
    </row>
    <row r="132" spans="1:9" x14ac:dyDescent="0.25">
      <c r="A132" s="29"/>
      <c r="B132" s="96"/>
      <c r="C132" s="96"/>
      <c r="D132" s="126" t="s">
        <v>111</v>
      </c>
      <c r="E132" s="96"/>
      <c r="F132" s="96"/>
      <c r="G132" s="50"/>
      <c r="H132" s="50"/>
      <c r="I132" s="9"/>
    </row>
    <row r="133" spans="1:9" x14ac:dyDescent="0.25">
      <c r="A133" s="29"/>
      <c r="B133" s="96"/>
      <c r="C133" s="96"/>
      <c r="D133" s="126" t="s">
        <v>112</v>
      </c>
      <c r="E133" s="96"/>
      <c r="F133" s="96"/>
      <c r="G133" s="50"/>
      <c r="H133" s="50"/>
      <c r="I133" s="9"/>
    </row>
    <row r="134" spans="1:9" ht="25.5" x14ac:dyDescent="0.25">
      <c r="A134" s="29"/>
      <c r="B134" s="96"/>
      <c r="C134" s="96"/>
      <c r="D134" s="87" t="s">
        <v>113</v>
      </c>
      <c r="E134" s="96"/>
      <c r="F134" s="96"/>
      <c r="G134" s="50"/>
      <c r="H134" s="50"/>
      <c r="I134" s="9"/>
    </row>
    <row r="135" spans="1:9" x14ac:dyDescent="0.25">
      <c r="A135" s="29"/>
      <c r="B135" s="96"/>
      <c r="C135" s="96"/>
      <c r="D135" s="96"/>
      <c r="E135" s="96"/>
      <c r="F135" s="96"/>
      <c r="G135" s="50"/>
      <c r="H135" s="50"/>
      <c r="I135" s="9"/>
    </row>
    <row r="136" spans="1:9" x14ac:dyDescent="0.25">
      <c r="A136" s="29"/>
      <c r="B136" s="96"/>
      <c r="C136" s="101">
        <f>C128</f>
        <v>28775000</v>
      </c>
      <c r="D136" s="102" t="s">
        <v>22</v>
      </c>
      <c r="E136" s="96">
        <f>SUM(E128:E134)</f>
        <v>0</v>
      </c>
      <c r="F136" s="96"/>
      <c r="G136" s="50"/>
      <c r="H136" s="50"/>
      <c r="I136" s="9"/>
    </row>
    <row r="137" spans="1:9" x14ac:dyDescent="0.25">
      <c r="A137" s="9"/>
      <c r="B137" s="50"/>
      <c r="C137" s="50"/>
      <c r="D137" s="50"/>
      <c r="E137" s="50"/>
      <c r="F137" s="50"/>
      <c r="G137" s="50"/>
      <c r="H137" s="50"/>
      <c r="I137" s="9"/>
    </row>
    <row r="138" spans="1:9" x14ac:dyDescent="0.25">
      <c r="A138" s="10" t="s">
        <v>105</v>
      </c>
      <c r="B138" s="120" t="s">
        <v>114</v>
      </c>
      <c r="C138" s="50"/>
      <c r="D138" s="50"/>
      <c r="E138" s="50"/>
      <c r="F138" s="50"/>
      <c r="G138" s="50"/>
      <c r="H138" s="50"/>
      <c r="I138" s="9"/>
    </row>
    <row r="139" spans="1:9" ht="38.25" customHeight="1" x14ac:dyDescent="0.25">
      <c r="A139" s="21" t="s">
        <v>11</v>
      </c>
      <c r="B139" s="67" t="s">
        <v>26</v>
      </c>
      <c r="C139" s="67" t="s">
        <v>13</v>
      </c>
      <c r="D139" s="68" t="s">
        <v>14</v>
      </c>
      <c r="E139" s="69" t="s">
        <v>15</v>
      </c>
      <c r="F139" s="68" t="s">
        <v>14</v>
      </c>
      <c r="G139" s="69" t="s">
        <v>15</v>
      </c>
      <c r="H139" s="69" t="s">
        <v>206</v>
      </c>
      <c r="I139" s="21" t="s">
        <v>16</v>
      </c>
    </row>
    <row r="140" spans="1:9" x14ac:dyDescent="0.25">
      <c r="A140" s="22">
        <v>1</v>
      </c>
      <c r="B140" s="70">
        <v>2</v>
      </c>
      <c r="C140" s="70">
        <v>3</v>
      </c>
      <c r="D140" s="70">
        <v>4</v>
      </c>
      <c r="E140" s="70">
        <v>5</v>
      </c>
      <c r="F140" s="70">
        <v>6</v>
      </c>
      <c r="G140" s="70">
        <v>7</v>
      </c>
      <c r="H140" s="71">
        <v>8</v>
      </c>
      <c r="I140" s="22">
        <v>9</v>
      </c>
    </row>
    <row r="141" spans="1:9" ht="38.25" x14ac:dyDescent="0.25">
      <c r="A141" s="29"/>
      <c r="B141" s="43" t="s">
        <v>260</v>
      </c>
      <c r="C141" s="49">
        <v>18985000</v>
      </c>
      <c r="D141" s="74" t="s">
        <v>179</v>
      </c>
      <c r="E141" s="73">
        <v>15610000</v>
      </c>
      <c r="F141" s="74" t="s">
        <v>180</v>
      </c>
      <c r="G141" s="73">
        <v>3375000</v>
      </c>
      <c r="H141" s="96"/>
      <c r="I141" s="29"/>
    </row>
    <row r="142" spans="1:9" x14ac:dyDescent="0.25">
      <c r="A142" s="29"/>
      <c r="B142" s="96"/>
      <c r="C142" s="96"/>
      <c r="D142" s="128" t="s">
        <v>115</v>
      </c>
      <c r="E142" s="96"/>
      <c r="F142" s="81" t="s">
        <v>78</v>
      </c>
      <c r="G142" s="96"/>
      <c r="H142" s="96"/>
      <c r="I142" s="29"/>
    </row>
    <row r="143" spans="1:9" ht="24" customHeight="1" x14ac:dyDescent="0.25">
      <c r="A143" s="29"/>
      <c r="B143" s="96"/>
      <c r="C143" s="96"/>
      <c r="D143" s="81" t="s">
        <v>116</v>
      </c>
      <c r="E143" s="96"/>
      <c r="F143" s="81" t="s">
        <v>118</v>
      </c>
      <c r="G143" s="96"/>
      <c r="H143" s="96"/>
      <c r="I143" s="29"/>
    </row>
    <row r="144" spans="1:9" ht="25.5" x14ac:dyDescent="0.25">
      <c r="A144" s="29"/>
      <c r="B144" s="96"/>
      <c r="C144" s="96"/>
      <c r="D144" s="81" t="s">
        <v>127</v>
      </c>
      <c r="E144" s="96"/>
      <c r="F144" s="81" t="s">
        <v>121</v>
      </c>
      <c r="G144" s="96"/>
      <c r="H144" s="96"/>
      <c r="I144" s="29"/>
    </row>
    <row r="145" spans="1:9" ht="26.25" x14ac:dyDescent="0.25">
      <c r="A145" s="29"/>
      <c r="B145" s="96"/>
      <c r="C145" s="96"/>
      <c r="D145" s="128" t="s">
        <v>117</v>
      </c>
      <c r="E145" s="96"/>
      <c r="F145" s="128" t="s">
        <v>122</v>
      </c>
      <c r="G145" s="96"/>
      <c r="H145" s="96"/>
      <c r="I145" s="29"/>
    </row>
    <row r="146" spans="1:9" x14ac:dyDescent="0.25">
      <c r="A146" s="29"/>
      <c r="B146" s="96"/>
      <c r="C146" s="96"/>
      <c r="D146" s="81" t="s">
        <v>78</v>
      </c>
      <c r="E146" s="96"/>
      <c r="F146" s="81" t="s">
        <v>124</v>
      </c>
      <c r="G146" s="96"/>
      <c r="H146" s="96"/>
      <c r="I146" s="29"/>
    </row>
    <row r="147" spans="1:9" ht="26.25" x14ac:dyDescent="0.25">
      <c r="A147" s="29"/>
      <c r="B147" s="96"/>
      <c r="C147" s="96"/>
      <c r="D147" s="81" t="s">
        <v>119</v>
      </c>
      <c r="E147" s="96"/>
      <c r="F147" s="128" t="s">
        <v>128</v>
      </c>
      <c r="G147" s="96"/>
      <c r="H147" s="96"/>
      <c r="I147" s="29"/>
    </row>
    <row r="148" spans="1:9" x14ac:dyDescent="0.25">
      <c r="A148" s="29"/>
      <c r="B148" s="96"/>
      <c r="C148" s="96"/>
      <c r="D148" s="81" t="s">
        <v>120</v>
      </c>
      <c r="E148" s="96"/>
      <c r="F148" s="96"/>
      <c r="G148" s="96"/>
      <c r="H148" s="96"/>
      <c r="I148" s="29"/>
    </row>
    <row r="149" spans="1:9" x14ac:dyDescent="0.25">
      <c r="A149" s="29"/>
      <c r="B149" s="96"/>
      <c r="C149" s="96"/>
      <c r="D149" s="128" t="s">
        <v>123</v>
      </c>
      <c r="E149" s="96"/>
      <c r="F149" s="96"/>
      <c r="G149" s="96"/>
      <c r="H149" s="96"/>
      <c r="I149" s="29"/>
    </row>
    <row r="150" spans="1:9" x14ac:dyDescent="0.25">
      <c r="A150" s="29"/>
      <c r="B150" s="96"/>
      <c r="C150" s="96"/>
      <c r="D150" s="81" t="s">
        <v>125</v>
      </c>
      <c r="E150" s="96"/>
      <c r="F150" s="96"/>
      <c r="G150" s="96"/>
      <c r="H150" s="96"/>
      <c r="I150" s="29"/>
    </row>
    <row r="151" spans="1:9" x14ac:dyDescent="0.25">
      <c r="A151" s="29"/>
      <c r="B151" s="96"/>
      <c r="C151" s="96"/>
      <c r="D151" s="81" t="s">
        <v>126</v>
      </c>
      <c r="E151" s="96"/>
      <c r="F151" s="96"/>
      <c r="G151" s="96"/>
      <c r="H151" s="96"/>
      <c r="I151" s="29"/>
    </row>
    <row r="152" spans="1:9" ht="26.25" x14ac:dyDescent="0.25">
      <c r="A152" s="29"/>
      <c r="B152" s="96"/>
      <c r="C152" s="96"/>
      <c r="D152" s="128" t="s">
        <v>128</v>
      </c>
      <c r="E152" s="96"/>
      <c r="F152" s="96"/>
      <c r="G152" s="96"/>
      <c r="H152" s="96"/>
      <c r="I152" s="29"/>
    </row>
    <row r="153" spans="1:9" x14ac:dyDescent="0.25">
      <c r="A153" s="29"/>
      <c r="B153" s="96"/>
      <c r="C153" s="96"/>
      <c r="D153" s="81" t="s">
        <v>129</v>
      </c>
      <c r="E153" s="96"/>
      <c r="F153" s="96"/>
      <c r="G153" s="96"/>
      <c r="H153" s="96"/>
      <c r="I153" s="29"/>
    </row>
    <row r="154" spans="1:9" x14ac:dyDescent="0.25">
      <c r="A154" s="29"/>
      <c r="B154" s="96"/>
      <c r="C154" s="96"/>
      <c r="D154" s="96"/>
      <c r="E154" s="96"/>
      <c r="F154" s="96"/>
      <c r="G154" s="96"/>
      <c r="H154" s="96"/>
      <c r="I154" s="29"/>
    </row>
    <row r="155" spans="1:9" x14ac:dyDescent="0.25">
      <c r="A155" s="29"/>
      <c r="B155" s="96"/>
      <c r="C155" s="101">
        <f>C141</f>
        <v>18985000</v>
      </c>
      <c r="D155" s="129" t="s">
        <v>22</v>
      </c>
      <c r="E155" s="102">
        <f>SUM(E142:E153)</f>
        <v>0</v>
      </c>
      <c r="F155" s="102" t="s">
        <v>22</v>
      </c>
      <c r="G155" s="102">
        <f>SUM(G142:G147)</f>
        <v>0</v>
      </c>
      <c r="H155" s="96"/>
      <c r="I155" s="29"/>
    </row>
    <row r="156" spans="1:9" x14ac:dyDescent="0.25">
      <c r="A156" s="9"/>
      <c r="B156" s="50"/>
      <c r="C156" s="50"/>
      <c r="D156" s="50"/>
      <c r="E156" s="50"/>
      <c r="F156" s="50"/>
      <c r="G156" s="50"/>
      <c r="H156" s="50"/>
      <c r="I156" s="9"/>
    </row>
    <row r="157" spans="1:9" x14ac:dyDescent="0.25">
      <c r="A157" s="10" t="s">
        <v>144</v>
      </c>
      <c r="B157" s="120" t="s">
        <v>130</v>
      </c>
      <c r="C157" s="50"/>
      <c r="D157" s="50"/>
      <c r="E157" s="50"/>
      <c r="F157" s="50"/>
      <c r="G157" s="50"/>
      <c r="H157" s="50"/>
      <c r="I157" s="9"/>
    </row>
    <row r="158" spans="1:9" ht="54" customHeight="1" x14ac:dyDescent="0.25">
      <c r="A158" s="21" t="s">
        <v>11</v>
      </c>
      <c r="B158" s="67" t="s">
        <v>26</v>
      </c>
      <c r="C158" s="67" t="s">
        <v>13</v>
      </c>
      <c r="D158" s="68" t="s">
        <v>14</v>
      </c>
      <c r="E158" s="69" t="s">
        <v>15</v>
      </c>
      <c r="F158" s="68" t="s">
        <v>14</v>
      </c>
      <c r="G158" s="69" t="s">
        <v>15</v>
      </c>
      <c r="H158" s="69" t="s">
        <v>206</v>
      </c>
      <c r="I158" s="21" t="s">
        <v>207</v>
      </c>
    </row>
    <row r="159" spans="1:9" x14ac:dyDescent="0.25">
      <c r="A159" s="22">
        <v>1</v>
      </c>
      <c r="B159" s="70">
        <v>2</v>
      </c>
      <c r="C159" s="70">
        <v>3</v>
      </c>
      <c r="D159" s="70">
        <v>4</v>
      </c>
      <c r="E159" s="70">
        <v>5</v>
      </c>
      <c r="F159" s="70">
        <v>6</v>
      </c>
      <c r="G159" s="70">
        <v>7</v>
      </c>
      <c r="H159" s="71">
        <v>8</v>
      </c>
      <c r="I159" s="22">
        <v>9</v>
      </c>
    </row>
    <row r="160" spans="1:9" ht="25.5" x14ac:dyDescent="0.25">
      <c r="A160" s="29"/>
      <c r="B160" s="43" t="s">
        <v>260</v>
      </c>
      <c r="C160" s="49">
        <v>26013500</v>
      </c>
      <c r="D160" s="74" t="s">
        <v>181</v>
      </c>
      <c r="E160" s="73">
        <v>21888500</v>
      </c>
      <c r="F160" s="74" t="s">
        <v>182</v>
      </c>
      <c r="G160" s="73">
        <v>4125000</v>
      </c>
      <c r="H160" s="96"/>
      <c r="I160" s="29"/>
    </row>
    <row r="161" spans="1:9" ht="25.5" x14ac:dyDescent="0.25">
      <c r="A161" s="29"/>
      <c r="B161" s="96"/>
      <c r="C161" s="96"/>
      <c r="D161" s="81" t="s">
        <v>131</v>
      </c>
      <c r="E161" s="96"/>
      <c r="F161" s="81" t="s">
        <v>131</v>
      </c>
      <c r="G161" s="96"/>
      <c r="H161" s="96"/>
      <c r="I161" s="29"/>
    </row>
    <row r="162" spans="1:9" ht="38.25" x14ac:dyDescent="0.25">
      <c r="A162" s="29"/>
      <c r="B162" s="96"/>
      <c r="C162" s="96"/>
      <c r="D162" s="81" t="s">
        <v>132</v>
      </c>
      <c r="E162" s="96"/>
      <c r="F162" s="81" t="s">
        <v>132</v>
      </c>
      <c r="G162" s="96"/>
      <c r="H162" s="96"/>
      <c r="I162" s="29"/>
    </row>
    <row r="163" spans="1:9" x14ac:dyDescent="0.25">
      <c r="A163" s="29"/>
      <c r="B163" s="96"/>
      <c r="C163" s="96"/>
      <c r="D163" s="128" t="s">
        <v>134</v>
      </c>
      <c r="E163" s="96"/>
      <c r="F163" s="128" t="s">
        <v>134</v>
      </c>
      <c r="G163" s="96"/>
      <c r="H163" s="96"/>
      <c r="I163" s="29"/>
    </row>
    <row r="164" spans="1:9" ht="26.25" x14ac:dyDescent="0.25">
      <c r="A164" s="29"/>
      <c r="B164" s="96"/>
      <c r="C164" s="96"/>
      <c r="D164" s="128" t="s">
        <v>135</v>
      </c>
      <c r="E164" s="96"/>
      <c r="F164" s="81" t="s">
        <v>133</v>
      </c>
      <c r="G164" s="96"/>
      <c r="H164" s="96"/>
      <c r="I164" s="29"/>
    </row>
    <row r="165" spans="1:9" x14ac:dyDescent="0.25">
      <c r="A165" s="29"/>
      <c r="B165" s="96"/>
      <c r="C165" s="96"/>
      <c r="D165" s="81" t="s">
        <v>136</v>
      </c>
      <c r="E165" s="96"/>
      <c r="F165" s="96"/>
      <c r="G165" s="96"/>
      <c r="H165" s="96"/>
      <c r="I165" s="29"/>
    </row>
    <row r="166" spans="1:9" x14ac:dyDescent="0.25">
      <c r="A166" s="29"/>
      <c r="B166" s="96"/>
      <c r="C166" s="96"/>
      <c r="D166" s="81" t="s">
        <v>137</v>
      </c>
      <c r="E166" s="96"/>
      <c r="F166" s="96"/>
      <c r="G166" s="96"/>
      <c r="H166" s="96"/>
      <c r="I166" s="29"/>
    </row>
    <row r="167" spans="1:9" x14ac:dyDescent="0.25">
      <c r="A167" s="29"/>
      <c r="B167" s="96"/>
      <c r="C167" s="96"/>
      <c r="D167" s="81" t="s">
        <v>138</v>
      </c>
      <c r="E167" s="96"/>
      <c r="F167" s="96" t="s">
        <v>139</v>
      </c>
      <c r="G167" s="96"/>
      <c r="H167" s="96"/>
      <c r="I167" s="29"/>
    </row>
    <row r="168" spans="1:9" x14ac:dyDescent="0.25">
      <c r="A168" s="29"/>
      <c r="B168" s="96"/>
      <c r="C168" s="96"/>
      <c r="D168" s="81"/>
      <c r="E168" s="96"/>
      <c r="F168" s="96"/>
      <c r="G168" s="96"/>
      <c r="H168" s="96"/>
      <c r="I168" s="29"/>
    </row>
    <row r="169" spans="1:9" x14ac:dyDescent="0.25">
      <c r="A169" s="29"/>
      <c r="B169" s="96"/>
      <c r="C169" s="96">
        <v>26013500</v>
      </c>
      <c r="D169" s="129" t="s">
        <v>22</v>
      </c>
      <c r="E169" s="102">
        <f>SUM(E161:E167)</f>
        <v>0</v>
      </c>
      <c r="F169" s="129" t="s">
        <v>22</v>
      </c>
      <c r="G169" s="102">
        <f>SUM(G161:G167)</f>
        <v>0</v>
      </c>
      <c r="H169" s="96"/>
      <c r="I169" s="29"/>
    </row>
    <row r="170" spans="1:9" x14ac:dyDescent="0.25">
      <c r="A170" s="9"/>
      <c r="B170" s="50"/>
      <c r="C170" s="50"/>
      <c r="D170" s="50"/>
      <c r="E170" s="50"/>
      <c r="F170" s="50"/>
      <c r="G170" s="50"/>
      <c r="H170" s="50"/>
      <c r="I170" s="9"/>
    </row>
    <row r="171" spans="1:9" ht="42.75" customHeight="1" x14ac:dyDescent="0.25">
      <c r="A171" s="11" t="s">
        <v>147</v>
      </c>
      <c r="B171" s="202" t="s">
        <v>145</v>
      </c>
      <c r="C171" s="202"/>
      <c r="D171" s="50"/>
      <c r="E171" s="50"/>
      <c r="F171" s="50"/>
      <c r="G171" s="50"/>
      <c r="H171" s="50"/>
      <c r="I171" s="9"/>
    </row>
    <row r="172" spans="1:9" ht="38.25" x14ac:dyDescent="0.25">
      <c r="A172" s="21" t="s">
        <v>11</v>
      </c>
      <c r="B172" s="67" t="s">
        <v>26</v>
      </c>
      <c r="C172" s="67" t="s">
        <v>13</v>
      </c>
      <c r="D172" s="68" t="s">
        <v>14</v>
      </c>
      <c r="E172" s="69" t="s">
        <v>15</v>
      </c>
      <c r="F172" s="67" t="s">
        <v>16</v>
      </c>
      <c r="G172" s="50"/>
      <c r="H172" s="50"/>
      <c r="I172" s="9"/>
    </row>
    <row r="173" spans="1:9" x14ac:dyDescent="0.25">
      <c r="A173" s="22">
        <v>1</v>
      </c>
      <c r="B173" s="70">
        <v>2</v>
      </c>
      <c r="C173" s="70">
        <v>3</v>
      </c>
      <c r="D173" s="70">
        <v>4</v>
      </c>
      <c r="E173" s="71">
        <v>5</v>
      </c>
      <c r="F173" s="70">
        <v>6</v>
      </c>
      <c r="G173" s="50"/>
      <c r="H173" s="50"/>
      <c r="I173" s="9"/>
    </row>
    <row r="174" spans="1:9" x14ac:dyDescent="0.25">
      <c r="A174" s="29"/>
      <c r="B174" s="43" t="s">
        <v>260</v>
      </c>
      <c r="C174" s="49">
        <v>900000</v>
      </c>
      <c r="D174" s="130" t="s">
        <v>146</v>
      </c>
      <c r="E174" s="96"/>
      <c r="F174" s="96"/>
      <c r="G174" s="50"/>
      <c r="H174" s="50"/>
      <c r="I174" s="9"/>
    </row>
    <row r="175" spans="1:9" ht="25.5" x14ac:dyDescent="0.25">
      <c r="A175" s="29"/>
      <c r="B175" s="96"/>
      <c r="C175" s="96"/>
      <c r="D175" s="131" t="s">
        <v>140</v>
      </c>
      <c r="E175" s="96"/>
      <c r="F175" s="96"/>
      <c r="G175" s="50"/>
      <c r="H175" s="50"/>
      <c r="I175" s="9"/>
    </row>
    <row r="176" spans="1:9" x14ac:dyDescent="0.25">
      <c r="A176" s="29"/>
      <c r="B176" s="96"/>
      <c r="C176" s="96"/>
      <c r="D176" s="132" t="s">
        <v>141</v>
      </c>
      <c r="E176" s="96"/>
      <c r="F176" s="96"/>
      <c r="G176" s="50"/>
      <c r="H176" s="50"/>
      <c r="I176" s="9"/>
    </row>
    <row r="177" spans="1:9" x14ac:dyDescent="0.25">
      <c r="A177" s="29"/>
      <c r="B177" s="96"/>
      <c r="C177" s="96"/>
      <c r="D177" s="132" t="s">
        <v>142</v>
      </c>
      <c r="E177" s="96"/>
      <c r="F177" s="96"/>
      <c r="G177" s="50"/>
      <c r="H177" s="50"/>
      <c r="I177" s="9"/>
    </row>
    <row r="178" spans="1:9" x14ac:dyDescent="0.25">
      <c r="A178" s="29"/>
      <c r="B178" s="96"/>
      <c r="C178" s="96"/>
      <c r="D178" s="132" t="s">
        <v>143</v>
      </c>
      <c r="E178" s="96"/>
      <c r="F178" s="96"/>
      <c r="G178" s="50"/>
      <c r="H178" s="50"/>
      <c r="I178" s="9"/>
    </row>
    <row r="179" spans="1:9" x14ac:dyDescent="0.25">
      <c r="A179" s="29"/>
      <c r="B179" s="96"/>
      <c r="C179" s="96"/>
      <c r="D179" s="133" t="s">
        <v>126</v>
      </c>
      <c r="E179" s="96"/>
      <c r="F179" s="96"/>
      <c r="G179" s="50"/>
      <c r="H179" s="50"/>
      <c r="I179" s="9"/>
    </row>
    <row r="180" spans="1:9" x14ac:dyDescent="0.25">
      <c r="A180" s="29"/>
      <c r="B180" s="96"/>
      <c r="C180" s="96"/>
      <c r="D180" s="96"/>
      <c r="E180" s="96"/>
      <c r="F180" s="96"/>
      <c r="G180" s="50"/>
      <c r="H180" s="50"/>
      <c r="I180" s="9"/>
    </row>
    <row r="181" spans="1:9" x14ac:dyDescent="0.25">
      <c r="A181" s="29"/>
      <c r="B181" s="96"/>
      <c r="C181" s="96"/>
      <c r="D181" s="96"/>
      <c r="E181" s="96"/>
      <c r="F181" s="96"/>
      <c r="G181" s="50"/>
      <c r="H181" s="50"/>
      <c r="I181" s="9"/>
    </row>
    <row r="182" spans="1:9" x14ac:dyDescent="0.25">
      <c r="A182" s="29"/>
      <c r="B182" s="96"/>
      <c r="C182" s="101">
        <f>C174</f>
        <v>900000</v>
      </c>
      <c r="D182" s="129" t="s">
        <v>22</v>
      </c>
      <c r="E182" s="96">
        <f>SUM(E174:E179)</f>
        <v>0</v>
      </c>
      <c r="F182" s="96"/>
      <c r="G182" s="50"/>
      <c r="H182" s="50"/>
      <c r="I182" s="9"/>
    </row>
    <row r="183" spans="1:9" x14ac:dyDescent="0.25">
      <c r="A183" s="9"/>
      <c r="B183" s="50"/>
      <c r="C183" s="50"/>
      <c r="D183" s="134"/>
      <c r="E183" s="50"/>
      <c r="F183" s="50"/>
      <c r="G183" s="50"/>
      <c r="H183" s="50"/>
      <c r="I183" s="9"/>
    </row>
    <row r="184" spans="1:9" x14ac:dyDescent="0.25">
      <c r="A184" s="10" t="s">
        <v>148</v>
      </c>
      <c r="B184" s="203" t="s">
        <v>150</v>
      </c>
      <c r="C184" s="203"/>
      <c r="D184" s="50"/>
      <c r="E184" s="50"/>
      <c r="F184" s="50"/>
      <c r="G184" s="50"/>
      <c r="H184" s="50"/>
      <c r="I184" s="9"/>
    </row>
    <row r="185" spans="1:9" ht="38.25" x14ac:dyDescent="0.25">
      <c r="A185" s="21" t="s">
        <v>11</v>
      </c>
      <c r="B185" s="67" t="s">
        <v>26</v>
      </c>
      <c r="C185" s="67" t="s">
        <v>13</v>
      </c>
      <c r="D185" s="68" t="s">
        <v>14</v>
      </c>
      <c r="E185" s="69" t="s">
        <v>15</v>
      </c>
      <c r="F185" s="67" t="s">
        <v>16</v>
      </c>
      <c r="G185" s="50"/>
      <c r="H185" s="50"/>
      <c r="I185" s="9"/>
    </row>
    <row r="186" spans="1:9" x14ac:dyDescent="0.25">
      <c r="A186" s="22">
        <v>1</v>
      </c>
      <c r="B186" s="70">
        <v>2</v>
      </c>
      <c r="C186" s="70">
        <v>3</v>
      </c>
      <c r="D186" s="70">
        <v>4</v>
      </c>
      <c r="E186" s="71">
        <v>5</v>
      </c>
      <c r="F186" s="70">
        <v>6</v>
      </c>
      <c r="G186" s="50"/>
      <c r="H186" s="50"/>
      <c r="I186" s="9"/>
    </row>
    <row r="187" spans="1:9" ht="25.5" x14ac:dyDescent="0.25">
      <c r="A187" s="29"/>
      <c r="B187" s="43" t="s">
        <v>260</v>
      </c>
      <c r="C187" s="49">
        <v>7050000</v>
      </c>
      <c r="D187" s="74" t="s">
        <v>184</v>
      </c>
      <c r="E187" s="73">
        <v>7050000</v>
      </c>
      <c r="F187" s="96"/>
      <c r="G187" s="50"/>
      <c r="H187" s="50"/>
      <c r="I187" s="9"/>
    </row>
    <row r="188" spans="1:9" ht="25.5" x14ac:dyDescent="0.25">
      <c r="A188" s="29"/>
      <c r="B188" s="96"/>
      <c r="C188" s="96"/>
      <c r="D188" s="81" t="s">
        <v>151</v>
      </c>
      <c r="E188" s="96"/>
      <c r="F188" s="96"/>
      <c r="G188" s="50"/>
      <c r="H188" s="50"/>
      <c r="I188" s="9"/>
    </row>
    <row r="189" spans="1:9" ht="26.25" x14ac:dyDescent="0.25">
      <c r="A189" s="29"/>
      <c r="B189" s="96"/>
      <c r="C189" s="96"/>
      <c r="D189" s="128" t="s">
        <v>152</v>
      </c>
      <c r="E189" s="96"/>
      <c r="F189" s="96"/>
      <c r="G189" s="50"/>
      <c r="H189" s="50"/>
      <c r="I189" s="9"/>
    </row>
    <row r="190" spans="1:9" ht="26.25" x14ac:dyDescent="0.25">
      <c r="A190" s="29"/>
      <c r="B190" s="96"/>
      <c r="C190" s="96"/>
      <c r="D190" s="128" t="s">
        <v>153</v>
      </c>
      <c r="E190" s="96">
        <v>300000</v>
      </c>
      <c r="F190" s="96"/>
      <c r="G190" s="50"/>
      <c r="H190" s="50"/>
      <c r="I190" s="9"/>
    </row>
    <row r="191" spans="1:9" x14ac:dyDescent="0.25">
      <c r="A191" s="29"/>
      <c r="B191" s="96"/>
      <c r="C191" s="96"/>
      <c r="D191" s="128" t="s">
        <v>154</v>
      </c>
      <c r="E191" s="96"/>
      <c r="F191" s="96"/>
      <c r="G191" s="50"/>
      <c r="H191" s="50"/>
      <c r="I191" s="9"/>
    </row>
    <row r="192" spans="1:9" x14ac:dyDescent="0.25">
      <c r="A192" s="29"/>
      <c r="B192" s="96"/>
      <c r="C192" s="96"/>
      <c r="D192" s="128" t="s">
        <v>155</v>
      </c>
      <c r="E192" s="96"/>
      <c r="F192" s="96"/>
      <c r="G192" s="50"/>
      <c r="H192" s="50"/>
      <c r="I192" s="9"/>
    </row>
    <row r="193" spans="1:9" x14ac:dyDescent="0.25">
      <c r="A193" s="29"/>
      <c r="B193" s="96"/>
      <c r="C193" s="96"/>
      <c r="D193" s="96"/>
      <c r="E193" s="96"/>
      <c r="F193" s="96"/>
      <c r="G193" s="50"/>
      <c r="H193" s="50"/>
      <c r="I193" s="9"/>
    </row>
    <row r="194" spans="1:9" x14ac:dyDescent="0.25">
      <c r="A194" s="29"/>
      <c r="B194" s="96"/>
      <c r="C194" s="96"/>
      <c r="D194" s="96"/>
      <c r="E194" s="96"/>
      <c r="F194" s="96"/>
      <c r="G194" s="50"/>
      <c r="H194" s="50"/>
      <c r="I194" s="9"/>
    </row>
    <row r="195" spans="1:9" x14ac:dyDescent="0.25">
      <c r="A195" s="29"/>
      <c r="B195" s="96"/>
      <c r="C195" s="101">
        <f>C187</f>
        <v>7050000</v>
      </c>
      <c r="D195" s="135" t="s">
        <v>22</v>
      </c>
      <c r="E195" s="96">
        <f>SUM(E188:E192)</f>
        <v>300000</v>
      </c>
      <c r="F195" s="96"/>
      <c r="G195" s="50"/>
      <c r="H195" s="50"/>
      <c r="I195" s="9"/>
    </row>
    <row r="196" spans="1:9" x14ac:dyDescent="0.25">
      <c r="A196" s="9"/>
      <c r="B196" s="50"/>
      <c r="C196" s="50"/>
      <c r="D196" s="136"/>
      <c r="E196" s="50"/>
      <c r="F196" s="50"/>
      <c r="G196" s="50"/>
      <c r="H196" s="50"/>
      <c r="I196" s="9"/>
    </row>
    <row r="197" spans="1:9" x14ac:dyDescent="0.25">
      <c r="A197" s="10" t="s">
        <v>149</v>
      </c>
      <c r="B197" s="120" t="s">
        <v>157</v>
      </c>
      <c r="C197" s="50"/>
      <c r="D197" s="50"/>
      <c r="E197" s="50"/>
      <c r="F197" s="50"/>
      <c r="G197" s="50"/>
      <c r="H197" s="50"/>
      <c r="I197" s="9"/>
    </row>
    <row r="198" spans="1:9" ht="38.25" x14ac:dyDescent="0.25">
      <c r="A198" s="21" t="s">
        <v>11</v>
      </c>
      <c r="B198" s="67" t="s">
        <v>26</v>
      </c>
      <c r="C198" s="67" t="s">
        <v>13</v>
      </c>
      <c r="D198" s="68" t="s">
        <v>14</v>
      </c>
      <c r="E198" s="69" t="s">
        <v>15</v>
      </c>
      <c r="F198" s="67" t="s">
        <v>16</v>
      </c>
      <c r="G198" s="50"/>
      <c r="H198" s="50"/>
      <c r="I198" s="9"/>
    </row>
    <row r="199" spans="1:9" x14ac:dyDescent="0.25">
      <c r="A199" s="22">
        <v>1</v>
      </c>
      <c r="B199" s="70">
        <v>2</v>
      </c>
      <c r="C199" s="70">
        <v>3</v>
      </c>
      <c r="D199" s="70">
        <v>4</v>
      </c>
      <c r="E199" s="71">
        <v>5</v>
      </c>
      <c r="F199" s="70">
        <v>6</v>
      </c>
      <c r="G199" s="50"/>
      <c r="H199" s="50"/>
      <c r="I199" s="9"/>
    </row>
    <row r="200" spans="1:9" x14ac:dyDescent="0.25">
      <c r="A200" s="29"/>
      <c r="B200" s="43" t="s">
        <v>260</v>
      </c>
      <c r="C200" s="49">
        <v>6000000</v>
      </c>
      <c r="D200" s="81" t="s">
        <v>158</v>
      </c>
      <c r="E200" s="96"/>
      <c r="F200" s="96"/>
      <c r="G200" s="50"/>
      <c r="H200" s="50"/>
      <c r="I200" s="9"/>
    </row>
    <row r="201" spans="1:9" x14ac:dyDescent="0.25">
      <c r="A201" s="29"/>
      <c r="B201" s="96"/>
      <c r="C201" s="96"/>
      <c r="D201" s="81" t="s">
        <v>159</v>
      </c>
      <c r="E201" s="96"/>
      <c r="F201" s="96"/>
      <c r="G201" s="50"/>
      <c r="H201" s="50"/>
      <c r="I201" s="9"/>
    </row>
    <row r="202" spans="1:9" ht="25.5" x14ac:dyDescent="0.25">
      <c r="A202" s="29"/>
      <c r="B202" s="96"/>
      <c r="C202" s="96"/>
      <c r="D202" s="81" t="s">
        <v>160</v>
      </c>
      <c r="E202" s="96"/>
      <c r="F202" s="96"/>
      <c r="G202" s="50"/>
      <c r="H202" s="50"/>
      <c r="I202" s="9"/>
    </row>
    <row r="203" spans="1:9" ht="25.5" x14ac:dyDescent="0.25">
      <c r="A203" s="29"/>
      <c r="B203" s="96"/>
      <c r="C203" s="96"/>
      <c r="D203" s="81" t="s">
        <v>161</v>
      </c>
      <c r="E203" s="96"/>
      <c r="F203" s="96"/>
      <c r="G203" s="50"/>
      <c r="H203" s="50"/>
      <c r="I203" s="9"/>
    </row>
    <row r="204" spans="1:9" x14ac:dyDescent="0.25">
      <c r="A204" s="29"/>
      <c r="B204" s="96"/>
      <c r="C204" s="96"/>
      <c r="D204" s="81" t="s">
        <v>162</v>
      </c>
      <c r="E204" s="96"/>
      <c r="F204" s="96"/>
      <c r="G204" s="50"/>
      <c r="H204" s="50"/>
      <c r="I204" s="9"/>
    </row>
    <row r="205" spans="1:9" x14ac:dyDescent="0.25">
      <c r="A205" s="29"/>
      <c r="B205" s="96"/>
      <c r="C205" s="96"/>
      <c r="D205" s="96" t="s">
        <v>279</v>
      </c>
      <c r="E205" s="96"/>
      <c r="F205" s="96"/>
      <c r="G205" s="50"/>
      <c r="H205" s="50"/>
      <c r="I205" s="9"/>
    </row>
    <row r="206" spans="1:9" x14ac:dyDescent="0.25">
      <c r="A206" s="29"/>
      <c r="B206" s="96"/>
      <c r="C206" s="96"/>
      <c r="D206" s="96"/>
      <c r="E206" s="96"/>
      <c r="F206" s="96"/>
      <c r="G206" s="50"/>
      <c r="H206" s="50"/>
      <c r="I206" s="9"/>
    </row>
    <row r="207" spans="1:9" x14ac:dyDescent="0.25">
      <c r="A207" s="29"/>
      <c r="B207" s="96"/>
      <c r="C207" s="101">
        <f>C200</f>
        <v>6000000</v>
      </c>
      <c r="D207" s="135" t="s">
        <v>22</v>
      </c>
      <c r="E207" s="96">
        <f>SUM(E200:E206)</f>
        <v>0</v>
      </c>
      <c r="F207" s="96"/>
      <c r="G207" s="50"/>
      <c r="H207" s="50"/>
      <c r="I207" s="9"/>
    </row>
    <row r="208" spans="1:9" x14ac:dyDescent="0.25">
      <c r="A208" s="9"/>
      <c r="B208" s="50"/>
      <c r="C208" s="50"/>
      <c r="D208" s="136"/>
      <c r="E208" s="50"/>
      <c r="F208" s="50"/>
      <c r="G208" s="50"/>
      <c r="H208" s="50"/>
      <c r="I208" s="9"/>
    </row>
    <row r="209" spans="1:9" x14ac:dyDescent="0.25">
      <c r="A209" s="10" t="s">
        <v>156</v>
      </c>
      <c r="B209" s="120" t="s">
        <v>164</v>
      </c>
      <c r="C209" s="120"/>
      <c r="D209" s="50"/>
      <c r="E209" s="50"/>
      <c r="F209" s="50"/>
      <c r="G209" s="50"/>
      <c r="H209" s="50"/>
      <c r="I209" s="9"/>
    </row>
    <row r="210" spans="1:9" ht="38.25" x14ac:dyDescent="0.25">
      <c r="A210" s="21" t="s">
        <v>11</v>
      </c>
      <c r="B210" s="67" t="s">
        <v>26</v>
      </c>
      <c r="C210" s="67" t="s">
        <v>13</v>
      </c>
      <c r="D210" s="68" t="s">
        <v>14</v>
      </c>
      <c r="E210" s="69" t="s">
        <v>15</v>
      </c>
      <c r="F210" s="67" t="s">
        <v>16</v>
      </c>
      <c r="G210" s="50"/>
      <c r="H210" s="50"/>
      <c r="I210" s="9"/>
    </row>
    <row r="211" spans="1:9" x14ac:dyDescent="0.25">
      <c r="A211" s="22">
        <v>1</v>
      </c>
      <c r="B211" s="70">
        <v>2</v>
      </c>
      <c r="C211" s="70">
        <v>3</v>
      </c>
      <c r="D211" s="70">
        <v>4</v>
      </c>
      <c r="E211" s="71">
        <v>5</v>
      </c>
      <c r="F211" s="70">
        <v>6</v>
      </c>
      <c r="G211" s="50"/>
      <c r="H211" s="50"/>
      <c r="I211" s="9"/>
    </row>
    <row r="212" spans="1:9" ht="26.25" x14ac:dyDescent="0.25">
      <c r="A212" s="29"/>
      <c r="B212" s="43" t="s">
        <v>260</v>
      </c>
      <c r="C212" s="49">
        <v>4000000</v>
      </c>
      <c r="D212" s="128" t="s">
        <v>165</v>
      </c>
      <c r="E212" s="96"/>
      <c r="F212" s="96"/>
      <c r="G212" s="50"/>
      <c r="H212" s="50"/>
      <c r="I212" s="9"/>
    </row>
    <row r="213" spans="1:9" x14ac:dyDescent="0.25">
      <c r="A213" s="29"/>
      <c r="B213" s="96"/>
      <c r="C213" s="96"/>
      <c r="D213" s="128" t="s">
        <v>166</v>
      </c>
      <c r="E213" s="96"/>
      <c r="F213" s="96"/>
      <c r="G213" s="50"/>
      <c r="H213" s="50"/>
      <c r="I213" s="9"/>
    </row>
    <row r="214" spans="1:9" ht="38.25" x14ac:dyDescent="0.25">
      <c r="A214" s="29"/>
      <c r="B214" s="96"/>
      <c r="C214" s="96"/>
      <c r="D214" s="81" t="s">
        <v>167</v>
      </c>
      <c r="E214" s="96"/>
      <c r="F214" s="96"/>
      <c r="G214" s="50"/>
      <c r="H214" s="50"/>
      <c r="I214" s="9"/>
    </row>
    <row r="215" spans="1:9" x14ac:dyDescent="0.25">
      <c r="A215" s="29"/>
      <c r="B215" s="96"/>
      <c r="C215" s="96"/>
      <c r="D215" s="96"/>
      <c r="E215" s="96"/>
      <c r="F215" s="96"/>
      <c r="G215" s="50"/>
      <c r="H215" s="50"/>
      <c r="I215" s="9"/>
    </row>
    <row r="216" spans="1:9" x14ac:dyDescent="0.25">
      <c r="A216" s="29"/>
      <c r="B216" s="96"/>
      <c r="C216" s="96"/>
      <c r="D216" s="96"/>
      <c r="E216" s="96"/>
      <c r="F216" s="96"/>
      <c r="G216" s="50"/>
      <c r="H216" s="50"/>
      <c r="I216" s="9"/>
    </row>
    <row r="217" spans="1:9" x14ac:dyDescent="0.25">
      <c r="A217" s="29"/>
      <c r="B217" s="96"/>
      <c r="C217" s="101">
        <f>C212</f>
        <v>4000000</v>
      </c>
      <c r="D217" s="135" t="s">
        <v>22</v>
      </c>
      <c r="E217" s="96">
        <f>SUM(E212:E215)</f>
        <v>0</v>
      </c>
      <c r="F217" s="96"/>
      <c r="G217" s="50"/>
      <c r="H217" s="50"/>
      <c r="I217" s="9"/>
    </row>
    <row r="218" spans="1:9" x14ac:dyDescent="0.25">
      <c r="A218" s="9"/>
      <c r="B218" s="50"/>
      <c r="C218" s="50"/>
      <c r="D218" s="136"/>
      <c r="E218" s="50"/>
      <c r="F218" s="50"/>
      <c r="G218" s="50"/>
      <c r="H218" s="50"/>
      <c r="I218" s="9"/>
    </row>
    <row r="219" spans="1:9" x14ac:dyDescent="0.25">
      <c r="A219" s="10" t="s">
        <v>163</v>
      </c>
      <c r="B219" s="120" t="s">
        <v>168</v>
      </c>
      <c r="C219" s="120"/>
      <c r="D219" s="50"/>
      <c r="E219" s="50"/>
      <c r="F219" s="50"/>
      <c r="G219" s="50"/>
      <c r="H219" s="50"/>
      <c r="I219" s="9"/>
    </row>
    <row r="220" spans="1:9" ht="38.25" x14ac:dyDescent="0.25">
      <c r="A220" s="21" t="s">
        <v>11</v>
      </c>
      <c r="B220" s="67" t="s">
        <v>26</v>
      </c>
      <c r="C220" s="67" t="s">
        <v>13</v>
      </c>
      <c r="D220" s="68" t="s">
        <v>14</v>
      </c>
      <c r="E220" s="69" t="s">
        <v>15</v>
      </c>
      <c r="F220" s="67" t="s">
        <v>16</v>
      </c>
      <c r="G220" s="50"/>
      <c r="H220" s="50"/>
      <c r="I220" s="9"/>
    </row>
    <row r="221" spans="1:9" x14ac:dyDescent="0.25">
      <c r="A221" s="22">
        <v>1</v>
      </c>
      <c r="B221" s="70">
        <v>2</v>
      </c>
      <c r="C221" s="70">
        <v>3</v>
      </c>
      <c r="D221" s="70">
        <v>4</v>
      </c>
      <c r="E221" s="71">
        <v>5</v>
      </c>
      <c r="F221" s="70">
        <v>6</v>
      </c>
      <c r="G221" s="50"/>
      <c r="H221" s="50"/>
      <c r="I221" s="9"/>
    </row>
    <row r="222" spans="1:9" x14ac:dyDescent="0.25">
      <c r="A222" s="29"/>
      <c r="B222" s="43" t="s">
        <v>260</v>
      </c>
      <c r="C222" s="49">
        <v>4800000</v>
      </c>
      <c r="D222" s="128" t="s">
        <v>78</v>
      </c>
      <c r="E222" s="96"/>
      <c r="F222" s="96"/>
      <c r="G222" s="50"/>
      <c r="H222" s="50"/>
      <c r="I222" s="9"/>
    </row>
    <row r="223" spans="1:9" x14ac:dyDescent="0.25">
      <c r="A223" s="29"/>
      <c r="B223" s="96"/>
      <c r="C223" s="96"/>
      <c r="D223" s="128" t="s">
        <v>169</v>
      </c>
      <c r="E223" s="96"/>
      <c r="F223" s="96"/>
      <c r="G223" s="50"/>
      <c r="H223" s="50"/>
      <c r="I223" s="9"/>
    </row>
    <row r="224" spans="1:9" x14ac:dyDescent="0.25">
      <c r="A224" s="29"/>
      <c r="B224" s="96"/>
      <c r="C224" s="96"/>
      <c r="D224" s="128" t="s">
        <v>170</v>
      </c>
      <c r="E224" s="96"/>
      <c r="F224" s="96"/>
      <c r="G224" s="50"/>
      <c r="H224" s="50"/>
      <c r="I224" s="9"/>
    </row>
    <row r="225" spans="1:9" ht="26.25" x14ac:dyDescent="0.25">
      <c r="A225" s="29"/>
      <c r="B225" s="96"/>
      <c r="C225" s="96"/>
      <c r="D225" s="128" t="s">
        <v>171</v>
      </c>
      <c r="E225" s="96"/>
      <c r="F225" s="96"/>
      <c r="G225" s="50"/>
      <c r="H225" s="50"/>
      <c r="I225" s="9"/>
    </row>
    <row r="226" spans="1:9" x14ac:dyDescent="0.25">
      <c r="A226" s="29"/>
      <c r="B226" s="96"/>
      <c r="C226" s="96"/>
      <c r="D226" s="96"/>
      <c r="E226" s="96"/>
      <c r="F226" s="96"/>
      <c r="G226" s="50"/>
      <c r="H226" s="50"/>
      <c r="I226" s="9"/>
    </row>
    <row r="227" spans="1:9" x14ac:dyDescent="0.25">
      <c r="A227" s="29"/>
      <c r="B227" s="96"/>
      <c r="C227" s="96"/>
      <c r="D227" s="96"/>
      <c r="E227" s="96"/>
      <c r="F227" s="96"/>
      <c r="G227" s="50"/>
      <c r="H227" s="50"/>
      <c r="I227" s="9"/>
    </row>
    <row r="228" spans="1:9" x14ac:dyDescent="0.25">
      <c r="A228" s="29"/>
      <c r="B228" s="96"/>
      <c r="C228" s="101">
        <f>C222</f>
        <v>4800000</v>
      </c>
      <c r="D228" s="102" t="s">
        <v>22</v>
      </c>
      <c r="E228" s="96">
        <f>SUM(E222:E225)</f>
        <v>0</v>
      </c>
      <c r="F228" s="96"/>
      <c r="G228" s="50"/>
      <c r="H228" s="50"/>
      <c r="I228" s="9"/>
    </row>
    <row r="229" spans="1:9" x14ac:dyDescent="0.25">
      <c r="A229" s="9"/>
      <c r="B229" s="50"/>
      <c r="C229" s="50"/>
      <c r="D229" s="50"/>
      <c r="E229" s="50"/>
      <c r="F229" s="50"/>
      <c r="G229" s="50"/>
      <c r="H229" s="50"/>
      <c r="I229" s="9"/>
    </row>
    <row r="230" spans="1:9" x14ac:dyDescent="0.25">
      <c r="A230" s="10" t="s">
        <v>186</v>
      </c>
      <c r="B230" s="120" t="s">
        <v>185</v>
      </c>
      <c r="C230" s="120"/>
      <c r="D230" s="50"/>
      <c r="E230" s="50"/>
      <c r="F230" s="50"/>
      <c r="G230" s="50"/>
      <c r="H230" s="50"/>
      <c r="I230" s="9"/>
    </row>
    <row r="231" spans="1:9" ht="38.25" x14ac:dyDescent="0.25">
      <c r="A231" s="21" t="s">
        <v>11</v>
      </c>
      <c r="B231" s="67" t="s">
        <v>26</v>
      </c>
      <c r="C231" s="67" t="s">
        <v>13</v>
      </c>
      <c r="D231" s="68" t="s">
        <v>14</v>
      </c>
      <c r="E231" s="69" t="s">
        <v>15</v>
      </c>
      <c r="F231" s="67" t="s">
        <v>16</v>
      </c>
      <c r="G231" s="50"/>
      <c r="H231" s="50"/>
      <c r="I231" s="9"/>
    </row>
    <row r="232" spans="1:9" x14ac:dyDescent="0.25">
      <c r="A232" s="22">
        <v>1</v>
      </c>
      <c r="B232" s="70">
        <v>2</v>
      </c>
      <c r="C232" s="70">
        <v>3</v>
      </c>
      <c r="D232" s="70">
        <v>4</v>
      </c>
      <c r="E232" s="71">
        <v>5</v>
      </c>
      <c r="F232" s="70">
        <v>6</v>
      </c>
      <c r="G232" s="50"/>
      <c r="H232" s="50"/>
      <c r="I232" s="9"/>
    </row>
    <row r="233" spans="1:9" x14ac:dyDescent="0.25">
      <c r="A233" s="29"/>
      <c r="B233" s="43" t="s">
        <v>260</v>
      </c>
      <c r="C233" s="49">
        <v>39259000</v>
      </c>
      <c r="D233" s="137" t="s">
        <v>187</v>
      </c>
      <c r="E233" s="96">
        <f>SUM(E234:E237)</f>
        <v>0</v>
      </c>
      <c r="F233" s="96"/>
      <c r="G233" s="50"/>
      <c r="H233" s="50"/>
      <c r="I233" s="9"/>
    </row>
    <row r="234" spans="1:9" x14ac:dyDescent="0.25">
      <c r="A234" s="29"/>
      <c r="B234" s="96"/>
      <c r="C234" s="96"/>
      <c r="D234" s="86" t="s">
        <v>188</v>
      </c>
      <c r="E234" s="96"/>
      <c r="F234" s="96"/>
      <c r="G234" s="50"/>
      <c r="H234" s="50"/>
      <c r="I234" s="9"/>
    </row>
    <row r="235" spans="1:9" ht="25.5" x14ac:dyDescent="0.25">
      <c r="A235" s="29"/>
      <c r="B235" s="96"/>
      <c r="C235" s="96"/>
      <c r="D235" s="87" t="s">
        <v>189</v>
      </c>
      <c r="E235" s="96"/>
      <c r="F235" s="96"/>
      <c r="G235" s="50"/>
      <c r="H235" s="50"/>
      <c r="I235" s="9"/>
    </row>
    <row r="236" spans="1:9" ht="25.5" x14ac:dyDescent="0.25">
      <c r="A236" s="29"/>
      <c r="B236" s="96"/>
      <c r="C236" s="96"/>
      <c r="D236" s="81" t="s">
        <v>190</v>
      </c>
      <c r="E236" s="96"/>
      <c r="F236" s="96"/>
      <c r="G236" s="50"/>
      <c r="H236" s="50"/>
      <c r="I236" s="9"/>
    </row>
    <row r="237" spans="1:9" x14ac:dyDescent="0.25">
      <c r="A237" s="29"/>
      <c r="B237" s="96"/>
      <c r="C237" s="96"/>
      <c r="D237" s="86" t="s">
        <v>191</v>
      </c>
      <c r="E237" s="96"/>
      <c r="F237" s="96"/>
      <c r="G237" s="50"/>
      <c r="H237" s="50"/>
      <c r="I237" s="9"/>
    </row>
    <row r="238" spans="1:9" x14ac:dyDescent="0.25">
      <c r="A238" s="29"/>
      <c r="B238" s="96"/>
      <c r="C238" s="96"/>
      <c r="D238" s="86"/>
      <c r="E238" s="96"/>
      <c r="F238" s="96"/>
      <c r="G238" s="50"/>
      <c r="H238" s="50"/>
      <c r="I238" s="9"/>
    </row>
    <row r="239" spans="1:9" x14ac:dyDescent="0.25">
      <c r="A239" s="29"/>
      <c r="B239" s="96"/>
      <c r="C239" s="138"/>
      <c r="D239" s="139" t="s">
        <v>192</v>
      </c>
      <c r="E239" s="96"/>
      <c r="F239" s="96"/>
      <c r="G239" s="50"/>
      <c r="H239" s="50"/>
      <c r="I239" s="9"/>
    </row>
    <row r="240" spans="1:9" x14ac:dyDescent="0.25">
      <c r="A240" s="29"/>
      <c r="B240" s="96"/>
      <c r="C240" s="96"/>
      <c r="D240" s="86" t="s">
        <v>193</v>
      </c>
      <c r="E240" s="96"/>
      <c r="F240" s="96"/>
      <c r="G240" s="50"/>
      <c r="H240" s="50"/>
      <c r="I240" s="9"/>
    </row>
    <row r="241" spans="1:9" ht="25.5" x14ac:dyDescent="0.25">
      <c r="A241" s="29"/>
      <c r="B241" s="96"/>
      <c r="C241" s="96"/>
      <c r="D241" s="87" t="s">
        <v>194</v>
      </c>
      <c r="E241" s="96"/>
      <c r="F241" s="96"/>
      <c r="G241" s="50"/>
      <c r="H241" s="50"/>
      <c r="I241" s="9"/>
    </row>
    <row r="242" spans="1:9" x14ac:dyDescent="0.25">
      <c r="A242" s="29"/>
      <c r="B242" s="96"/>
      <c r="C242" s="96"/>
      <c r="D242" s="137"/>
      <c r="E242" s="96"/>
      <c r="F242" s="96"/>
      <c r="G242" s="50"/>
      <c r="H242" s="50"/>
      <c r="I242" s="9"/>
    </row>
    <row r="243" spans="1:9" x14ac:dyDescent="0.25">
      <c r="A243" s="29"/>
      <c r="B243" s="96"/>
      <c r="C243" s="138"/>
      <c r="D243" s="139" t="s">
        <v>195</v>
      </c>
      <c r="E243" s="96">
        <f>E244</f>
        <v>0</v>
      </c>
      <c r="F243" s="96"/>
      <c r="G243" s="50"/>
      <c r="H243" s="50"/>
      <c r="I243" s="9"/>
    </row>
    <row r="244" spans="1:9" x14ac:dyDescent="0.25">
      <c r="A244" s="29"/>
      <c r="B244" s="96"/>
      <c r="C244" s="96"/>
      <c r="D244" s="86" t="s">
        <v>196</v>
      </c>
      <c r="E244" s="96"/>
      <c r="F244" s="96"/>
      <c r="G244" s="50"/>
      <c r="H244" s="50"/>
      <c r="I244" s="9"/>
    </row>
    <row r="245" spans="1:9" x14ac:dyDescent="0.25">
      <c r="A245" s="29"/>
      <c r="B245" s="96"/>
      <c r="C245" s="96"/>
      <c r="D245" s="137"/>
      <c r="E245" s="96"/>
      <c r="F245" s="96"/>
      <c r="G245" s="50"/>
      <c r="H245" s="50"/>
      <c r="I245" s="9"/>
    </row>
    <row r="246" spans="1:9" x14ac:dyDescent="0.25">
      <c r="A246" s="29"/>
      <c r="B246" s="96"/>
      <c r="C246" s="138"/>
      <c r="D246" s="137" t="s">
        <v>197</v>
      </c>
      <c r="E246" s="96">
        <f>SUM(E247:E248)</f>
        <v>0</v>
      </c>
      <c r="F246" s="96"/>
      <c r="G246" s="50"/>
      <c r="H246" s="50"/>
      <c r="I246" s="9"/>
    </row>
    <row r="247" spans="1:9" x14ac:dyDescent="0.25">
      <c r="A247" s="29"/>
      <c r="B247" s="96"/>
      <c r="C247" s="96"/>
      <c r="D247" s="78" t="s">
        <v>198</v>
      </c>
      <c r="E247" s="96"/>
      <c r="F247" s="96"/>
      <c r="G247" s="50"/>
      <c r="H247" s="50"/>
      <c r="I247" s="9"/>
    </row>
    <row r="248" spans="1:9" x14ac:dyDescent="0.25">
      <c r="A248" s="29"/>
      <c r="B248" s="96"/>
      <c r="C248" s="96"/>
      <c r="D248" s="86" t="s">
        <v>199</v>
      </c>
      <c r="E248" s="96"/>
      <c r="F248" s="96"/>
      <c r="G248" s="50"/>
      <c r="H248" s="50"/>
      <c r="I248" s="9"/>
    </row>
    <row r="249" spans="1:9" x14ac:dyDescent="0.25">
      <c r="A249" s="29"/>
      <c r="B249" s="96"/>
      <c r="C249" s="96"/>
      <c r="D249" s="16"/>
      <c r="E249" s="96"/>
      <c r="F249" s="96"/>
      <c r="G249" s="50"/>
      <c r="H249" s="50"/>
      <c r="I249" s="9"/>
    </row>
    <row r="250" spans="1:9" x14ac:dyDescent="0.25">
      <c r="A250" s="29"/>
      <c r="B250" s="96"/>
      <c r="C250" s="101">
        <f>C233</f>
        <v>39259000</v>
      </c>
      <c r="D250" s="62" t="s">
        <v>22</v>
      </c>
      <c r="E250" s="96">
        <f>SUM(E233)</f>
        <v>0</v>
      </c>
      <c r="F250" s="96"/>
      <c r="G250" s="50"/>
      <c r="H250" s="50"/>
      <c r="I250" s="9"/>
    </row>
    <row r="251" spans="1:9" x14ac:dyDescent="0.25">
      <c r="A251" s="9"/>
      <c r="B251" s="50"/>
      <c r="C251" s="50"/>
      <c r="D251" s="50"/>
      <c r="E251" s="50"/>
      <c r="F251" s="50"/>
      <c r="G251" s="50"/>
      <c r="H251" s="50"/>
      <c r="I251" s="9"/>
    </row>
    <row r="252" spans="1:9" ht="28.5" customHeight="1" x14ac:dyDescent="0.25">
      <c r="A252" s="36" t="s">
        <v>201</v>
      </c>
      <c r="B252" s="199" t="s">
        <v>200</v>
      </c>
      <c r="C252" s="199"/>
      <c r="D252" s="50"/>
      <c r="E252" s="50"/>
      <c r="F252" s="50"/>
      <c r="G252" s="50"/>
      <c r="H252" s="50"/>
      <c r="I252" s="9"/>
    </row>
    <row r="253" spans="1:9" ht="38.25" x14ac:dyDescent="0.25">
      <c r="A253" s="21" t="s">
        <v>11</v>
      </c>
      <c r="B253" s="67" t="s">
        <v>26</v>
      </c>
      <c r="C253" s="67" t="s">
        <v>13</v>
      </c>
      <c r="D253" s="68" t="s">
        <v>14</v>
      </c>
      <c r="E253" s="69" t="s">
        <v>15</v>
      </c>
      <c r="F253" s="67" t="s">
        <v>16</v>
      </c>
      <c r="G253" s="50"/>
      <c r="H253" s="50"/>
      <c r="I253" s="9"/>
    </row>
    <row r="254" spans="1:9" x14ac:dyDescent="0.25">
      <c r="A254" s="22">
        <v>1</v>
      </c>
      <c r="B254" s="70">
        <v>2</v>
      </c>
      <c r="C254" s="70">
        <v>3</v>
      </c>
      <c r="D254" s="70">
        <v>4</v>
      </c>
      <c r="E254" s="71">
        <v>5</v>
      </c>
      <c r="F254" s="70">
        <v>6</v>
      </c>
      <c r="G254" s="50"/>
      <c r="H254" s="50"/>
      <c r="I254" s="9"/>
    </row>
    <row r="255" spans="1:9" x14ac:dyDescent="0.25">
      <c r="A255" s="29"/>
      <c r="B255" s="43" t="s">
        <v>260</v>
      </c>
      <c r="C255" s="49">
        <v>69410000</v>
      </c>
      <c r="D255" s="140" t="s">
        <v>202</v>
      </c>
      <c r="E255" s="96"/>
      <c r="F255" s="96"/>
      <c r="G255" s="50"/>
      <c r="H255" s="50"/>
      <c r="I255" s="9"/>
    </row>
    <row r="256" spans="1:9" x14ac:dyDescent="0.25">
      <c r="A256" s="29"/>
      <c r="B256" s="96"/>
      <c r="C256" s="138"/>
      <c r="D256" s="140" t="s">
        <v>203</v>
      </c>
      <c r="E256" s="96">
        <v>3150000</v>
      </c>
      <c r="F256" s="96"/>
      <c r="G256" s="50"/>
      <c r="H256" s="50"/>
      <c r="I256" s="9"/>
    </row>
    <row r="257" spans="1:9" x14ac:dyDescent="0.25">
      <c r="A257" s="29"/>
      <c r="B257" s="96"/>
      <c r="C257" s="96"/>
      <c r="D257" s="140" t="s">
        <v>204</v>
      </c>
      <c r="E257" s="96"/>
      <c r="F257" s="96"/>
      <c r="G257" s="50"/>
      <c r="H257" s="50"/>
      <c r="I257" s="9"/>
    </row>
    <row r="258" spans="1:9" x14ac:dyDescent="0.25">
      <c r="A258" s="29"/>
      <c r="B258" s="96"/>
      <c r="C258" s="96"/>
      <c r="D258" s="140" t="s">
        <v>255</v>
      </c>
      <c r="E258" s="96"/>
      <c r="F258" s="96"/>
      <c r="G258" s="50"/>
      <c r="H258" s="50"/>
      <c r="I258" s="9"/>
    </row>
    <row r="259" spans="1:9" x14ac:dyDescent="0.25">
      <c r="A259" s="29"/>
      <c r="B259" s="96"/>
      <c r="C259" s="96"/>
      <c r="D259" s="140" t="s">
        <v>256</v>
      </c>
      <c r="E259" s="96">
        <v>3150000</v>
      </c>
      <c r="F259" s="96"/>
      <c r="G259" s="50"/>
      <c r="H259" s="50"/>
      <c r="I259" s="9"/>
    </row>
    <row r="260" spans="1:9" x14ac:dyDescent="0.25">
      <c r="A260" s="29"/>
      <c r="B260" s="96"/>
      <c r="C260" s="96"/>
      <c r="D260" s="96"/>
      <c r="E260" s="96"/>
      <c r="F260" s="96"/>
      <c r="G260" s="50"/>
      <c r="H260" s="50"/>
      <c r="I260" s="9"/>
    </row>
    <row r="261" spans="1:9" x14ac:dyDescent="0.25">
      <c r="A261" s="29"/>
      <c r="B261" s="96"/>
      <c r="C261" s="101">
        <f>C255</f>
        <v>69410000</v>
      </c>
      <c r="D261" s="62" t="s">
        <v>22</v>
      </c>
      <c r="E261" s="96">
        <f>SUM(E255:E259)</f>
        <v>6300000</v>
      </c>
      <c r="F261" s="96"/>
      <c r="G261" s="50"/>
      <c r="H261" s="50"/>
      <c r="I261" s="9"/>
    </row>
    <row r="262" spans="1:9" x14ac:dyDescent="0.25">
      <c r="B262" s="141"/>
      <c r="C262" s="141"/>
      <c r="D262" s="141"/>
      <c r="E262" s="141"/>
      <c r="F262" s="141"/>
      <c r="G262" s="141"/>
      <c r="H262" s="141"/>
    </row>
    <row r="263" spans="1:9" x14ac:dyDescent="0.25">
      <c r="B263" s="141" t="s">
        <v>261</v>
      </c>
      <c r="C263" s="141">
        <f>C261+C250+C228+C217+C207+C195+C182+C169+C155+C136+C123+C108+C95+C80+C65+C50+C39+C21</f>
        <v>462000000</v>
      </c>
      <c r="D263" s="141"/>
      <c r="E263" s="141">
        <f>H39+H50+E65+E95+E108+E195+E207+E250+E261+E123+H80</f>
        <v>28440000</v>
      </c>
      <c r="F263" s="141"/>
      <c r="G263" s="141"/>
      <c r="H263" s="141"/>
    </row>
    <row r="264" spans="1:9" x14ac:dyDescent="0.25">
      <c r="B264" s="141"/>
      <c r="C264" s="141"/>
      <c r="D264" s="141"/>
      <c r="E264" s="198" t="s">
        <v>282</v>
      </c>
      <c r="F264" s="198"/>
      <c r="G264" s="198"/>
      <c r="H264" s="141"/>
    </row>
    <row r="265" spans="1:9" x14ac:dyDescent="0.25">
      <c r="B265" s="141"/>
      <c r="C265" s="141"/>
      <c r="D265" s="141"/>
      <c r="E265" s="198" t="s">
        <v>263</v>
      </c>
      <c r="F265" s="198"/>
      <c r="G265" s="198"/>
      <c r="H265" s="141"/>
    </row>
    <row r="266" spans="1:9" x14ac:dyDescent="0.25">
      <c r="B266" s="141"/>
      <c r="C266" s="141"/>
      <c r="D266" s="141"/>
      <c r="E266" s="9"/>
      <c r="F266" s="9"/>
      <c r="G266" s="9"/>
      <c r="H266" s="141"/>
    </row>
    <row r="267" spans="1:9" x14ac:dyDescent="0.25">
      <c r="B267" s="141"/>
      <c r="C267" s="141"/>
      <c r="D267" s="141"/>
      <c r="E267" s="9"/>
      <c r="F267" s="9"/>
      <c r="G267" s="9"/>
      <c r="H267" s="141"/>
    </row>
    <row r="268" spans="1:9" x14ac:dyDescent="0.25">
      <c r="B268" s="141"/>
      <c r="C268" s="141"/>
      <c r="D268" s="141"/>
      <c r="E268" s="9"/>
      <c r="F268" s="9"/>
      <c r="G268" s="9"/>
      <c r="H268" s="141"/>
    </row>
    <row r="269" spans="1:9" x14ac:dyDescent="0.25">
      <c r="B269" s="141"/>
      <c r="C269" s="141"/>
      <c r="D269" s="141"/>
      <c r="E269" s="198" t="s">
        <v>264</v>
      </c>
      <c r="F269" s="198"/>
      <c r="G269" s="198"/>
      <c r="H269" s="141"/>
    </row>
    <row r="270" spans="1:9" x14ac:dyDescent="0.25">
      <c r="B270" s="141"/>
      <c r="C270" s="141"/>
      <c r="D270" s="141"/>
      <c r="E270" s="198" t="s">
        <v>265</v>
      </c>
      <c r="F270" s="198"/>
      <c r="G270" s="198"/>
      <c r="H270" s="141"/>
    </row>
    <row r="271" spans="1:9" x14ac:dyDescent="0.25">
      <c r="B271" s="141"/>
      <c r="C271" s="141"/>
      <c r="D271" s="141"/>
      <c r="E271" s="141"/>
      <c r="F271" s="141"/>
      <c r="G271" s="141"/>
      <c r="H271" s="141"/>
    </row>
  </sheetData>
  <mergeCells count="16">
    <mergeCell ref="A8:C8"/>
    <mergeCell ref="A1:F1"/>
    <mergeCell ref="A2:F2"/>
    <mergeCell ref="A3:F3"/>
    <mergeCell ref="A6:C6"/>
    <mergeCell ref="A7:C7"/>
    <mergeCell ref="E264:G264"/>
    <mergeCell ref="E265:G265"/>
    <mergeCell ref="E269:G269"/>
    <mergeCell ref="E270:G270"/>
    <mergeCell ref="A9:C9"/>
    <mergeCell ref="A10:C10"/>
    <mergeCell ref="G15:H15"/>
    <mergeCell ref="B171:C171"/>
    <mergeCell ref="B184:C184"/>
    <mergeCell ref="B252:C252"/>
  </mergeCells>
  <printOptions horizontalCentered="1"/>
  <pageMargins left="0.59055118110236227" right="0.59055118110236227" top="0.94488188976377963" bottom="1.3779527559055118" header="0.31496062992125984" footer="0.31496062992125984"/>
  <pageSetup paperSize="10000" scale="45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K69" sqref="K69:M69"/>
    </sheetView>
  </sheetViews>
  <sheetFormatPr defaultColWidth="8.7109375" defaultRowHeight="15.75" x14ac:dyDescent="0.25"/>
  <cols>
    <col min="1" max="1" width="6.140625" style="38" customWidth="1"/>
    <col min="2" max="2" width="27.140625" style="38" customWidth="1"/>
    <col min="3" max="3" width="23.85546875" style="38" customWidth="1"/>
    <col min="4" max="4" width="18" style="38" customWidth="1"/>
    <col min="5" max="5" width="16.140625" style="38" customWidth="1"/>
    <col min="6" max="6" width="15.7109375" style="38" customWidth="1"/>
    <col min="7" max="7" width="8.7109375" style="38"/>
    <col min="8" max="8" width="16.7109375" style="38" bestFit="1" customWidth="1"/>
    <col min="9" max="10" width="8.7109375" style="38"/>
    <col min="11" max="11" width="17.42578125" style="38" customWidth="1"/>
    <col min="12" max="12" width="17.5703125" style="38" customWidth="1"/>
    <col min="13" max="13" width="17" style="38" customWidth="1"/>
    <col min="14" max="14" width="8.7109375" style="38"/>
    <col min="15" max="15" width="19.85546875" style="38" customWidth="1"/>
    <col min="16" max="16384" width="8.7109375" style="38"/>
  </cols>
  <sheetData>
    <row r="1" spans="1:15" x14ac:dyDescent="0.25">
      <c r="A1" s="204" t="s">
        <v>252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5" x14ac:dyDescent="0.25">
      <c r="A2" s="204" t="s">
        <v>259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</row>
    <row r="3" spans="1:15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x14ac:dyDescent="0.25">
      <c r="A4" s="210" t="s">
        <v>268</v>
      </c>
      <c r="B4" s="210"/>
    </row>
    <row r="6" spans="1:15" ht="30.95" customHeight="1" x14ac:dyDescent="0.25">
      <c r="A6" s="206" t="s">
        <v>11</v>
      </c>
      <c r="B6" s="206" t="s">
        <v>249</v>
      </c>
      <c r="C6" s="206" t="s">
        <v>13</v>
      </c>
      <c r="D6" s="205" t="s">
        <v>208</v>
      </c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8" t="s">
        <v>250</v>
      </c>
    </row>
    <row r="7" spans="1:15" ht="23.1" customHeight="1" x14ac:dyDescent="0.25">
      <c r="A7" s="207"/>
      <c r="B7" s="207"/>
      <c r="C7" s="207"/>
      <c r="D7" s="39" t="s">
        <v>209</v>
      </c>
      <c r="E7" s="39" t="s">
        <v>210</v>
      </c>
      <c r="F7" s="39" t="s">
        <v>211</v>
      </c>
      <c r="G7" s="39" t="s">
        <v>212</v>
      </c>
      <c r="H7" s="39" t="s">
        <v>213</v>
      </c>
      <c r="I7" s="39" t="s">
        <v>214</v>
      </c>
      <c r="J7" s="39" t="s">
        <v>215</v>
      </c>
      <c r="K7" s="39" t="s">
        <v>216</v>
      </c>
      <c r="L7" s="39" t="s">
        <v>217</v>
      </c>
      <c r="M7" s="39" t="s">
        <v>218</v>
      </c>
      <c r="N7" s="39" t="s">
        <v>219</v>
      </c>
      <c r="O7" s="209"/>
    </row>
    <row r="8" spans="1:15" s="150" customFormat="1" x14ac:dyDescent="0.25">
      <c r="A8" s="156"/>
      <c r="B8" s="156" t="s">
        <v>251</v>
      </c>
      <c r="C8" s="157">
        <v>462000000</v>
      </c>
      <c r="D8" s="158">
        <v>29508000</v>
      </c>
      <c r="E8" s="157">
        <f>E9+E15+E43+E50+E55</f>
        <v>6300000</v>
      </c>
      <c r="F8" s="157">
        <f t="shared" ref="F8:N8" si="0">F9+F15+F43+F50+F55</f>
        <v>6300000</v>
      </c>
      <c r="G8" s="157">
        <f t="shared" si="0"/>
        <v>0</v>
      </c>
      <c r="H8" s="157"/>
      <c r="I8" s="157">
        <f t="shared" si="0"/>
        <v>0</v>
      </c>
      <c r="J8" s="157">
        <f t="shared" si="0"/>
        <v>0</v>
      </c>
      <c r="K8" s="157">
        <f t="shared" si="0"/>
        <v>29207500</v>
      </c>
      <c r="L8" s="157">
        <f t="shared" si="0"/>
        <v>12775000</v>
      </c>
      <c r="M8" s="157">
        <f t="shared" si="0"/>
        <v>28440000</v>
      </c>
      <c r="N8" s="157">
        <f t="shared" si="0"/>
        <v>0</v>
      </c>
      <c r="O8" s="159">
        <f>SUM(D8:N9)</f>
        <v>124438250</v>
      </c>
    </row>
    <row r="9" spans="1:15" s="150" customFormat="1" ht="78.75" x14ac:dyDescent="0.25">
      <c r="A9" s="160" t="s">
        <v>105</v>
      </c>
      <c r="B9" s="161" t="s">
        <v>220</v>
      </c>
      <c r="C9" s="146">
        <v>39259000</v>
      </c>
      <c r="D9" s="146">
        <f t="shared" ref="D9:N9" si="1">SUM(D10:D14)</f>
        <v>11907750</v>
      </c>
      <c r="E9" s="146">
        <f t="shared" si="1"/>
        <v>0</v>
      </c>
      <c r="F9" s="146">
        <f t="shared" si="1"/>
        <v>0</v>
      </c>
      <c r="G9" s="146">
        <f t="shared" si="1"/>
        <v>0</v>
      </c>
      <c r="H9" s="146">
        <f t="shared" si="1"/>
        <v>0</v>
      </c>
      <c r="I9" s="146">
        <f t="shared" si="1"/>
        <v>0</v>
      </c>
      <c r="J9" s="146">
        <f t="shared" si="1"/>
        <v>0</v>
      </c>
      <c r="K9" s="146">
        <f t="shared" si="1"/>
        <v>0</v>
      </c>
      <c r="L9" s="146">
        <f t="shared" si="1"/>
        <v>0</v>
      </c>
      <c r="M9" s="146">
        <f t="shared" si="1"/>
        <v>0</v>
      </c>
      <c r="N9" s="146">
        <f t="shared" si="1"/>
        <v>0</v>
      </c>
      <c r="O9" s="146">
        <f>SUM(D9:N9)</f>
        <v>11907750</v>
      </c>
    </row>
    <row r="10" spans="1:15" s="150" customFormat="1" x14ac:dyDescent="0.25">
      <c r="A10" s="162" t="s">
        <v>24</v>
      </c>
      <c r="B10" s="163" t="s">
        <v>17</v>
      </c>
      <c r="C10" s="146">
        <v>0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>
        <f t="shared" ref="O10:O14" si="2">SUM(D10:N10)</f>
        <v>0</v>
      </c>
    </row>
    <row r="11" spans="1:15" s="150" customFormat="1" x14ac:dyDescent="0.25">
      <c r="A11" s="162" t="s">
        <v>40</v>
      </c>
      <c r="B11" s="163" t="s">
        <v>18</v>
      </c>
      <c r="C11" s="146">
        <v>0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>
        <f t="shared" si="2"/>
        <v>0</v>
      </c>
    </row>
    <row r="12" spans="1:15" s="150" customFormat="1" x14ac:dyDescent="0.25">
      <c r="A12" s="162" t="s">
        <v>49</v>
      </c>
      <c r="B12" s="163" t="s">
        <v>19</v>
      </c>
      <c r="C12" s="146">
        <v>33696500</v>
      </c>
      <c r="D12" s="146">
        <v>11907750</v>
      </c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>
        <f t="shared" si="2"/>
        <v>11907750</v>
      </c>
    </row>
    <row r="13" spans="1:15" s="150" customFormat="1" ht="31.5" x14ac:dyDescent="0.25">
      <c r="A13" s="162" t="s">
        <v>59</v>
      </c>
      <c r="B13" s="164" t="s">
        <v>221</v>
      </c>
      <c r="C13" s="155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>
        <f t="shared" si="2"/>
        <v>0</v>
      </c>
    </row>
    <row r="14" spans="1:15" s="150" customFormat="1" ht="47.25" x14ac:dyDescent="0.25">
      <c r="A14" s="162" t="s">
        <v>76</v>
      </c>
      <c r="B14" s="164" t="s">
        <v>21</v>
      </c>
      <c r="C14" s="146">
        <v>5562500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>
        <f t="shared" si="2"/>
        <v>0</v>
      </c>
    </row>
    <row r="15" spans="1:15" s="150" customFormat="1" ht="38.25" customHeight="1" x14ac:dyDescent="0.25">
      <c r="A15" s="165" t="s">
        <v>222</v>
      </c>
      <c r="B15" s="166" t="s">
        <v>223</v>
      </c>
      <c r="C15" s="146">
        <v>292222000</v>
      </c>
      <c r="D15" s="146">
        <f>SUM(D16+D19+D22+D24+D27+D28+D29+D31+D32+D33+D36+D40+D41+D42)</f>
        <v>8868000</v>
      </c>
      <c r="E15" s="146"/>
      <c r="F15" s="146">
        <f t="shared" ref="F15:N15" si="3">F16+F19+F22+F24+F27+F28+F29+F31+F32+F33+F36+F40+F41+F42</f>
        <v>0</v>
      </c>
      <c r="G15" s="146">
        <f t="shared" si="3"/>
        <v>0</v>
      </c>
      <c r="H15" s="146">
        <f t="shared" si="3"/>
        <v>3150000</v>
      </c>
      <c r="I15" s="146">
        <f t="shared" si="3"/>
        <v>0</v>
      </c>
      <c r="J15" s="146">
        <f t="shared" si="3"/>
        <v>0</v>
      </c>
      <c r="K15" s="146">
        <f t="shared" si="3"/>
        <v>14582500</v>
      </c>
      <c r="L15" s="146">
        <f t="shared" si="3"/>
        <v>4250000</v>
      </c>
      <c r="M15" s="146">
        <f t="shared" si="3"/>
        <v>21840000</v>
      </c>
      <c r="N15" s="146">
        <f t="shared" si="3"/>
        <v>0</v>
      </c>
      <c r="O15" s="146">
        <f t="shared" ref="O15:O60" si="4">SUM(D15:N15)</f>
        <v>52690500</v>
      </c>
    </row>
    <row r="16" spans="1:15" s="150" customFormat="1" x14ac:dyDescent="0.25">
      <c r="A16" s="167" t="s">
        <v>24</v>
      </c>
      <c r="B16" s="168" t="s">
        <v>224</v>
      </c>
      <c r="C16" s="146">
        <f>C17+C18</f>
        <v>41383500</v>
      </c>
      <c r="D16" s="146">
        <f t="shared" ref="D16:N16" si="5">D17+D18</f>
        <v>2718000</v>
      </c>
      <c r="E16" s="146">
        <f t="shared" si="5"/>
        <v>0</v>
      </c>
      <c r="F16" s="146">
        <f t="shared" si="5"/>
        <v>0</v>
      </c>
      <c r="G16" s="146">
        <f t="shared" si="5"/>
        <v>0</v>
      </c>
      <c r="H16" s="146">
        <f t="shared" si="5"/>
        <v>675000</v>
      </c>
      <c r="I16" s="146">
        <f t="shared" si="5"/>
        <v>0</v>
      </c>
      <c r="J16" s="146">
        <f t="shared" si="5"/>
        <v>0</v>
      </c>
      <c r="K16" s="146">
        <f t="shared" si="5"/>
        <v>4582500</v>
      </c>
      <c r="L16" s="146">
        <f t="shared" si="5"/>
        <v>450000</v>
      </c>
      <c r="M16" s="146">
        <f t="shared" si="5"/>
        <v>225000</v>
      </c>
      <c r="N16" s="146">
        <f t="shared" si="5"/>
        <v>0</v>
      </c>
      <c r="O16" s="146">
        <f t="shared" si="4"/>
        <v>8650500</v>
      </c>
    </row>
    <row r="17" spans="1:15" s="150" customFormat="1" ht="31.5" x14ac:dyDescent="0.25">
      <c r="A17" s="167"/>
      <c r="B17" s="169" t="s">
        <v>172</v>
      </c>
      <c r="C17" s="146">
        <v>39133500</v>
      </c>
      <c r="D17" s="146">
        <v>2493000</v>
      </c>
      <c r="E17" s="146"/>
      <c r="F17" s="146"/>
      <c r="G17" s="146"/>
      <c r="H17" s="146">
        <v>450000</v>
      </c>
      <c r="I17" s="146"/>
      <c r="J17" s="146"/>
      <c r="K17" s="146">
        <v>4357500</v>
      </c>
      <c r="L17" s="146">
        <v>450000</v>
      </c>
      <c r="M17" s="146">
        <v>225000</v>
      </c>
      <c r="N17" s="146"/>
      <c r="O17" s="146">
        <f t="shared" si="4"/>
        <v>7975500</v>
      </c>
    </row>
    <row r="18" spans="1:15" s="150" customFormat="1" ht="31.5" x14ac:dyDescent="0.25">
      <c r="A18" s="167"/>
      <c r="B18" s="170" t="s">
        <v>173</v>
      </c>
      <c r="C18" s="146">
        <v>2250000</v>
      </c>
      <c r="D18" s="146">
        <v>225000</v>
      </c>
      <c r="E18" s="146"/>
      <c r="F18" s="146"/>
      <c r="G18" s="146"/>
      <c r="H18" s="146">
        <v>225000</v>
      </c>
      <c r="I18" s="146"/>
      <c r="J18" s="146"/>
      <c r="K18" s="146">
        <v>225000</v>
      </c>
      <c r="L18" s="146"/>
      <c r="M18" s="146"/>
      <c r="N18" s="146"/>
      <c r="O18" s="146">
        <f t="shared" si="4"/>
        <v>675000</v>
      </c>
    </row>
    <row r="19" spans="1:15" s="150" customFormat="1" ht="31.5" x14ac:dyDescent="0.25">
      <c r="A19" s="167" t="s">
        <v>40</v>
      </c>
      <c r="B19" s="171" t="s">
        <v>225</v>
      </c>
      <c r="C19" s="146">
        <f>C20+C21</f>
        <v>2750000</v>
      </c>
      <c r="D19" s="182">
        <f>D21+D20</f>
        <v>400000</v>
      </c>
      <c r="E19" s="146">
        <f t="shared" ref="E19:N19" si="6">E20+E21</f>
        <v>0</v>
      </c>
      <c r="F19" s="146">
        <f t="shared" si="6"/>
        <v>0</v>
      </c>
      <c r="G19" s="146">
        <f t="shared" si="6"/>
        <v>0</v>
      </c>
      <c r="H19" s="146">
        <f t="shared" si="6"/>
        <v>225000</v>
      </c>
      <c r="I19" s="146">
        <f t="shared" si="6"/>
        <v>0</v>
      </c>
      <c r="J19" s="146">
        <f t="shared" si="6"/>
        <v>0</v>
      </c>
      <c r="K19" s="146">
        <f t="shared" si="6"/>
        <v>375000</v>
      </c>
      <c r="L19" s="146">
        <f t="shared" si="6"/>
        <v>300000</v>
      </c>
      <c r="M19" s="146">
        <f t="shared" si="6"/>
        <v>200000</v>
      </c>
      <c r="N19" s="146">
        <f t="shared" si="6"/>
        <v>0</v>
      </c>
      <c r="O19" s="146">
        <f>SUM(C19:N19)</f>
        <v>4250000</v>
      </c>
    </row>
    <row r="20" spans="1:15" s="150" customFormat="1" ht="47.25" x14ac:dyDescent="0.25">
      <c r="A20" s="167"/>
      <c r="B20" s="170" t="s">
        <v>174</v>
      </c>
      <c r="C20" s="146">
        <v>1625000</v>
      </c>
      <c r="D20" s="146">
        <v>250000</v>
      </c>
      <c r="E20" s="146"/>
      <c r="F20" s="146"/>
      <c r="G20" s="146"/>
      <c r="H20" s="146">
        <v>75000</v>
      </c>
      <c r="I20" s="146"/>
      <c r="J20" s="146"/>
      <c r="K20" s="146">
        <v>75000</v>
      </c>
      <c r="L20" s="146">
        <v>225000</v>
      </c>
      <c r="M20" s="146">
        <v>200000</v>
      </c>
      <c r="N20" s="146"/>
      <c r="O20" s="146">
        <f t="shared" si="4"/>
        <v>825000</v>
      </c>
    </row>
    <row r="21" spans="1:15" s="150" customFormat="1" ht="31.5" x14ac:dyDescent="0.25">
      <c r="A21" s="167"/>
      <c r="B21" s="172" t="s">
        <v>42</v>
      </c>
      <c r="C21" s="146">
        <v>1125000</v>
      </c>
      <c r="D21" s="146">
        <v>150000</v>
      </c>
      <c r="E21" s="146"/>
      <c r="F21" s="146"/>
      <c r="G21" s="146"/>
      <c r="H21" s="146">
        <v>150000</v>
      </c>
      <c r="I21" s="146"/>
      <c r="J21" s="146"/>
      <c r="K21" s="146">
        <v>300000</v>
      </c>
      <c r="L21" s="146">
        <v>75000</v>
      </c>
      <c r="M21" s="146"/>
      <c r="N21" s="146"/>
      <c r="O21" s="146">
        <f t="shared" si="4"/>
        <v>675000</v>
      </c>
    </row>
    <row r="22" spans="1:15" s="150" customFormat="1" ht="31.5" x14ac:dyDescent="0.25">
      <c r="A22" s="167" t="s">
        <v>49</v>
      </c>
      <c r="B22" s="171" t="s">
        <v>226</v>
      </c>
      <c r="C22" s="146">
        <f>C23</f>
        <v>50450000</v>
      </c>
      <c r="D22" s="146">
        <f t="shared" ref="D22:N22" si="7">D23</f>
        <v>4025000</v>
      </c>
      <c r="E22" s="146">
        <f t="shared" si="7"/>
        <v>0</v>
      </c>
      <c r="F22" s="146">
        <f t="shared" si="7"/>
        <v>0</v>
      </c>
      <c r="G22" s="146">
        <f t="shared" si="7"/>
        <v>0</v>
      </c>
      <c r="H22" s="146">
        <f t="shared" si="7"/>
        <v>2175000</v>
      </c>
      <c r="I22" s="146">
        <f t="shared" si="7"/>
        <v>0</v>
      </c>
      <c r="J22" s="146">
        <f t="shared" si="7"/>
        <v>0</v>
      </c>
      <c r="K22" s="146">
        <f t="shared" si="7"/>
        <v>8075000</v>
      </c>
      <c r="L22" s="146">
        <f t="shared" si="7"/>
        <v>0</v>
      </c>
      <c r="M22" s="146">
        <f t="shared" si="7"/>
        <v>0</v>
      </c>
      <c r="N22" s="146">
        <f t="shared" si="7"/>
        <v>0</v>
      </c>
      <c r="O22" s="146">
        <f t="shared" si="4"/>
        <v>14275000</v>
      </c>
    </row>
    <row r="23" spans="1:15" s="150" customFormat="1" ht="31.5" x14ac:dyDescent="0.25">
      <c r="A23" s="167"/>
      <c r="B23" s="170" t="s">
        <v>176</v>
      </c>
      <c r="C23" s="146">
        <v>50450000</v>
      </c>
      <c r="D23" s="146">
        <v>4025000</v>
      </c>
      <c r="E23" s="146"/>
      <c r="F23" s="146"/>
      <c r="G23" s="146"/>
      <c r="H23" s="146">
        <v>2175000</v>
      </c>
      <c r="I23" s="146"/>
      <c r="J23" s="146"/>
      <c r="K23" s="146">
        <v>8075000</v>
      </c>
      <c r="L23" s="146"/>
      <c r="M23" s="146"/>
      <c r="N23" s="146"/>
      <c r="O23" s="146">
        <f t="shared" si="4"/>
        <v>14275000</v>
      </c>
    </row>
    <row r="24" spans="1:15" s="150" customFormat="1" ht="47.25" x14ac:dyDescent="0.25">
      <c r="A24" s="167" t="s">
        <v>59</v>
      </c>
      <c r="B24" s="171" t="s">
        <v>227</v>
      </c>
      <c r="C24" s="146">
        <f>C25+C26</f>
        <v>57920000</v>
      </c>
      <c r="D24" s="146">
        <f t="shared" ref="D24:N24" si="8">D25+D26</f>
        <v>0</v>
      </c>
      <c r="E24" s="146">
        <f t="shared" si="8"/>
        <v>0</v>
      </c>
      <c r="F24" s="146">
        <f t="shared" si="8"/>
        <v>0</v>
      </c>
      <c r="G24" s="146">
        <f t="shared" si="8"/>
        <v>0</v>
      </c>
      <c r="H24" s="146">
        <f t="shared" si="8"/>
        <v>0</v>
      </c>
      <c r="I24" s="146">
        <f t="shared" si="8"/>
        <v>0</v>
      </c>
      <c r="J24" s="146">
        <f t="shared" si="8"/>
        <v>0</v>
      </c>
      <c r="K24" s="146">
        <f t="shared" si="8"/>
        <v>0</v>
      </c>
      <c r="L24" s="146">
        <f t="shared" si="8"/>
        <v>0</v>
      </c>
      <c r="M24" s="146">
        <f t="shared" si="8"/>
        <v>3750000</v>
      </c>
      <c r="N24" s="146">
        <f t="shared" si="8"/>
        <v>0</v>
      </c>
      <c r="O24" s="146">
        <f t="shared" si="4"/>
        <v>3750000</v>
      </c>
    </row>
    <row r="25" spans="1:15" s="150" customFormat="1" ht="47.25" x14ac:dyDescent="0.25">
      <c r="A25" s="167"/>
      <c r="B25" s="170" t="s">
        <v>177</v>
      </c>
      <c r="C25" s="146">
        <v>29970000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>
        <v>3750000</v>
      </c>
      <c r="N25" s="146"/>
      <c r="O25" s="146">
        <f t="shared" si="4"/>
        <v>3750000</v>
      </c>
    </row>
    <row r="26" spans="1:15" s="150" customFormat="1" ht="31.5" x14ac:dyDescent="0.25">
      <c r="A26" s="167"/>
      <c r="B26" s="173" t="s">
        <v>61</v>
      </c>
      <c r="C26" s="146">
        <v>27950000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>
        <f t="shared" si="4"/>
        <v>0</v>
      </c>
    </row>
    <row r="27" spans="1:15" s="150" customFormat="1" x14ac:dyDescent="0.25">
      <c r="A27" s="167" t="s">
        <v>76</v>
      </c>
      <c r="B27" s="168" t="s">
        <v>228</v>
      </c>
      <c r="C27" s="146">
        <v>4250000</v>
      </c>
      <c r="D27" s="146"/>
      <c r="E27" s="146"/>
      <c r="F27" s="146"/>
      <c r="G27" s="146"/>
      <c r="H27" s="146"/>
      <c r="I27" s="146"/>
      <c r="J27" s="146"/>
      <c r="K27" s="146">
        <v>1250000</v>
      </c>
      <c r="L27" s="146">
        <v>750000</v>
      </c>
      <c r="M27" s="146"/>
      <c r="N27" s="146"/>
      <c r="O27" s="146">
        <f t="shared" si="4"/>
        <v>2000000</v>
      </c>
    </row>
    <row r="28" spans="1:15" s="150" customFormat="1" ht="31.5" x14ac:dyDescent="0.25">
      <c r="A28" s="167" t="s">
        <v>87</v>
      </c>
      <c r="B28" s="174" t="s">
        <v>229</v>
      </c>
      <c r="C28" s="146">
        <v>0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>
        <f t="shared" si="4"/>
        <v>0</v>
      </c>
    </row>
    <row r="29" spans="1:15" s="150" customFormat="1" ht="31.5" x14ac:dyDescent="0.25">
      <c r="A29" s="167" t="s">
        <v>88</v>
      </c>
      <c r="B29" s="174" t="s">
        <v>89</v>
      </c>
      <c r="C29" s="146">
        <v>27900000</v>
      </c>
      <c r="D29" s="146">
        <v>1275000</v>
      </c>
      <c r="E29" s="146">
        <f t="shared" ref="E29:N29" si="9">E30</f>
        <v>0</v>
      </c>
      <c r="F29" s="146">
        <f t="shared" si="9"/>
        <v>0</v>
      </c>
      <c r="G29" s="146">
        <f t="shared" si="9"/>
        <v>0</v>
      </c>
      <c r="H29" s="146">
        <f t="shared" si="9"/>
        <v>75000</v>
      </c>
      <c r="I29" s="146">
        <f t="shared" si="9"/>
        <v>0</v>
      </c>
      <c r="J29" s="146">
        <f t="shared" si="9"/>
        <v>0</v>
      </c>
      <c r="K29" s="146">
        <f t="shared" si="9"/>
        <v>300000</v>
      </c>
      <c r="L29" s="146">
        <f t="shared" si="9"/>
        <v>75000</v>
      </c>
      <c r="M29" s="146">
        <f t="shared" si="9"/>
        <v>0</v>
      </c>
      <c r="N29" s="146">
        <f t="shared" si="9"/>
        <v>0</v>
      </c>
      <c r="O29" s="146">
        <f t="shared" si="4"/>
        <v>1725000</v>
      </c>
    </row>
    <row r="30" spans="1:15" s="150" customFormat="1" ht="31.5" x14ac:dyDescent="0.25">
      <c r="A30" s="167"/>
      <c r="B30" s="170" t="s">
        <v>178</v>
      </c>
      <c r="C30" s="146"/>
      <c r="D30" s="146"/>
      <c r="E30" s="146"/>
      <c r="F30" s="146"/>
      <c r="G30" s="146"/>
      <c r="H30" s="146">
        <v>75000</v>
      </c>
      <c r="I30" s="146"/>
      <c r="J30" s="146"/>
      <c r="K30" s="146">
        <v>300000</v>
      </c>
      <c r="L30" s="146">
        <v>75000</v>
      </c>
      <c r="M30" s="146"/>
      <c r="N30" s="146"/>
      <c r="O30" s="146">
        <f t="shared" si="4"/>
        <v>450000</v>
      </c>
    </row>
    <row r="31" spans="1:15" s="150" customFormat="1" ht="31.5" x14ac:dyDescent="0.25">
      <c r="A31" s="167" t="s">
        <v>95</v>
      </c>
      <c r="B31" s="174" t="s">
        <v>230</v>
      </c>
      <c r="C31" s="146">
        <v>32895000</v>
      </c>
      <c r="D31" s="146">
        <v>150000</v>
      </c>
      <c r="E31" s="146"/>
      <c r="F31" s="146"/>
      <c r="G31" s="146"/>
      <c r="H31" s="146"/>
      <c r="I31" s="146"/>
      <c r="J31" s="146"/>
      <c r="K31" s="146"/>
      <c r="L31" s="146">
        <v>2675000</v>
      </c>
      <c r="M31" s="146">
        <v>17665000</v>
      </c>
      <c r="N31" s="146"/>
      <c r="O31" s="146">
        <f t="shared" si="4"/>
        <v>20490000</v>
      </c>
    </row>
    <row r="32" spans="1:15" s="150" customFormat="1" ht="31.5" x14ac:dyDescent="0.25">
      <c r="A32" s="167" t="s">
        <v>231</v>
      </c>
      <c r="B32" s="174" t="s">
        <v>106</v>
      </c>
      <c r="C32" s="146">
        <v>28775000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>
        <f t="shared" si="4"/>
        <v>0</v>
      </c>
    </row>
    <row r="33" spans="1:15" s="150" customFormat="1" x14ac:dyDescent="0.25">
      <c r="A33" s="167" t="s">
        <v>144</v>
      </c>
      <c r="B33" s="167" t="s">
        <v>114</v>
      </c>
      <c r="C33" s="146">
        <v>18985000</v>
      </c>
      <c r="D33" s="146">
        <f t="shared" ref="D33:N33" si="10">D34+D35</f>
        <v>150000</v>
      </c>
      <c r="E33" s="146">
        <f t="shared" si="10"/>
        <v>0</v>
      </c>
      <c r="F33" s="146">
        <f t="shared" si="10"/>
        <v>0</v>
      </c>
      <c r="G33" s="146">
        <f t="shared" si="10"/>
        <v>0</v>
      </c>
      <c r="H33" s="146">
        <f t="shared" si="10"/>
        <v>0</v>
      </c>
      <c r="I33" s="146">
        <f t="shared" si="10"/>
        <v>0</v>
      </c>
      <c r="J33" s="146">
        <f t="shared" si="10"/>
        <v>0</v>
      </c>
      <c r="K33" s="146">
        <f t="shared" si="10"/>
        <v>0</v>
      </c>
      <c r="L33" s="146">
        <f t="shared" si="10"/>
        <v>0</v>
      </c>
      <c r="M33" s="146">
        <f t="shared" si="10"/>
        <v>0</v>
      </c>
      <c r="N33" s="146">
        <f t="shared" si="10"/>
        <v>0</v>
      </c>
      <c r="O33" s="146">
        <f t="shared" si="4"/>
        <v>150000</v>
      </c>
    </row>
    <row r="34" spans="1:15" s="150" customFormat="1" ht="63" x14ac:dyDescent="0.25">
      <c r="A34" s="167"/>
      <c r="B34" s="170" t="s">
        <v>179</v>
      </c>
      <c r="C34" s="146">
        <v>15610000</v>
      </c>
      <c r="D34" s="146">
        <v>150000</v>
      </c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>
        <f t="shared" si="4"/>
        <v>150000</v>
      </c>
    </row>
    <row r="35" spans="1:15" s="150" customFormat="1" ht="51.95" customHeight="1" x14ac:dyDescent="0.25">
      <c r="A35" s="167"/>
      <c r="B35" s="170" t="s">
        <v>180</v>
      </c>
      <c r="C35" s="146">
        <v>3375000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>
        <f t="shared" si="4"/>
        <v>0</v>
      </c>
    </row>
    <row r="36" spans="1:15" s="150" customFormat="1" ht="63" x14ac:dyDescent="0.25">
      <c r="A36" s="167" t="s">
        <v>147</v>
      </c>
      <c r="B36" s="174" t="s">
        <v>232</v>
      </c>
      <c r="C36" s="146">
        <v>26013500</v>
      </c>
      <c r="D36" s="146">
        <f t="shared" ref="D36:N36" si="11">D37+D38+D39</f>
        <v>0</v>
      </c>
      <c r="E36" s="146">
        <f t="shared" si="11"/>
        <v>0</v>
      </c>
      <c r="F36" s="146">
        <f t="shared" si="11"/>
        <v>0</v>
      </c>
      <c r="G36" s="146">
        <f t="shared" si="11"/>
        <v>0</v>
      </c>
      <c r="H36" s="146">
        <f t="shared" si="11"/>
        <v>0</v>
      </c>
      <c r="I36" s="146">
        <f t="shared" si="11"/>
        <v>0</v>
      </c>
      <c r="J36" s="146">
        <f t="shared" si="11"/>
        <v>0</v>
      </c>
      <c r="K36" s="146">
        <f t="shared" si="11"/>
        <v>0</v>
      </c>
      <c r="L36" s="146">
        <f t="shared" si="11"/>
        <v>0</v>
      </c>
      <c r="M36" s="146">
        <f t="shared" si="11"/>
        <v>0</v>
      </c>
      <c r="N36" s="146">
        <f t="shared" si="11"/>
        <v>0</v>
      </c>
      <c r="O36" s="146">
        <f t="shared" si="4"/>
        <v>0</v>
      </c>
    </row>
    <row r="37" spans="1:15" s="150" customFormat="1" ht="47.25" x14ac:dyDescent="0.25">
      <c r="A37" s="167"/>
      <c r="B37" s="170" t="s">
        <v>181</v>
      </c>
      <c r="C37" s="146">
        <v>21888500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>
        <f t="shared" si="4"/>
        <v>0</v>
      </c>
    </row>
    <row r="38" spans="1:15" s="150" customFormat="1" ht="33.950000000000003" customHeight="1" x14ac:dyDescent="0.25">
      <c r="A38" s="167"/>
      <c r="B38" s="170" t="s">
        <v>182</v>
      </c>
      <c r="C38" s="146">
        <v>4125000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>
        <f t="shared" si="4"/>
        <v>0</v>
      </c>
    </row>
    <row r="39" spans="1:15" s="150" customFormat="1" ht="47.25" x14ac:dyDescent="0.25">
      <c r="A39" s="167"/>
      <c r="B39" s="170" t="s">
        <v>183</v>
      </c>
      <c r="C39" s="146">
        <v>0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>
        <f t="shared" si="4"/>
        <v>0</v>
      </c>
    </row>
    <row r="40" spans="1:15" s="150" customFormat="1" ht="66.75" customHeight="1" x14ac:dyDescent="0.25">
      <c r="A40" s="167" t="s">
        <v>148</v>
      </c>
      <c r="B40" s="174" t="s">
        <v>233</v>
      </c>
      <c r="C40" s="146">
        <v>900000</v>
      </c>
      <c r="D40" s="146">
        <v>150000</v>
      </c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>
        <f t="shared" si="4"/>
        <v>150000</v>
      </c>
    </row>
    <row r="41" spans="1:15" s="150" customFormat="1" ht="17.25" customHeight="1" x14ac:dyDescent="0.25">
      <c r="A41" s="167" t="s">
        <v>149</v>
      </c>
      <c r="B41" s="174" t="s">
        <v>234</v>
      </c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>
        <f t="shared" si="4"/>
        <v>0</v>
      </c>
    </row>
    <row r="42" spans="1:15" s="150" customFormat="1" ht="31.5" x14ac:dyDescent="0.25">
      <c r="A42" s="167" t="s">
        <v>156</v>
      </c>
      <c r="B42" s="174" t="s">
        <v>235</v>
      </c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>
        <f t="shared" si="4"/>
        <v>0</v>
      </c>
    </row>
    <row r="43" spans="1:15" s="150" customFormat="1" ht="78.75" x14ac:dyDescent="0.25">
      <c r="A43" s="175" t="s">
        <v>236</v>
      </c>
      <c r="B43" s="176" t="s">
        <v>237</v>
      </c>
      <c r="C43" s="146">
        <f>C44+C46+C47+C48+C49</f>
        <v>21850000</v>
      </c>
      <c r="D43" s="146">
        <f>D44</f>
        <v>150000</v>
      </c>
      <c r="E43" s="146">
        <f t="shared" ref="E43:N43" si="12">E44+E46+E47+E48+E49</f>
        <v>0</v>
      </c>
      <c r="F43" s="146">
        <f t="shared" si="12"/>
        <v>0</v>
      </c>
      <c r="G43" s="146">
        <f t="shared" si="12"/>
        <v>0</v>
      </c>
      <c r="H43" s="146">
        <f t="shared" si="12"/>
        <v>0</v>
      </c>
      <c r="I43" s="146">
        <f t="shared" si="12"/>
        <v>0</v>
      </c>
      <c r="J43" s="146">
        <f t="shared" si="12"/>
        <v>0</v>
      </c>
      <c r="K43" s="146">
        <f t="shared" si="12"/>
        <v>1200000</v>
      </c>
      <c r="L43" s="146">
        <f t="shared" si="12"/>
        <v>1850000</v>
      </c>
      <c r="M43" s="146">
        <f t="shared" si="12"/>
        <v>300000</v>
      </c>
      <c r="N43" s="146">
        <f t="shared" si="12"/>
        <v>0</v>
      </c>
      <c r="O43" s="146">
        <f t="shared" si="4"/>
        <v>3500000</v>
      </c>
    </row>
    <row r="44" spans="1:15" s="150" customFormat="1" ht="31.5" x14ac:dyDescent="0.25">
      <c r="A44" s="162" t="s">
        <v>24</v>
      </c>
      <c r="B44" s="177" t="s">
        <v>238</v>
      </c>
      <c r="C44" s="183">
        <v>7050000</v>
      </c>
      <c r="D44" s="183">
        <f t="shared" ref="D44:N44" si="13">D45</f>
        <v>150000</v>
      </c>
      <c r="E44" s="183">
        <f t="shared" si="13"/>
        <v>0</v>
      </c>
      <c r="F44" s="183">
        <f t="shared" si="13"/>
        <v>0</v>
      </c>
      <c r="G44" s="183">
        <f t="shared" si="13"/>
        <v>0</v>
      </c>
      <c r="H44" s="183">
        <f t="shared" si="13"/>
        <v>0</v>
      </c>
      <c r="I44" s="183">
        <f t="shared" si="13"/>
        <v>0</v>
      </c>
      <c r="J44" s="183">
        <f t="shared" si="13"/>
        <v>0</v>
      </c>
      <c r="K44" s="183">
        <f t="shared" si="13"/>
        <v>600000</v>
      </c>
      <c r="L44" s="183">
        <f t="shared" si="13"/>
        <v>0</v>
      </c>
      <c r="M44" s="183">
        <f t="shared" si="13"/>
        <v>300000</v>
      </c>
      <c r="N44" s="183">
        <f t="shared" si="13"/>
        <v>0</v>
      </c>
      <c r="O44" s="146">
        <f t="shared" si="4"/>
        <v>1050000</v>
      </c>
    </row>
    <row r="45" spans="1:15" s="150" customFormat="1" ht="63" x14ac:dyDescent="0.25">
      <c r="A45" s="162"/>
      <c r="B45" s="170" t="s">
        <v>184</v>
      </c>
      <c r="C45" s="154">
        <v>7050000</v>
      </c>
      <c r="D45" s="146">
        <v>150000</v>
      </c>
      <c r="E45" s="146"/>
      <c r="F45" s="146"/>
      <c r="G45" s="146"/>
      <c r="H45" s="146"/>
      <c r="I45" s="146"/>
      <c r="J45" s="146"/>
      <c r="K45" s="146">
        <v>600000</v>
      </c>
      <c r="L45" s="146"/>
      <c r="M45" s="146">
        <v>300000</v>
      </c>
      <c r="N45" s="146"/>
      <c r="O45" s="146">
        <f t="shared" si="4"/>
        <v>1050000</v>
      </c>
    </row>
    <row r="46" spans="1:15" s="150" customFormat="1" x14ac:dyDescent="0.25">
      <c r="A46" s="162" t="s">
        <v>40</v>
      </c>
      <c r="B46" s="162" t="s">
        <v>239</v>
      </c>
      <c r="C46" s="146">
        <v>6000000</v>
      </c>
      <c r="D46" s="146"/>
      <c r="E46" s="146"/>
      <c r="F46" s="146"/>
      <c r="G46" s="146"/>
      <c r="H46" s="146"/>
      <c r="I46" s="146"/>
      <c r="J46" s="146"/>
      <c r="K46" s="146"/>
      <c r="L46" s="146">
        <v>1850000</v>
      </c>
      <c r="M46" s="146"/>
      <c r="N46" s="146"/>
      <c r="O46" s="146">
        <f t="shared" si="4"/>
        <v>1850000</v>
      </c>
    </row>
    <row r="47" spans="1:15" s="150" customFormat="1" ht="31.5" x14ac:dyDescent="0.25">
      <c r="A47" s="162" t="s">
        <v>49</v>
      </c>
      <c r="B47" s="177" t="s">
        <v>240</v>
      </c>
      <c r="C47" s="146">
        <v>4000000</v>
      </c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>
        <f t="shared" si="4"/>
        <v>0</v>
      </c>
    </row>
    <row r="48" spans="1:15" s="150" customFormat="1" ht="31.5" x14ac:dyDescent="0.25">
      <c r="A48" s="162" t="s">
        <v>59</v>
      </c>
      <c r="B48" s="177" t="s">
        <v>241</v>
      </c>
      <c r="C48" s="146">
        <v>4800000</v>
      </c>
      <c r="D48" s="146"/>
      <c r="E48" s="146"/>
      <c r="F48" s="146"/>
      <c r="G48" s="146"/>
      <c r="H48" s="146"/>
      <c r="I48" s="146"/>
      <c r="J48" s="146"/>
      <c r="K48" s="146">
        <v>600000</v>
      </c>
      <c r="L48" s="146"/>
      <c r="M48" s="146"/>
      <c r="N48" s="146"/>
      <c r="O48" s="146">
        <f t="shared" si="4"/>
        <v>600000</v>
      </c>
    </row>
    <row r="49" spans="1:15" s="150" customFormat="1" ht="31.5" x14ac:dyDescent="0.25">
      <c r="A49" s="162" t="s">
        <v>76</v>
      </c>
      <c r="B49" s="177" t="s">
        <v>242</v>
      </c>
      <c r="C49" s="146">
        <v>0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>
        <f t="shared" si="4"/>
        <v>0</v>
      </c>
    </row>
    <row r="50" spans="1:15" s="150" customFormat="1" ht="47.25" x14ac:dyDescent="0.25">
      <c r="A50" s="178" t="s">
        <v>243</v>
      </c>
      <c r="B50" s="179" t="s">
        <v>244</v>
      </c>
      <c r="C50" s="146">
        <f>SUM(C51:C54)</f>
        <v>39259000</v>
      </c>
      <c r="D50" s="146">
        <f>SUM(D51:D54)</f>
        <v>2272250</v>
      </c>
      <c r="E50" s="146">
        <f t="shared" ref="E50:N50" si="14">SUM(E51:E54)</f>
        <v>0</v>
      </c>
      <c r="F50" s="146">
        <f t="shared" si="14"/>
        <v>0</v>
      </c>
      <c r="G50" s="146">
        <f t="shared" si="14"/>
        <v>0</v>
      </c>
      <c r="H50" s="146">
        <f t="shared" si="14"/>
        <v>0</v>
      </c>
      <c r="I50" s="146">
        <f t="shared" si="14"/>
        <v>0</v>
      </c>
      <c r="J50" s="146">
        <f t="shared" si="14"/>
        <v>0</v>
      </c>
      <c r="K50" s="146">
        <f t="shared" si="14"/>
        <v>825000</v>
      </c>
      <c r="L50" s="146">
        <f t="shared" si="14"/>
        <v>375000</v>
      </c>
      <c r="M50" s="146">
        <f t="shared" si="14"/>
        <v>0</v>
      </c>
      <c r="N50" s="146">
        <f t="shared" si="14"/>
        <v>0</v>
      </c>
      <c r="O50" s="146">
        <f t="shared" si="4"/>
        <v>3472250</v>
      </c>
    </row>
    <row r="51" spans="1:15" s="150" customFormat="1" ht="31.5" x14ac:dyDescent="0.25">
      <c r="A51" s="162" t="s">
        <v>24</v>
      </c>
      <c r="B51" s="177" t="s">
        <v>245</v>
      </c>
      <c r="C51" s="146">
        <v>31250000</v>
      </c>
      <c r="D51" s="146"/>
      <c r="E51" s="146"/>
      <c r="F51" s="146"/>
      <c r="G51" s="146"/>
      <c r="H51" s="146"/>
      <c r="I51" s="146"/>
      <c r="J51" s="146"/>
      <c r="K51" s="146">
        <v>825000</v>
      </c>
      <c r="L51" s="146">
        <v>375000</v>
      </c>
      <c r="M51" s="146"/>
      <c r="N51" s="146"/>
      <c r="O51" s="146">
        <f t="shared" si="4"/>
        <v>1200000</v>
      </c>
    </row>
    <row r="52" spans="1:15" s="150" customFormat="1" ht="31.5" x14ac:dyDescent="0.25">
      <c r="A52" s="162" t="s">
        <v>40</v>
      </c>
      <c r="B52" s="177" t="s">
        <v>246</v>
      </c>
      <c r="C52" s="146">
        <v>2272250</v>
      </c>
      <c r="D52" s="146">
        <v>2272250</v>
      </c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>
        <f t="shared" si="4"/>
        <v>2272250</v>
      </c>
    </row>
    <row r="53" spans="1:15" s="150" customFormat="1" ht="31.5" x14ac:dyDescent="0.25">
      <c r="A53" s="162" t="s">
        <v>49</v>
      </c>
      <c r="B53" s="177" t="s">
        <v>247</v>
      </c>
      <c r="C53" s="146">
        <v>5500000</v>
      </c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>
        <f t="shared" si="4"/>
        <v>0</v>
      </c>
    </row>
    <row r="54" spans="1:15" s="150" customFormat="1" x14ac:dyDescent="0.25">
      <c r="A54" s="162" t="s">
        <v>59</v>
      </c>
      <c r="B54" s="162" t="s">
        <v>197</v>
      </c>
      <c r="C54" s="146">
        <v>236750</v>
      </c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>
        <f t="shared" si="4"/>
        <v>0</v>
      </c>
    </row>
    <row r="55" spans="1:15" s="150" customFormat="1" ht="47.25" x14ac:dyDescent="0.25">
      <c r="A55" s="180" t="s">
        <v>248</v>
      </c>
      <c r="B55" s="181" t="s">
        <v>200</v>
      </c>
      <c r="C55" s="146">
        <f>SUM(C56:C60)</f>
        <v>69410000</v>
      </c>
      <c r="D55" s="146">
        <f>SUM(D56:D60)</f>
        <v>6300000</v>
      </c>
      <c r="E55" s="146">
        <f t="shared" ref="E55:N55" si="15">SUM(E56:E60)</f>
        <v>6300000</v>
      </c>
      <c r="F55" s="146">
        <f t="shared" si="15"/>
        <v>6300000</v>
      </c>
      <c r="G55" s="146">
        <f t="shared" si="15"/>
        <v>0</v>
      </c>
      <c r="H55" s="146">
        <f t="shared" si="15"/>
        <v>12600000</v>
      </c>
      <c r="I55" s="146">
        <f t="shared" si="15"/>
        <v>0</v>
      </c>
      <c r="J55" s="146">
        <f t="shared" si="15"/>
        <v>0</v>
      </c>
      <c r="K55" s="146">
        <f t="shared" si="15"/>
        <v>12600000</v>
      </c>
      <c r="L55" s="146">
        <f t="shared" si="15"/>
        <v>6300000</v>
      </c>
      <c r="M55" s="146">
        <f t="shared" si="15"/>
        <v>6300000</v>
      </c>
      <c r="N55" s="146">
        <f t="shared" si="15"/>
        <v>0</v>
      </c>
      <c r="O55" s="146">
        <f t="shared" si="4"/>
        <v>56700000</v>
      </c>
    </row>
    <row r="56" spans="1:15" s="150" customFormat="1" x14ac:dyDescent="0.25">
      <c r="A56" s="162" t="s">
        <v>24</v>
      </c>
      <c r="B56" s="177" t="s">
        <v>202</v>
      </c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>
        <f t="shared" si="4"/>
        <v>0</v>
      </c>
    </row>
    <row r="57" spans="1:15" s="150" customFormat="1" x14ac:dyDescent="0.25">
      <c r="A57" s="162" t="s">
        <v>40</v>
      </c>
      <c r="B57" s="177" t="s">
        <v>203</v>
      </c>
      <c r="C57" s="146">
        <v>34705000</v>
      </c>
      <c r="D57" s="146">
        <v>3150000</v>
      </c>
      <c r="E57" s="146">
        <v>3150000</v>
      </c>
      <c r="F57" s="146">
        <v>3150000</v>
      </c>
      <c r="G57" s="146"/>
      <c r="H57" s="146">
        <v>6300000</v>
      </c>
      <c r="I57" s="146"/>
      <c r="J57" s="146"/>
      <c r="K57" s="146">
        <v>6300000</v>
      </c>
      <c r="L57" s="146">
        <v>3150000</v>
      </c>
      <c r="M57" s="146">
        <v>3150000</v>
      </c>
      <c r="N57" s="146"/>
      <c r="O57" s="146">
        <f t="shared" si="4"/>
        <v>28350000</v>
      </c>
    </row>
    <row r="58" spans="1:15" s="150" customFormat="1" x14ac:dyDescent="0.25">
      <c r="A58" s="162" t="s">
        <v>49</v>
      </c>
      <c r="B58" s="177" t="s">
        <v>204</v>
      </c>
      <c r="C58" s="155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>
        <f t="shared" si="4"/>
        <v>0</v>
      </c>
    </row>
    <row r="59" spans="1:15" s="150" customFormat="1" x14ac:dyDescent="0.25">
      <c r="A59" s="162" t="s">
        <v>59</v>
      </c>
      <c r="B59" s="177" t="s">
        <v>255</v>
      </c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>
        <f t="shared" si="4"/>
        <v>0</v>
      </c>
    </row>
    <row r="60" spans="1:15" s="150" customFormat="1" x14ac:dyDescent="0.25">
      <c r="A60" s="162" t="s">
        <v>76</v>
      </c>
      <c r="B60" s="177" t="s">
        <v>256</v>
      </c>
      <c r="C60" s="146">
        <v>34705000</v>
      </c>
      <c r="D60" s="146">
        <v>3150000</v>
      </c>
      <c r="E60" s="146">
        <v>3150000</v>
      </c>
      <c r="F60" s="146">
        <v>3150000</v>
      </c>
      <c r="G60" s="146"/>
      <c r="H60" s="146">
        <v>6300000</v>
      </c>
      <c r="I60" s="146"/>
      <c r="J60" s="146"/>
      <c r="K60" s="146">
        <v>6300000</v>
      </c>
      <c r="L60" s="146">
        <v>3150000</v>
      </c>
      <c r="M60" s="146">
        <v>3150000</v>
      </c>
      <c r="N60" s="146"/>
      <c r="O60" s="146">
        <f t="shared" si="4"/>
        <v>28350000</v>
      </c>
    </row>
    <row r="61" spans="1:15" s="150" customFormat="1" ht="30" customHeight="1" x14ac:dyDescent="0.25">
      <c r="A61" s="39"/>
      <c r="B61" s="39" t="s">
        <v>22</v>
      </c>
      <c r="C61" s="146">
        <f>C55+C50+C43+C15+C9</f>
        <v>462000000</v>
      </c>
      <c r="D61" s="146">
        <f>D55+D50+D43+D15+D9</f>
        <v>29498000</v>
      </c>
      <c r="E61" s="146">
        <f t="shared" ref="E61:N61" si="16">E9+E15+E43+E50+E55</f>
        <v>6300000</v>
      </c>
      <c r="F61" s="146">
        <f t="shared" si="16"/>
        <v>6300000</v>
      </c>
      <c r="G61" s="146">
        <f t="shared" si="16"/>
        <v>0</v>
      </c>
      <c r="H61" s="146">
        <f t="shared" si="16"/>
        <v>15750000</v>
      </c>
      <c r="I61" s="146">
        <f t="shared" si="16"/>
        <v>0</v>
      </c>
      <c r="J61" s="146">
        <f t="shared" si="16"/>
        <v>0</v>
      </c>
      <c r="K61" s="146">
        <f t="shared" si="16"/>
        <v>29207500</v>
      </c>
      <c r="L61" s="146">
        <f t="shared" si="16"/>
        <v>12775000</v>
      </c>
      <c r="M61" s="146">
        <f t="shared" si="16"/>
        <v>28440000</v>
      </c>
      <c r="N61" s="146">
        <f t="shared" si="16"/>
        <v>0</v>
      </c>
      <c r="O61" s="146">
        <f>SUM(D61:N61)</f>
        <v>128270500</v>
      </c>
    </row>
    <row r="64" spans="1:15" x14ac:dyDescent="0.25">
      <c r="K64" s="198" t="s">
        <v>283</v>
      </c>
      <c r="L64" s="198"/>
      <c r="M64" s="198"/>
      <c r="N64" s="9"/>
    </row>
    <row r="65" spans="11:14" x14ac:dyDescent="0.25">
      <c r="K65" s="198" t="s">
        <v>263</v>
      </c>
      <c r="L65" s="198"/>
      <c r="M65" s="198"/>
      <c r="N65" s="9"/>
    </row>
    <row r="66" spans="11:14" x14ac:dyDescent="0.25">
      <c r="K66" s="9"/>
      <c r="L66" s="9"/>
      <c r="M66" s="9"/>
      <c r="N66" s="9"/>
    </row>
    <row r="67" spans="11:14" x14ac:dyDescent="0.25">
      <c r="K67" s="9"/>
      <c r="L67" s="9"/>
      <c r="M67" s="9"/>
      <c r="N67" s="9"/>
    </row>
    <row r="68" spans="11:14" x14ac:dyDescent="0.25">
      <c r="K68" s="9"/>
      <c r="L68" s="9"/>
      <c r="M68" s="9"/>
      <c r="N68" s="9"/>
    </row>
    <row r="69" spans="11:14" x14ac:dyDescent="0.25">
      <c r="K69" s="198" t="s">
        <v>264</v>
      </c>
      <c r="L69" s="198"/>
      <c r="M69" s="198"/>
      <c r="N69" s="9"/>
    </row>
    <row r="70" spans="11:14" x14ac:dyDescent="0.25">
      <c r="K70" s="198" t="s">
        <v>265</v>
      </c>
      <c r="L70" s="198"/>
      <c r="M70" s="198"/>
      <c r="N70" s="9"/>
    </row>
  </sheetData>
  <mergeCells count="12">
    <mergeCell ref="K64:M64"/>
    <mergeCell ref="K65:M65"/>
    <mergeCell ref="K69:M69"/>
    <mergeCell ref="K70:M70"/>
    <mergeCell ref="A1:O1"/>
    <mergeCell ref="A2:O2"/>
    <mergeCell ref="D6:N6"/>
    <mergeCell ref="A6:A7"/>
    <mergeCell ref="B6:B7"/>
    <mergeCell ref="C6:C7"/>
    <mergeCell ref="O6:O7"/>
    <mergeCell ref="A4:B4"/>
  </mergeCells>
  <printOptions horizontalCentered="1"/>
  <pageMargins left="0.51181102362204722" right="0.51181102362204722" top="0.74803149606299213" bottom="0.94488188976377963" header="0.31496062992125984" footer="0.31496062992125984"/>
  <pageSetup paperSize="10000" scale="6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BULAN FEBRUARI</vt:lpstr>
      <vt:lpstr>BULAN Maret</vt:lpstr>
      <vt:lpstr>BULAN APRIL</vt:lpstr>
      <vt:lpstr>BULAN JUNI -JULI</vt:lpstr>
      <vt:lpstr>BULAN Agust -Sept</vt:lpstr>
      <vt:lpstr>BULAN Oktober</vt:lpstr>
      <vt:lpstr>BULAN November</vt:lpstr>
      <vt:lpstr>REKAP TAHUN</vt:lpstr>
      <vt:lpstr>'BULAN Agust -Sept'!Print_Area</vt:lpstr>
      <vt:lpstr>'BULAN APRIL'!Print_Area</vt:lpstr>
      <vt:lpstr>'BULAN FEBRUARI'!Print_Area</vt:lpstr>
      <vt:lpstr>'BULAN JUNI -JULI'!Print_Area</vt:lpstr>
      <vt:lpstr>'BULAN Maret'!Print_Area</vt:lpstr>
      <vt:lpstr>'BULAN November'!Print_Area</vt:lpstr>
      <vt:lpstr>'BULAN Oktober'!Print_Area</vt:lpstr>
      <vt:lpstr>'REKAP TAHUN'!Print_Area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2020-12-01T01:41:17Z</cp:lastPrinted>
  <dcterms:created xsi:type="dcterms:W3CDTF">2019-03-21T16:22:35Z</dcterms:created>
  <dcterms:modified xsi:type="dcterms:W3CDTF">2020-12-01T01:43:06Z</dcterms:modified>
</cp:coreProperties>
</file>