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01 CIMAHI SELATAN\CIMSEL 2020\LAPORAN BULANAN UPLOAD\DESEMBER\"/>
    </mc:Choice>
  </mc:AlternateContent>
  <xr:revisionPtr revIDLastSave="0" documentId="13_ncr:1_{0E5FA1CC-9FC0-4DDA-97CE-C725BE7189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NEV TW IV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4" l="1"/>
  <c r="U11" i="4"/>
  <c r="R11" i="4" l="1"/>
  <c r="O11" i="4"/>
  <c r="K40" i="4"/>
  <c r="K39" i="4"/>
  <c r="K38" i="4"/>
  <c r="I40" i="4"/>
  <c r="I39" i="4"/>
  <c r="I38" i="4"/>
  <c r="M11" i="4" l="1"/>
  <c r="P11" i="4"/>
  <c r="S11" i="4"/>
  <c r="V11" i="4"/>
  <c r="K11" i="4"/>
  <c r="J84" i="4"/>
  <c r="H84" i="4"/>
  <c r="G84" i="4"/>
  <c r="F84" i="4"/>
  <c r="I83" i="4"/>
  <c r="I84" i="4" s="1"/>
  <c r="K84" i="4" s="1"/>
  <c r="O78" i="4"/>
  <c r="O84" i="4" s="1"/>
  <c r="J64" i="4"/>
  <c r="J63" i="4"/>
  <c r="I63" i="4"/>
  <c r="K64" i="4" s="1"/>
  <c r="H63" i="4"/>
  <c r="G63" i="4"/>
  <c r="F63" i="4"/>
  <c r="M55" i="4"/>
  <c r="M54" i="4"/>
  <c r="M53" i="4"/>
  <c r="J41" i="4"/>
  <c r="J42" i="4" s="1"/>
  <c r="H41" i="4"/>
  <c r="G41" i="4"/>
  <c r="F41" i="4"/>
  <c r="I37" i="4"/>
  <c r="K37" i="4" s="1"/>
  <c r="I36" i="4"/>
  <c r="K36" i="4" s="1"/>
  <c r="K35" i="4"/>
  <c r="L37" i="4" s="1"/>
  <c r="I35" i="4"/>
  <c r="I34" i="4"/>
  <c r="K34" i="4" s="1"/>
  <c r="K33" i="4"/>
  <c r="I33" i="4"/>
  <c r="I32" i="4"/>
  <c r="I41" i="4" s="1"/>
  <c r="L31" i="4"/>
  <c r="K31" i="4"/>
  <c r="K29" i="4"/>
  <c r="Y10" i="4"/>
  <c r="X10" i="4"/>
  <c r="Y11" i="4" l="1"/>
  <c r="K41" i="4"/>
  <c r="K42" i="4"/>
  <c r="K32" i="4"/>
  <c r="K83" i="4"/>
  <c r="K63" i="4"/>
  <c r="L34" i="4" l="1"/>
  <c r="X11" i="4" s="1"/>
  <c r="O65" i="4"/>
  <c r="O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1" authorId="0" shapeId="0" xr:uid="{FB5E9587-79AE-4D19-8B46-96F262ED78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Kunjungan peserta JKN 1 kali dalam 1 tahun (kontak rate)</t>
        </r>
      </text>
    </comment>
  </commentList>
</comments>
</file>

<file path=xl/sharedStrings.xml><?xml version="1.0" encoding="utf-8"?>
<sst xmlns="http://schemas.openxmlformats.org/spreadsheetml/2006/main" count="178" uniqueCount="78">
  <si>
    <t>Program Pengembangan Pembiayaan Kesehatan</t>
  </si>
  <si>
    <t>Persentase masyarakat yang memiliki jaminan kesehatan nasional</t>
  </si>
  <si>
    <t xml:space="preserve">Pelayanan Kesehatan Dasar Jaminan Kesehatan Nasional di Puskesmas Cimahi Selatan </t>
  </si>
  <si>
    <t>Peserta JKN yang mendapat pelayanan kesehatan dasar di puskesmas Cimahi Selatan</t>
  </si>
  <si>
    <t>No</t>
  </si>
  <si>
    <t>Sasaran</t>
  </si>
  <si>
    <t>Program/Kegiatan</t>
  </si>
  <si>
    <t>Indikator Kinerja Program (outcome)/Kegiatan (output)</t>
  </si>
  <si>
    <t xml:space="preserve"> Target renstra PD pada tahun 2017 -  2022 (akhir periode renstra PD)</t>
  </si>
  <si>
    <t xml:space="preserve">Realisasi Capaian  Kinerja Renstra PD sd  Renja PD Tahun lalu ( 2019 ) </t>
  </si>
  <si>
    <t>Target Kinerja dan Anggaran Renja PD Tahun berjalan yang dievaluasi (2020)</t>
  </si>
  <si>
    <t>Realisasi Kinerja Pada Triwulan</t>
  </si>
  <si>
    <t>Tingkat capaian Kinerja dan Realisasi Anggaran Renja SKPD yang dievaluasi Tahun n-1 (%)</t>
  </si>
  <si>
    <t xml:space="preserve">Realisasi Kinerja dan Anggaran Renstra SKPD s/d tahun 2018 (akhir tahun pelaksanaan renja SKPD) </t>
  </si>
  <si>
    <t>Tingkat Capaian Kinerja Dan Realisasi Anggaran Renstra SKPD s/d Tahun 2022   (%)</t>
  </si>
  <si>
    <t>Unit SKPD Penanggung jawab</t>
  </si>
  <si>
    <t>Ket</t>
  </si>
  <si>
    <t>I</t>
  </si>
  <si>
    <t>Catatan</t>
  </si>
  <si>
    <t>II</t>
  </si>
  <si>
    <t>III</t>
  </si>
  <si>
    <t>IV</t>
  </si>
  <si>
    <t>K</t>
  </si>
  <si>
    <t>Rp</t>
  </si>
  <si>
    <t>12=8+9+10+11</t>
  </si>
  <si>
    <t>13=12/7x100</t>
  </si>
  <si>
    <t>14 = 6 + 12</t>
  </si>
  <si>
    <t>15 = 14/5 X 100%</t>
  </si>
  <si>
    <t>KONTAK RATE</t>
  </si>
  <si>
    <t>BULAN</t>
  </si>
  <si>
    <t>DALAM GEDUNG</t>
  </si>
  <si>
    <t>LUAR GEDUNG</t>
  </si>
  <si>
    <t>JUMLAH</t>
  </si>
  <si>
    <t>PBI</t>
  </si>
  <si>
    <t>PPU</t>
  </si>
  <si>
    <t>PBPU</t>
  </si>
  <si>
    <t>JML</t>
  </si>
  <si>
    <t>Jan</t>
  </si>
  <si>
    <t>Feb</t>
  </si>
  <si>
    <t>HASIL</t>
  </si>
  <si>
    <t>Maret</t>
  </si>
  <si>
    <t>JAN-MARET</t>
  </si>
  <si>
    <t>April</t>
  </si>
  <si>
    <t>APRIL-JUNI</t>
  </si>
  <si>
    <t>Mei</t>
  </si>
  <si>
    <t>JULI-SEPT</t>
  </si>
  <si>
    <t>Juni</t>
  </si>
  <si>
    <t>Juli</t>
  </si>
  <si>
    <t>Agustus</t>
  </si>
  <si>
    <t>September</t>
  </si>
  <si>
    <t>Oktober</t>
  </si>
  <si>
    <t>November</t>
  </si>
  <si>
    <t>Desember</t>
  </si>
  <si>
    <t>JML PENDK</t>
  </si>
  <si>
    <t>RATA2</t>
  </si>
  <si>
    <t xml:space="preserve">JML </t>
  </si>
  <si>
    <t>KUNJUNGAN (KONTAK RATE VERSI BPJS)*</t>
  </si>
  <si>
    <t>KEPESERTAAN JKN DI PUSKESMAS CIMAHI SELATAN</t>
  </si>
  <si>
    <t>* KONTAK RATE : KUNJUNGAN PERTAMA DI BULAN TSB</t>
  </si>
  <si>
    <t>Januari</t>
  </si>
  <si>
    <t xml:space="preserve">kapitasi </t>
  </si>
  <si>
    <t>jml penduduk</t>
  </si>
  <si>
    <t>Evaluasi Terhadap Hasil Renja SKPD Lingkup Kota Cimahi</t>
  </si>
  <si>
    <t>Renja SKPD Dinas Kesehatan Kota Cimahi</t>
  </si>
  <si>
    <t>PUSKESMAS CIMAHI SELATAN</t>
  </si>
  <si>
    <t>Irma Gilang Windya, SKM</t>
  </si>
  <si>
    <t>NIP. 197008071993032008</t>
  </si>
  <si>
    <t>Periode Pelaksanaan 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</si>
  <si>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</si>
  <si>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kepesertaan</t>
  </si>
  <si>
    <t>jml dilyani</t>
  </si>
  <si>
    <t>Realisasi Capaian Kinerja dan anggaran Renja SKPD yang dievaluasi  (Tahun 2020)</t>
  </si>
  <si>
    <t>Cimahi, 5 Januari 2021</t>
  </si>
  <si>
    <t>Plt. Kepala Puskesmas Cimahi Selatan</t>
  </si>
  <si>
    <t>drg. Sekky Intania</t>
  </si>
  <si>
    <t>NIP. 196908062002122003</t>
  </si>
  <si>
    <t xml:space="preserve">Mengetahui, </t>
  </si>
  <si>
    <t>Pejabat Pelaksana Teknis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</si>
</sst>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-&quot;_);_(@_)"/>
    <numFmt numFmtId="168" formatCode="0.0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sz val="10"/>
      <color theme="1"/>
      <name val="Book Antiqua"/>
      <family val="1"/>
    </font>
    <font>
      <sz val="8"/>
      <color theme="1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Book Antiqua"/>
      <family val="1"/>
    </font>
    <font>
      <b/>
      <sz val="10"/>
      <color theme="1"/>
      <name val="Book Antiqua"/>
      <family val="1"/>
    </font>
    <font>
      <sz val="8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Arial"/>
      <family val="2"/>
    </font>
    <font>
      <u/>
      <sz val="10"/>
      <color theme="1"/>
      <name val="Book Antiqua"/>
      <family val="1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Book Antiqua"/>
      <family val="1"/>
    </font>
    <font>
      <sz val="12"/>
      <color rgb="FFFF0000"/>
      <name val="Book Antiqua"/>
      <family val="1"/>
    </font>
    <font>
      <u/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8" fillId="0" borderId="0"/>
    <xf numFmtId="0" fontId="1" fillId="0" borderId="0"/>
    <xf numFmtId="0" fontId="18" fillId="0" borderId="0"/>
  </cellStyleXfs>
  <cellXfs count="156">
    <xf numFmtId="0" fontId="0" fillId="0" borderId="0" xfId="0"/>
    <xf numFmtId="0" fontId="4" fillId="0" borderId="1" xfId="2" applyFont="1" applyFill="1" applyBorder="1" applyAlignment="1">
      <alignment vertical="top"/>
    </xf>
    <xf numFmtId="2" fontId="5" fillId="0" borderId="1" xfId="0" applyNumberFormat="1" applyFont="1" applyBorder="1" applyAlignment="1">
      <alignment horizontal="left" vertical="center"/>
    </xf>
    <xf numFmtId="0" fontId="5" fillId="2" borderId="1" xfId="3" applyFont="1" applyFill="1" applyBorder="1" applyAlignment="1">
      <alignment vertical="top" wrapText="1"/>
    </xf>
    <xf numFmtId="0" fontId="6" fillId="2" borderId="1" xfId="3" applyFont="1" applyFill="1" applyBorder="1" applyAlignment="1">
      <alignment vertical="top" wrapText="1"/>
    </xf>
    <xf numFmtId="166" fontId="5" fillId="2" borderId="1" xfId="1" applyNumberFormat="1" applyFont="1" applyFill="1" applyBorder="1" applyAlignment="1">
      <alignment vertical="top"/>
    </xf>
    <xf numFmtId="167" fontId="7" fillId="0" borderId="1" xfId="2" applyNumberFormat="1" applyFont="1" applyFill="1" applyBorder="1" applyAlignment="1">
      <alignment horizontal="right" vertical="top"/>
    </xf>
    <xf numFmtId="164" fontId="7" fillId="0" borderId="1" xfId="2" applyNumberFormat="1" applyFont="1" applyFill="1" applyBorder="1" applyAlignment="1">
      <alignment horizontal="right" vertical="top"/>
    </xf>
    <xf numFmtId="166" fontId="6" fillId="2" borderId="1" xfId="1" applyNumberFormat="1" applyFont="1" applyFill="1" applyBorder="1" applyAlignment="1">
      <alignment vertical="top"/>
    </xf>
    <xf numFmtId="167" fontId="5" fillId="0" borderId="1" xfId="2" quotePrefix="1" applyNumberFormat="1" applyFont="1" applyFill="1" applyBorder="1" applyAlignment="1">
      <alignment vertical="top" wrapText="1"/>
    </xf>
    <xf numFmtId="164" fontId="7" fillId="0" borderId="1" xfId="2" applyNumberFormat="1" applyFont="1" applyFill="1" applyBorder="1" applyAlignment="1">
      <alignment horizontal="right" vertical="top" wrapText="1"/>
    </xf>
    <xf numFmtId="164" fontId="8" fillId="0" borderId="1" xfId="2" applyNumberFormat="1" applyFont="1" applyFill="1" applyBorder="1" applyAlignment="1">
      <alignment horizontal="right" vertical="top" wrapText="1"/>
    </xf>
    <xf numFmtId="164" fontId="7" fillId="0" borderId="1" xfId="4" applyFont="1" applyFill="1" applyBorder="1" applyAlignment="1">
      <alignment horizontal="center" vertical="top" wrapText="1"/>
    </xf>
    <xf numFmtId="167" fontId="6" fillId="0" borderId="1" xfId="4" quotePrefix="1" applyNumberFormat="1" applyFont="1" applyFill="1" applyBorder="1" applyAlignment="1">
      <alignment horizontal="left" vertical="top" wrapText="1"/>
    </xf>
    <xf numFmtId="164" fontId="6" fillId="0" borderId="1" xfId="4" applyFont="1" applyFill="1" applyBorder="1" applyAlignment="1">
      <alignment horizontal="center" vertical="top" wrapText="1"/>
    </xf>
    <xf numFmtId="167" fontId="7" fillId="0" borderId="1" xfId="4" quotePrefix="1" applyNumberFormat="1" applyFont="1" applyFill="1" applyBorder="1" applyAlignment="1">
      <alignment horizontal="center" vertical="top" wrapText="1"/>
    </xf>
    <xf numFmtId="167" fontId="5" fillId="0" borderId="1" xfId="4" applyNumberFormat="1" applyFont="1" applyFill="1" applyBorder="1" applyAlignment="1">
      <alignment horizontal="center" vertical="top" wrapText="1"/>
    </xf>
    <xf numFmtId="164" fontId="6" fillId="0" borderId="1" xfId="5" applyFont="1" applyFill="1" applyBorder="1" applyAlignment="1">
      <alignment horizontal="center" vertical="top" wrapText="1"/>
    </xf>
    <xf numFmtId="2" fontId="5" fillId="0" borderId="1" xfId="2" applyNumberFormat="1" applyFont="1" applyFill="1" applyBorder="1" applyAlignment="1">
      <alignment vertical="top"/>
    </xf>
    <xf numFmtId="2" fontId="5" fillId="0" borderId="1" xfId="6" applyNumberFormat="1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vertical="top" wrapText="1"/>
    </xf>
    <xf numFmtId="0" fontId="9" fillId="0" borderId="1" xfId="2" applyFont="1" applyFill="1" applyBorder="1" applyAlignment="1">
      <alignment vertical="top" wrapText="1"/>
    </xf>
    <xf numFmtId="0" fontId="4" fillId="0" borderId="0" xfId="0" applyFont="1" applyFill="1" applyAlignment="1">
      <alignment vertical="top"/>
    </xf>
    <xf numFmtId="2" fontId="10" fillId="0" borderId="1" xfId="0" applyNumberFormat="1" applyFont="1" applyBorder="1" applyAlignment="1">
      <alignment horizontal="left" vertical="center"/>
    </xf>
    <xf numFmtId="0" fontId="5" fillId="2" borderId="1" xfId="3" applyNumberFormat="1" applyFont="1" applyFill="1" applyBorder="1" applyAlignment="1">
      <alignment vertical="top"/>
    </xf>
    <xf numFmtId="164" fontId="8" fillId="0" borderId="1" xfId="2" applyNumberFormat="1" applyFont="1" applyFill="1" applyBorder="1" applyAlignment="1">
      <alignment horizontal="right" vertical="top"/>
    </xf>
    <xf numFmtId="164" fontId="6" fillId="0" borderId="1" xfId="5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9" fontId="5" fillId="2" borderId="1" xfId="3" applyNumberFormat="1" applyFont="1" applyFill="1" applyBorder="1" applyAlignment="1">
      <alignment vertical="top"/>
    </xf>
    <xf numFmtId="164" fontId="8" fillId="0" borderId="1" xfId="2" applyNumberFormat="1" applyFont="1" applyFill="1" applyBorder="1" applyAlignment="1">
      <alignment horizontal="left" vertical="top" wrapText="1"/>
    </xf>
    <xf numFmtId="0" fontId="9" fillId="0" borderId="1" xfId="2" applyFont="1" applyFill="1" applyBorder="1" applyAlignment="1">
      <alignment horizontal="left" vertical="top" wrapText="1"/>
    </xf>
    <xf numFmtId="0" fontId="9" fillId="0" borderId="1" xfId="2" applyFont="1" applyFill="1" applyBorder="1" applyAlignment="1">
      <alignment horizontal="center" vertical="top" wrapText="1"/>
    </xf>
    <xf numFmtId="0" fontId="16" fillId="0" borderId="1" xfId="2" applyFont="1" applyFill="1" applyBorder="1" applyAlignment="1">
      <alignment horizontal="center" vertical="top" wrapText="1"/>
    </xf>
    <xf numFmtId="0" fontId="9" fillId="0" borderId="1" xfId="2" quotePrefix="1" applyFont="1" applyFill="1" applyBorder="1" applyAlignment="1">
      <alignment horizontal="center" vertical="top" wrapText="1"/>
    </xf>
    <xf numFmtId="0" fontId="8" fillId="0" borderId="1" xfId="2" quotePrefix="1" applyFont="1" applyFill="1" applyBorder="1" applyAlignment="1">
      <alignment horizontal="center" vertical="top" wrapText="1"/>
    </xf>
    <xf numFmtId="0" fontId="6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9" fontId="5" fillId="2" borderId="0" xfId="3" applyNumberFormat="1" applyFont="1" applyFill="1" applyBorder="1" applyAlignment="1">
      <alignment vertical="top"/>
    </xf>
    <xf numFmtId="164" fontId="8" fillId="0" borderId="0" xfId="2" applyNumberFormat="1" applyFont="1" applyFill="1" applyBorder="1" applyAlignment="1">
      <alignment horizontal="right" vertical="top"/>
    </xf>
    <xf numFmtId="167" fontId="5" fillId="0" borderId="0" xfId="2" quotePrefix="1" applyNumberFormat="1" applyFont="1" applyFill="1" applyBorder="1" applyAlignment="1">
      <alignment vertical="top" wrapText="1"/>
    </xf>
    <xf numFmtId="164" fontId="7" fillId="0" borderId="0" xfId="2" applyNumberFormat="1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/>
    </xf>
    <xf numFmtId="164" fontId="5" fillId="2" borderId="1" xfId="4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164" fontId="5" fillId="0" borderId="1" xfId="0" applyNumberFormat="1" applyFont="1" applyFill="1" applyBorder="1" applyAlignment="1">
      <alignment vertical="top"/>
    </xf>
    <xf numFmtId="0" fontId="5" fillId="2" borderId="1" xfId="9" quotePrefix="1" applyFont="1" applyFill="1" applyBorder="1"/>
    <xf numFmtId="164" fontId="5" fillId="2" borderId="1" xfId="4" applyFont="1" applyFill="1" applyBorder="1"/>
    <xf numFmtId="0" fontId="6" fillId="2" borderId="1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0" fontId="9" fillId="0" borderId="1" xfId="2" applyFont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167" fontId="7" fillId="0" borderId="0" xfId="2" applyNumberFormat="1" applyFont="1" applyFill="1" applyBorder="1" applyAlignment="1">
      <alignment horizontal="right" vertical="top" wrapText="1"/>
    </xf>
    <xf numFmtId="166" fontId="5" fillId="2" borderId="0" xfId="1" applyNumberFormat="1" applyFont="1" applyFill="1" applyBorder="1" applyAlignment="1">
      <alignment vertical="top"/>
    </xf>
    <xf numFmtId="164" fontId="7" fillId="0" borderId="0" xfId="2" applyNumberFormat="1" applyFont="1" applyFill="1" applyBorder="1" applyAlignment="1">
      <alignment horizontal="right" vertical="top"/>
    </xf>
    <xf numFmtId="167" fontId="7" fillId="0" borderId="0" xfId="2" applyNumberFormat="1" applyFont="1" applyFill="1" applyBorder="1" applyAlignment="1">
      <alignment horizontal="right" vertical="top"/>
    </xf>
    <xf numFmtId="164" fontId="6" fillId="2" borderId="0" xfId="4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1" xfId="0" applyFont="1" applyBorder="1"/>
    <xf numFmtId="0" fontId="5" fillId="0" borderId="1" xfId="2" applyFont="1" applyBorder="1" applyAlignment="1">
      <alignment horizontal="left" vertical="top"/>
    </xf>
    <xf numFmtId="0" fontId="7" fillId="0" borderId="1" xfId="2" applyNumberFormat="1" applyFont="1" applyFill="1" applyBorder="1" applyAlignment="1">
      <alignment horizontal="right" vertical="top"/>
    </xf>
    <xf numFmtId="164" fontId="0" fillId="0" borderId="0" xfId="8" applyFont="1"/>
    <xf numFmtId="0" fontId="4" fillId="0" borderId="0" xfId="2" applyFont="1" applyFill="1" applyAlignment="1">
      <alignment vertical="top"/>
    </xf>
    <xf numFmtId="0" fontId="14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horizontal="left" vertical="top"/>
    </xf>
    <xf numFmtId="0" fontId="9" fillId="0" borderId="0" xfId="2" applyFont="1" applyFill="1" applyBorder="1" applyAlignment="1">
      <alignment vertical="top"/>
    </xf>
    <xf numFmtId="168" fontId="14" fillId="0" borderId="0" xfId="2" applyNumberFormat="1" applyFont="1" applyFill="1" applyBorder="1" applyAlignment="1">
      <alignment vertical="top"/>
    </xf>
    <xf numFmtId="2" fontId="14" fillId="0" borderId="0" xfId="2" applyNumberFormat="1" applyFont="1" applyFill="1" applyBorder="1" applyAlignment="1">
      <alignment vertical="top"/>
    </xf>
    <xf numFmtId="166" fontId="14" fillId="0" borderId="0" xfId="1" applyNumberFormat="1" applyFont="1" applyFill="1" applyBorder="1" applyAlignment="1">
      <alignment vertical="top"/>
    </xf>
    <xf numFmtId="0" fontId="17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horizontal="center" vertical="top"/>
    </xf>
    <xf numFmtId="0" fontId="9" fillId="0" borderId="0" xfId="2" applyFont="1" applyFill="1" applyAlignment="1">
      <alignment vertical="top"/>
    </xf>
    <xf numFmtId="0" fontId="9" fillId="0" borderId="0" xfId="2" applyFont="1" applyFill="1" applyAlignment="1">
      <alignment horizontal="left" vertical="top"/>
    </xf>
    <xf numFmtId="165" fontId="9" fillId="0" borderId="0" xfId="2" applyNumberFormat="1" applyFont="1" applyFill="1" applyAlignment="1">
      <alignment vertical="top"/>
    </xf>
    <xf numFmtId="165" fontId="16" fillId="0" borderId="0" xfId="1" applyFont="1" applyFill="1" applyAlignment="1">
      <alignment vertical="top"/>
    </xf>
    <xf numFmtId="164" fontId="9" fillId="0" borderId="0" xfId="2" applyNumberFormat="1" applyFont="1" applyFill="1" applyAlignment="1">
      <alignment horizontal="center" vertical="top"/>
    </xf>
    <xf numFmtId="0" fontId="9" fillId="0" borderId="0" xfId="2" applyFont="1" applyFill="1" applyAlignment="1">
      <alignment horizontal="center" vertical="top"/>
    </xf>
    <xf numFmtId="167" fontId="9" fillId="0" borderId="0" xfId="2" applyNumberFormat="1" applyFont="1" applyFill="1" applyAlignment="1">
      <alignment vertical="top"/>
    </xf>
    <xf numFmtId="0" fontId="4" fillId="0" borderId="0" xfId="2" applyFont="1" applyFill="1" applyBorder="1" applyAlignment="1">
      <alignment vertical="top"/>
    </xf>
    <xf numFmtId="164" fontId="6" fillId="0" borderId="0" xfId="5" applyFont="1" applyFill="1" applyBorder="1" applyAlignment="1">
      <alignment vertical="top" wrapText="1"/>
    </xf>
    <xf numFmtId="164" fontId="7" fillId="0" borderId="0" xfId="4" applyFont="1" applyFill="1" applyBorder="1" applyAlignment="1">
      <alignment horizontal="center" vertical="top" wrapText="1"/>
    </xf>
    <xf numFmtId="167" fontId="6" fillId="0" borderId="0" xfId="4" quotePrefix="1" applyNumberFormat="1" applyFont="1" applyFill="1" applyBorder="1" applyAlignment="1">
      <alignment horizontal="left" vertical="top" wrapText="1"/>
    </xf>
    <xf numFmtId="164" fontId="6" fillId="0" borderId="0" xfId="5" applyFont="1" applyFill="1" applyBorder="1" applyAlignment="1">
      <alignment horizontal="center" vertical="top" wrapText="1"/>
    </xf>
    <xf numFmtId="2" fontId="5" fillId="0" borderId="0" xfId="2" applyNumberFormat="1" applyFont="1" applyFill="1" applyBorder="1" applyAlignment="1">
      <alignment vertical="top"/>
    </xf>
    <xf numFmtId="2" fontId="5" fillId="0" borderId="0" xfId="6" applyNumberFormat="1" applyFont="1" applyFill="1" applyBorder="1" applyAlignment="1">
      <alignment horizontal="center" vertical="top" wrapText="1"/>
    </xf>
    <xf numFmtId="0" fontId="5" fillId="0" borderId="0" xfId="2" applyFont="1" applyFill="1" applyBorder="1" applyAlignment="1">
      <alignment vertical="top" wrapText="1"/>
    </xf>
    <xf numFmtId="0" fontId="9" fillId="0" borderId="0" xfId="2" applyFont="1" applyFill="1" applyBorder="1" applyAlignment="1">
      <alignment vertical="top" wrapText="1"/>
    </xf>
    <xf numFmtId="0" fontId="9" fillId="0" borderId="0" xfId="2" applyFont="1"/>
    <xf numFmtId="0" fontId="9" fillId="0" borderId="0" xfId="2" applyFont="1" applyAlignment="1">
      <alignment horizontal="center"/>
    </xf>
    <xf numFmtId="164" fontId="17" fillId="0" borderId="0" xfId="2" applyNumberFormat="1" applyFont="1" applyFill="1" applyBorder="1" applyAlignment="1">
      <alignment horizontal="right" vertical="top" wrapText="1"/>
    </xf>
    <xf numFmtId="164" fontId="5" fillId="0" borderId="0" xfId="5" applyFont="1" applyFill="1" applyBorder="1" applyAlignment="1">
      <alignment horizontal="left" vertical="top" wrapText="1"/>
    </xf>
    <xf numFmtId="2" fontId="5" fillId="0" borderId="0" xfId="2" applyNumberFormat="1" applyFont="1" applyFill="1" applyBorder="1" applyAlignment="1">
      <alignment horizontal="left" vertical="top"/>
    </xf>
    <xf numFmtId="2" fontId="5" fillId="0" borderId="0" xfId="6" applyNumberFormat="1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9" fillId="0" borderId="0" xfId="2" applyFont="1" applyFill="1" applyBorder="1" applyAlignment="1">
      <alignment horizontal="left" vertical="top" wrapText="1"/>
    </xf>
    <xf numFmtId="0" fontId="16" fillId="0" borderId="0" xfId="10" applyFont="1" applyAlignment="1">
      <alignment vertical="top"/>
    </xf>
    <xf numFmtId="0" fontId="9" fillId="0" borderId="0" xfId="2" applyFont="1" applyAlignment="1">
      <alignment vertical="top"/>
    </xf>
    <xf numFmtId="164" fontId="5" fillId="0" borderId="0" xfId="4" applyFont="1" applyFill="1" applyBorder="1" applyAlignment="1">
      <alignment horizontal="left" vertical="top" wrapText="1"/>
    </xf>
    <xf numFmtId="0" fontId="9" fillId="0" borderId="0" xfId="2" applyFont="1" applyAlignment="1">
      <alignment horizontal="center" vertical="top"/>
    </xf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0" fontId="5" fillId="0" borderId="1" xfId="2" applyFont="1" applyBorder="1" applyAlignment="1">
      <alignment horizontal="right" vertical="top"/>
    </xf>
    <xf numFmtId="0" fontId="5" fillId="2" borderId="1" xfId="3" applyNumberFormat="1" applyFont="1" applyFill="1" applyBorder="1" applyAlignment="1">
      <alignment horizontal="right" vertical="top"/>
    </xf>
    <xf numFmtId="0" fontId="23" fillId="0" borderId="0" xfId="0" applyFont="1" applyBorder="1" applyAlignment="1"/>
    <xf numFmtId="164" fontId="0" fillId="0" borderId="0" xfId="0" applyNumberFormat="1"/>
    <xf numFmtId="0" fontId="5" fillId="0" borderId="1" xfId="2" quotePrefix="1" applyFont="1" applyFill="1" applyBorder="1" applyAlignment="1">
      <alignment horizontal="center" vertical="top" wrapText="1"/>
    </xf>
    <xf numFmtId="0" fontId="15" fillId="0" borderId="1" xfId="2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left" vertical="top"/>
    </xf>
    <xf numFmtId="0" fontId="16" fillId="0" borderId="0" xfId="10" applyFont="1" applyAlignment="1">
      <alignment horizontal="left" vertical="top"/>
    </xf>
    <xf numFmtId="9" fontId="7" fillId="0" borderId="1" xfId="2" applyNumberFormat="1" applyFont="1" applyFill="1" applyBorder="1" applyAlignment="1">
      <alignment horizontal="right" vertical="top" wrapText="1"/>
    </xf>
    <xf numFmtId="0" fontId="19" fillId="0" borderId="0" xfId="2" applyFont="1" applyBorder="1" applyAlignment="1">
      <alignment horizontal="left" vertical="top"/>
    </xf>
    <xf numFmtId="0" fontId="9" fillId="0" borderId="0" xfId="2" applyFont="1" applyAlignment="1">
      <alignment horizontal="left" vertical="top"/>
    </xf>
    <xf numFmtId="0" fontId="4" fillId="0" borderId="0" xfId="2" applyFont="1" applyFill="1" applyAlignment="1">
      <alignment horizontal="center" vertical="top"/>
    </xf>
    <xf numFmtId="0" fontId="4" fillId="0" borderId="0" xfId="2" applyFont="1" applyFill="1" applyAlignment="1">
      <alignment horizontal="center" vertical="top" wrapText="1"/>
    </xf>
    <xf numFmtId="0" fontId="16" fillId="0" borderId="0" xfId="10" applyFont="1" applyAlignment="1">
      <alignment horizontal="left" vertical="top"/>
    </xf>
    <xf numFmtId="0" fontId="15" fillId="0" borderId="1" xfId="2" applyFont="1" applyFill="1" applyBorder="1" applyAlignment="1">
      <alignment horizontal="center" vertical="top" wrapText="1"/>
    </xf>
    <xf numFmtId="0" fontId="5" fillId="0" borderId="1" xfId="2" quotePrefix="1" applyFont="1" applyFill="1" applyBorder="1" applyAlignment="1">
      <alignment horizontal="center" vertical="top" wrapText="1"/>
    </xf>
    <xf numFmtId="0" fontId="5" fillId="0" borderId="11" xfId="2" quotePrefix="1" applyFont="1" applyFill="1" applyBorder="1" applyAlignment="1">
      <alignment horizontal="center" vertical="top" wrapText="1"/>
    </xf>
    <xf numFmtId="0" fontId="5" fillId="0" borderId="12" xfId="2" quotePrefix="1" applyFont="1" applyFill="1" applyBorder="1" applyAlignment="1">
      <alignment horizontal="center" vertical="top" wrapText="1"/>
    </xf>
    <xf numFmtId="0" fontId="13" fillId="0" borderId="2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3" fillId="0" borderId="10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 wrapText="1"/>
    </xf>
    <xf numFmtId="0" fontId="14" fillId="0" borderId="6" xfId="2" applyFont="1" applyFill="1" applyBorder="1" applyAlignment="1">
      <alignment horizontal="center" vertical="center" wrapText="1"/>
    </xf>
    <xf numFmtId="0" fontId="14" fillId="0" borderId="7" xfId="2" applyFont="1" applyFill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9" xfId="2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 vertical="center" wrapText="1"/>
    </xf>
    <xf numFmtId="0" fontId="14" fillId="0" borderId="5" xfId="2" applyFont="1" applyFill="1" applyBorder="1" applyAlignment="1">
      <alignment horizontal="center" vertical="center" wrapText="1"/>
    </xf>
    <xf numFmtId="0" fontId="14" fillId="0" borderId="10" xfId="2" applyFont="1" applyFill="1" applyBorder="1" applyAlignment="1">
      <alignment horizontal="center" vertical="center" wrapText="1"/>
    </xf>
    <xf numFmtId="0" fontId="5" fillId="2" borderId="1" xfId="9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5" fillId="0" borderId="3" xfId="2" applyFont="1" applyFill="1" applyBorder="1" applyAlignment="1">
      <alignment horizontal="center" vertical="top" wrapText="1"/>
    </xf>
    <xf numFmtId="0" fontId="15" fillId="0" borderId="4" xfId="2" applyFont="1" applyFill="1" applyBorder="1" applyAlignment="1">
      <alignment horizontal="center" vertical="top" wrapText="1"/>
    </xf>
    <xf numFmtId="0" fontId="15" fillId="0" borderId="8" xfId="2" applyFont="1" applyFill="1" applyBorder="1" applyAlignment="1">
      <alignment horizontal="center" vertical="top" wrapText="1"/>
    </xf>
    <xf numFmtId="0" fontId="15" fillId="0" borderId="9" xfId="2" applyFont="1" applyFill="1" applyBorder="1" applyAlignment="1">
      <alignment horizontal="center" vertical="top" wrapText="1"/>
    </xf>
    <xf numFmtId="0" fontId="5" fillId="0" borderId="11" xfId="2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 vertical="top" wrapText="1"/>
    </xf>
    <xf numFmtId="0" fontId="24" fillId="0" borderId="0" xfId="11" applyFont="1" applyAlignment="1">
      <alignment horizontal="left" wrapText="1"/>
    </xf>
    <xf numFmtId="0" fontId="24" fillId="0" borderId="0" xfId="11" applyFont="1" applyAlignment="1">
      <alignment horizontal="left" wrapText="1"/>
    </xf>
    <xf numFmtId="0" fontId="25" fillId="0" borderId="0" xfId="12" applyFont="1" applyAlignment="1">
      <alignment horizontal="left" vertical="top"/>
    </xf>
    <xf numFmtId="0" fontId="26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</cellXfs>
  <cellStyles count="13">
    <cellStyle name="Comma" xfId="1" builtinId="3"/>
    <cellStyle name="Comma [0]" xfId="8" builtinId="6"/>
    <cellStyle name="Comma [0] 2" xfId="5" xr:uid="{00000000-0005-0000-0000-000002000000}"/>
    <cellStyle name="Comma [0] 2 2" xfId="4" xr:uid="{00000000-0005-0000-0000-000003000000}"/>
    <cellStyle name="Comma 2" xfId="7" xr:uid="{00000000-0005-0000-0000-000004000000}"/>
    <cellStyle name="Normal" xfId="0" builtinId="0"/>
    <cellStyle name="Normal 2" xfId="9" xr:uid="{00000000-0005-0000-0000-000006000000}"/>
    <cellStyle name="Normal 2 2" xfId="2" xr:uid="{00000000-0005-0000-0000-000007000000}"/>
    <cellStyle name="Normal 2 25" xfId="3" xr:uid="{00000000-0005-0000-0000-000008000000}"/>
    <cellStyle name="Normal 2 5" xfId="10" xr:uid="{00000000-0005-0000-0000-000009000000}"/>
    <cellStyle name="Normal 3 2" xfId="12" xr:uid="{D4E2227E-F69E-493F-9848-633C4837CD9E}"/>
    <cellStyle name="Normal 4" xfId="11" xr:uid="{08393AC2-4BE7-4F58-BF08-AF8E3172DB2A}"/>
    <cellStyle name="Percent 2 2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01%20CIMAHI%20SELATAN/CIMSEL%202020/JKN/LAPORAN%20FIISIK%20KEUANGAN%20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2020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VEMBER"/>
      <sheetName val="DESEMBER"/>
    </sheetNames>
    <sheetDataSet>
      <sheetData sheetId="0">
        <row r="11">
          <cell r="Q11">
            <v>67887480</v>
          </cell>
        </row>
      </sheetData>
      <sheetData sheetId="1">
        <row r="11">
          <cell r="Q11">
            <v>10360500</v>
          </cell>
        </row>
      </sheetData>
      <sheetData sheetId="2">
        <row r="11">
          <cell r="Q11">
            <v>186370175</v>
          </cell>
        </row>
      </sheetData>
      <sheetData sheetId="3">
        <row r="11">
          <cell r="Q11">
            <v>122388130</v>
          </cell>
        </row>
      </sheetData>
      <sheetData sheetId="4">
        <row r="11">
          <cell r="Q11">
            <v>15678996</v>
          </cell>
        </row>
      </sheetData>
      <sheetData sheetId="5">
        <row r="11">
          <cell r="Q11">
            <v>65960160</v>
          </cell>
        </row>
      </sheetData>
      <sheetData sheetId="6">
        <row r="11">
          <cell r="Q11">
            <v>163339279</v>
          </cell>
        </row>
      </sheetData>
      <sheetData sheetId="7">
        <row r="11">
          <cell r="Q11">
            <v>4213900</v>
          </cell>
        </row>
      </sheetData>
      <sheetData sheetId="8">
        <row r="11">
          <cell r="Q11">
            <v>106536020</v>
          </cell>
        </row>
      </sheetData>
      <sheetData sheetId="9">
        <row r="11">
          <cell r="Q11">
            <v>72838500</v>
          </cell>
        </row>
      </sheetData>
      <sheetData sheetId="10">
        <row r="11">
          <cell r="Q11">
            <v>168882660</v>
          </cell>
        </row>
      </sheetData>
      <sheetData sheetId="11">
        <row r="11">
          <cell r="N11">
            <v>1415064947</v>
          </cell>
          <cell r="Q11">
            <v>272300661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28EE-9A43-488B-A971-73C85DBF65EA}">
  <dimension ref="A1:AG85"/>
  <sheetViews>
    <sheetView tabSelected="1" topLeftCell="J7" workbookViewId="0">
      <selection activeCell="AA15" sqref="AA15"/>
    </sheetView>
  </sheetViews>
  <sheetFormatPr defaultRowHeight="15" x14ac:dyDescent="0.25"/>
  <cols>
    <col min="1" max="1" width="5.5703125" customWidth="1"/>
    <col min="4" max="4" width="24.140625" customWidth="1"/>
    <col min="5" max="5" width="22.7109375" customWidth="1"/>
    <col min="7" max="7" width="13.42578125" customWidth="1"/>
    <col min="9" max="9" width="13.42578125" customWidth="1"/>
    <col min="11" max="12" width="13" customWidth="1"/>
    <col min="13" max="13" width="10.7109375" customWidth="1"/>
    <col min="16" max="16" width="11.7109375" bestFit="1" customWidth="1"/>
    <col min="19" max="19" width="10.42578125" bestFit="1" customWidth="1"/>
    <col min="22" max="22" width="10.42578125" bestFit="1" customWidth="1"/>
    <col min="25" max="25" width="13.140625" customWidth="1"/>
  </cols>
  <sheetData>
    <row r="1" spans="1:33" ht="16.5" x14ac:dyDescent="0.25">
      <c r="A1" s="120" t="s">
        <v>62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</row>
    <row r="2" spans="1:33" ht="16.5" x14ac:dyDescent="0.25">
      <c r="A2" s="121" t="s">
        <v>63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</row>
    <row r="3" spans="1:33" ht="16.5" x14ac:dyDescent="0.25">
      <c r="A3" s="120" t="s">
        <v>67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 ht="16.5" x14ac:dyDescent="0.25">
      <c r="A4" s="67"/>
      <c r="B4" s="67"/>
      <c r="C4" s="67"/>
      <c r="D4" s="67"/>
      <c r="E4" s="68"/>
      <c r="F4" s="69"/>
      <c r="G4" s="68"/>
      <c r="H4" s="68"/>
      <c r="I4" s="68"/>
      <c r="J4" s="69"/>
      <c r="K4" s="70"/>
      <c r="L4" s="68"/>
      <c r="M4" s="68"/>
      <c r="N4" s="68"/>
      <c r="O4" s="68"/>
      <c r="P4" s="71"/>
      <c r="Q4" s="72"/>
      <c r="R4" s="68"/>
      <c r="S4" s="68"/>
      <c r="T4" s="73"/>
      <c r="U4" s="68"/>
      <c r="V4" s="68"/>
      <c r="W4" s="74"/>
      <c r="X4" s="69"/>
      <c r="Y4" s="75"/>
      <c r="Z4" s="75"/>
      <c r="AA4" s="75"/>
      <c r="AB4" s="68"/>
      <c r="AC4" s="75"/>
      <c r="AD4" s="68"/>
      <c r="AE4" s="68"/>
      <c r="AF4" s="68"/>
      <c r="AG4" s="68"/>
    </row>
    <row r="5" spans="1:33" ht="16.5" x14ac:dyDescent="0.25">
      <c r="A5" s="67" t="s">
        <v>64</v>
      </c>
      <c r="B5" s="76"/>
      <c r="C5" s="76"/>
      <c r="D5" s="76"/>
      <c r="E5" s="76"/>
      <c r="F5" s="77"/>
      <c r="G5" s="76"/>
      <c r="H5" s="76"/>
      <c r="I5" s="76"/>
      <c r="J5" s="77"/>
      <c r="K5" s="76"/>
      <c r="L5" s="76"/>
      <c r="M5" s="76"/>
      <c r="N5" s="78"/>
      <c r="O5" s="76"/>
      <c r="P5" s="76"/>
      <c r="Q5" s="76"/>
      <c r="R5" s="76"/>
      <c r="S5" s="76"/>
      <c r="T5" s="76"/>
      <c r="U5" s="76"/>
      <c r="V5" s="76"/>
      <c r="W5" s="79"/>
      <c r="X5" s="77"/>
      <c r="Y5" s="80"/>
      <c r="Z5" s="81"/>
      <c r="AA5" s="80"/>
      <c r="AB5" s="76"/>
      <c r="AC5" s="81"/>
      <c r="AD5" s="76"/>
      <c r="AE5" s="76"/>
      <c r="AF5" s="76"/>
      <c r="AG5" s="82"/>
    </row>
    <row r="6" spans="1:33" s="22" customFormat="1" ht="16.5" x14ac:dyDescent="0.25">
      <c r="A6" s="127" t="s">
        <v>4</v>
      </c>
      <c r="B6" s="130" t="s">
        <v>5</v>
      </c>
      <c r="C6" s="131"/>
      <c r="D6" s="136" t="s">
        <v>6</v>
      </c>
      <c r="E6" s="136" t="s">
        <v>7</v>
      </c>
      <c r="F6" s="123" t="s">
        <v>8</v>
      </c>
      <c r="G6" s="123"/>
      <c r="H6" s="123" t="s">
        <v>9</v>
      </c>
      <c r="I6" s="123"/>
      <c r="J6" s="123" t="s">
        <v>10</v>
      </c>
      <c r="K6" s="123"/>
      <c r="L6" s="123" t="s">
        <v>11</v>
      </c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12"/>
      <c r="X6" s="123" t="s">
        <v>71</v>
      </c>
      <c r="Y6" s="123"/>
      <c r="Z6" s="145" t="s">
        <v>12</v>
      </c>
      <c r="AA6" s="146"/>
      <c r="AB6" s="123" t="s">
        <v>13</v>
      </c>
      <c r="AC6" s="123"/>
      <c r="AD6" s="123" t="s">
        <v>14</v>
      </c>
      <c r="AE6" s="123"/>
      <c r="AF6" s="123" t="s">
        <v>15</v>
      </c>
      <c r="AG6" s="123" t="s">
        <v>16</v>
      </c>
    </row>
    <row r="7" spans="1:33" s="22" customFormat="1" ht="45.75" customHeight="1" x14ac:dyDescent="0.25">
      <c r="A7" s="128"/>
      <c r="B7" s="132"/>
      <c r="C7" s="133"/>
      <c r="D7" s="137"/>
      <c r="E7" s="137"/>
      <c r="F7" s="123"/>
      <c r="G7" s="123"/>
      <c r="H7" s="123"/>
      <c r="I7" s="123"/>
      <c r="J7" s="123"/>
      <c r="K7" s="123"/>
      <c r="L7" s="123" t="s">
        <v>17</v>
      </c>
      <c r="M7" s="123"/>
      <c r="N7" s="112" t="s">
        <v>18</v>
      </c>
      <c r="O7" s="123" t="s">
        <v>19</v>
      </c>
      <c r="P7" s="123"/>
      <c r="Q7" s="112" t="s">
        <v>18</v>
      </c>
      <c r="R7" s="123" t="s">
        <v>20</v>
      </c>
      <c r="S7" s="123"/>
      <c r="T7" s="112" t="s">
        <v>18</v>
      </c>
      <c r="U7" s="123" t="s">
        <v>21</v>
      </c>
      <c r="V7" s="123"/>
      <c r="W7" s="112" t="s">
        <v>18</v>
      </c>
      <c r="X7" s="123"/>
      <c r="Y7" s="123"/>
      <c r="Z7" s="147"/>
      <c r="AA7" s="148"/>
      <c r="AB7" s="123"/>
      <c r="AC7" s="123"/>
      <c r="AD7" s="123"/>
      <c r="AE7" s="123"/>
      <c r="AF7" s="123"/>
      <c r="AG7" s="123"/>
    </row>
    <row r="8" spans="1:33" s="22" customFormat="1" ht="23.25" customHeight="1" x14ac:dyDescent="0.25">
      <c r="A8" s="129"/>
      <c r="B8" s="134"/>
      <c r="C8" s="135"/>
      <c r="D8" s="138"/>
      <c r="E8" s="138"/>
      <c r="F8" s="30" t="s">
        <v>22</v>
      </c>
      <c r="G8" s="31" t="s">
        <v>23</v>
      </c>
      <c r="H8" s="31" t="s">
        <v>22</v>
      </c>
      <c r="I8" s="31" t="s">
        <v>23</v>
      </c>
      <c r="J8" s="30" t="s">
        <v>22</v>
      </c>
      <c r="K8" s="31" t="s">
        <v>23</v>
      </c>
      <c r="L8" s="31" t="s">
        <v>22</v>
      </c>
      <c r="M8" s="31" t="s">
        <v>23</v>
      </c>
      <c r="N8" s="31"/>
      <c r="O8" s="31" t="s">
        <v>22</v>
      </c>
      <c r="P8" s="31" t="s">
        <v>23</v>
      </c>
      <c r="Q8" s="31"/>
      <c r="R8" s="31" t="s">
        <v>22</v>
      </c>
      <c r="S8" s="31" t="s">
        <v>23</v>
      </c>
      <c r="T8" s="31"/>
      <c r="U8" s="31" t="s">
        <v>22</v>
      </c>
      <c r="V8" s="31" t="s">
        <v>23</v>
      </c>
      <c r="W8" s="32"/>
      <c r="X8" s="30" t="s">
        <v>22</v>
      </c>
      <c r="Y8" s="31" t="s">
        <v>23</v>
      </c>
      <c r="Z8" s="31" t="s">
        <v>22</v>
      </c>
      <c r="AA8" s="31" t="s">
        <v>23</v>
      </c>
      <c r="AB8" s="31" t="s">
        <v>22</v>
      </c>
      <c r="AC8" s="31" t="s">
        <v>23</v>
      </c>
      <c r="AD8" s="31" t="s">
        <v>22</v>
      </c>
      <c r="AE8" s="31" t="s">
        <v>23</v>
      </c>
      <c r="AF8" s="33"/>
      <c r="AG8" s="33"/>
    </row>
    <row r="9" spans="1:33" s="22" customFormat="1" ht="23.25" customHeight="1" x14ac:dyDescent="0.25">
      <c r="A9" s="1">
        <v>1</v>
      </c>
      <c r="B9" s="111"/>
      <c r="C9" s="111">
        <v>3</v>
      </c>
      <c r="D9" s="111"/>
      <c r="E9" s="111">
        <v>4</v>
      </c>
      <c r="F9" s="124">
        <v>5</v>
      </c>
      <c r="G9" s="124"/>
      <c r="H9" s="125">
        <v>6</v>
      </c>
      <c r="I9" s="126"/>
      <c r="J9" s="124">
        <v>7</v>
      </c>
      <c r="K9" s="124"/>
      <c r="L9" s="124">
        <v>8</v>
      </c>
      <c r="M9" s="124"/>
      <c r="N9" s="111"/>
      <c r="O9" s="124">
        <v>9</v>
      </c>
      <c r="P9" s="124"/>
      <c r="Q9" s="111"/>
      <c r="R9" s="124">
        <v>10</v>
      </c>
      <c r="S9" s="124"/>
      <c r="T9" s="111"/>
      <c r="U9" s="124">
        <v>11</v>
      </c>
      <c r="V9" s="124"/>
      <c r="W9" s="34"/>
      <c r="X9" s="150" t="s">
        <v>24</v>
      </c>
      <c r="Y9" s="124"/>
      <c r="Z9" s="149" t="s">
        <v>25</v>
      </c>
      <c r="AA9" s="126"/>
      <c r="AB9" s="150" t="s">
        <v>26</v>
      </c>
      <c r="AC9" s="124"/>
      <c r="AD9" s="150" t="s">
        <v>27</v>
      </c>
      <c r="AE9" s="124"/>
      <c r="AF9" s="111">
        <v>16</v>
      </c>
      <c r="AG9" s="111">
        <v>17</v>
      </c>
    </row>
    <row r="10" spans="1:33" s="22" customFormat="1" ht="55.5" customHeight="1" x14ac:dyDescent="0.25">
      <c r="A10" s="1"/>
      <c r="B10" s="2">
        <v>38</v>
      </c>
      <c r="C10" s="3"/>
      <c r="D10" s="4" t="s">
        <v>0</v>
      </c>
      <c r="E10" s="3" t="s">
        <v>1</v>
      </c>
      <c r="F10" s="117">
        <v>1</v>
      </c>
      <c r="G10" s="5"/>
      <c r="H10" s="6">
        <v>91.7</v>
      </c>
      <c r="I10" s="7"/>
      <c r="J10" s="65"/>
      <c r="K10" s="8"/>
      <c r="L10" s="9"/>
      <c r="M10" s="10"/>
      <c r="N10" s="11"/>
      <c r="O10" s="9"/>
      <c r="P10" s="10"/>
      <c r="Q10" s="10"/>
      <c r="R10" s="9"/>
      <c r="S10" s="10"/>
      <c r="T10" s="10"/>
      <c r="U10" s="9"/>
      <c r="V10" s="10"/>
      <c r="W10" s="12"/>
      <c r="X10" s="13">
        <f>(L10+O10+R10+U10)/2</f>
        <v>0</v>
      </c>
      <c r="Y10" s="14">
        <f>M10+P10+S10+V10</f>
        <v>0</v>
      </c>
      <c r="Z10" s="15"/>
      <c r="AA10" s="16"/>
      <c r="AB10" s="16"/>
      <c r="AC10" s="17"/>
      <c r="AD10" s="18"/>
      <c r="AE10" s="19"/>
      <c r="AF10" s="20"/>
      <c r="AG10" s="21"/>
    </row>
    <row r="11" spans="1:33" s="22" customFormat="1" ht="50.25" customHeight="1" x14ac:dyDescent="0.25">
      <c r="A11" s="1"/>
      <c r="B11" s="23">
        <v>38.090000000000003</v>
      </c>
      <c r="C11" s="3"/>
      <c r="D11" s="3" t="s">
        <v>2</v>
      </c>
      <c r="E11" s="27" t="s">
        <v>3</v>
      </c>
      <c r="F11" s="28">
        <v>1</v>
      </c>
      <c r="G11" s="5">
        <v>1653048000</v>
      </c>
      <c r="H11" s="6">
        <v>42.186161366728818</v>
      </c>
      <c r="I11" s="7">
        <v>1381396080</v>
      </c>
      <c r="J11" s="24">
        <v>100</v>
      </c>
      <c r="K11" s="25">
        <f>[1]DESEMBER!$N$11</f>
        <v>1415064947</v>
      </c>
      <c r="L11" s="9">
        <f>SUM(I29:I31)/O31*100</f>
        <v>37.650571399155766</v>
      </c>
      <c r="M11" s="11">
        <f>'[1]JANUARI 2020'!$Q$11+[1]FEBRUARI!$Q$11+[1]MARET!$Q$11</f>
        <v>264618155</v>
      </c>
      <c r="N11" s="29"/>
      <c r="O11" s="9">
        <f>SUM(K32:K34)/O34*100</f>
        <v>17.143887115047892</v>
      </c>
      <c r="P11" s="26">
        <f>[1]APRIL!$Q$11+[1]MEI!$Q$11+[1]JUNI!$Q$11</f>
        <v>204027286</v>
      </c>
      <c r="Q11" s="10"/>
      <c r="R11" s="9">
        <f>SUM(I35:I37)/O37*100</f>
        <v>21.194029850746269</v>
      </c>
      <c r="S11" s="10">
        <f>[1]JULI!$Q$11+[1]AGUSTUS!$Q$11+[1]SEPTEMBER!$Q$11</f>
        <v>274089199</v>
      </c>
      <c r="T11" s="10"/>
      <c r="U11" s="9">
        <f>SUM(I38:I40)/O40*100</f>
        <v>22.6091449237923</v>
      </c>
      <c r="V11" s="10">
        <f>[1]OKTOBER!$Q$11+[1]NOVEMBER!$Q$11+[1]DESEMBER!$Q$11</f>
        <v>514021821</v>
      </c>
      <c r="W11" s="12"/>
      <c r="X11" s="13">
        <f>(L11+O11+R11+U11)</f>
        <v>98.597633288742216</v>
      </c>
      <c r="Y11" s="14">
        <f t="shared" ref="Y11" si="0">M11+P11+S11+V11</f>
        <v>1256756461</v>
      </c>
      <c r="Z11" s="15"/>
      <c r="AA11" s="16"/>
      <c r="AB11" s="16"/>
      <c r="AC11" s="17"/>
      <c r="AD11" s="18"/>
      <c r="AE11" s="19"/>
      <c r="AF11" s="20"/>
      <c r="AG11" s="21"/>
    </row>
    <row r="12" spans="1:33" s="52" customFormat="1" ht="16.5" x14ac:dyDescent="0.25">
      <c r="B12" s="119" t="s">
        <v>76</v>
      </c>
      <c r="C12" s="119"/>
      <c r="D12" s="119"/>
      <c r="E12" s="119"/>
      <c r="F12" s="92"/>
      <c r="G12" s="92"/>
      <c r="H12" s="93"/>
      <c r="M12" s="94"/>
      <c r="N12" s="94"/>
      <c r="O12" s="39"/>
      <c r="P12" s="84"/>
      <c r="Q12" s="40"/>
      <c r="R12" s="39"/>
      <c r="S12" s="40"/>
      <c r="T12" s="40"/>
      <c r="U12" s="39"/>
      <c r="V12" s="40"/>
      <c r="W12" s="85"/>
      <c r="X12" s="86"/>
      <c r="Y12" s="122" t="s">
        <v>72</v>
      </c>
      <c r="Z12" s="122"/>
      <c r="AA12" s="122"/>
      <c r="AB12" s="122"/>
      <c r="AC12" s="95"/>
      <c r="AD12" s="96"/>
      <c r="AE12" s="97"/>
      <c r="AF12" s="98"/>
      <c r="AG12" s="99"/>
    </row>
    <row r="13" spans="1:33" s="52" customFormat="1" ht="16.5" customHeight="1" x14ac:dyDescent="0.25">
      <c r="B13" s="151" t="s">
        <v>73</v>
      </c>
      <c r="C13" s="151"/>
      <c r="D13" s="151"/>
      <c r="E13" s="151"/>
      <c r="F13" s="151"/>
      <c r="G13" s="151"/>
      <c r="H13" s="151"/>
      <c r="I13" s="151"/>
      <c r="J13" s="151"/>
      <c r="K13" s="151"/>
      <c r="M13" s="94"/>
      <c r="N13" s="94"/>
      <c r="O13" s="39"/>
      <c r="P13" s="84"/>
      <c r="Q13" s="40"/>
      <c r="R13" s="39"/>
      <c r="S13" s="40"/>
      <c r="T13" s="40"/>
      <c r="U13" s="39"/>
      <c r="V13" s="40"/>
      <c r="W13" s="85"/>
      <c r="X13" s="86"/>
      <c r="Y13" s="100" t="s">
        <v>77</v>
      </c>
      <c r="Z13" s="100"/>
      <c r="AA13" s="100"/>
      <c r="AB13" s="100"/>
      <c r="AC13" s="95"/>
      <c r="AD13" s="96"/>
      <c r="AE13" s="97"/>
      <c r="AF13" s="98"/>
      <c r="AG13" s="99"/>
    </row>
    <row r="14" spans="1:33" s="52" customFormat="1" ht="16.5" x14ac:dyDescent="0.25">
      <c r="B14" s="152"/>
      <c r="C14" s="152"/>
      <c r="D14" s="152"/>
      <c r="E14" s="152"/>
      <c r="F14" s="152"/>
      <c r="G14" s="152"/>
      <c r="H14" s="152"/>
      <c r="I14" s="152"/>
      <c r="J14" s="152"/>
      <c r="K14" s="153"/>
      <c r="M14" s="94"/>
      <c r="N14" s="94"/>
      <c r="O14" s="39"/>
      <c r="P14" s="84"/>
      <c r="Q14" s="40"/>
      <c r="R14" s="39"/>
      <c r="S14" s="40"/>
      <c r="T14" s="40"/>
      <c r="U14" s="39"/>
      <c r="V14" s="40"/>
      <c r="W14" s="85"/>
      <c r="X14" s="86"/>
      <c r="Y14" s="116"/>
      <c r="Z14" s="116"/>
      <c r="AA14" s="116"/>
      <c r="AB14" s="116"/>
      <c r="AC14" s="95"/>
      <c r="AD14" s="96"/>
      <c r="AE14" s="97"/>
      <c r="AF14" s="98"/>
      <c r="AG14" s="99"/>
    </row>
    <row r="15" spans="1:33" s="52" customFormat="1" ht="16.5" x14ac:dyDescent="0.25">
      <c r="B15" s="152"/>
      <c r="C15" s="152"/>
      <c r="D15" s="152"/>
      <c r="E15" s="152"/>
      <c r="F15" s="152"/>
      <c r="G15" s="152"/>
      <c r="H15" s="152"/>
      <c r="I15" s="152"/>
      <c r="J15" s="152"/>
      <c r="K15" s="153"/>
      <c r="M15" s="94"/>
      <c r="N15" s="94"/>
      <c r="O15" s="39"/>
      <c r="P15" s="84"/>
      <c r="Q15" s="40"/>
      <c r="R15" s="39"/>
      <c r="S15" s="40"/>
      <c r="T15" s="40"/>
      <c r="U15" s="39"/>
      <c r="V15" s="40"/>
      <c r="W15" s="85"/>
      <c r="X15" s="86"/>
      <c r="Y15" s="101"/>
      <c r="Z15" s="101"/>
      <c r="AA15" s="101"/>
      <c r="AB15" s="101"/>
      <c r="AC15" s="95"/>
      <c r="AD15" s="96"/>
      <c r="AE15" s="97"/>
      <c r="AF15" s="98"/>
      <c r="AG15" s="99"/>
    </row>
    <row r="16" spans="1:33" s="52" customFormat="1" ht="16.5" x14ac:dyDescent="0.25">
      <c r="B16" s="152"/>
      <c r="C16" s="152"/>
      <c r="D16" s="152"/>
      <c r="E16" s="152"/>
      <c r="F16" s="152"/>
      <c r="G16" s="152"/>
      <c r="H16" s="152"/>
      <c r="I16" s="152"/>
      <c r="J16" s="152"/>
      <c r="K16" s="153"/>
      <c r="M16" s="94"/>
      <c r="N16" s="94"/>
      <c r="O16" s="39"/>
      <c r="P16" s="84"/>
      <c r="Q16" s="40"/>
      <c r="R16" s="39"/>
      <c r="S16" s="40"/>
      <c r="T16" s="40"/>
      <c r="U16" s="39"/>
      <c r="V16" s="40"/>
      <c r="W16" s="85"/>
      <c r="X16" s="86"/>
      <c r="Y16" s="101"/>
      <c r="Z16" s="101"/>
      <c r="AA16" s="101"/>
      <c r="AB16" s="101"/>
      <c r="AC16" s="102"/>
      <c r="AD16" s="102"/>
      <c r="AE16" s="102"/>
      <c r="AF16" s="102"/>
      <c r="AG16" s="102"/>
    </row>
    <row r="17" spans="1:33" s="52" customFormat="1" ht="16.5" customHeight="1" x14ac:dyDescent="0.25">
      <c r="A17" s="83"/>
      <c r="B17" s="154" t="s">
        <v>74</v>
      </c>
      <c r="C17" s="154"/>
      <c r="D17" s="154"/>
      <c r="E17" s="154"/>
      <c r="F17" s="154"/>
      <c r="G17" s="154"/>
      <c r="H17" s="154"/>
      <c r="I17" s="154"/>
      <c r="J17" s="154"/>
      <c r="K17" s="154"/>
      <c r="L17" s="39"/>
      <c r="M17" s="40"/>
      <c r="N17" s="40"/>
      <c r="O17" s="39"/>
      <c r="P17" s="84"/>
      <c r="Q17" s="40"/>
      <c r="R17" s="39"/>
      <c r="S17" s="40"/>
      <c r="T17" s="40"/>
      <c r="U17" s="39"/>
      <c r="V17" s="40"/>
      <c r="W17" s="85"/>
      <c r="X17" s="86"/>
      <c r="Y17" s="118" t="s">
        <v>65</v>
      </c>
      <c r="Z17" s="118"/>
      <c r="AA17" s="118"/>
      <c r="AB17" s="118"/>
      <c r="AC17" s="102"/>
      <c r="AD17" s="102"/>
      <c r="AE17" s="102"/>
      <c r="AF17" s="102"/>
      <c r="AG17" s="102"/>
    </row>
    <row r="18" spans="1:33" s="52" customFormat="1" ht="16.5" customHeight="1" x14ac:dyDescent="0.25">
      <c r="A18" s="83"/>
      <c r="B18" s="155" t="s">
        <v>75</v>
      </c>
      <c r="C18" s="155"/>
      <c r="D18" s="155"/>
      <c r="E18" s="155"/>
      <c r="F18" s="155"/>
      <c r="G18" s="155"/>
      <c r="H18" s="155"/>
      <c r="I18" s="155"/>
      <c r="J18" s="155"/>
      <c r="K18" s="155"/>
      <c r="L18" s="39"/>
      <c r="M18" s="40"/>
      <c r="N18" s="40"/>
      <c r="O18" s="39"/>
      <c r="P18" s="84"/>
      <c r="Q18" s="40"/>
      <c r="R18" s="39"/>
      <c r="S18" s="40"/>
      <c r="T18" s="40"/>
      <c r="U18" s="39"/>
      <c r="V18" s="40"/>
      <c r="W18" s="85"/>
      <c r="X18" s="86"/>
      <c r="Y18" s="119" t="s">
        <v>66</v>
      </c>
      <c r="Z18" s="119"/>
      <c r="AA18" s="119"/>
      <c r="AB18" s="119"/>
      <c r="AC18" s="87"/>
      <c r="AD18" s="88"/>
      <c r="AE18" s="89"/>
      <c r="AF18" s="90"/>
      <c r="AG18" s="91"/>
    </row>
    <row r="19" spans="1:33" s="52" customFormat="1" ht="16.5" x14ac:dyDescent="0.25">
      <c r="A19" s="83"/>
      <c r="B19" s="115"/>
      <c r="C19" s="115"/>
      <c r="D19" s="115"/>
      <c r="E19" s="115"/>
      <c r="F19" s="37"/>
      <c r="G19" s="54"/>
      <c r="H19" s="56"/>
      <c r="I19" s="55"/>
      <c r="J19" s="37"/>
      <c r="K19" s="38"/>
      <c r="L19" s="39"/>
      <c r="M19" s="40"/>
      <c r="N19" s="40"/>
      <c r="O19" s="39"/>
      <c r="P19" s="84"/>
      <c r="Q19" s="40"/>
      <c r="R19" s="39"/>
      <c r="S19" s="40"/>
      <c r="T19" s="40"/>
      <c r="U19" s="39"/>
      <c r="V19" s="40"/>
      <c r="W19" s="85"/>
      <c r="X19" s="86"/>
      <c r="Y19" s="103"/>
      <c r="Z19" s="103"/>
      <c r="AA19" s="103"/>
      <c r="AB19" s="103"/>
      <c r="AC19" s="87"/>
      <c r="AD19" s="88"/>
      <c r="AE19" s="89"/>
      <c r="AF19" s="90"/>
      <c r="AG19" s="91"/>
    </row>
    <row r="20" spans="1:33" s="52" customFormat="1" ht="16.5" x14ac:dyDescent="0.25">
      <c r="A20" s="83"/>
      <c r="B20" s="115"/>
      <c r="C20" s="115"/>
      <c r="D20" s="115"/>
      <c r="E20" s="115"/>
      <c r="F20" s="37"/>
      <c r="G20" s="54"/>
      <c r="H20" s="56"/>
      <c r="I20" s="55"/>
      <c r="J20" s="37"/>
      <c r="K20" s="38"/>
      <c r="L20" s="39"/>
      <c r="M20" s="40"/>
      <c r="N20" s="40"/>
      <c r="O20" s="39"/>
      <c r="P20" s="84"/>
      <c r="Q20" s="40"/>
      <c r="R20" s="39"/>
      <c r="S20" s="40"/>
      <c r="T20" s="40"/>
      <c r="U20" s="39"/>
      <c r="V20" s="40"/>
      <c r="W20" s="85"/>
      <c r="X20" s="86"/>
      <c r="Y20" s="103"/>
      <c r="Z20" s="103"/>
      <c r="AA20" s="103"/>
      <c r="AB20" s="103"/>
      <c r="AC20" s="87"/>
      <c r="AD20" s="88"/>
      <c r="AE20" s="89"/>
      <c r="AF20" s="90"/>
      <c r="AG20" s="91"/>
    </row>
    <row r="21" spans="1:33" s="52" customFormat="1" ht="16.5" x14ac:dyDescent="0.25">
      <c r="A21" s="83"/>
      <c r="B21" s="115"/>
      <c r="C21" s="115"/>
      <c r="D21" s="115"/>
      <c r="E21" s="115"/>
      <c r="F21" s="37"/>
      <c r="G21" s="54"/>
      <c r="H21" s="56"/>
      <c r="I21" s="55"/>
      <c r="J21" s="37"/>
      <c r="K21" s="38"/>
      <c r="L21" s="39"/>
      <c r="M21" s="40"/>
      <c r="N21" s="40"/>
      <c r="O21" s="39"/>
      <c r="P21" s="84"/>
      <c r="Q21" s="40"/>
      <c r="R21" s="39"/>
      <c r="S21" s="40"/>
      <c r="T21" s="40"/>
      <c r="U21" s="39"/>
      <c r="V21" s="40"/>
      <c r="W21" s="85"/>
      <c r="X21" s="86"/>
      <c r="Y21" s="103"/>
      <c r="Z21" s="103"/>
      <c r="AA21" s="103"/>
      <c r="AB21" s="103"/>
      <c r="AC21" s="87"/>
      <c r="AD21" s="88"/>
      <c r="AE21" s="89"/>
      <c r="AF21" s="90"/>
      <c r="AG21" s="91"/>
    </row>
    <row r="22" spans="1:33" s="52" customFormat="1" ht="16.5" x14ac:dyDescent="0.25">
      <c r="A22" s="83"/>
      <c r="B22" s="115"/>
      <c r="C22" s="115"/>
      <c r="D22" s="115"/>
      <c r="E22" s="115"/>
      <c r="F22" s="37"/>
      <c r="G22" s="54"/>
      <c r="H22" s="56"/>
      <c r="I22" s="55"/>
      <c r="J22" s="37"/>
      <c r="K22" s="38"/>
      <c r="L22" s="39"/>
      <c r="M22" s="40"/>
      <c r="N22" s="40"/>
      <c r="O22" s="39"/>
      <c r="P22" s="84"/>
      <c r="Q22" s="40"/>
      <c r="R22" s="39"/>
      <c r="S22" s="40"/>
      <c r="T22" s="40"/>
      <c r="U22" s="39"/>
      <c r="V22" s="40"/>
      <c r="W22" s="85"/>
      <c r="X22" s="86"/>
      <c r="Y22" s="103"/>
      <c r="Z22" s="103"/>
      <c r="AA22" s="103"/>
      <c r="AB22" s="103"/>
      <c r="AC22" s="87"/>
      <c r="AD22" s="88"/>
      <c r="AE22" s="89"/>
      <c r="AF22" s="90"/>
      <c r="AG22" s="91"/>
    </row>
    <row r="24" spans="1:33" x14ac:dyDescent="0.25">
      <c r="E24" t="s">
        <v>60</v>
      </c>
      <c r="F24" s="66">
        <v>22784</v>
      </c>
    </row>
    <row r="25" spans="1:33" x14ac:dyDescent="0.25">
      <c r="E25" t="s">
        <v>61</v>
      </c>
      <c r="F25" s="66">
        <v>34125</v>
      </c>
    </row>
    <row r="26" spans="1:33" x14ac:dyDescent="0.25">
      <c r="L26" t="s">
        <v>70</v>
      </c>
      <c r="N26" t="s">
        <v>69</v>
      </c>
    </row>
    <row r="27" spans="1:33" ht="27" x14ac:dyDescent="0.25">
      <c r="E27" s="140" t="s">
        <v>29</v>
      </c>
      <c r="F27" s="140" t="s">
        <v>30</v>
      </c>
      <c r="G27" s="140"/>
      <c r="H27" s="140"/>
      <c r="I27" s="140"/>
      <c r="J27" s="41" t="s">
        <v>31</v>
      </c>
      <c r="K27" s="142" t="s">
        <v>32</v>
      </c>
      <c r="N27" s="139" t="s">
        <v>29</v>
      </c>
      <c r="O27" s="113" t="s">
        <v>36</v>
      </c>
    </row>
    <row r="28" spans="1:33" x14ac:dyDescent="0.25">
      <c r="E28" s="140"/>
      <c r="F28" s="113" t="s">
        <v>33</v>
      </c>
      <c r="G28" s="113" t="s">
        <v>34</v>
      </c>
      <c r="H28" s="113" t="s">
        <v>35</v>
      </c>
      <c r="I28" s="113" t="s">
        <v>36</v>
      </c>
      <c r="J28" s="114" t="s">
        <v>36</v>
      </c>
      <c r="K28" s="142"/>
      <c r="N28" s="139"/>
      <c r="O28" s="113"/>
    </row>
    <row r="29" spans="1:33" x14ac:dyDescent="0.25">
      <c r="E29" s="42" t="s">
        <v>59</v>
      </c>
      <c r="F29" s="43">
        <v>1043</v>
      </c>
      <c r="G29" s="43">
        <v>975</v>
      </c>
      <c r="H29" s="43">
        <v>680</v>
      </c>
      <c r="I29" s="43">
        <v>2698</v>
      </c>
      <c r="J29" s="44">
        <v>2005</v>
      </c>
      <c r="K29" s="45">
        <f>SUM(I29:J29)</f>
        <v>4703</v>
      </c>
      <c r="N29" s="42" t="s">
        <v>37</v>
      </c>
      <c r="O29" s="43">
        <v>19879</v>
      </c>
    </row>
    <row r="30" spans="1:33" x14ac:dyDescent="0.25">
      <c r="E30" s="63" t="s">
        <v>38</v>
      </c>
      <c r="F30" s="63">
        <v>980</v>
      </c>
      <c r="G30" s="63">
        <v>906</v>
      </c>
      <c r="H30" s="63">
        <v>582</v>
      </c>
      <c r="I30" s="63">
        <v>2468</v>
      </c>
      <c r="J30" s="63">
        <v>2206</v>
      </c>
      <c r="K30" s="63">
        <v>4674</v>
      </c>
      <c r="N30" s="42" t="s">
        <v>38</v>
      </c>
      <c r="O30" s="43">
        <v>19601</v>
      </c>
    </row>
    <row r="31" spans="1:33" x14ac:dyDescent="0.25">
      <c r="E31" s="63" t="s">
        <v>40</v>
      </c>
      <c r="F31" s="63">
        <v>782</v>
      </c>
      <c r="G31" s="63">
        <v>834</v>
      </c>
      <c r="H31" s="63">
        <v>532</v>
      </c>
      <c r="I31" s="63">
        <v>2148</v>
      </c>
      <c r="J31" s="63">
        <v>0</v>
      </c>
      <c r="K31" s="63">
        <f>SUM(I31:J31)</f>
        <v>2148</v>
      </c>
      <c r="L31" s="110">
        <f>SUM(K29:K31)</f>
        <v>11525</v>
      </c>
      <c r="N31" s="42" t="s">
        <v>40</v>
      </c>
      <c r="O31" s="43">
        <v>19426</v>
      </c>
    </row>
    <row r="32" spans="1:33" x14ac:dyDescent="0.25">
      <c r="E32" s="64" t="s">
        <v>42</v>
      </c>
      <c r="F32" s="107">
        <v>387</v>
      </c>
      <c r="G32" s="107">
        <v>389</v>
      </c>
      <c r="H32" s="108">
        <v>222</v>
      </c>
      <c r="I32" s="5">
        <f>SUM(F32:H32)</f>
        <v>998</v>
      </c>
      <c r="J32" s="6">
        <v>0</v>
      </c>
      <c r="K32" s="63">
        <f t="shared" ref="K32:K40" si="1">SUM(I32:J32)</f>
        <v>998</v>
      </c>
      <c r="N32" s="42" t="s">
        <v>42</v>
      </c>
      <c r="O32" s="43">
        <v>19415</v>
      </c>
    </row>
    <row r="33" spans="5:15" x14ac:dyDescent="0.25">
      <c r="E33" s="42" t="s">
        <v>44</v>
      </c>
      <c r="F33" s="43">
        <v>308</v>
      </c>
      <c r="G33" s="43">
        <v>374</v>
      </c>
      <c r="H33" s="43">
        <v>191</v>
      </c>
      <c r="I33" s="43">
        <f>SUM(F33:H33)</f>
        <v>873</v>
      </c>
      <c r="J33" s="44">
        <v>0</v>
      </c>
      <c r="K33" s="63">
        <f t="shared" si="1"/>
        <v>873</v>
      </c>
      <c r="N33" s="42" t="s">
        <v>44</v>
      </c>
      <c r="O33" s="43">
        <v>18439</v>
      </c>
    </row>
    <row r="34" spans="5:15" x14ac:dyDescent="0.25">
      <c r="E34" s="42" t="s">
        <v>46</v>
      </c>
      <c r="F34" s="43">
        <v>548</v>
      </c>
      <c r="G34" s="43">
        <v>716</v>
      </c>
      <c r="H34" s="43">
        <v>194</v>
      </c>
      <c r="I34" s="43">
        <f t="shared" ref="I34:I40" si="2">SUM(F34:H34)</f>
        <v>1458</v>
      </c>
      <c r="J34" s="44">
        <v>0</v>
      </c>
      <c r="K34" s="63">
        <f t="shared" si="1"/>
        <v>1458</v>
      </c>
      <c r="L34">
        <f>SUM(K32:K33)</f>
        <v>1871</v>
      </c>
      <c r="N34" s="42" t="s">
        <v>46</v>
      </c>
      <c r="O34" s="43">
        <v>19418</v>
      </c>
    </row>
    <row r="35" spans="5:15" x14ac:dyDescent="0.25">
      <c r="E35" s="46" t="s">
        <v>47</v>
      </c>
      <c r="F35" s="47">
        <v>493</v>
      </c>
      <c r="G35" s="47">
        <v>474</v>
      </c>
      <c r="H35" s="47">
        <v>337</v>
      </c>
      <c r="I35" s="43">
        <f t="shared" si="2"/>
        <v>1304</v>
      </c>
      <c r="J35" s="44">
        <v>0</v>
      </c>
      <c r="K35" s="63">
        <f t="shared" si="1"/>
        <v>1304</v>
      </c>
      <c r="N35" s="42" t="s">
        <v>47</v>
      </c>
      <c r="O35" s="43">
        <v>19338</v>
      </c>
    </row>
    <row r="36" spans="5:15" x14ac:dyDescent="0.25">
      <c r="E36" s="42" t="s">
        <v>48</v>
      </c>
      <c r="F36" s="43">
        <v>290</v>
      </c>
      <c r="G36" s="43">
        <v>690</v>
      </c>
      <c r="H36" s="43">
        <v>318</v>
      </c>
      <c r="I36" s="43">
        <f t="shared" si="2"/>
        <v>1298</v>
      </c>
      <c r="J36" s="44">
        <v>0</v>
      </c>
      <c r="K36" s="63">
        <f t="shared" si="1"/>
        <v>1298</v>
      </c>
      <c r="N36" s="42" t="s">
        <v>48</v>
      </c>
      <c r="O36" s="43">
        <v>18705</v>
      </c>
    </row>
    <row r="37" spans="5:15" x14ac:dyDescent="0.25">
      <c r="E37" s="42" t="s">
        <v>49</v>
      </c>
      <c r="F37" s="43">
        <v>527</v>
      </c>
      <c r="G37" s="43">
        <v>614</v>
      </c>
      <c r="H37" s="43">
        <v>304</v>
      </c>
      <c r="I37" s="43">
        <f t="shared" si="2"/>
        <v>1445</v>
      </c>
      <c r="J37" s="44">
        <v>0</v>
      </c>
      <c r="K37" s="63">
        <f t="shared" si="1"/>
        <v>1445</v>
      </c>
      <c r="L37">
        <f>K35+K36+K37</f>
        <v>4047</v>
      </c>
      <c r="N37" s="42" t="s">
        <v>49</v>
      </c>
      <c r="O37" s="43">
        <v>19095</v>
      </c>
    </row>
    <row r="38" spans="5:15" x14ac:dyDescent="0.25">
      <c r="E38" s="42" t="s">
        <v>50</v>
      </c>
      <c r="F38" s="43">
        <v>497</v>
      </c>
      <c r="G38" s="43">
        <v>595</v>
      </c>
      <c r="H38" s="43">
        <v>329</v>
      </c>
      <c r="I38" s="43">
        <f t="shared" si="2"/>
        <v>1421</v>
      </c>
      <c r="J38" s="44">
        <v>0</v>
      </c>
      <c r="K38" s="45">
        <f t="shared" si="1"/>
        <v>1421</v>
      </c>
      <c r="N38" s="42" t="s">
        <v>50</v>
      </c>
      <c r="O38" s="43">
        <v>19115</v>
      </c>
    </row>
    <row r="39" spans="5:15" x14ac:dyDescent="0.25">
      <c r="E39" s="42" t="s">
        <v>51</v>
      </c>
      <c r="F39" s="43">
        <v>591</v>
      </c>
      <c r="G39" s="43">
        <v>616</v>
      </c>
      <c r="H39" s="43">
        <v>337</v>
      </c>
      <c r="I39" s="43">
        <f t="shared" si="2"/>
        <v>1544</v>
      </c>
      <c r="J39" s="44">
        <v>0</v>
      </c>
      <c r="K39" s="45">
        <f t="shared" si="1"/>
        <v>1544</v>
      </c>
      <c r="N39" s="42" t="s">
        <v>51</v>
      </c>
      <c r="O39" s="43">
        <v>19189</v>
      </c>
    </row>
    <row r="40" spans="5:15" x14ac:dyDescent="0.25">
      <c r="E40" s="42" t="s">
        <v>52</v>
      </c>
      <c r="F40" s="43">
        <v>525</v>
      </c>
      <c r="G40" s="43">
        <v>604</v>
      </c>
      <c r="H40" s="43">
        <v>282</v>
      </c>
      <c r="I40" s="43">
        <f t="shared" si="2"/>
        <v>1411</v>
      </c>
      <c r="J40" s="44">
        <v>0</v>
      </c>
      <c r="K40" s="45">
        <f t="shared" si="1"/>
        <v>1411</v>
      </c>
      <c r="N40" s="42" t="s">
        <v>52</v>
      </c>
      <c r="O40" s="43">
        <v>19355</v>
      </c>
    </row>
    <row r="41" spans="5:15" x14ac:dyDescent="0.25">
      <c r="E41" s="48" t="s">
        <v>32</v>
      </c>
      <c r="F41" s="49">
        <f>SUM(F29:F40)</f>
        <v>6971</v>
      </c>
      <c r="G41" s="49">
        <f t="shared" ref="G41:I41" si="3">SUM(G29:G40)</f>
        <v>7787</v>
      </c>
      <c r="H41" s="49">
        <f t="shared" si="3"/>
        <v>4308</v>
      </c>
      <c r="I41" s="49">
        <f t="shared" si="3"/>
        <v>19066</v>
      </c>
      <c r="J41" s="49">
        <f>SUM(J29:J40)</f>
        <v>4211</v>
      </c>
      <c r="K41" s="50">
        <f t="shared" ref="K41" si="4">I41+J41</f>
        <v>23277</v>
      </c>
    </row>
    <row r="42" spans="5:15" x14ac:dyDescent="0.25">
      <c r="E42" s="64" t="s">
        <v>54</v>
      </c>
      <c r="F42" s="64"/>
      <c r="G42" s="64"/>
      <c r="H42" s="28"/>
      <c r="I42" s="5" t="s">
        <v>54</v>
      </c>
      <c r="J42" s="7">
        <f>J41/3</f>
        <v>1403.6666666666667</v>
      </c>
      <c r="K42" s="7">
        <f>I41+J42</f>
        <v>20469.666666666668</v>
      </c>
    </row>
    <row r="44" spans="5:15" x14ac:dyDescent="0.25">
      <c r="E44" s="104"/>
      <c r="F44" s="105"/>
      <c r="G44" s="106"/>
      <c r="L44" t="s">
        <v>68</v>
      </c>
    </row>
    <row r="45" spans="5:15" x14ac:dyDescent="0.25">
      <c r="E45" s="109"/>
      <c r="F45" s="109"/>
      <c r="G45" s="109"/>
    </row>
    <row r="46" spans="5:15" x14ac:dyDescent="0.25">
      <c r="E46" s="104"/>
      <c r="F46" s="104"/>
      <c r="G46" s="104"/>
    </row>
    <row r="48" spans="5:15" x14ac:dyDescent="0.25">
      <c r="E48" s="35" t="s">
        <v>28</v>
      </c>
      <c r="F48" s="36"/>
      <c r="G48" s="36"/>
      <c r="H48" s="36"/>
      <c r="I48" s="36"/>
      <c r="J48" s="36"/>
      <c r="K48" s="36"/>
      <c r="L48" s="37"/>
      <c r="M48" s="38"/>
      <c r="N48" s="39"/>
      <c r="O48" s="40"/>
    </row>
    <row r="49" spans="5:15" ht="27" x14ac:dyDescent="0.25">
      <c r="E49" s="140" t="s">
        <v>29</v>
      </c>
      <c r="F49" s="140" t="s">
        <v>30</v>
      </c>
      <c r="G49" s="140"/>
      <c r="H49" s="140"/>
      <c r="I49" s="140"/>
      <c r="J49" s="41" t="s">
        <v>31</v>
      </c>
      <c r="K49" s="142" t="s">
        <v>32</v>
      </c>
      <c r="L49" s="37"/>
      <c r="M49" s="38"/>
      <c r="N49" s="39"/>
      <c r="O49" s="40"/>
    </row>
    <row r="50" spans="5:15" x14ac:dyDescent="0.25">
      <c r="E50" s="140"/>
      <c r="F50" s="113" t="s">
        <v>33</v>
      </c>
      <c r="G50" s="113" t="s">
        <v>34</v>
      </c>
      <c r="H50" s="113" t="s">
        <v>35</v>
      </c>
      <c r="I50" s="113" t="s">
        <v>36</v>
      </c>
      <c r="J50" s="114" t="s">
        <v>36</v>
      </c>
      <c r="K50" s="142"/>
      <c r="L50" s="37"/>
      <c r="M50" s="38"/>
      <c r="N50" s="39"/>
      <c r="O50" s="40"/>
    </row>
    <row r="51" spans="5:15" x14ac:dyDescent="0.25">
      <c r="E51" s="42" t="s">
        <v>37</v>
      </c>
      <c r="F51" s="43"/>
      <c r="G51" s="43"/>
      <c r="H51" s="43"/>
      <c r="I51" s="43"/>
      <c r="J51" s="44"/>
      <c r="K51" s="45"/>
      <c r="L51" s="37"/>
      <c r="M51" s="38"/>
      <c r="N51" s="39"/>
      <c r="O51" s="40"/>
    </row>
    <row r="52" spans="5:15" x14ac:dyDescent="0.25">
      <c r="E52" s="42" t="s">
        <v>38</v>
      </c>
      <c r="F52" s="43"/>
      <c r="G52" s="43"/>
      <c r="H52" s="43"/>
      <c r="I52" s="43"/>
      <c r="J52" s="44"/>
      <c r="K52" s="45"/>
      <c r="L52" s="37"/>
      <c r="M52" s="38"/>
      <c r="N52" s="39"/>
      <c r="O52" s="40" t="s">
        <v>39</v>
      </c>
    </row>
    <row r="53" spans="5:15" ht="27" x14ac:dyDescent="0.25">
      <c r="E53" s="42" t="s">
        <v>40</v>
      </c>
      <c r="F53" s="43"/>
      <c r="G53" s="43"/>
      <c r="H53" s="43"/>
      <c r="I53" s="43"/>
      <c r="J53" s="44"/>
      <c r="K53" s="45"/>
      <c r="L53" s="37"/>
      <c r="M53" s="38">
        <f>SUM(K51:K53)</f>
        <v>0</v>
      </c>
      <c r="N53" s="39" t="s">
        <v>41</v>
      </c>
      <c r="O53" s="40"/>
    </row>
    <row r="54" spans="5:15" ht="27" x14ac:dyDescent="0.25">
      <c r="E54" s="42" t="s">
        <v>42</v>
      </c>
      <c r="F54" s="43">
        <v>262</v>
      </c>
      <c r="G54" s="43">
        <v>59</v>
      </c>
      <c r="H54" s="43">
        <v>49</v>
      </c>
      <c r="I54" s="43"/>
      <c r="J54" s="44"/>
      <c r="K54" s="45"/>
      <c r="L54" s="37"/>
      <c r="M54" s="38">
        <f>SUM(K54:K56)</f>
        <v>0</v>
      </c>
      <c r="N54" s="39" t="s">
        <v>43</v>
      </c>
      <c r="O54" s="40"/>
    </row>
    <row r="55" spans="5:15" ht="27" x14ac:dyDescent="0.25">
      <c r="E55" s="42" t="s">
        <v>44</v>
      </c>
      <c r="I55" s="43"/>
      <c r="J55" s="44"/>
      <c r="K55" s="45"/>
      <c r="L55" s="37"/>
      <c r="M55" s="38">
        <f>SUM(K57:K59)</f>
        <v>0</v>
      </c>
      <c r="N55" s="39" t="s">
        <v>45</v>
      </c>
      <c r="O55" s="40"/>
    </row>
    <row r="56" spans="5:15" x14ac:dyDescent="0.25">
      <c r="E56" s="42" t="s">
        <v>46</v>
      </c>
      <c r="F56" s="43"/>
      <c r="G56" s="43"/>
      <c r="H56" s="43"/>
      <c r="I56" s="43"/>
      <c r="J56" s="44"/>
      <c r="K56" s="45"/>
      <c r="L56" s="37"/>
      <c r="M56" s="38"/>
      <c r="N56" s="39"/>
      <c r="O56" s="40"/>
    </row>
    <row r="57" spans="5:15" x14ac:dyDescent="0.25">
      <c r="E57" s="46" t="s">
        <v>47</v>
      </c>
      <c r="F57" s="47"/>
      <c r="G57" s="47"/>
      <c r="H57" s="47"/>
      <c r="I57" s="43"/>
      <c r="J57" s="44"/>
      <c r="K57" s="45"/>
      <c r="L57" s="37"/>
      <c r="M57" s="38"/>
      <c r="N57" s="39"/>
      <c r="O57" s="40"/>
    </row>
    <row r="58" spans="5:15" x14ac:dyDescent="0.25">
      <c r="E58" s="42" t="s">
        <v>48</v>
      </c>
      <c r="F58" s="43"/>
      <c r="G58" s="43"/>
      <c r="H58" s="43"/>
      <c r="I58" s="43"/>
      <c r="J58" s="44"/>
      <c r="K58" s="45"/>
      <c r="L58" s="37"/>
      <c r="M58" s="38"/>
      <c r="N58" s="39"/>
      <c r="O58" s="40"/>
    </row>
    <row r="59" spans="5:15" x14ac:dyDescent="0.25">
      <c r="E59" s="42" t="s">
        <v>49</v>
      </c>
      <c r="F59" s="43"/>
      <c r="G59" s="43"/>
      <c r="H59" s="43"/>
      <c r="I59" s="43"/>
      <c r="J59" s="44"/>
      <c r="K59" s="45"/>
      <c r="L59" s="37"/>
      <c r="M59" s="38"/>
      <c r="N59" s="39"/>
      <c r="O59" s="40"/>
    </row>
    <row r="60" spans="5:15" x14ac:dyDescent="0.25">
      <c r="E60" s="42" t="s">
        <v>50</v>
      </c>
      <c r="F60" s="43"/>
      <c r="G60" s="43"/>
      <c r="H60" s="43"/>
      <c r="I60" s="43"/>
      <c r="J60" s="44"/>
      <c r="K60" s="45"/>
      <c r="L60" s="37"/>
      <c r="M60" s="38"/>
      <c r="N60" s="39"/>
      <c r="O60" s="40"/>
    </row>
    <row r="61" spans="5:15" x14ac:dyDescent="0.25">
      <c r="E61" s="42" t="s">
        <v>51</v>
      </c>
      <c r="F61" s="43"/>
      <c r="G61" s="43"/>
      <c r="H61" s="43"/>
      <c r="I61" s="43"/>
      <c r="J61" s="44"/>
      <c r="K61" s="45"/>
      <c r="L61" s="37"/>
      <c r="M61" s="38"/>
      <c r="N61" s="39"/>
      <c r="O61" s="40"/>
    </row>
    <row r="62" spans="5:15" x14ac:dyDescent="0.25">
      <c r="E62" s="42" t="s">
        <v>52</v>
      </c>
      <c r="F62" s="43"/>
      <c r="G62" s="43"/>
      <c r="H62" s="43"/>
      <c r="I62" s="43"/>
      <c r="J62" s="44"/>
      <c r="K62" s="45"/>
      <c r="L62" s="37"/>
      <c r="M62" s="38"/>
      <c r="N62" s="39"/>
      <c r="O62" s="40"/>
    </row>
    <row r="63" spans="5:15" x14ac:dyDescent="0.25">
      <c r="E63" s="48" t="s">
        <v>32</v>
      </c>
      <c r="F63" s="49">
        <f>SUM(F51:F62)</f>
        <v>262</v>
      </c>
      <c r="G63" s="49">
        <f t="shared" ref="G63:I63" si="5">SUM(G51:G62)</f>
        <v>59</v>
      </c>
      <c r="H63" s="49">
        <f t="shared" si="5"/>
        <v>49</v>
      </c>
      <c r="I63" s="49">
        <f t="shared" si="5"/>
        <v>0</v>
      </c>
      <c r="J63" s="49">
        <f>SUM(J51:J62)</f>
        <v>0</v>
      </c>
      <c r="K63" s="50">
        <f t="shared" ref="K63" si="6">I63+J63</f>
        <v>0</v>
      </c>
      <c r="L63" s="37"/>
      <c r="M63" s="38" t="s">
        <v>53</v>
      </c>
      <c r="N63" s="39"/>
      <c r="O63" s="40" t="s">
        <v>39</v>
      </c>
    </row>
    <row r="64" spans="5:15" ht="16.5" x14ac:dyDescent="0.25">
      <c r="E64" s="51" t="s">
        <v>54</v>
      </c>
      <c r="F64" s="51"/>
      <c r="G64" s="51"/>
      <c r="H64" s="28"/>
      <c r="I64" s="5" t="s">
        <v>54</v>
      </c>
      <c r="J64" s="7">
        <f>J63/3</f>
        <v>0</v>
      </c>
      <c r="K64" s="7">
        <f>I63+J64</f>
        <v>0</v>
      </c>
      <c r="L64" s="37"/>
      <c r="M64" s="39">
        <v>34466</v>
      </c>
      <c r="N64" s="52"/>
      <c r="O64" s="53" t="e">
        <f>K63/N74*100</f>
        <v>#DIV/0!</v>
      </c>
    </row>
    <row r="65" spans="5:15" x14ac:dyDescent="0.25">
      <c r="E65" s="115"/>
      <c r="F65" s="115"/>
      <c r="G65" s="115"/>
      <c r="H65" s="37"/>
      <c r="I65" s="54" t="s">
        <v>55</v>
      </c>
      <c r="J65" s="55"/>
      <c r="K65" s="55"/>
      <c r="L65" s="37"/>
      <c r="M65" s="38"/>
      <c r="N65" s="39"/>
      <c r="O65" s="53">
        <f>K63/M64*100</f>
        <v>0</v>
      </c>
    </row>
    <row r="66" spans="5:15" x14ac:dyDescent="0.25">
      <c r="E66" s="115"/>
      <c r="F66" s="115"/>
      <c r="G66" s="115"/>
      <c r="H66" s="37"/>
      <c r="I66" s="54"/>
      <c r="J66" s="56"/>
      <c r="K66" s="55"/>
      <c r="L66" s="37"/>
      <c r="M66" s="38"/>
      <c r="N66" s="39"/>
      <c r="O66" s="40"/>
    </row>
    <row r="67" spans="5:15" x14ac:dyDescent="0.25">
      <c r="E67" s="115"/>
      <c r="F67" s="115"/>
      <c r="G67" s="115"/>
      <c r="H67" s="37"/>
      <c r="I67" s="54"/>
      <c r="J67" s="56"/>
      <c r="K67" s="55"/>
      <c r="L67" s="37"/>
      <c r="M67" s="38"/>
      <c r="N67" s="39"/>
      <c r="O67" s="40"/>
    </row>
    <row r="68" spans="5:15" x14ac:dyDescent="0.25">
      <c r="E68" s="115"/>
      <c r="F68" s="115"/>
      <c r="G68" s="115"/>
      <c r="H68" s="37"/>
      <c r="I68" s="54"/>
      <c r="J68" s="56"/>
      <c r="K68" s="55"/>
      <c r="L68" s="37"/>
      <c r="M68" s="38"/>
      <c r="N68" s="39"/>
      <c r="O68" s="40"/>
    </row>
    <row r="69" spans="5:15" x14ac:dyDescent="0.25">
      <c r="E69" s="35" t="s">
        <v>56</v>
      </c>
      <c r="F69" s="36"/>
      <c r="G69" s="36"/>
      <c r="H69" s="36"/>
      <c r="I69" s="36"/>
      <c r="J69" s="36"/>
      <c r="K69" s="36"/>
      <c r="L69" s="37"/>
      <c r="M69" s="57" t="s">
        <v>57</v>
      </c>
      <c r="N69" s="58"/>
      <c r="O69" s="58"/>
    </row>
    <row r="70" spans="5:15" ht="27" x14ac:dyDescent="0.25">
      <c r="E70" s="143" t="s">
        <v>29</v>
      </c>
      <c r="F70" s="140" t="s">
        <v>30</v>
      </c>
      <c r="G70" s="140"/>
      <c r="H70" s="140"/>
      <c r="I70" s="140"/>
      <c r="J70" s="41" t="s">
        <v>31</v>
      </c>
      <c r="K70" s="142" t="s">
        <v>32</v>
      </c>
      <c r="L70" s="59"/>
      <c r="M70" s="139" t="s">
        <v>29</v>
      </c>
      <c r="N70" s="140" t="s">
        <v>36</v>
      </c>
      <c r="O70" s="58"/>
    </row>
    <row r="71" spans="5:15" x14ac:dyDescent="0.25">
      <c r="E71" s="144"/>
      <c r="F71" s="113" t="s">
        <v>33</v>
      </c>
      <c r="G71" s="113" t="s">
        <v>34</v>
      </c>
      <c r="H71" s="113" t="s">
        <v>35</v>
      </c>
      <c r="I71" s="113" t="s">
        <v>36</v>
      </c>
      <c r="J71" s="114" t="s">
        <v>36</v>
      </c>
      <c r="K71" s="142"/>
      <c r="L71" s="59"/>
      <c r="M71" s="139"/>
      <c r="N71" s="140"/>
      <c r="O71" s="59"/>
    </row>
    <row r="72" spans="5:15" x14ac:dyDescent="0.25">
      <c r="E72" s="42" t="s">
        <v>37</v>
      </c>
      <c r="F72" s="43"/>
      <c r="G72" s="43"/>
      <c r="H72" s="43"/>
      <c r="I72" s="43"/>
      <c r="J72" s="44"/>
      <c r="K72" s="45"/>
      <c r="L72" s="59"/>
      <c r="M72" s="42" t="s">
        <v>37</v>
      </c>
      <c r="N72" s="43"/>
      <c r="O72" s="59"/>
    </row>
    <row r="73" spans="5:15" x14ac:dyDescent="0.25">
      <c r="E73" s="42" t="s">
        <v>38</v>
      </c>
      <c r="F73" s="43"/>
      <c r="G73" s="43"/>
      <c r="H73" s="43"/>
      <c r="I73" s="43"/>
      <c r="J73" s="44"/>
      <c r="K73" s="45"/>
      <c r="L73" s="59"/>
      <c r="M73" s="42" t="s">
        <v>38</v>
      </c>
      <c r="N73" s="43"/>
      <c r="O73" s="59"/>
    </row>
    <row r="74" spans="5:15" x14ac:dyDescent="0.25">
      <c r="E74" s="42" t="s">
        <v>40</v>
      </c>
      <c r="F74" s="43"/>
      <c r="G74" s="43"/>
      <c r="H74" s="43"/>
      <c r="I74" s="43"/>
      <c r="J74" s="44"/>
      <c r="K74" s="45"/>
      <c r="L74" s="59"/>
      <c r="M74" s="42" t="s">
        <v>40</v>
      </c>
      <c r="N74" s="43"/>
      <c r="O74" s="59"/>
    </row>
    <row r="75" spans="5:15" x14ac:dyDescent="0.25">
      <c r="E75" s="42" t="s">
        <v>42</v>
      </c>
      <c r="F75" s="43"/>
      <c r="G75" s="43"/>
      <c r="H75" s="43"/>
      <c r="I75" s="43"/>
      <c r="J75" s="44"/>
      <c r="K75" s="45"/>
      <c r="L75" s="59"/>
      <c r="M75" s="42" t="s">
        <v>42</v>
      </c>
      <c r="N75" s="43"/>
      <c r="O75" s="59"/>
    </row>
    <row r="76" spans="5:15" x14ac:dyDescent="0.25">
      <c r="E76" s="42" t="s">
        <v>44</v>
      </c>
      <c r="F76" s="43"/>
      <c r="G76" s="43"/>
      <c r="H76" s="43"/>
      <c r="I76" s="43"/>
      <c r="J76" s="44"/>
      <c r="K76" s="45"/>
      <c r="L76" s="59"/>
      <c r="M76" s="42" t="s">
        <v>44</v>
      </c>
      <c r="N76" s="43"/>
      <c r="O76" s="59"/>
    </row>
    <row r="77" spans="5:15" x14ac:dyDescent="0.25">
      <c r="E77" s="42" t="s">
        <v>46</v>
      </c>
      <c r="F77" s="43"/>
      <c r="G77" s="43"/>
      <c r="H77" s="43"/>
      <c r="I77" s="43"/>
      <c r="J77" s="44"/>
      <c r="K77" s="45"/>
      <c r="L77" s="59"/>
      <c r="M77" s="42" t="s">
        <v>46</v>
      </c>
      <c r="N77" s="43"/>
      <c r="O77" s="59"/>
    </row>
    <row r="78" spans="5:15" x14ac:dyDescent="0.25">
      <c r="E78" s="46" t="s">
        <v>47</v>
      </c>
      <c r="F78" s="47"/>
      <c r="G78" s="47"/>
      <c r="H78" s="47"/>
      <c r="I78" s="43"/>
      <c r="J78" s="44"/>
      <c r="K78" s="45"/>
      <c r="L78" s="59"/>
      <c r="M78" s="42" t="s">
        <v>47</v>
      </c>
      <c r="N78" s="43"/>
      <c r="O78" s="141">
        <f>SUM(N78:N80)</f>
        <v>0</v>
      </c>
    </row>
    <row r="79" spans="5:15" x14ac:dyDescent="0.25">
      <c r="E79" s="42" t="s">
        <v>48</v>
      </c>
      <c r="F79" s="43"/>
      <c r="G79" s="43"/>
      <c r="H79" s="43"/>
      <c r="I79" s="43"/>
      <c r="J79" s="44"/>
      <c r="K79" s="45"/>
      <c r="L79" s="59"/>
      <c r="M79" s="42" t="s">
        <v>48</v>
      </c>
      <c r="N79" s="43"/>
      <c r="O79" s="141"/>
    </row>
    <row r="80" spans="5:15" x14ac:dyDescent="0.25">
      <c r="E80" s="42" t="s">
        <v>49</v>
      </c>
      <c r="F80" s="43"/>
      <c r="G80" s="43"/>
      <c r="H80" s="43"/>
      <c r="I80" s="43"/>
      <c r="J80" s="44"/>
      <c r="K80" s="45"/>
      <c r="L80" s="59"/>
      <c r="M80" s="42" t="s">
        <v>49</v>
      </c>
      <c r="N80" s="43"/>
      <c r="O80" s="141"/>
    </row>
    <row r="81" spans="5:15" x14ac:dyDescent="0.25">
      <c r="E81" s="42" t="s">
        <v>50</v>
      </c>
      <c r="F81" s="43"/>
      <c r="G81" s="43"/>
      <c r="H81" s="43"/>
      <c r="I81" s="43"/>
      <c r="J81" s="44"/>
      <c r="K81" s="45"/>
      <c r="L81" s="59"/>
      <c r="M81" s="42" t="s">
        <v>50</v>
      </c>
      <c r="N81" s="43"/>
      <c r="O81" s="59"/>
    </row>
    <row r="82" spans="5:15" x14ac:dyDescent="0.25">
      <c r="E82" s="42" t="s">
        <v>51</v>
      </c>
      <c r="F82" s="43"/>
      <c r="G82" s="43"/>
      <c r="H82" s="43"/>
      <c r="I82" s="43"/>
      <c r="J82" s="44"/>
      <c r="K82" s="45"/>
      <c r="L82" s="59"/>
      <c r="M82" s="42" t="s">
        <v>51</v>
      </c>
      <c r="N82" s="43"/>
      <c r="O82" s="59"/>
    </row>
    <row r="83" spans="5:15" x14ac:dyDescent="0.25">
      <c r="E83" s="42" t="s">
        <v>52</v>
      </c>
      <c r="F83" s="43"/>
      <c r="G83" s="43"/>
      <c r="H83" s="43"/>
      <c r="I83" s="43">
        <f t="shared" ref="I83" si="7">SUM(F83:H83)</f>
        <v>0</v>
      </c>
      <c r="J83" s="44"/>
      <c r="K83" s="45">
        <f t="shared" ref="K83:K84" si="8">I83+J83</f>
        <v>0</v>
      </c>
      <c r="L83" s="59"/>
      <c r="M83" s="42" t="s">
        <v>52</v>
      </c>
      <c r="N83" s="43"/>
      <c r="O83" s="59"/>
    </row>
    <row r="84" spans="5:15" x14ac:dyDescent="0.25">
      <c r="E84" s="48" t="s">
        <v>32</v>
      </c>
      <c r="F84" s="49">
        <f>SUM(F72:F83)</f>
        <v>0</v>
      </c>
      <c r="G84" s="49">
        <f t="shared" ref="G84:I84" si="9">SUM(G72:G83)</f>
        <v>0</v>
      </c>
      <c r="H84" s="49">
        <f t="shared" si="9"/>
        <v>0</v>
      </c>
      <c r="I84" s="49">
        <f t="shared" si="9"/>
        <v>0</v>
      </c>
      <c r="J84" s="49">
        <f>SUM(J72:J83)</f>
        <v>0</v>
      </c>
      <c r="K84" s="50">
        <f t="shared" si="8"/>
        <v>0</v>
      </c>
      <c r="L84" s="59"/>
      <c r="M84" s="59"/>
      <c r="N84" s="60"/>
      <c r="O84" s="61">
        <f>(O78/3)/M64*100</f>
        <v>0</v>
      </c>
    </row>
    <row r="85" spans="5:15" ht="16.5" x14ac:dyDescent="0.25">
      <c r="E85" s="62" t="s">
        <v>58</v>
      </c>
      <c r="F85" s="22"/>
      <c r="G85" s="22"/>
      <c r="H85" s="22"/>
      <c r="I85" s="54"/>
      <c r="J85" s="56"/>
      <c r="K85" s="55"/>
      <c r="L85" s="37"/>
      <c r="M85" s="38"/>
      <c r="N85" s="39"/>
      <c r="O85" s="40"/>
    </row>
  </sheetData>
  <mergeCells count="52">
    <mergeCell ref="M70:M71"/>
    <mergeCell ref="N70:N71"/>
    <mergeCell ref="O78:O80"/>
    <mergeCell ref="B13:K13"/>
    <mergeCell ref="B17:K17"/>
    <mergeCell ref="B18:K18"/>
    <mergeCell ref="E49:E50"/>
    <mergeCell ref="F49:I49"/>
    <mergeCell ref="K49:K50"/>
    <mergeCell ref="E70:E71"/>
    <mergeCell ref="F70:I70"/>
    <mergeCell ref="K70:K71"/>
    <mergeCell ref="B12:E12"/>
    <mergeCell ref="Y12:AB12"/>
    <mergeCell ref="Y17:AB17"/>
    <mergeCell ref="Y18:AB18"/>
    <mergeCell ref="E27:E28"/>
    <mergeCell ref="F27:I27"/>
    <mergeCell ref="K27:K28"/>
    <mergeCell ref="N27:N28"/>
    <mergeCell ref="R9:S9"/>
    <mergeCell ref="U9:V9"/>
    <mergeCell ref="X9:Y9"/>
    <mergeCell ref="Z9:AA9"/>
    <mergeCell ref="AB9:AC9"/>
    <mergeCell ref="AD9:AE9"/>
    <mergeCell ref="AG6:AG7"/>
    <mergeCell ref="L7:M7"/>
    <mergeCell ref="O7:P7"/>
    <mergeCell ref="R7:S7"/>
    <mergeCell ref="U7:V7"/>
    <mergeCell ref="F9:G9"/>
    <mergeCell ref="H9:I9"/>
    <mergeCell ref="J9:K9"/>
    <mergeCell ref="L9:M9"/>
    <mergeCell ref="O9:P9"/>
    <mergeCell ref="L6:V6"/>
    <mergeCell ref="X6:Y7"/>
    <mergeCell ref="Z6:AA7"/>
    <mergeCell ref="AB6:AC7"/>
    <mergeCell ref="AD6:AE7"/>
    <mergeCell ref="AF6:AF7"/>
    <mergeCell ref="A1:AG1"/>
    <mergeCell ref="A2:AG2"/>
    <mergeCell ref="A3:AG3"/>
    <mergeCell ref="A6:A8"/>
    <mergeCell ref="B6:C8"/>
    <mergeCell ref="D6:D8"/>
    <mergeCell ref="E6:E8"/>
    <mergeCell ref="F6:G7"/>
    <mergeCell ref="H6:I7"/>
    <mergeCell ref="J6:K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MONEV TW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2020-04-07T01:15:30Z</dcterms:created>
  <dcterms:modified xsi:type="dcterms:W3CDTF">2021-01-05T13:28:54Z</dcterms:modified>
</cp:coreProperties>
</file>