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'oan\2020\Pelaporan\"/>
    </mc:Choice>
  </mc:AlternateContent>
  <bookViews>
    <workbookView xWindow="0" yWindow="0" windowWidth="28800" windowHeight="12435" activeTab="12"/>
  </bookViews>
  <sheets>
    <sheet name="master" sheetId="7" r:id="rId1"/>
    <sheet name="1" sheetId="20" r:id="rId2"/>
    <sheet name="2" sheetId="21" r:id="rId3"/>
    <sheet name="3" sheetId="22" r:id="rId4"/>
    <sheet name="4" sheetId="23" r:id="rId5"/>
    <sheet name="5" sheetId="24" r:id="rId6"/>
    <sheet name="6" sheetId="25" r:id="rId7"/>
    <sheet name="7" sheetId="26" r:id="rId8"/>
    <sheet name="8" sheetId="27" r:id="rId9"/>
    <sheet name="9" sheetId="28" r:id="rId10"/>
    <sheet name="10" sheetId="29" r:id="rId11"/>
    <sheet name="11" sheetId="30" r:id="rId12"/>
    <sheet name="12" sheetId="31" r:id="rId13"/>
    <sheet name="TAHUN" sheetId="32" r:id="rId14"/>
    <sheet name="Grafik Trend" sheetId="12" r:id="rId15"/>
  </sheets>
  <definedNames>
    <definedName name="_xlnm.Print_Area" localSheetId="1">'1'!$A$1:$N$40</definedName>
    <definedName name="_xlnm.Print_Area" localSheetId="10">'10'!$A$1:$N$40</definedName>
    <definedName name="_xlnm.Print_Area" localSheetId="11">'11'!$A$1:$N$40</definedName>
    <definedName name="_xlnm.Print_Area" localSheetId="12">'12'!$A$1:$N$40</definedName>
    <definedName name="_xlnm.Print_Area" localSheetId="2">'2'!$A$1:$N$40</definedName>
    <definedName name="_xlnm.Print_Area" localSheetId="3">'3'!$A$1:$N$40</definedName>
    <definedName name="_xlnm.Print_Area" localSheetId="4">'4'!$A$1:$N$40</definedName>
    <definedName name="_xlnm.Print_Area" localSheetId="5">'5'!$A$1:$N$40</definedName>
    <definedName name="_xlnm.Print_Area" localSheetId="6">'6'!$A$1:$N$40</definedName>
    <definedName name="_xlnm.Print_Area" localSheetId="7">'7'!$A$1:$N$40</definedName>
    <definedName name="_xlnm.Print_Area" localSheetId="8">'8'!$A$1:$N$40</definedName>
    <definedName name="_xlnm.Print_Area" localSheetId="9">'9'!$A$1:$N$40</definedName>
    <definedName name="_xlnm.Print_Area" localSheetId="14">'Grafik Trend'!#REF!</definedName>
    <definedName name="_xlnm.Print_Area" localSheetId="0">master!$A$1:$T$37</definedName>
    <definedName name="_xlnm.Print_Area" localSheetId="13">TAHUN!$A$1:$N$30</definedName>
  </definedNames>
  <calcPr calcId="152511"/>
</workbook>
</file>

<file path=xl/calcChain.xml><?xml version="1.0" encoding="utf-8"?>
<calcChain xmlns="http://schemas.openxmlformats.org/spreadsheetml/2006/main">
  <c r="L14" i="31" l="1"/>
  <c r="M14" i="31"/>
  <c r="L14" i="30" l="1"/>
  <c r="M14" i="30"/>
  <c r="L14" i="28" l="1"/>
  <c r="M14" i="28"/>
  <c r="K22" i="21" l="1"/>
  <c r="K15" i="21" s="1"/>
  <c r="J22" i="21"/>
  <c r="J15" i="21" s="1"/>
  <c r="I22" i="21"/>
  <c r="I15" i="21" s="1"/>
  <c r="H22" i="21"/>
  <c r="H15" i="21" s="1"/>
  <c r="G22" i="21"/>
  <c r="G15" i="21" s="1"/>
  <c r="F22" i="21"/>
  <c r="E22" i="21"/>
  <c r="E15" i="21" s="1"/>
  <c r="K22" i="22"/>
  <c r="K15" i="22" s="1"/>
  <c r="J22" i="22"/>
  <c r="J15" i="22" s="1"/>
  <c r="I22" i="22"/>
  <c r="I15" i="22" s="1"/>
  <c r="H22" i="22"/>
  <c r="G22" i="22"/>
  <c r="G15" i="22" s="1"/>
  <c r="F22" i="22"/>
  <c r="F15" i="22" s="1"/>
  <c r="E22" i="22"/>
  <c r="E15" i="22" s="1"/>
  <c r="K22" i="23"/>
  <c r="K15" i="23" s="1"/>
  <c r="J22" i="23"/>
  <c r="J15" i="23" s="1"/>
  <c r="I22" i="23"/>
  <c r="I15" i="23" s="1"/>
  <c r="H22" i="23"/>
  <c r="H15" i="23" s="1"/>
  <c r="G22" i="23"/>
  <c r="G15" i="23" s="1"/>
  <c r="F22" i="23"/>
  <c r="F15" i="23" s="1"/>
  <c r="E22" i="23"/>
  <c r="E15" i="23" s="1"/>
  <c r="L22" i="24"/>
  <c r="K22" i="24"/>
  <c r="J22" i="24"/>
  <c r="I22" i="24"/>
  <c r="H22" i="24"/>
  <c r="H15" i="24" s="1"/>
  <c r="G22" i="24"/>
  <c r="G15" i="24" s="1"/>
  <c r="F22" i="24"/>
  <c r="F15" i="24" s="1"/>
  <c r="E22" i="24"/>
  <c r="K22" i="25"/>
  <c r="K15" i="25" s="1"/>
  <c r="J22" i="25"/>
  <c r="I22" i="25"/>
  <c r="H22" i="25"/>
  <c r="H15" i="25" s="1"/>
  <c r="G22" i="25"/>
  <c r="F22" i="25"/>
  <c r="E22" i="25"/>
  <c r="E15" i="25" s="1"/>
  <c r="K22" i="26"/>
  <c r="K15" i="26" s="1"/>
  <c r="J22" i="26"/>
  <c r="I22" i="26"/>
  <c r="I15" i="26" s="1"/>
  <c r="H22" i="26"/>
  <c r="H15" i="26" s="1"/>
  <c r="G22" i="26"/>
  <c r="G15" i="26" s="1"/>
  <c r="F22" i="26"/>
  <c r="F15" i="26" s="1"/>
  <c r="E22" i="26"/>
  <c r="E15" i="26" s="1"/>
  <c r="K22" i="27"/>
  <c r="K15" i="27" s="1"/>
  <c r="J22" i="27"/>
  <c r="J15" i="27" s="1"/>
  <c r="I22" i="27"/>
  <c r="H22" i="27"/>
  <c r="G22" i="27"/>
  <c r="G15" i="27" s="1"/>
  <c r="F22" i="27"/>
  <c r="F15" i="27" s="1"/>
  <c r="E22" i="27"/>
  <c r="E15" i="27" s="1"/>
  <c r="K22" i="28"/>
  <c r="J22" i="28"/>
  <c r="J15" i="28" s="1"/>
  <c r="I22" i="28"/>
  <c r="I15" i="28" s="1"/>
  <c r="H22" i="28"/>
  <c r="H15" i="28" s="1"/>
  <c r="G22" i="28"/>
  <c r="G15" i="28" s="1"/>
  <c r="F22" i="28"/>
  <c r="F15" i="28" s="1"/>
  <c r="E22" i="28"/>
  <c r="E15" i="28" s="1"/>
  <c r="K22" i="29"/>
  <c r="K15" i="29" s="1"/>
  <c r="J22" i="29"/>
  <c r="J15" i="29" s="1"/>
  <c r="I22" i="29"/>
  <c r="I15" i="29" s="1"/>
  <c r="H22" i="29"/>
  <c r="H15" i="29" s="1"/>
  <c r="G22" i="29"/>
  <c r="G15" i="29" s="1"/>
  <c r="F22" i="29"/>
  <c r="F15" i="29" s="1"/>
  <c r="E22" i="29"/>
  <c r="E15" i="29" s="1"/>
  <c r="K22" i="30"/>
  <c r="K15" i="30" s="1"/>
  <c r="J22" i="30"/>
  <c r="J15" i="30" s="1"/>
  <c r="I22" i="30"/>
  <c r="I15" i="30" s="1"/>
  <c r="H22" i="30"/>
  <c r="H15" i="30" s="1"/>
  <c r="G22" i="30"/>
  <c r="G15" i="30" s="1"/>
  <c r="F22" i="30"/>
  <c r="F15" i="30" s="1"/>
  <c r="E22" i="30"/>
  <c r="E15" i="30" s="1"/>
  <c r="K22" i="31"/>
  <c r="K15" i="31" s="1"/>
  <c r="J22" i="31"/>
  <c r="J15" i="31" s="1"/>
  <c r="I22" i="31"/>
  <c r="H22" i="31"/>
  <c r="H15" i="31" s="1"/>
  <c r="G22" i="31"/>
  <c r="G15" i="31" s="1"/>
  <c r="F22" i="31"/>
  <c r="F15" i="31" s="1"/>
  <c r="E22" i="31"/>
  <c r="K22" i="20"/>
  <c r="K15" i="20" s="1"/>
  <c r="J22" i="20"/>
  <c r="I22" i="20"/>
  <c r="I15" i="20" s="1"/>
  <c r="H22" i="20"/>
  <c r="H15" i="20" s="1"/>
  <c r="G22" i="20"/>
  <c r="G15" i="20" s="1"/>
  <c r="F22" i="20"/>
  <c r="F15" i="20" s="1"/>
  <c r="E22" i="20"/>
  <c r="E15" i="20" s="1"/>
  <c r="D22" i="21"/>
  <c r="D15" i="21" s="1"/>
  <c r="D22" i="22"/>
  <c r="D15" i="22" s="1"/>
  <c r="D22" i="23"/>
  <c r="D15" i="23" s="1"/>
  <c r="D22" i="24"/>
  <c r="D15" i="24" s="1"/>
  <c r="D22" i="25"/>
  <c r="D15" i="25" s="1"/>
  <c r="D22" i="26"/>
  <c r="D22" i="27"/>
  <c r="D15" i="27" s="1"/>
  <c r="D22" i="28"/>
  <c r="D15" i="28" s="1"/>
  <c r="D22" i="29"/>
  <c r="D15" i="29" s="1"/>
  <c r="D22" i="30"/>
  <c r="D22" i="31"/>
  <c r="D15" i="31" s="1"/>
  <c r="D22" i="20"/>
  <c r="D15" i="20" s="1"/>
  <c r="L26" i="20"/>
  <c r="M26" i="20"/>
  <c r="L27" i="20"/>
  <c r="M27" i="20"/>
  <c r="L28" i="20"/>
  <c r="M28" i="20"/>
  <c r="L29" i="20"/>
  <c r="M29" i="20"/>
  <c r="L26" i="21"/>
  <c r="M26" i="21"/>
  <c r="L27" i="21"/>
  <c r="M27" i="21"/>
  <c r="L28" i="21"/>
  <c r="M28" i="21"/>
  <c r="N28" i="21" s="1"/>
  <c r="L29" i="21"/>
  <c r="M29" i="21"/>
  <c r="N29" i="21" s="1"/>
  <c r="L26" i="22"/>
  <c r="M26" i="22"/>
  <c r="L27" i="22"/>
  <c r="M27" i="22"/>
  <c r="L28" i="22"/>
  <c r="M28" i="22"/>
  <c r="N28" i="22" s="1"/>
  <c r="L29" i="22"/>
  <c r="M29" i="22"/>
  <c r="L26" i="23"/>
  <c r="N26" i="23" s="1"/>
  <c r="M26" i="23"/>
  <c r="L27" i="23"/>
  <c r="M27" i="23"/>
  <c r="L28" i="23"/>
  <c r="M28" i="23"/>
  <c r="L29" i="23"/>
  <c r="M29" i="23"/>
  <c r="L26" i="24"/>
  <c r="N26" i="24" s="1"/>
  <c r="M26" i="24"/>
  <c r="L27" i="24"/>
  <c r="M27" i="24"/>
  <c r="N27" i="24" s="1"/>
  <c r="L28" i="24"/>
  <c r="M28" i="24"/>
  <c r="L29" i="24"/>
  <c r="M29" i="24"/>
  <c r="N29" i="24" s="1"/>
  <c r="N22" i="24" s="1"/>
  <c r="L26" i="25"/>
  <c r="M26" i="25"/>
  <c r="N26" i="25" s="1"/>
  <c r="L27" i="25"/>
  <c r="M27" i="25"/>
  <c r="L28" i="25"/>
  <c r="M28" i="25"/>
  <c r="N28" i="25" s="1"/>
  <c r="L29" i="25"/>
  <c r="M29" i="25"/>
  <c r="N29" i="25" s="1"/>
  <c r="L26" i="26"/>
  <c r="M26" i="26"/>
  <c r="N26" i="26" s="1"/>
  <c r="L27" i="26"/>
  <c r="M27" i="26"/>
  <c r="L28" i="26"/>
  <c r="M28" i="26"/>
  <c r="N28" i="26" s="1"/>
  <c r="L29" i="26"/>
  <c r="M29" i="26"/>
  <c r="N29" i="26" s="1"/>
  <c r="L26" i="27"/>
  <c r="M26" i="27"/>
  <c r="L27" i="27"/>
  <c r="M27" i="27"/>
  <c r="L28" i="27"/>
  <c r="M28" i="27"/>
  <c r="L29" i="27"/>
  <c r="N29" i="27" s="1"/>
  <c r="M29" i="27"/>
  <c r="L26" i="28"/>
  <c r="M26" i="28"/>
  <c r="L27" i="28"/>
  <c r="M27" i="28"/>
  <c r="L28" i="28"/>
  <c r="M28" i="28"/>
  <c r="L29" i="28"/>
  <c r="M29" i="28"/>
  <c r="N29" i="28" s="1"/>
  <c r="L26" i="29"/>
  <c r="M26" i="29"/>
  <c r="N26" i="29" s="1"/>
  <c r="L27" i="29"/>
  <c r="M27" i="29"/>
  <c r="L28" i="29"/>
  <c r="M28" i="29"/>
  <c r="L29" i="29"/>
  <c r="M29" i="29"/>
  <c r="N29" i="29" s="1"/>
  <c r="L26" i="30"/>
  <c r="M26" i="30"/>
  <c r="N26" i="30" s="1"/>
  <c r="L27" i="30"/>
  <c r="M27" i="30"/>
  <c r="L28" i="30"/>
  <c r="M28" i="30"/>
  <c r="N28" i="30" s="1"/>
  <c r="L29" i="30"/>
  <c r="L22" i="30" s="1"/>
  <c r="M29" i="30"/>
  <c r="L26" i="31"/>
  <c r="M26" i="31"/>
  <c r="N26" i="31" s="1"/>
  <c r="L27" i="31"/>
  <c r="M27" i="31"/>
  <c r="L28" i="31"/>
  <c r="M28" i="31"/>
  <c r="L29" i="31"/>
  <c r="M29" i="31"/>
  <c r="D27" i="32"/>
  <c r="E27" i="32"/>
  <c r="F27" i="32"/>
  <c r="G27" i="32"/>
  <c r="H27" i="32"/>
  <c r="I27" i="32"/>
  <c r="J27" i="32"/>
  <c r="K27" i="32"/>
  <c r="D28" i="32"/>
  <c r="E28" i="32"/>
  <c r="F28" i="32"/>
  <c r="G28" i="32"/>
  <c r="H28" i="32"/>
  <c r="I28" i="32"/>
  <c r="J28" i="32"/>
  <c r="K28" i="32"/>
  <c r="D29" i="32"/>
  <c r="E29" i="32"/>
  <c r="F29" i="32"/>
  <c r="G29" i="32"/>
  <c r="H29" i="32"/>
  <c r="I29" i="32"/>
  <c r="J29" i="32"/>
  <c r="K29" i="32"/>
  <c r="J15" i="25"/>
  <c r="I15" i="25"/>
  <c r="F15" i="25"/>
  <c r="J15" i="26"/>
  <c r="H15" i="27"/>
  <c r="D15" i="26"/>
  <c r="D15" i="30"/>
  <c r="F15" i="21"/>
  <c r="H15" i="22"/>
  <c r="K15" i="24"/>
  <c r="J15" i="24"/>
  <c r="I15" i="24"/>
  <c r="E15" i="24"/>
  <c r="G15" i="25"/>
  <c r="I15" i="27"/>
  <c r="K15" i="28"/>
  <c r="I15" i="31"/>
  <c r="E15" i="31"/>
  <c r="J15" i="20"/>
  <c r="K26" i="32"/>
  <c r="J26" i="32"/>
  <c r="I26" i="32"/>
  <c r="H26" i="32"/>
  <c r="G26" i="32"/>
  <c r="F26" i="32"/>
  <c r="E26" i="32"/>
  <c r="D26" i="32"/>
  <c r="K12" i="20"/>
  <c r="J12" i="20"/>
  <c r="I12" i="20"/>
  <c r="H12" i="20"/>
  <c r="G12" i="20"/>
  <c r="F12" i="20"/>
  <c r="E12" i="20"/>
  <c r="D12" i="20"/>
  <c r="K12" i="21"/>
  <c r="J12" i="21"/>
  <c r="I12" i="21"/>
  <c r="H12" i="21"/>
  <c r="G12" i="21"/>
  <c r="F12" i="21"/>
  <c r="E12" i="21"/>
  <c r="D12" i="21"/>
  <c r="L12" i="22"/>
  <c r="K12" i="22"/>
  <c r="J12" i="22"/>
  <c r="I12" i="22"/>
  <c r="H12" i="22"/>
  <c r="G12" i="22"/>
  <c r="F12" i="22"/>
  <c r="E12" i="22"/>
  <c r="D12" i="22"/>
  <c r="K12" i="23"/>
  <c r="J12" i="23"/>
  <c r="I12" i="23"/>
  <c r="H12" i="23"/>
  <c r="G12" i="23"/>
  <c r="F12" i="23"/>
  <c r="E12" i="23"/>
  <c r="D12" i="23"/>
  <c r="L12" i="24"/>
  <c r="K12" i="24"/>
  <c r="J12" i="24"/>
  <c r="I12" i="24"/>
  <c r="H12" i="24"/>
  <c r="G12" i="24"/>
  <c r="F12" i="24"/>
  <c r="E12" i="24"/>
  <c r="D12" i="24"/>
  <c r="K12" i="25"/>
  <c r="J12" i="25"/>
  <c r="I12" i="25"/>
  <c r="H12" i="25"/>
  <c r="G12" i="25"/>
  <c r="F12" i="25"/>
  <c r="E12" i="25"/>
  <c r="D12" i="25"/>
  <c r="K12" i="26"/>
  <c r="J12" i="26"/>
  <c r="I12" i="26"/>
  <c r="H12" i="26"/>
  <c r="G12" i="26"/>
  <c r="F12" i="26"/>
  <c r="E12" i="26"/>
  <c r="D12" i="26"/>
  <c r="L12" i="27"/>
  <c r="K12" i="27"/>
  <c r="J12" i="27"/>
  <c r="I12" i="27"/>
  <c r="H12" i="27"/>
  <c r="G12" i="27"/>
  <c r="F12" i="27"/>
  <c r="E12" i="27"/>
  <c r="D12" i="27"/>
  <c r="L12" i="28"/>
  <c r="K12" i="28"/>
  <c r="J12" i="28"/>
  <c r="I12" i="28"/>
  <c r="H12" i="28"/>
  <c r="G12" i="28"/>
  <c r="F12" i="28"/>
  <c r="E12" i="28"/>
  <c r="D12" i="28"/>
  <c r="K12" i="29"/>
  <c r="J12" i="29"/>
  <c r="I12" i="29"/>
  <c r="H12" i="29"/>
  <c r="G12" i="29"/>
  <c r="F12" i="29"/>
  <c r="E12" i="29"/>
  <c r="D12" i="29"/>
  <c r="L12" i="30"/>
  <c r="K12" i="30"/>
  <c r="J12" i="30"/>
  <c r="I12" i="30"/>
  <c r="H12" i="30"/>
  <c r="G12" i="30"/>
  <c r="F12" i="30"/>
  <c r="E12" i="30"/>
  <c r="D12" i="30"/>
  <c r="K12" i="31"/>
  <c r="J12" i="31"/>
  <c r="I12" i="31"/>
  <c r="H12" i="31"/>
  <c r="G12" i="31"/>
  <c r="F12" i="31"/>
  <c r="E12" i="31"/>
  <c r="D12" i="31"/>
  <c r="M14" i="21"/>
  <c r="M12" i="21" s="1"/>
  <c r="L14" i="21"/>
  <c r="M13" i="21"/>
  <c r="L13" i="21"/>
  <c r="M14" i="22"/>
  <c r="M12" i="22" s="1"/>
  <c r="L14" i="22"/>
  <c r="M13" i="22"/>
  <c r="L13" i="22"/>
  <c r="M14" i="23"/>
  <c r="L14" i="23"/>
  <c r="M13" i="23"/>
  <c r="L13" i="23"/>
  <c r="M14" i="24"/>
  <c r="M12" i="24" s="1"/>
  <c r="L14" i="24"/>
  <c r="M13" i="24"/>
  <c r="L13" i="24"/>
  <c r="M14" i="25"/>
  <c r="M12" i="25" s="1"/>
  <c r="L14" i="25"/>
  <c r="L12" i="25" s="1"/>
  <c r="M13" i="25"/>
  <c r="L13" i="25"/>
  <c r="M14" i="26"/>
  <c r="M12" i="26" s="1"/>
  <c r="L14" i="26"/>
  <c r="L12" i="26" s="1"/>
  <c r="M13" i="26"/>
  <c r="L13" i="26"/>
  <c r="M14" i="27"/>
  <c r="M12" i="27" s="1"/>
  <c r="L14" i="27"/>
  <c r="M13" i="27"/>
  <c r="L13" i="27"/>
  <c r="M13" i="28"/>
  <c r="M12" i="28" s="1"/>
  <c r="L13" i="28"/>
  <c r="M14" i="29"/>
  <c r="L14" i="29"/>
  <c r="M13" i="29"/>
  <c r="L13" i="29"/>
  <c r="M13" i="30"/>
  <c r="M12" i="30" s="1"/>
  <c r="L13" i="30"/>
  <c r="M13" i="31"/>
  <c r="M12" i="31" s="1"/>
  <c r="L13" i="31"/>
  <c r="L12" i="31" s="1"/>
  <c r="M14" i="20"/>
  <c r="L14" i="20"/>
  <c r="M13" i="20"/>
  <c r="L13" i="20"/>
  <c r="M25" i="21"/>
  <c r="L25" i="21"/>
  <c r="M24" i="21"/>
  <c r="L24" i="21"/>
  <c r="M23" i="21"/>
  <c r="L23" i="21"/>
  <c r="L22" i="21" s="1"/>
  <c r="M21" i="21"/>
  <c r="L21" i="21"/>
  <c r="M20" i="21"/>
  <c r="L20" i="21"/>
  <c r="M19" i="21"/>
  <c r="L19" i="21"/>
  <c r="M18" i="21"/>
  <c r="L18" i="21"/>
  <c r="M17" i="21"/>
  <c r="L17" i="21"/>
  <c r="M16" i="21"/>
  <c r="L16" i="21"/>
  <c r="M11" i="21"/>
  <c r="L11" i="21"/>
  <c r="M25" i="22"/>
  <c r="L25" i="22"/>
  <c r="M24" i="22"/>
  <c r="L24" i="22"/>
  <c r="M23" i="22"/>
  <c r="L23" i="22"/>
  <c r="M21" i="22"/>
  <c r="L21" i="22"/>
  <c r="M20" i="22"/>
  <c r="L20" i="22"/>
  <c r="M19" i="22"/>
  <c r="L19" i="22"/>
  <c r="M18" i="22"/>
  <c r="L18" i="22"/>
  <c r="M17" i="22"/>
  <c r="L17" i="22"/>
  <c r="M16" i="22"/>
  <c r="L16" i="22"/>
  <c r="M11" i="22"/>
  <c r="L11" i="22"/>
  <c r="M25" i="23"/>
  <c r="L25" i="23"/>
  <c r="M24" i="23"/>
  <c r="L24" i="23"/>
  <c r="M23" i="23"/>
  <c r="L23" i="23"/>
  <c r="M21" i="23"/>
  <c r="L21" i="23"/>
  <c r="M20" i="23"/>
  <c r="L20" i="23"/>
  <c r="M19" i="23"/>
  <c r="L19" i="23"/>
  <c r="M18" i="23"/>
  <c r="L18" i="23"/>
  <c r="M17" i="23"/>
  <c r="L17" i="23"/>
  <c r="M16" i="23"/>
  <c r="L16" i="23"/>
  <c r="M11" i="23"/>
  <c r="L11" i="23"/>
  <c r="M25" i="24"/>
  <c r="L25" i="24"/>
  <c r="M24" i="24"/>
  <c r="L24" i="24"/>
  <c r="M23" i="24"/>
  <c r="L23" i="24"/>
  <c r="M21" i="24"/>
  <c r="L21" i="24"/>
  <c r="M20" i="24"/>
  <c r="L20" i="24"/>
  <c r="M19" i="24"/>
  <c r="L19" i="24"/>
  <c r="M18" i="24"/>
  <c r="L18" i="24"/>
  <c r="M17" i="24"/>
  <c r="L17" i="24"/>
  <c r="M16" i="24"/>
  <c r="L16" i="24"/>
  <c r="M11" i="24"/>
  <c r="L11" i="24"/>
  <c r="M25" i="25"/>
  <c r="L25" i="25"/>
  <c r="M24" i="25"/>
  <c r="L24" i="25"/>
  <c r="M23" i="25"/>
  <c r="M22" i="25" s="1"/>
  <c r="L23" i="25"/>
  <c r="L22" i="25" s="1"/>
  <c r="M21" i="25"/>
  <c r="L21" i="25"/>
  <c r="M20" i="25"/>
  <c r="L20" i="25"/>
  <c r="M19" i="25"/>
  <c r="L19" i="25"/>
  <c r="M18" i="25"/>
  <c r="L18" i="25"/>
  <c r="M17" i="25"/>
  <c r="L17" i="25"/>
  <c r="M16" i="25"/>
  <c r="L16" i="25"/>
  <c r="M11" i="25"/>
  <c r="L11" i="25"/>
  <c r="M25" i="26"/>
  <c r="L25" i="26"/>
  <c r="M24" i="26"/>
  <c r="L24" i="26"/>
  <c r="M23" i="26"/>
  <c r="L23" i="26"/>
  <c r="M21" i="26"/>
  <c r="L21" i="26"/>
  <c r="M20" i="26"/>
  <c r="L20" i="26"/>
  <c r="M19" i="26"/>
  <c r="L19" i="26"/>
  <c r="M18" i="26"/>
  <c r="L18" i="26"/>
  <c r="M17" i="26"/>
  <c r="L17" i="26"/>
  <c r="M16" i="26"/>
  <c r="L16" i="26"/>
  <c r="M11" i="26"/>
  <c r="L11" i="26"/>
  <c r="M25" i="27"/>
  <c r="M22" i="27" s="1"/>
  <c r="L25" i="27"/>
  <c r="M24" i="27"/>
  <c r="L24" i="27"/>
  <c r="M23" i="27"/>
  <c r="L23" i="27"/>
  <c r="M21" i="27"/>
  <c r="L21" i="27"/>
  <c r="M20" i="27"/>
  <c r="L20" i="27"/>
  <c r="M19" i="27"/>
  <c r="L19" i="27"/>
  <c r="M18" i="27"/>
  <c r="L18" i="27"/>
  <c r="M17" i="27"/>
  <c r="L17" i="27"/>
  <c r="M16" i="27"/>
  <c r="L16" i="27"/>
  <c r="M11" i="27"/>
  <c r="L11" i="27"/>
  <c r="M25" i="28"/>
  <c r="L25" i="28"/>
  <c r="M24" i="28"/>
  <c r="L24" i="28"/>
  <c r="M23" i="28"/>
  <c r="L23" i="28"/>
  <c r="M21" i="28"/>
  <c r="L21" i="28"/>
  <c r="M20" i="28"/>
  <c r="L20" i="28"/>
  <c r="M19" i="28"/>
  <c r="L19" i="28"/>
  <c r="M18" i="28"/>
  <c r="L18" i="28"/>
  <c r="M17" i="28"/>
  <c r="L17" i="28"/>
  <c r="M16" i="28"/>
  <c r="L16" i="28"/>
  <c r="M11" i="28"/>
  <c r="L11" i="28"/>
  <c r="M25" i="29"/>
  <c r="L25" i="29"/>
  <c r="M24" i="29"/>
  <c r="L24" i="29"/>
  <c r="M23" i="29"/>
  <c r="L23" i="29"/>
  <c r="M21" i="29"/>
  <c r="L21" i="29"/>
  <c r="M20" i="29"/>
  <c r="L20" i="29"/>
  <c r="M19" i="29"/>
  <c r="L19" i="29"/>
  <c r="M18" i="29"/>
  <c r="L18" i="29"/>
  <c r="M17" i="29"/>
  <c r="L17" i="29"/>
  <c r="M16" i="29"/>
  <c r="L16" i="29"/>
  <c r="M11" i="29"/>
  <c r="L11" i="29"/>
  <c r="M25" i="30"/>
  <c r="L25" i="30"/>
  <c r="M24" i="30"/>
  <c r="L24" i="30"/>
  <c r="M23" i="30"/>
  <c r="L23" i="30"/>
  <c r="M21" i="30"/>
  <c r="L21" i="30"/>
  <c r="M20" i="30"/>
  <c r="L20" i="30"/>
  <c r="M19" i="30"/>
  <c r="L19" i="30"/>
  <c r="M18" i="30"/>
  <c r="L18" i="30"/>
  <c r="M17" i="30"/>
  <c r="L17" i="30"/>
  <c r="M16" i="30"/>
  <c r="L16" i="30"/>
  <c r="M11" i="30"/>
  <c r="L11" i="30"/>
  <c r="M25" i="31"/>
  <c r="L25" i="31"/>
  <c r="M24" i="31"/>
  <c r="L24" i="31"/>
  <c r="M23" i="31"/>
  <c r="L23" i="31"/>
  <c r="M21" i="31"/>
  <c r="L21" i="31"/>
  <c r="M20" i="31"/>
  <c r="L20" i="31"/>
  <c r="M19" i="31"/>
  <c r="L19" i="31"/>
  <c r="M18" i="31"/>
  <c r="L18" i="31"/>
  <c r="M17" i="31"/>
  <c r="L17" i="31"/>
  <c r="M16" i="31"/>
  <c r="L16" i="31"/>
  <c r="M11" i="31"/>
  <c r="L11" i="31"/>
  <c r="M25" i="20"/>
  <c r="L25" i="20"/>
  <c r="M24" i="20"/>
  <c r="L24" i="20"/>
  <c r="M23" i="20"/>
  <c r="L23" i="20"/>
  <c r="M21" i="20"/>
  <c r="L21" i="20"/>
  <c r="M20" i="20"/>
  <c r="L20" i="20"/>
  <c r="M19" i="20"/>
  <c r="L19" i="20"/>
  <c r="M18" i="20"/>
  <c r="L18" i="20"/>
  <c r="M17" i="20"/>
  <c r="L17" i="20"/>
  <c r="M16" i="20"/>
  <c r="L16" i="20"/>
  <c r="M11" i="20"/>
  <c r="L11" i="20"/>
  <c r="N27" i="31" l="1"/>
  <c r="L22" i="31"/>
  <c r="N29" i="31"/>
  <c r="M22" i="31"/>
  <c r="M15" i="31" s="1"/>
  <c r="N29" i="30"/>
  <c r="M22" i="30"/>
  <c r="L15" i="30"/>
  <c r="L12" i="29"/>
  <c r="M12" i="29"/>
  <c r="N28" i="29"/>
  <c r="M22" i="29"/>
  <c r="L22" i="29"/>
  <c r="L15" i="29"/>
  <c r="M22" i="28"/>
  <c r="M15" i="28" s="1"/>
  <c r="N27" i="28"/>
  <c r="L22" i="28"/>
  <c r="L15" i="28"/>
  <c r="L22" i="27"/>
  <c r="L15" i="27" s="1"/>
  <c r="N27" i="27"/>
  <c r="M15" i="27"/>
  <c r="M22" i="26"/>
  <c r="L22" i="26"/>
  <c r="L15" i="26"/>
  <c r="L15" i="25"/>
  <c r="L15" i="24"/>
  <c r="M22" i="24"/>
  <c r="M15" i="24" s="1"/>
  <c r="N29" i="23"/>
  <c r="M22" i="23"/>
  <c r="M15" i="23" s="1"/>
  <c r="L22" i="23"/>
  <c r="L15" i="23" s="1"/>
  <c r="L29" i="32"/>
  <c r="N27" i="23"/>
  <c r="L12" i="23"/>
  <c r="M12" i="23"/>
  <c r="N29" i="22"/>
  <c r="M22" i="22"/>
  <c r="M15" i="22" s="1"/>
  <c r="L22" i="22"/>
  <c r="L15" i="22" s="1"/>
  <c r="L12" i="21"/>
  <c r="M22" i="21"/>
  <c r="M15" i="21" s="1"/>
  <c r="M29" i="32"/>
  <c r="L15" i="21"/>
  <c r="L12" i="20"/>
  <c r="M22" i="20"/>
  <c r="M15" i="20" s="1"/>
  <c r="N26" i="20"/>
  <c r="L28" i="32"/>
  <c r="N29" i="20"/>
  <c r="N27" i="20"/>
  <c r="L22" i="20"/>
  <c r="L15" i="20" s="1"/>
  <c r="L15" i="31"/>
  <c r="M26" i="32"/>
  <c r="M15" i="29"/>
  <c r="M15" i="25"/>
  <c r="N28" i="31"/>
  <c r="N27" i="30"/>
  <c r="N28" i="28"/>
  <c r="N26" i="28"/>
  <c r="N27" i="26"/>
  <c r="N28" i="24"/>
  <c r="N27" i="22"/>
  <c r="N26" i="21"/>
  <c r="N28" i="20"/>
  <c r="L27" i="32"/>
  <c r="M15" i="30"/>
  <c r="M15" i="26"/>
  <c r="N26" i="22"/>
  <c r="M28" i="32"/>
  <c r="M27" i="32"/>
  <c r="N27" i="29"/>
  <c r="N28" i="27"/>
  <c r="N26" i="27"/>
  <c r="N27" i="25"/>
  <c r="N28" i="23"/>
  <c r="N27" i="21"/>
  <c r="L26" i="32"/>
  <c r="M12" i="20"/>
  <c r="F10" i="12"/>
  <c r="F9" i="12"/>
  <c r="F8" i="12"/>
  <c r="F7" i="12"/>
  <c r="F6" i="12"/>
  <c r="F5" i="12"/>
  <c r="F4" i="12"/>
  <c r="E10" i="12"/>
  <c r="E9" i="12"/>
  <c r="E8" i="12"/>
  <c r="E7" i="12"/>
  <c r="E6" i="12"/>
  <c r="E5" i="12"/>
  <c r="E4" i="12"/>
  <c r="D10" i="12"/>
  <c r="D9" i="12"/>
  <c r="D8" i="12"/>
  <c r="D7" i="12"/>
  <c r="D6" i="12"/>
  <c r="D5" i="12"/>
  <c r="D4" i="12"/>
  <c r="C10" i="12"/>
  <c r="C9" i="12"/>
  <c r="C8" i="12"/>
  <c r="C7" i="12"/>
  <c r="C6" i="12"/>
  <c r="C5" i="12"/>
  <c r="C4" i="12"/>
  <c r="B10" i="12"/>
  <c r="B9" i="12"/>
  <c r="B8" i="12"/>
  <c r="B7" i="12"/>
  <c r="B6" i="12"/>
  <c r="B5" i="12"/>
  <c r="B4" i="12"/>
  <c r="M10" i="12"/>
  <c r="M9" i="12"/>
  <c r="M8" i="12"/>
  <c r="M7" i="12"/>
  <c r="M6" i="12"/>
  <c r="M5" i="12"/>
  <c r="M4" i="12"/>
  <c r="L10" i="12"/>
  <c r="L9" i="12"/>
  <c r="L8" i="12"/>
  <c r="L7" i="12"/>
  <c r="L6" i="12"/>
  <c r="L5" i="12"/>
  <c r="L4" i="12"/>
  <c r="K10" i="12"/>
  <c r="K9" i="12"/>
  <c r="K8" i="12"/>
  <c r="K7" i="12"/>
  <c r="K6" i="12"/>
  <c r="K5" i="12"/>
  <c r="K4" i="12"/>
  <c r="J10" i="12"/>
  <c r="J9" i="12"/>
  <c r="J8" i="12"/>
  <c r="J7" i="12"/>
  <c r="J6" i="12"/>
  <c r="J5" i="12"/>
  <c r="J4" i="12"/>
  <c r="I10" i="12"/>
  <c r="I9" i="12"/>
  <c r="I8" i="12"/>
  <c r="I7" i="12"/>
  <c r="I6" i="12"/>
  <c r="I5" i="12"/>
  <c r="I4" i="12"/>
  <c r="H10" i="12"/>
  <c r="H9" i="12"/>
  <c r="H8" i="12"/>
  <c r="H7" i="12"/>
  <c r="H6" i="12"/>
  <c r="H5" i="12"/>
  <c r="H4" i="12"/>
  <c r="G10" i="12"/>
  <c r="G9" i="12"/>
  <c r="G8" i="12"/>
  <c r="G7" i="12"/>
  <c r="G6" i="12"/>
  <c r="G5" i="12"/>
  <c r="G4" i="12"/>
  <c r="N29" i="32" l="1"/>
  <c r="N26" i="32"/>
  <c r="N28" i="32"/>
  <c r="N27" i="32"/>
  <c r="S12" i="7"/>
  <c r="T12" i="7"/>
  <c r="R12" i="7"/>
  <c r="R15" i="7"/>
  <c r="S15" i="7"/>
  <c r="T15" i="7"/>
  <c r="K25" i="32" l="1"/>
  <c r="J25" i="32"/>
  <c r="I25" i="32"/>
  <c r="H25" i="32"/>
  <c r="G25" i="32"/>
  <c r="F25" i="32"/>
  <c r="E25" i="32"/>
  <c r="D25" i="32"/>
  <c r="K24" i="32"/>
  <c r="J24" i="32"/>
  <c r="I24" i="32"/>
  <c r="H24" i="32"/>
  <c r="G24" i="32"/>
  <c r="F24" i="32"/>
  <c r="E24" i="32"/>
  <c r="D24" i="32"/>
  <c r="K23" i="32"/>
  <c r="J23" i="32"/>
  <c r="I23" i="32"/>
  <c r="H23" i="32"/>
  <c r="G23" i="32"/>
  <c r="F23" i="32"/>
  <c r="E23" i="32"/>
  <c r="D23" i="32"/>
  <c r="K22" i="32"/>
  <c r="J22" i="32"/>
  <c r="I22" i="32"/>
  <c r="H22" i="32"/>
  <c r="G22" i="32"/>
  <c r="F22" i="32"/>
  <c r="E22" i="32"/>
  <c r="D22" i="32"/>
  <c r="K21" i="32"/>
  <c r="J21" i="32"/>
  <c r="I21" i="32"/>
  <c r="H21" i="32"/>
  <c r="G21" i="32"/>
  <c r="F21" i="32"/>
  <c r="E21" i="32"/>
  <c r="D21" i="32"/>
  <c r="K20" i="32"/>
  <c r="J20" i="32"/>
  <c r="I20" i="32"/>
  <c r="H20" i="32"/>
  <c r="G20" i="32"/>
  <c r="F20" i="32"/>
  <c r="E20" i="32"/>
  <c r="D20" i="32"/>
  <c r="K19" i="32"/>
  <c r="J19" i="32"/>
  <c r="I19" i="32"/>
  <c r="H19" i="32"/>
  <c r="G19" i="32"/>
  <c r="F19" i="32"/>
  <c r="E19" i="32"/>
  <c r="D19" i="32"/>
  <c r="K18" i="32"/>
  <c r="J18" i="32"/>
  <c r="I18" i="32"/>
  <c r="H18" i="32"/>
  <c r="G18" i="32"/>
  <c r="F18" i="32"/>
  <c r="E18" i="32"/>
  <c r="D18" i="32"/>
  <c r="K17" i="32"/>
  <c r="J17" i="32"/>
  <c r="I17" i="32"/>
  <c r="H17" i="32"/>
  <c r="G17" i="32"/>
  <c r="F17" i="32"/>
  <c r="E17" i="32"/>
  <c r="D17" i="32"/>
  <c r="K16" i="32"/>
  <c r="J16" i="32"/>
  <c r="I16" i="32"/>
  <c r="H16" i="32"/>
  <c r="G16" i="32"/>
  <c r="F16" i="32"/>
  <c r="E16" i="32"/>
  <c r="D16" i="32"/>
  <c r="K14" i="32"/>
  <c r="K30" i="32" s="1"/>
  <c r="J14" i="32"/>
  <c r="J30" i="32" s="1"/>
  <c r="I14" i="32"/>
  <c r="I30" i="32" s="1"/>
  <c r="H14" i="32"/>
  <c r="G14" i="32"/>
  <c r="G30" i="32" s="1"/>
  <c r="F14" i="32"/>
  <c r="E14" i="32"/>
  <c r="D14" i="32"/>
  <c r="K13" i="32"/>
  <c r="K12" i="32" s="1"/>
  <c r="J13" i="32"/>
  <c r="I13" i="32"/>
  <c r="H13" i="32"/>
  <c r="G13" i="32"/>
  <c r="G12" i="32" s="1"/>
  <c r="F13" i="32"/>
  <c r="F12" i="32" s="1"/>
  <c r="E13" i="32"/>
  <c r="D13" i="32"/>
  <c r="E11" i="32"/>
  <c r="F11" i="32"/>
  <c r="G11" i="32"/>
  <c r="H11" i="32"/>
  <c r="I11" i="32"/>
  <c r="J11" i="32"/>
  <c r="K11" i="32"/>
  <c r="D11" i="32"/>
  <c r="I12" i="32" l="1"/>
  <c r="E12" i="32"/>
  <c r="J12" i="32"/>
  <c r="L20" i="32"/>
  <c r="L16" i="32"/>
  <c r="L24" i="32"/>
  <c r="L14" i="32"/>
  <c r="L30" i="32" s="1"/>
  <c r="L19" i="32"/>
  <c r="L17" i="32"/>
  <c r="D12" i="32"/>
  <c r="H12" i="32"/>
  <c r="L23" i="32"/>
  <c r="L22" i="32"/>
  <c r="L25" i="32"/>
  <c r="L21" i="32"/>
  <c r="L18" i="32"/>
  <c r="D30" i="32"/>
  <c r="M11" i="32"/>
  <c r="L11" i="32"/>
  <c r="M16" i="32"/>
  <c r="M17" i="32"/>
  <c r="M18" i="32"/>
  <c r="M19" i="32"/>
  <c r="M20" i="32"/>
  <c r="M21" i="32"/>
  <c r="M22" i="32"/>
  <c r="M23" i="32"/>
  <c r="M24" i="32"/>
  <c r="N24" i="32" s="1"/>
  <c r="M25" i="32"/>
  <c r="L13" i="32"/>
  <c r="M13" i="32"/>
  <c r="E30" i="32"/>
  <c r="M14" i="32"/>
  <c r="M30" i="32" s="1"/>
  <c r="P16" i="32"/>
  <c r="R16" i="32" s="1"/>
  <c r="J15" i="32"/>
  <c r="F15" i="32"/>
  <c r="H15" i="32"/>
  <c r="E15" i="32"/>
  <c r="K15" i="32"/>
  <c r="G15" i="32"/>
  <c r="I15" i="32"/>
  <c r="D15" i="32"/>
  <c r="F30" i="32"/>
  <c r="H30" i="32"/>
  <c r="K30" i="31"/>
  <c r="J30" i="31"/>
  <c r="I30" i="31"/>
  <c r="H30" i="31"/>
  <c r="G30" i="31"/>
  <c r="F30" i="31"/>
  <c r="E30" i="31"/>
  <c r="D30" i="31"/>
  <c r="P16" i="31"/>
  <c r="R16" i="31" s="1"/>
  <c r="L12" i="32" l="1"/>
  <c r="M12" i="32"/>
  <c r="N23" i="32"/>
  <c r="N22" i="32"/>
  <c r="N19" i="32"/>
  <c r="M30" i="31"/>
  <c r="L30" i="31"/>
  <c r="N25" i="32"/>
  <c r="N18" i="32"/>
  <c r="N13" i="32"/>
  <c r="N21" i="32"/>
  <c r="N20" i="32"/>
  <c r="L15" i="32"/>
  <c r="M15" i="32"/>
  <c r="N16" i="32"/>
  <c r="N24" i="31"/>
  <c r="N17" i="31"/>
  <c r="N11" i="31"/>
  <c r="N11" i="32"/>
  <c r="Q18" i="32" s="1"/>
  <c r="N17" i="32"/>
  <c r="N14" i="32"/>
  <c r="N18" i="31"/>
  <c r="N14" i="31"/>
  <c r="N16" i="31"/>
  <c r="N19" i="31"/>
  <c r="N21" i="31"/>
  <c r="N23" i="31"/>
  <c r="N25" i="31"/>
  <c r="N20" i="31"/>
  <c r="N13" i="31"/>
  <c r="K30" i="30"/>
  <c r="J30" i="30"/>
  <c r="I30" i="30"/>
  <c r="H30" i="30"/>
  <c r="G30" i="30"/>
  <c r="F30" i="30"/>
  <c r="E30" i="30"/>
  <c r="D30" i="30"/>
  <c r="N17" i="30"/>
  <c r="P16" i="30"/>
  <c r="R16" i="30" s="1"/>
  <c r="N22" i="31" l="1"/>
  <c r="N15" i="31" s="1"/>
  <c r="P12" i="31"/>
  <c r="R12" i="31" s="1"/>
  <c r="N12" i="31"/>
  <c r="N12" i="32"/>
  <c r="X15" i="32"/>
  <c r="X16" i="32"/>
  <c r="N30" i="31"/>
  <c r="M30" i="30"/>
  <c r="L30" i="30"/>
  <c r="N15" i="32"/>
  <c r="P12" i="32"/>
  <c r="R12" i="32" s="1"/>
  <c r="N13" i="30"/>
  <c r="N30" i="32"/>
  <c r="N24" i="30"/>
  <c r="N23" i="30"/>
  <c r="N21" i="30"/>
  <c r="N20" i="30"/>
  <c r="N16" i="30"/>
  <c r="N11" i="30"/>
  <c r="N18" i="30"/>
  <c r="N25" i="30"/>
  <c r="N22" i="30" s="1"/>
  <c r="N19" i="30"/>
  <c r="N14" i="30"/>
  <c r="N12" i="30" s="1"/>
  <c r="K30" i="29"/>
  <c r="J30" i="29"/>
  <c r="I30" i="29"/>
  <c r="H30" i="29"/>
  <c r="G30" i="29"/>
  <c r="F30" i="29"/>
  <c r="E30" i="29"/>
  <c r="D30" i="29"/>
  <c r="P16" i="29"/>
  <c r="R16" i="29" s="1"/>
  <c r="M30" i="29"/>
  <c r="L30" i="29"/>
  <c r="N15" i="30" l="1"/>
  <c r="N19" i="29"/>
  <c r="N23" i="29"/>
  <c r="N30" i="30"/>
  <c r="P12" i="30"/>
  <c r="R12" i="30" s="1"/>
  <c r="N21" i="29"/>
  <c r="N16" i="29"/>
  <c r="N11" i="29"/>
  <c r="N14" i="29"/>
  <c r="N18" i="29"/>
  <c r="N25" i="29"/>
  <c r="N20" i="29"/>
  <c r="N17" i="29"/>
  <c r="N24" i="29"/>
  <c r="N13" i="29"/>
  <c r="K30" i="28"/>
  <c r="J30" i="28"/>
  <c r="I30" i="28"/>
  <c r="H30" i="28"/>
  <c r="G30" i="28"/>
  <c r="F30" i="28"/>
  <c r="E30" i="28"/>
  <c r="D30" i="28"/>
  <c r="P16" i="28"/>
  <c r="R16" i="28" s="1"/>
  <c r="M30" i="28"/>
  <c r="L30" i="28"/>
  <c r="N22" i="29" l="1"/>
  <c r="N15" i="29" s="1"/>
  <c r="N30" i="29"/>
  <c r="N12" i="29"/>
  <c r="N17" i="28"/>
  <c r="P12" i="29"/>
  <c r="R12" i="29" s="1"/>
  <c r="N11" i="28"/>
  <c r="N18" i="28"/>
  <c r="N16" i="28"/>
  <c r="N19" i="28"/>
  <c r="N20" i="28"/>
  <c r="N23" i="28"/>
  <c r="N22" i="28" s="1"/>
  <c r="N25" i="28"/>
  <c r="N21" i="28"/>
  <c r="N24" i="28"/>
  <c r="N14" i="28"/>
  <c r="N13" i="28"/>
  <c r="K30" i="27"/>
  <c r="J30" i="27"/>
  <c r="I30" i="27"/>
  <c r="H30" i="27"/>
  <c r="G30" i="27"/>
  <c r="F30" i="27"/>
  <c r="E30" i="27"/>
  <c r="D30" i="27"/>
  <c r="P16" i="27"/>
  <c r="R16" i="27" s="1"/>
  <c r="N15" i="28" l="1"/>
  <c r="N30" i="28"/>
  <c r="N12" i="28"/>
  <c r="N23" i="27"/>
  <c r="N21" i="27"/>
  <c r="N25" i="27"/>
  <c r="N22" i="27" s="1"/>
  <c r="M30" i="27"/>
  <c r="L30" i="27"/>
  <c r="P12" i="28"/>
  <c r="R12" i="28" s="1"/>
  <c r="N17" i="27"/>
  <c r="N11" i="27"/>
  <c r="N18" i="27"/>
  <c r="N24" i="27"/>
  <c r="N20" i="27"/>
  <c r="N16" i="27"/>
  <c r="N19" i="27"/>
  <c r="N13" i="27"/>
  <c r="N14" i="27"/>
  <c r="N12" i="27" s="1"/>
  <c r="K30" i="26"/>
  <c r="J30" i="26"/>
  <c r="I30" i="26"/>
  <c r="H30" i="26"/>
  <c r="G30" i="26"/>
  <c r="F30" i="26"/>
  <c r="E30" i="26"/>
  <c r="D30" i="26"/>
  <c r="P16" i="26"/>
  <c r="R16" i="26" s="1"/>
  <c r="N15" i="27" l="1"/>
  <c r="N11" i="26"/>
  <c r="L30" i="26"/>
  <c r="M30" i="26"/>
  <c r="N21" i="26"/>
  <c r="N23" i="26"/>
  <c r="N30" i="27"/>
  <c r="P12" i="27"/>
  <c r="R12" i="27" s="1"/>
  <c r="N19" i="26"/>
  <c r="N16" i="26"/>
  <c r="N18" i="26"/>
  <c r="N25" i="26"/>
  <c r="N20" i="26"/>
  <c r="N17" i="26"/>
  <c r="N24" i="26"/>
  <c r="N14" i="26"/>
  <c r="N12" i="26" s="1"/>
  <c r="N13" i="26"/>
  <c r="K30" i="25"/>
  <c r="J30" i="25"/>
  <c r="I30" i="25"/>
  <c r="H30" i="25"/>
  <c r="G30" i="25"/>
  <c r="F30" i="25"/>
  <c r="E30" i="25"/>
  <c r="D30" i="25"/>
  <c r="P16" i="25"/>
  <c r="R16" i="25" s="1"/>
  <c r="N22" i="26" l="1"/>
  <c r="N15" i="26" s="1"/>
  <c r="L30" i="25"/>
  <c r="M30" i="25"/>
  <c r="N17" i="25"/>
  <c r="N30" i="26"/>
  <c r="P12" i="26"/>
  <c r="R12" i="26" s="1"/>
  <c r="N13" i="25"/>
  <c r="N11" i="25"/>
  <c r="N25" i="25"/>
  <c r="N16" i="25"/>
  <c r="N21" i="25"/>
  <c r="N19" i="25"/>
  <c r="N23" i="25"/>
  <c r="N22" i="25" s="1"/>
  <c r="N18" i="25"/>
  <c r="N20" i="25"/>
  <c r="N24" i="25"/>
  <c r="N14" i="25"/>
  <c r="N12" i="25" s="1"/>
  <c r="K30" i="24"/>
  <c r="J30" i="24"/>
  <c r="I30" i="24"/>
  <c r="H30" i="24"/>
  <c r="G30" i="24"/>
  <c r="F30" i="24"/>
  <c r="E30" i="24"/>
  <c r="D30" i="24"/>
  <c r="P16" i="24"/>
  <c r="R16" i="24" s="1"/>
  <c r="N15" i="25" l="1"/>
  <c r="N11" i="24"/>
  <c r="L30" i="24"/>
  <c r="M30" i="24"/>
  <c r="N21" i="24"/>
  <c r="N23" i="24"/>
  <c r="N30" i="25"/>
  <c r="P12" i="25"/>
  <c r="R12" i="25" s="1"/>
  <c r="N19" i="24"/>
  <c r="N16" i="24"/>
  <c r="N18" i="24"/>
  <c r="N25" i="24"/>
  <c r="N20" i="24"/>
  <c r="N17" i="24"/>
  <c r="N24" i="24"/>
  <c r="N14" i="24"/>
  <c r="N12" i="24" s="1"/>
  <c r="N13" i="24"/>
  <c r="K30" i="23"/>
  <c r="J30" i="23"/>
  <c r="I30" i="23"/>
  <c r="H30" i="23"/>
  <c r="G30" i="23"/>
  <c r="F30" i="23"/>
  <c r="E30" i="23"/>
  <c r="D30" i="23"/>
  <c r="P16" i="23"/>
  <c r="R16" i="23" s="1"/>
  <c r="N15" i="24" l="1"/>
  <c r="L30" i="23"/>
  <c r="M30" i="23"/>
  <c r="N24" i="23"/>
  <c r="N17" i="23"/>
  <c r="N23" i="23"/>
  <c r="N11" i="23"/>
  <c r="N30" i="24"/>
  <c r="P12" i="24"/>
  <c r="R12" i="24" s="1"/>
  <c r="N19" i="23"/>
  <c r="N16" i="23"/>
  <c r="N21" i="23"/>
  <c r="N18" i="23"/>
  <c r="N25" i="23"/>
  <c r="N20" i="23"/>
  <c r="N14" i="23"/>
  <c r="N13" i="23"/>
  <c r="K30" i="22"/>
  <c r="J30" i="22"/>
  <c r="I30" i="22"/>
  <c r="H30" i="22"/>
  <c r="G30" i="22"/>
  <c r="F30" i="22"/>
  <c r="E30" i="22"/>
  <c r="D30" i="22"/>
  <c r="P16" i="22"/>
  <c r="R16" i="22" s="1"/>
  <c r="N12" i="23" l="1"/>
  <c r="N22" i="23"/>
  <c r="N15" i="23" s="1"/>
  <c r="N24" i="22"/>
  <c r="N11" i="22"/>
  <c r="L30" i="22"/>
  <c r="N23" i="22"/>
  <c r="N22" i="22" s="1"/>
  <c r="N30" i="23"/>
  <c r="P12" i="23"/>
  <c r="R12" i="23" s="1"/>
  <c r="N17" i="22"/>
  <c r="N19" i="22"/>
  <c r="N16" i="22"/>
  <c r="N18" i="22"/>
  <c r="N25" i="22"/>
  <c r="N21" i="22"/>
  <c r="N20" i="22"/>
  <c r="N14" i="22"/>
  <c r="N12" i="22" s="1"/>
  <c r="M30" i="22"/>
  <c r="N13" i="22"/>
  <c r="P6" i="12"/>
  <c r="R6" i="12"/>
  <c r="S6" i="12"/>
  <c r="D3" i="12"/>
  <c r="E3" i="12"/>
  <c r="F3" i="12"/>
  <c r="G3" i="12"/>
  <c r="H3" i="12"/>
  <c r="I3" i="12"/>
  <c r="J3" i="12"/>
  <c r="K3" i="12"/>
  <c r="L3" i="12"/>
  <c r="M3" i="12"/>
  <c r="O6" i="12"/>
  <c r="N15" i="22" l="1"/>
  <c r="Q6" i="12"/>
  <c r="T6" i="12"/>
  <c r="P12" i="22"/>
  <c r="R12" i="22" s="1"/>
  <c r="N30" i="22"/>
  <c r="C3" i="12"/>
  <c r="B3" i="12"/>
  <c r="K30" i="21"/>
  <c r="J30" i="21"/>
  <c r="I30" i="21"/>
  <c r="H30" i="21"/>
  <c r="G30" i="21"/>
  <c r="F30" i="21"/>
  <c r="E30" i="21"/>
  <c r="D30" i="21"/>
  <c r="P16" i="21"/>
  <c r="R16" i="21" s="1"/>
  <c r="M30" i="21"/>
  <c r="L30" i="21"/>
  <c r="N11" i="21" l="1"/>
  <c r="N23" i="21"/>
  <c r="N22" i="21" s="1"/>
  <c r="N17" i="21"/>
  <c r="N19" i="21"/>
  <c r="N25" i="21"/>
  <c r="N20" i="21"/>
  <c r="N18" i="21"/>
  <c r="N16" i="21"/>
  <c r="N21" i="21"/>
  <c r="N24" i="21"/>
  <c r="N14" i="21"/>
  <c r="N12" i="21" s="1"/>
  <c r="N13" i="21"/>
  <c r="N15" i="21" l="1"/>
  <c r="N30" i="21"/>
  <c r="P12" i="21"/>
  <c r="R12" i="21" s="1"/>
  <c r="V12" i="7"/>
  <c r="V17" i="7"/>
  <c r="X17" i="7" s="1"/>
  <c r="X12" i="7"/>
  <c r="P16" i="20"/>
  <c r="R16" i="20" s="1"/>
  <c r="K30" i="20" l="1"/>
  <c r="J30" i="20"/>
  <c r="I30" i="20"/>
  <c r="H30" i="20"/>
  <c r="G30" i="20"/>
  <c r="F30" i="20"/>
  <c r="E30" i="20"/>
  <c r="D30" i="20"/>
  <c r="M30" i="20"/>
  <c r="L30" i="20"/>
  <c r="N11" i="20"/>
  <c r="T18" i="7"/>
  <c r="T19" i="7"/>
  <c r="T20" i="7"/>
  <c r="T21" i="7"/>
  <c r="T22" i="7"/>
  <c r="T23" i="7"/>
  <c r="T24" i="7"/>
  <c r="T25" i="7"/>
  <c r="T26" i="7"/>
  <c r="T17" i="7"/>
  <c r="R18" i="7"/>
  <c r="S18" i="7"/>
  <c r="R19" i="7"/>
  <c r="S19" i="7"/>
  <c r="R20" i="7"/>
  <c r="S20" i="7"/>
  <c r="R21" i="7"/>
  <c r="S21" i="7"/>
  <c r="R22" i="7"/>
  <c r="S22" i="7"/>
  <c r="R23" i="7"/>
  <c r="S23" i="7"/>
  <c r="R24" i="7"/>
  <c r="S24" i="7"/>
  <c r="R25" i="7"/>
  <c r="S25" i="7"/>
  <c r="R26" i="7"/>
  <c r="S26" i="7"/>
  <c r="S17" i="7"/>
  <c r="R17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D1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D27" i="7"/>
  <c r="T14" i="7"/>
  <c r="T13" i="7"/>
  <c r="R14" i="7"/>
  <c r="S14" i="7"/>
  <c r="S13" i="7"/>
  <c r="R13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D12" i="7"/>
  <c r="N25" i="20" l="1"/>
  <c r="N24" i="20"/>
  <c r="N23" i="20"/>
  <c r="N17" i="20"/>
  <c r="N21" i="20"/>
  <c r="N19" i="20"/>
  <c r="N16" i="20"/>
  <c r="N18" i="20"/>
  <c r="N20" i="20"/>
  <c r="N14" i="20"/>
  <c r="N13" i="20"/>
  <c r="R16" i="7"/>
  <c r="S16" i="7"/>
  <c r="N22" i="20" l="1"/>
  <c r="N15" i="20"/>
  <c r="N12" i="20"/>
  <c r="N30" i="20"/>
  <c r="P12" i="20"/>
  <c r="R12" i="20" s="1"/>
  <c r="S11" i="7"/>
  <c r="R11" i="7"/>
  <c r="T11" i="7" l="1"/>
  <c r="O9" i="12"/>
  <c r="R8" i="12"/>
  <c r="O10" i="12"/>
  <c r="R5" i="12"/>
  <c r="S9" i="12"/>
  <c r="R10" i="12" l="1"/>
  <c r="R9" i="12"/>
  <c r="T9" i="12" s="1"/>
  <c r="T16" i="7"/>
  <c r="O4" i="12"/>
  <c r="O5" i="12"/>
  <c r="S5" i="12"/>
  <c r="T5" i="12" s="1"/>
  <c r="P10" i="12"/>
  <c r="Q10" i="12" s="1"/>
  <c r="P9" i="12"/>
  <c r="Q9" i="12" s="1"/>
  <c r="O8" i="12"/>
  <c r="S10" i="12"/>
  <c r="S8" i="12"/>
  <c r="T8" i="12" s="1"/>
  <c r="S7" i="12"/>
  <c r="O7" i="12"/>
  <c r="P4" i="12"/>
  <c r="R4" i="12"/>
  <c r="P7" i="12"/>
  <c r="P8" i="12"/>
  <c r="R7" i="12"/>
  <c r="V3" i="12"/>
  <c r="P5" i="12"/>
  <c r="T7" i="12" l="1"/>
  <c r="T10" i="12"/>
  <c r="O3" i="12"/>
  <c r="W3" i="12"/>
  <c r="Q7" i="12"/>
  <c r="Q5" i="12"/>
  <c r="P3" i="12"/>
  <c r="Q4" i="12"/>
  <c r="S4" i="12"/>
  <c r="T4" i="12" s="1"/>
  <c r="Q8" i="12"/>
  <c r="Q3" i="12" l="1"/>
  <c r="R3" i="12"/>
  <c r="S3" i="12" l="1"/>
  <c r="T3" i="12" s="1"/>
</calcChain>
</file>

<file path=xl/sharedStrings.xml><?xml version="1.0" encoding="utf-8"?>
<sst xmlns="http://schemas.openxmlformats.org/spreadsheetml/2006/main" count="1124" uniqueCount="118">
  <si>
    <t>LAPORAN KUNJUNGAN</t>
  </si>
  <si>
    <t>PUSKESMAS CIMAHI UTARA</t>
  </si>
  <si>
    <t>BULAN MARET 2017</t>
  </si>
  <si>
    <t>NO</t>
  </si>
  <si>
    <t>KEGIATAN</t>
  </si>
  <si>
    <t>KUNJUNGAN</t>
  </si>
  <si>
    <t>SATUAN</t>
  </si>
  <si>
    <t>UMUM</t>
  </si>
  <si>
    <t>JKN</t>
  </si>
  <si>
    <t>GRATIS</t>
  </si>
  <si>
    <t>SKTM</t>
  </si>
  <si>
    <t>JUMLAH</t>
  </si>
  <si>
    <t>TOTAL</t>
  </si>
  <si>
    <t>PBI</t>
  </si>
  <si>
    <t>PPU (Askes)</t>
  </si>
  <si>
    <t>PBPU (mandiri)</t>
  </si>
  <si>
    <t>L</t>
  </si>
  <si>
    <t>P</t>
  </si>
  <si>
    <t>KUNJUNGAN PUSKESMAS</t>
  </si>
  <si>
    <t>Jumlah Penduduk Wilayah kerja PKM</t>
  </si>
  <si>
    <t>I</t>
  </si>
  <si>
    <t>Kontak Rate</t>
  </si>
  <si>
    <t>orang</t>
  </si>
  <si>
    <t>II</t>
  </si>
  <si>
    <t>Jumlah Kunjungan</t>
  </si>
  <si>
    <t>KC</t>
  </si>
  <si>
    <t>IV</t>
  </si>
  <si>
    <t>Jumlah yang dirujuk ke : RS. Cibabat</t>
  </si>
  <si>
    <t>Jumlah yang dirujuk ke : RS. Mitra Kasih</t>
  </si>
  <si>
    <t>Jumlah yang dirujuk ke : RS. MAL</t>
  </si>
  <si>
    <t>Jumlah yang dirujuk ke : RS. Kasih Bunda</t>
  </si>
  <si>
    <t>Jumlah yang dirujuk ke : RSJ . Cisarua</t>
  </si>
  <si>
    <t>Jumlah yang dirujuk ke : RS. Dustira</t>
  </si>
  <si>
    <t>Jumlah yang dirujuk ke : RS. Avisena</t>
  </si>
  <si>
    <t>Jumlah yang dirujuk ke : RS. Lainnya</t>
  </si>
  <si>
    <t>Mengetahui</t>
  </si>
  <si>
    <t>Petugas</t>
  </si>
  <si>
    <t>Kepala Puskesmas Cimahi Utara</t>
  </si>
  <si>
    <t>dr. Irene Herdi</t>
  </si>
  <si>
    <t>Nanang Sumantri</t>
  </si>
  <si>
    <t>NIP. 19830508 200902 2 003</t>
  </si>
  <si>
    <t>NIP. 19840212 200604 1 007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</si>
  <si>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</si>
  <si>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</si>
  <si>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</si>
  <si>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</si>
  <si>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</si>
  <si>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</si>
  <si>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</si>
  <si>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</si>
  <si>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</si>
  <si>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</si>
  <si>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</si>
  <si>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</si>
  <si>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TW1</t>
  </si>
  <si>
    <t>TW2</t>
  </si>
  <si>
    <t>SM1</t>
  </si>
  <si>
    <t>Tw3</t>
  </si>
  <si>
    <t>Tw4</t>
  </si>
  <si>
    <t>SM2</t>
  </si>
  <si>
    <t>Gigi Baru</t>
  </si>
  <si>
    <t>Total Baru</t>
  </si>
  <si>
    <t>Total</t>
  </si>
  <si>
    <t>Umum</t>
  </si>
  <si>
    <t>Jamkesmas</t>
  </si>
  <si>
    <t>Askes</t>
  </si>
  <si>
    <t>Mandiri</t>
  </si>
  <si>
    <t>Gratis</t>
  </si>
  <si>
    <t>JAMKESDA</t>
  </si>
  <si>
    <t>Sehat</t>
  </si>
  <si>
    <t>Sakit</t>
  </si>
  <si>
    <t>Total Rujukan</t>
  </si>
  <si>
    <t>Jumlah yang dirujuk ke : RSGMP UNJANI</t>
  </si>
  <si>
    <t>Jumlah yang dirujuk ke : RSHS Bandung</t>
  </si>
  <si>
    <t>Jumlah Kunjungan Dalam Gedung</t>
  </si>
  <si>
    <t>LAPORAN KUNJUNGAN PUSKESMAS CIMAHI UTARA</t>
  </si>
  <si>
    <t>SMP</t>
  </si>
  <si>
    <t>LAP</t>
  </si>
  <si>
    <t>S</t>
  </si>
  <si>
    <t>Jamkesda</t>
  </si>
  <si>
    <t>Kasus Jiwa</t>
  </si>
  <si>
    <t>PBI (APBN)</t>
  </si>
  <si>
    <t>BULAN JANUARI TAHUN 2020</t>
  </si>
  <si>
    <t>BULAN DESEMBER TAHUN 2020</t>
  </si>
  <si>
    <t>BULAN NOVEMBER TAHUN 2020</t>
  </si>
  <si>
    <t>BULAN OKTOBER TAHUN 2020</t>
  </si>
  <si>
    <t>BULAN SEPTEMBER TAHUN 2020</t>
  </si>
  <si>
    <t>BULAN AGUSTUS TAHUN 2020</t>
  </si>
  <si>
    <t>BULAN JULI TAHUN 2020</t>
  </si>
  <si>
    <t>BULAN JUNI TAHUN 2020</t>
  </si>
  <si>
    <t>BULAN MEI TAHUN 2020</t>
  </si>
  <si>
    <t>BULAN APRIL TAHUN 2020</t>
  </si>
  <si>
    <t>BULAN MARET TAHUN 2020</t>
  </si>
  <si>
    <t>BULAN FEBRUARI TAHUN 2020</t>
  </si>
  <si>
    <t>BULAN TAHUN 2020</t>
  </si>
  <si>
    <t>III</t>
  </si>
  <si>
    <t>A. Jumlah yang dirujuk ke : RS. Cibabat</t>
  </si>
  <si>
    <t>B. Jumlah yang dirujuk ke : RS. Mitra Kasih</t>
  </si>
  <si>
    <t>C. Jumlah yang dirujuk ke : RS. MAL</t>
  </si>
  <si>
    <t>D. Jumlah yang dirujuk ke : RS. Kasih Bunda</t>
  </si>
  <si>
    <t>E. Jumlah yang dirujuk ke : RS. Dustira</t>
  </si>
  <si>
    <t>F. Jumlah yang dirujuk ke : RS. Avisena</t>
  </si>
  <si>
    <t>G. Jml yg dirujuk ke Luar Kota Cimahi</t>
  </si>
  <si>
    <t>1. Jml yg dirujuk ke : RSHS Bandung</t>
  </si>
  <si>
    <t>2. Jml yg dirujuk ke : RSJ . Cisarua</t>
  </si>
  <si>
    <t>3. Jml yg dirujuk ke : Santosa Sentral</t>
  </si>
  <si>
    <t>4. Jml yg dirujuk ke : Habibie</t>
  </si>
  <si>
    <t>Cimahi,  8 Februari 2020</t>
  </si>
  <si>
    <t xml:space="preserve">Cimahi, </t>
  </si>
  <si>
    <t>5. Jml yg dirujuk ke : Kharisma</t>
  </si>
  <si>
    <t>6. Jml yg dirujuk ke : Imc</t>
  </si>
  <si>
    <t>7. Jml yg dirujuk ke : Kawaluyaan</t>
  </si>
  <si>
    <t>Cimahi, 3 Mei 2020</t>
  </si>
  <si>
    <t>Cimahi, 3 Juni 2020</t>
  </si>
  <si>
    <t>Cimahi, 03 Juli 2020</t>
  </si>
  <si>
    <t>Cimahi, 01 Oktober 2020</t>
  </si>
  <si>
    <t>Cimahi, 02 November 2020</t>
  </si>
  <si>
    <t>Cimahi, 01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</si>
</sst>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8" x14ac:knownFonts="1">
    <font>
      <sz val="11"/>
      <color theme="1"/>
      <name val="Calibri"/>
      <charset val="1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9" fontId="6" fillId="0" borderId="0" applyFont="0" applyFill="0" applyBorder="0" applyAlignment="0" applyProtection="0"/>
  </cellStyleXfs>
  <cellXfs count="64">
    <xf numFmtId="0" fontId="0" fillId="0" borderId="0" xfId="0"/>
    <xf numFmtId="0" fontId="0" fillId="2" borderId="8" xfId="0" applyFill="1" applyBorder="1"/>
    <xf numFmtId="0" fontId="0" fillId="2" borderId="8" xfId="0" applyFill="1" applyBorder="1" applyAlignment="1">
      <alignment horizontal="center" vertical="center"/>
    </xf>
    <xf numFmtId="0" fontId="0" fillId="0" borderId="8" xfId="0" applyBorder="1"/>
    <xf numFmtId="0" fontId="0" fillId="0" borderId="4" xfId="0" applyBorder="1"/>
    <xf numFmtId="0" fontId="0" fillId="0" borderId="11" xfId="0" applyBorder="1"/>
    <xf numFmtId="0" fontId="3" fillId="0" borderId="0" xfId="0" applyFont="1"/>
    <xf numFmtId="0" fontId="2" fillId="0" borderId="0" xfId="0" applyFont="1"/>
    <xf numFmtId="0" fontId="0" fillId="2" borderId="5" xfId="0" applyFill="1" applyBorder="1" applyAlignment="1">
      <alignment horizontal="center"/>
    </xf>
    <xf numFmtId="0" fontId="0" fillId="3" borderId="4" xfId="0" applyFill="1" applyBorder="1"/>
    <xf numFmtId="0" fontId="0" fillId="3" borderId="8" xfId="0" applyFill="1" applyBorder="1"/>
    <xf numFmtId="0" fontId="4" fillId="3" borderId="4" xfId="0" applyFont="1" applyFill="1" applyBorder="1"/>
    <xf numFmtId="0" fontId="4" fillId="3" borderId="8" xfId="0" applyFont="1" applyFill="1" applyBorder="1"/>
    <xf numFmtId="0" fontId="4" fillId="2" borderId="8" xfId="0" applyFont="1" applyFill="1" applyBorder="1"/>
    <xf numFmtId="0" fontId="2" fillId="3" borderId="8" xfId="0" applyFont="1" applyFill="1" applyBorder="1"/>
    <xf numFmtId="0" fontId="4" fillId="3" borderId="0" xfId="0" applyFont="1" applyFill="1"/>
    <xf numFmtId="0" fontId="4" fillId="2" borderId="0" xfId="0" applyFont="1" applyFill="1" applyBorder="1"/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8" xfId="0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3" borderId="8" xfId="0" applyFill="1" applyBorder="1" applyAlignment="1">
      <alignment vertical="center"/>
    </xf>
    <xf numFmtId="0" fontId="2" fillId="0" borderId="4" xfId="0" applyFont="1" applyBorder="1"/>
    <xf numFmtId="0" fontId="2" fillId="0" borderId="8" xfId="0" applyFont="1" applyFill="1" applyBorder="1"/>
    <xf numFmtId="0" fontId="5" fillId="0" borderId="8" xfId="0" applyFont="1" applyBorder="1" applyAlignment="1">
      <alignment vertical="center"/>
    </xf>
    <xf numFmtId="0" fontId="5" fillId="0" borderId="8" xfId="0" applyFont="1" applyBorder="1"/>
    <xf numFmtId="0" fontId="5" fillId="3" borderId="8" xfId="0" applyFont="1" applyFill="1" applyBorder="1"/>
    <xf numFmtId="0" fontId="5" fillId="0" borderId="8" xfId="0" applyFont="1" applyFill="1" applyBorder="1"/>
    <xf numFmtId="9" fontId="0" fillId="0" borderId="0" xfId="2" applyFont="1"/>
    <xf numFmtId="2" fontId="0" fillId="0" borderId="0" xfId="0" applyNumberFormat="1"/>
    <xf numFmtId="0" fontId="2" fillId="0" borderId="8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left" indent="2"/>
    </xf>
    <xf numFmtId="0" fontId="0" fillId="0" borderId="11" xfId="0" applyBorder="1" applyAlignment="1">
      <alignment horizontal="left" vertical="center" indent="2"/>
    </xf>
    <xf numFmtId="0" fontId="0" fillId="0" borderId="11" xfId="0" applyBorder="1" applyAlignment="1">
      <alignment horizontal="left" indent="2"/>
    </xf>
    <xf numFmtId="0" fontId="7" fillId="3" borderId="8" xfId="0" applyFont="1" applyFill="1" applyBorder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64" fontId="0" fillId="0" borderId="0" xfId="0" applyNumberFormat="1" applyAlignment="1">
      <alignment horizontal="left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Trend Kunjungan Pasien</a:t>
            </a:r>
          </a:p>
          <a:p>
            <a:pPr>
              <a:defRPr/>
            </a:pPr>
            <a:r>
              <a:rPr lang="id-ID"/>
              <a:t>Tahun 201</a:t>
            </a:r>
            <a:r>
              <a:rPr lang="en-US"/>
              <a:t>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'Grafik Trend'!$A$4</c:f>
              <c:strCache>
                <c:ptCount val="1"/>
                <c:pt idx="0">
                  <c:v>Umum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Trend'!$B$2:$M$2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  <c:extLst xmlns:c15="http://schemas.microsoft.com/office/drawing/2012/chart"/>
            </c:strRef>
          </c:cat>
          <c:val>
            <c:numRef>
              <c:f>'Grafik Trend'!$B$4:$M$4</c:f>
              <c:numCache>
                <c:formatCode>General</c:formatCode>
                <c:ptCount val="12"/>
                <c:pt idx="0">
                  <c:v>809</c:v>
                </c:pt>
                <c:pt idx="1">
                  <c:v>880</c:v>
                </c:pt>
                <c:pt idx="2">
                  <c:v>833</c:v>
                </c:pt>
                <c:pt idx="3">
                  <c:v>221</c:v>
                </c:pt>
                <c:pt idx="4">
                  <c:v>172</c:v>
                </c:pt>
                <c:pt idx="5">
                  <c:v>1055</c:v>
                </c:pt>
                <c:pt idx="6">
                  <c:v>1146</c:v>
                </c:pt>
                <c:pt idx="7">
                  <c:v>924</c:v>
                </c:pt>
                <c:pt idx="8">
                  <c:v>913</c:v>
                </c:pt>
                <c:pt idx="9">
                  <c:v>749</c:v>
                </c:pt>
                <c:pt idx="10">
                  <c:v>949</c:v>
                </c:pt>
                <c:pt idx="11">
                  <c:v>836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'Grafik Trend'!$A$5</c:f>
              <c:strCache>
                <c:ptCount val="1"/>
                <c:pt idx="0">
                  <c:v>Jamkesmas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Trend'!$B$2:$M$2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  <c:extLst xmlns:c15="http://schemas.microsoft.com/office/drawing/2012/chart"/>
            </c:strRef>
          </c:cat>
          <c:val>
            <c:numRef>
              <c:f>'Grafik Trend'!$B$5:$M$5</c:f>
              <c:numCache>
                <c:formatCode>General</c:formatCode>
                <c:ptCount val="12"/>
                <c:pt idx="0">
                  <c:v>1744</c:v>
                </c:pt>
                <c:pt idx="1">
                  <c:v>1394</c:v>
                </c:pt>
                <c:pt idx="2">
                  <c:v>432</c:v>
                </c:pt>
                <c:pt idx="3">
                  <c:v>177</c:v>
                </c:pt>
                <c:pt idx="4">
                  <c:v>147</c:v>
                </c:pt>
                <c:pt idx="5">
                  <c:v>798</c:v>
                </c:pt>
                <c:pt idx="6">
                  <c:v>725</c:v>
                </c:pt>
                <c:pt idx="7">
                  <c:v>736</c:v>
                </c:pt>
                <c:pt idx="8">
                  <c:v>652</c:v>
                </c:pt>
                <c:pt idx="9">
                  <c:v>639</c:v>
                </c:pt>
                <c:pt idx="10">
                  <c:v>739</c:v>
                </c:pt>
                <c:pt idx="11">
                  <c:v>678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'Grafik Trend'!$A$7</c:f>
              <c:strCache>
                <c:ptCount val="1"/>
                <c:pt idx="0">
                  <c:v>Askes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Trend'!$B$2:$M$2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  <c:extLst xmlns:c15="http://schemas.microsoft.com/office/drawing/2012/chart"/>
            </c:strRef>
          </c:cat>
          <c:val>
            <c:numRef>
              <c:f>'Grafik Trend'!$B$7:$M$7</c:f>
              <c:numCache>
                <c:formatCode>General</c:formatCode>
                <c:ptCount val="12"/>
                <c:pt idx="0">
                  <c:v>825</c:v>
                </c:pt>
                <c:pt idx="1">
                  <c:v>622</c:v>
                </c:pt>
                <c:pt idx="2">
                  <c:v>179</c:v>
                </c:pt>
                <c:pt idx="3">
                  <c:v>100</c:v>
                </c:pt>
                <c:pt idx="4">
                  <c:v>90</c:v>
                </c:pt>
                <c:pt idx="5">
                  <c:v>310</c:v>
                </c:pt>
                <c:pt idx="6">
                  <c:v>326</c:v>
                </c:pt>
                <c:pt idx="7">
                  <c:v>314</c:v>
                </c:pt>
                <c:pt idx="8">
                  <c:v>332</c:v>
                </c:pt>
                <c:pt idx="9">
                  <c:v>308</c:v>
                </c:pt>
                <c:pt idx="10">
                  <c:v>313</c:v>
                </c:pt>
                <c:pt idx="11">
                  <c:v>291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'Grafik Trend'!$A$8</c:f>
              <c:strCache>
                <c:ptCount val="1"/>
                <c:pt idx="0">
                  <c:v>Mandiri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Trend'!$B$2:$M$2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  <c:extLst xmlns:c15="http://schemas.microsoft.com/office/drawing/2012/chart"/>
            </c:strRef>
          </c:cat>
          <c:val>
            <c:numRef>
              <c:f>'Grafik Trend'!$B$8:$M$8</c:f>
              <c:numCache>
                <c:formatCode>General</c:formatCode>
                <c:ptCount val="12"/>
                <c:pt idx="0">
                  <c:v>576</c:v>
                </c:pt>
                <c:pt idx="1">
                  <c:v>646</c:v>
                </c:pt>
                <c:pt idx="2">
                  <c:v>337</c:v>
                </c:pt>
                <c:pt idx="3">
                  <c:v>147</c:v>
                </c:pt>
                <c:pt idx="4">
                  <c:v>115</c:v>
                </c:pt>
                <c:pt idx="5">
                  <c:v>453</c:v>
                </c:pt>
                <c:pt idx="6">
                  <c:v>491</c:v>
                </c:pt>
                <c:pt idx="7">
                  <c:v>476</c:v>
                </c:pt>
                <c:pt idx="8">
                  <c:v>537</c:v>
                </c:pt>
                <c:pt idx="9">
                  <c:v>476</c:v>
                </c:pt>
                <c:pt idx="10">
                  <c:v>521</c:v>
                </c:pt>
                <c:pt idx="11">
                  <c:v>490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'Grafik Trend'!$A$9</c:f>
              <c:strCache>
                <c:ptCount val="1"/>
                <c:pt idx="0">
                  <c:v>Gratis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Trend'!$B$2:$M$2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  <c:extLst xmlns:c15="http://schemas.microsoft.com/office/drawing/2012/chart"/>
            </c:strRef>
          </c:cat>
          <c:val>
            <c:numRef>
              <c:f>'Grafik Trend'!$B$9:$M$9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'Grafik Trend'!$A$10</c:f>
              <c:strCache>
                <c:ptCount val="1"/>
                <c:pt idx="0">
                  <c:v>SKTM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Trend'!$B$2:$M$2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  <c:extLst xmlns:c15="http://schemas.microsoft.com/office/drawing/2012/chart"/>
            </c:strRef>
          </c:cat>
          <c:val>
            <c:numRef>
              <c:f>'Grafik Trend'!$B$10:$M$10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3040864"/>
        <c:axId val="893036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Trend'!$A$3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'Grafik Trend'!$B$2:$M$2</c15:sqref>
                        </c15:formulaRef>
                      </c:ext>
                    </c:extLst>
                    <c:strCache>
                      <c:ptCount val="12"/>
                      <c:pt idx="0">
                        <c:v>Januari</c:v>
                      </c:pt>
                      <c:pt idx="1">
                        <c:v>Februari</c:v>
                      </c:pt>
                      <c:pt idx="2">
                        <c:v>Maret</c:v>
                      </c:pt>
                      <c:pt idx="3">
                        <c:v>April</c:v>
                      </c:pt>
                      <c:pt idx="4">
                        <c:v>Mei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Agustus</c:v>
                      </c:pt>
                      <c:pt idx="8">
                        <c:v>September</c:v>
                      </c:pt>
                      <c:pt idx="9">
                        <c:v>Oktober</c:v>
                      </c:pt>
                      <c:pt idx="10">
                        <c:v>November</c:v>
                      </c:pt>
                      <c:pt idx="11">
                        <c:v>Desember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'Grafik Trend'!$B$3:$M$3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93040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3036512"/>
        <c:crosses val="autoZero"/>
        <c:auto val="1"/>
        <c:lblAlgn val="ctr"/>
        <c:lblOffset val="100"/>
        <c:noMultiLvlLbl val="0"/>
      </c:catAx>
      <c:valAx>
        <c:axId val="893036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30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Kunjungan Puskesmas Cimahi Utara</a:t>
            </a:r>
          </a:p>
          <a:p>
            <a:pPr>
              <a:defRPr/>
            </a:pPr>
            <a:r>
              <a:rPr lang="id-ID"/>
              <a:t>Periode Tahun</a:t>
            </a:r>
            <a:r>
              <a:rPr lang="id-ID" baseline="0"/>
              <a:t> 201</a:t>
            </a:r>
            <a:r>
              <a:rPr lang="en-US" baseline="0"/>
              <a:t>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'Grafik Trend'!$A$4</c:f>
              <c:strCache>
                <c:ptCount val="1"/>
                <c:pt idx="0">
                  <c:v>Umum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'Grafik Trend'!$B$2:$M$2</c15:sqref>
                  </c15:fullRef>
                </c:ext>
              </c:extLst>
              <c:f>'Grafik Trend'!$B$2:$K$2</c:f>
              <c:strCache>
                <c:ptCount val="10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Trend'!$B$4:$M$4</c15:sqref>
                  </c15:fullRef>
                </c:ext>
              </c:extLst>
              <c:f>'Grafik Trend'!$B$4:$K$4</c:f>
              <c:numCache>
                <c:formatCode>General</c:formatCode>
                <c:ptCount val="10"/>
                <c:pt idx="0">
                  <c:v>809</c:v>
                </c:pt>
                <c:pt idx="1">
                  <c:v>880</c:v>
                </c:pt>
                <c:pt idx="2">
                  <c:v>833</c:v>
                </c:pt>
                <c:pt idx="3">
                  <c:v>221</c:v>
                </c:pt>
                <c:pt idx="4">
                  <c:v>172</c:v>
                </c:pt>
                <c:pt idx="5">
                  <c:v>1055</c:v>
                </c:pt>
                <c:pt idx="6">
                  <c:v>1146</c:v>
                </c:pt>
                <c:pt idx="7">
                  <c:v>924</c:v>
                </c:pt>
                <c:pt idx="8">
                  <c:v>913</c:v>
                </c:pt>
                <c:pt idx="9">
                  <c:v>749</c:v>
                </c:pt>
              </c:numCache>
            </c:numRef>
          </c:val>
        </c:ser>
        <c:ser>
          <c:idx val="2"/>
          <c:order val="2"/>
          <c:tx>
            <c:strRef>
              <c:f>'Grafik Trend'!$A$5</c:f>
              <c:strCache>
                <c:ptCount val="1"/>
                <c:pt idx="0">
                  <c:v>Jamkesmas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'Grafik Trend'!$B$2:$M$2</c15:sqref>
                  </c15:fullRef>
                </c:ext>
              </c:extLst>
              <c:f>'Grafik Trend'!$B$2:$K$2</c:f>
              <c:strCache>
                <c:ptCount val="10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Trend'!$B$5:$M$5</c15:sqref>
                  </c15:fullRef>
                </c:ext>
              </c:extLst>
              <c:f>'Grafik Trend'!$B$5:$K$5</c:f>
              <c:numCache>
                <c:formatCode>General</c:formatCode>
                <c:ptCount val="10"/>
                <c:pt idx="0">
                  <c:v>1744</c:v>
                </c:pt>
                <c:pt idx="1">
                  <c:v>1394</c:v>
                </c:pt>
                <c:pt idx="2">
                  <c:v>432</c:v>
                </c:pt>
                <c:pt idx="3">
                  <c:v>177</c:v>
                </c:pt>
                <c:pt idx="4">
                  <c:v>147</c:v>
                </c:pt>
                <c:pt idx="5">
                  <c:v>798</c:v>
                </c:pt>
                <c:pt idx="6">
                  <c:v>725</c:v>
                </c:pt>
                <c:pt idx="7">
                  <c:v>736</c:v>
                </c:pt>
                <c:pt idx="8">
                  <c:v>652</c:v>
                </c:pt>
                <c:pt idx="9">
                  <c:v>639</c:v>
                </c:pt>
              </c:numCache>
            </c:numRef>
          </c:val>
        </c:ser>
        <c:ser>
          <c:idx val="3"/>
          <c:order val="3"/>
          <c:tx>
            <c:strRef>
              <c:f>'Grafik Trend'!$A$7</c:f>
              <c:strCache>
                <c:ptCount val="1"/>
                <c:pt idx="0">
                  <c:v>Askes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'Grafik Trend'!$B$2:$M$2</c15:sqref>
                  </c15:fullRef>
                </c:ext>
              </c:extLst>
              <c:f>'Grafik Trend'!$B$2:$K$2</c:f>
              <c:strCache>
                <c:ptCount val="10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Trend'!$B$7:$M$7</c15:sqref>
                  </c15:fullRef>
                </c:ext>
              </c:extLst>
              <c:f>'Grafik Trend'!$B$7:$K$7</c:f>
              <c:numCache>
                <c:formatCode>General</c:formatCode>
                <c:ptCount val="10"/>
                <c:pt idx="0">
                  <c:v>825</c:v>
                </c:pt>
                <c:pt idx="1">
                  <c:v>622</c:v>
                </c:pt>
                <c:pt idx="2">
                  <c:v>179</c:v>
                </c:pt>
                <c:pt idx="3">
                  <c:v>100</c:v>
                </c:pt>
                <c:pt idx="4">
                  <c:v>90</c:v>
                </c:pt>
                <c:pt idx="5">
                  <c:v>310</c:v>
                </c:pt>
                <c:pt idx="6">
                  <c:v>326</c:v>
                </c:pt>
                <c:pt idx="7">
                  <c:v>314</c:v>
                </c:pt>
                <c:pt idx="8">
                  <c:v>332</c:v>
                </c:pt>
                <c:pt idx="9">
                  <c:v>308</c:v>
                </c:pt>
              </c:numCache>
            </c:numRef>
          </c:val>
        </c:ser>
        <c:ser>
          <c:idx val="4"/>
          <c:order val="4"/>
          <c:tx>
            <c:strRef>
              <c:f>'Grafik Trend'!$A$8</c:f>
              <c:strCache>
                <c:ptCount val="1"/>
                <c:pt idx="0">
                  <c:v>Mandiri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'Grafik Trend'!$B$2:$M$2</c15:sqref>
                  </c15:fullRef>
                </c:ext>
              </c:extLst>
              <c:f>'Grafik Trend'!$B$2:$K$2</c:f>
              <c:strCache>
                <c:ptCount val="10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Trend'!$B$8:$M$8</c15:sqref>
                  </c15:fullRef>
                </c:ext>
              </c:extLst>
              <c:f>'Grafik Trend'!$B$8:$K$8</c:f>
              <c:numCache>
                <c:formatCode>General</c:formatCode>
                <c:ptCount val="10"/>
                <c:pt idx="0">
                  <c:v>576</c:v>
                </c:pt>
                <c:pt idx="1">
                  <c:v>646</c:v>
                </c:pt>
                <c:pt idx="2">
                  <c:v>337</c:v>
                </c:pt>
                <c:pt idx="3">
                  <c:v>147</c:v>
                </c:pt>
                <c:pt idx="4">
                  <c:v>115</c:v>
                </c:pt>
                <c:pt idx="5">
                  <c:v>453</c:v>
                </c:pt>
                <c:pt idx="6">
                  <c:v>491</c:v>
                </c:pt>
                <c:pt idx="7">
                  <c:v>476</c:v>
                </c:pt>
                <c:pt idx="8">
                  <c:v>537</c:v>
                </c:pt>
                <c:pt idx="9">
                  <c:v>476</c:v>
                </c:pt>
              </c:numCache>
            </c:numRef>
          </c:val>
        </c:ser>
        <c:ser>
          <c:idx val="5"/>
          <c:order val="5"/>
          <c:tx>
            <c:strRef>
              <c:f>'Grafik Trend'!$A$9</c:f>
              <c:strCache>
                <c:ptCount val="1"/>
                <c:pt idx="0">
                  <c:v>Gratis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'Grafik Trend'!$B$2:$M$2</c15:sqref>
                  </c15:fullRef>
                </c:ext>
              </c:extLst>
              <c:f>'Grafik Trend'!$B$2:$K$2</c:f>
              <c:strCache>
                <c:ptCount val="10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Trend'!$B$9:$M$9</c15:sqref>
                  </c15:fullRef>
                </c:ext>
              </c:extLst>
              <c:f>'Grafik Trend'!$B$9:$K$9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'Grafik Trend'!$A$10</c:f>
              <c:strCache>
                <c:ptCount val="1"/>
                <c:pt idx="0">
                  <c:v>SKTM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'Grafik Trend'!$B$2:$M$2</c15:sqref>
                  </c15:fullRef>
                </c:ext>
              </c:extLst>
              <c:f>'Grafik Trend'!$B$2:$K$2</c:f>
              <c:strCache>
                <c:ptCount val="10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'Grafik Trend'!$B$10:$M$10</c15:sqref>
                  </c15:fullRef>
                </c:ext>
              </c:extLst>
              <c:f>'Grafik Trend'!$B$10:$K$10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3022368"/>
        <c:axId val="893038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Trend'!$A$3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'Grafik Trend'!$B$2:$M$2</c15:sqref>
                        </c15:fullRef>
                        <c15:formulaRef>
                          <c15:sqref>'Grafik Trend'!$B$2:$K$2</c15:sqref>
                        </c15:formulaRef>
                      </c:ext>
                    </c:extLst>
                    <c:strCache>
                      <c:ptCount val="10"/>
                      <c:pt idx="0">
                        <c:v>Januari</c:v>
                      </c:pt>
                      <c:pt idx="1">
                        <c:v>Februari</c:v>
                      </c:pt>
                      <c:pt idx="2">
                        <c:v>Maret</c:v>
                      </c:pt>
                      <c:pt idx="3">
                        <c:v>April</c:v>
                      </c:pt>
                      <c:pt idx="4">
                        <c:v>Mei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Agustus</c:v>
                      </c:pt>
                      <c:pt idx="8">
                        <c:v>September</c:v>
                      </c:pt>
                      <c:pt idx="9">
                        <c:v>Oktober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'Grafik Trend'!$B$3:$M$3</c15:sqref>
                        </c15:fullRef>
                        <c15:formulaRef>
                          <c15:sqref>'Grafik Trend'!$B$3:$K$3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8930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3038688"/>
        <c:crosses val="autoZero"/>
        <c:auto val="1"/>
        <c:lblAlgn val="ctr"/>
        <c:lblOffset val="100"/>
        <c:noMultiLvlLbl val="0"/>
      </c:catAx>
      <c:valAx>
        <c:axId val="8930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30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12</xdr:row>
      <xdr:rowOff>23812</xdr:rowOff>
    </xdr:from>
    <xdr:to>
      <xdr:col>8</xdr:col>
      <xdr:colOff>581024</xdr:colOff>
      <xdr:row>26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12</xdr:row>
      <xdr:rowOff>19050</xdr:rowOff>
    </xdr:from>
    <xdr:to>
      <xdr:col>17</xdr:col>
      <xdr:colOff>581025</xdr:colOff>
      <xdr:row>26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zoomScale="80" zoomScaleNormal="80" workbookViewId="0">
      <selection activeCell="K23" sqref="K23"/>
    </sheetView>
  </sheetViews>
  <sheetFormatPr defaultColWidth="9" defaultRowHeight="15" x14ac:dyDescent="0.25"/>
  <cols>
    <col min="1" max="1" width="5.42578125" customWidth="1"/>
    <col min="2" max="2" width="47.5703125" customWidth="1"/>
    <col min="3" max="3" width="8.5703125" customWidth="1"/>
    <col min="4" max="17" width="5.7109375" customWidth="1"/>
    <col min="18" max="20" width="6.85546875" customWidth="1"/>
  </cols>
  <sheetData>
    <row r="1" spans="1:24" ht="21" x14ac:dyDescent="0.3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4" ht="21" x14ac:dyDescent="0.35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</row>
    <row r="4" spans="1:24" x14ac:dyDescent="0.25">
      <c r="A4" t="s">
        <v>2</v>
      </c>
    </row>
    <row r="5" spans="1:24" x14ac:dyDescent="0.25">
      <c r="A5" s="50" t="s">
        <v>3</v>
      </c>
      <c r="B5" s="56" t="s">
        <v>4</v>
      </c>
      <c r="C5" s="42" t="s">
        <v>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4"/>
    </row>
    <row r="6" spans="1:24" x14ac:dyDescent="0.25">
      <c r="A6" s="51"/>
      <c r="B6" s="57"/>
      <c r="C6" s="1" t="s">
        <v>6</v>
      </c>
      <c r="D6" s="59" t="s">
        <v>7</v>
      </c>
      <c r="E6" s="60"/>
      <c r="F6" s="45" t="s">
        <v>8</v>
      </c>
      <c r="G6" s="46"/>
      <c r="H6" s="46"/>
      <c r="I6" s="46"/>
      <c r="J6" s="46"/>
      <c r="K6" s="46"/>
      <c r="L6" s="46"/>
      <c r="M6" s="47"/>
      <c r="N6" s="50" t="s">
        <v>9</v>
      </c>
      <c r="O6" s="50"/>
      <c r="P6" s="50" t="s">
        <v>10</v>
      </c>
      <c r="Q6" s="50"/>
      <c r="R6" s="59" t="s">
        <v>11</v>
      </c>
      <c r="S6" s="60"/>
      <c r="T6" s="53" t="s">
        <v>12</v>
      </c>
    </row>
    <row r="7" spans="1:24" ht="31.5" customHeight="1" x14ac:dyDescent="0.25">
      <c r="A7" s="51"/>
      <c r="B7" s="57"/>
      <c r="C7" s="1"/>
      <c r="D7" s="61"/>
      <c r="E7" s="62"/>
      <c r="F7" s="45" t="s">
        <v>13</v>
      </c>
      <c r="G7" s="47"/>
      <c r="H7" s="45" t="s">
        <v>68</v>
      </c>
      <c r="I7" s="47"/>
      <c r="J7" s="48" t="s">
        <v>14</v>
      </c>
      <c r="K7" s="49"/>
      <c r="L7" s="48" t="s">
        <v>15</v>
      </c>
      <c r="M7" s="49"/>
      <c r="N7" s="52"/>
      <c r="O7" s="52"/>
      <c r="P7" s="52"/>
      <c r="Q7" s="52"/>
      <c r="R7" s="61"/>
      <c r="S7" s="62"/>
      <c r="T7" s="54"/>
    </row>
    <row r="8" spans="1:24" x14ac:dyDescent="0.25">
      <c r="A8" s="52"/>
      <c r="B8" s="58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2" t="s">
        <v>16</v>
      </c>
      <c r="O8" s="2" t="s">
        <v>17</v>
      </c>
      <c r="P8" s="2" t="s">
        <v>16</v>
      </c>
      <c r="Q8" s="2" t="s">
        <v>17</v>
      </c>
      <c r="R8" s="2" t="s">
        <v>16</v>
      </c>
      <c r="S8" s="2" t="s">
        <v>17</v>
      </c>
      <c r="T8" s="55"/>
    </row>
    <row r="9" spans="1:24" x14ac:dyDescent="0.25">
      <c r="A9" s="3"/>
      <c r="B9" s="4" t="s">
        <v>18</v>
      </c>
      <c r="C9" s="3"/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4"/>
    </row>
    <row r="10" spans="1:24" x14ac:dyDescent="0.25">
      <c r="A10" s="3"/>
      <c r="B10" s="4" t="s">
        <v>19</v>
      </c>
      <c r="C10" s="3"/>
      <c r="D10" s="42"/>
      <c r="E10" s="44"/>
      <c r="F10" s="42"/>
      <c r="G10" s="44"/>
      <c r="H10" s="8"/>
      <c r="I10" s="8"/>
      <c r="J10" s="42"/>
      <c r="K10" s="44"/>
      <c r="L10" s="42"/>
      <c r="M10" s="44"/>
      <c r="N10" s="42"/>
      <c r="O10" s="44"/>
      <c r="P10" s="42"/>
      <c r="Q10" s="44"/>
      <c r="R10" s="42"/>
      <c r="S10" s="44"/>
      <c r="T10" s="1"/>
      <c r="V10" s="7" t="s">
        <v>12</v>
      </c>
    </row>
    <row r="11" spans="1:24" x14ac:dyDescent="0.25">
      <c r="A11" s="3" t="s">
        <v>20</v>
      </c>
      <c r="B11" s="9" t="s">
        <v>21</v>
      </c>
      <c r="C11" s="10" t="s">
        <v>22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1">
        <f>D11+F11+J11+L11</f>
        <v>0</v>
      </c>
      <c r="S11" s="1">
        <f>E11+G11+K11+M11</f>
        <v>0</v>
      </c>
      <c r="T11" s="1">
        <f>R11+S11</f>
        <v>0</v>
      </c>
      <c r="V11" s="7" t="s">
        <v>77</v>
      </c>
      <c r="W11" s="7" t="s">
        <v>76</v>
      </c>
      <c r="X11" s="7" t="s">
        <v>78</v>
      </c>
    </row>
    <row r="12" spans="1:24" x14ac:dyDescent="0.25">
      <c r="A12" s="3" t="s">
        <v>23</v>
      </c>
      <c r="B12" s="9" t="s">
        <v>24</v>
      </c>
      <c r="C12" s="10"/>
      <c r="D12" s="1">
        <f>D13+D14</f>
        <v>0</v>
      </c>
      <c r="E12" s="1">
        <f t="shared" ref="E12:Q12" si="0">E13+E14</f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>
        <f t="shared" si="0"/>
        <v>0</v>
      </c>
      <c r="J12" s="1">
        <f t="shared" si="0"/>
        <v>0</v>
      </c>
      <c r="K12" s="1">
        <f t="shared" si="0"/>
        <v>0</v>
      </c>
      <c r="L12" s="1">
        <f t="shared" si="0"/>
        <v>0</v>
      </c>
      <c r="M12" s="1">
        <f t="shared" si="0"/>
        <v>0</v>
      </c>
      <c r="N12" s="1">
        <f t="shared" si="0"/>
        <v>0</v>
      </c>
      <c r="O12" s="1">
        <f t="shared" si="0"/>
        <v>0</v>
      </c>
      <c r="P12" s="1">
        <f t="shared" si="0"/>
        <v>0</v>
      </c>
      <c r="Q12" s="1">
        <f t="shared" si="0"/>
        <v>0</v>
      </c>
      <c r="R12" s="1">
        <f>R13+R14</f>
        <v>0</v>
      </c>
      <c r="S12" s="1">
        <f t="shared" ref="S12:T12" si="1">S13+S14</f>
        <v>0</v>
      </c>
      <c r="T12" s="1">
        <f t="shared" si="1"/>
        <v>0</v>
      </c>
      <c r="V12" s="16">
        <f>T14</f>
        <v>0</v>
      </c>
      <c r="W12" s="15">
        <v>4865</v>
      </c>
      <c r="X12" s="15">
        <f>V12-W12</f>
        <v>-4865</v>
      </c>
    </row>
    <row r="13" spans="1:24" x14ac:dyDescent="0.25">
      <c r="A13" s="3"/>
      <c r="B13" s="4" t="s">
        <v>69</v>
      </c>
      <c r="C13" s="3"/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1">
        <f t="shared" ref="R13:S15" si="2">D13+F13+H13+J13+L13+N13+P13</f>
        <v>0</v>
      </c>
      <c r="S13" s="1">
        <f t="shared" si="2"/>
        <v>0</v>
      </c>
      <c r="T13" s="1">
        <f>R13+S13</f>
        <v>0</v>
      </c>
    </row>
    <row r="14" spans="1:24" x14ac:dyDescent="0.25">
      <c r="A14" s="3"/>
      <c r="B14" s="4" t="s">
        <v>70</v>
      </c>
      <c r="C14" s="3"/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1">
        <f t="shared" si="2"/>
        <v>0</v>
      </c>
      <c r="S14" s="1">
        <f t="shared" si="2"/>
        <v>0</v>
      </c>
      <c r="T14" s="1">
        <f>R14+S14</f>
        <v>0</v>
      </c>
      <c r="V14" s="7" t="s">
        <v>7</v>
      </c>
    </row>
    <row r="15" spans="1:24" x14ac:dyDescent="0.25">
      <c r="A15" s="3"/>
      <c r="B15" s="26" t="s">
        <v>80</v>
      </c>
      <c r="C15" s="3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1">
        <f t="shared" si="2"/>
        <v>0</v>
      </c>
      <c r="S15" s="1">
        <f t="shared" si="2"/>
        <v>0</v>
      </c>
      <c r="T15" s="1">
        <f>R15+S15</f>
        <v>0</v>
      </c>
      <c r="V15" s="7"/>
    </row>
    <row r="16" spans="1:24" x14ac:dyDescent="0.25">
      <c r="A16" s="3" t="s">
        <v>26</v>
      </c>
      <c r="B16" s="9" t="s">
        <v>71</v>
      </c>
      <c r="C16" s="10"/>
      <c r="D16" s="10">
        <f>SUM(D17:D26)</f>
        <v>0</v>
      </c>
      <c r="E16" s="10">
        <f t="shared" ref="E16:T16" si="3">SUM(E17:E26)</f>
        <v>0</v>
      </c>
      <c r="F16" s="10">
        <f t="shared" si="3"/>
        <v>0</v>
      </c>
      <c r="G16" s="10">
        <f t="shared" si="3"/>
        <v>0</v>
      </c>
      <c r="H16" s="10">
        <f t="shared" si="3"/>
        <v>0</v>
      </c>
      <c r="I16" s="10">
        <f t="shared" si="3"/>
        <v>0</v>
      </c>
      <c r="J16" s="10">
        <f t="shared" si="3"/>
        <v>0</v>
      </c>
      <c r="K16" s="10">
        <f t="shared" si="3"/>
        <v>0</v>
      </c>
      <c r="L16" s="10">
        <f t="shared" si="3"/>
        <v>0</v>
      </c>
      <c r="M16" s="10">
        <f t="shared" si="3"/>
        <v>0</v>
      </c>
      <c r="N16" s="10">
        <f t="shared" si="3"/>
        <v>0</v>
      </c>
      <c r="O16" s="10">
        <f t="shared" si="3"/>
        <v>0</v>
      </c>
      <c r="P16" s="10">
        <f t="shared" si="3"/>
        <v>0</v>
      </c>
      <c r="Q16" s="10">
        <f t="shared" si="3"/>
        <v>0</v>
      </c>
      <c r="R16" s="10">
        <f t="shared" si="3"/>
        <v>0</v>
      </c>
      <c r="S16" s="10">
        <f t="shared" si="3"/>
        <v>0</v>
      </c>
      <c r="T16" s="10">
        <f t="shared" si="3"/>
        <v>0</v>
      </c>
      <c r="V16" s="7" t="s">
        <v>77</v>
      </c>
      <c r="W16" s="7" t="s">
        <v>25</v>
      </c>
    </row>
    <row r="17" spans="1:24" x14ac:dyDescent="0.25">
      <c r="A17" s="3"/>
      <c r="B17" s="5" t="s">
        <v>27</v>
      </c>
      <c r="C17" s="3" t="s">
        <v>22</v>
      </c>
      <c r="D17" s="29">
        <v>0</v>
      </c>
      <c r="E17" s="29">
        <v>0</v>
      </c>
      <c r="F17" s="29">
        <v>0</v>
      </c>
      <c r="G17" s="29">
        <v>0</v>
      </c>
      <c r="H17" s="29"/>
      <c r="I17" s="29"/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1">
        <f>D17+F17+J17+L17+H17+N17+P17</f>
        <v>0</v>
      </c>
      <c r="S17" s="1">
        <f>E17+G17+K17+M17+I17+O17+Q17</f>
        <v>0</v>
      </c>
      <c r="T17" s="1">
        <f>+S17+R17</f>
        <v>0</v>
      </c>
      <c r="V17" s="15">
        <f>SUM(D14:E14)</f>
        <v>0</v>
      </c>
      <c r="W17" s="15">
        <v>2107</v>
      </c>
      <c r="X17" s="15">
        <f>V17-W17</f>
        <v>-2107</v>
      </c>
    </row>
    <row r="18" spans="1:24" x14ac:dyDescent="0.25">
      <c r="A18" s="3"/>
      <c r="B18" s="5" t="s">
        <v>28</v>
      </c>
      <c r="C18" s="3" t="s">
        <v>22</v>
      </c>
      <c r="D18" s="29">
        <v>0</v>
      </c>
      <c r="E18" s="29">
        <v>0</v>
      </c>
      <c r="F18" s="29">
        <v>0</v>
      </c>
      <c r="G18" s="29">
        <v>0</v>
      </c>
      <c r="H18" s="29"/>
      <c r="I18" s="29"/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1">
        <f t="shared" ref="R18:R26" si="4">D18+F18+J18+L18+H18+N18+P18</f>
        <v>0</v>
      </c>
      <c r="S18" s="1">
        <f t="shared" ref="S18:S26" si="5">E18+G18+K18+M18+I18+O18+Q18</f>
        <v>0</v>
      </c>
      <c r="T18" s="1">
        <f t="shared" ref="T18:T26" si="6">+S18+R18</f>
        <v>0</v>
      </c>
    </row>
    <row r="19" spans="1:24" x14ac:dyDescent="0.25">
      <c r="A19" s="3"/>
      <c r="B19" s="5" t="s">
        <v>29</v>
      </c>
      <c r="C19" s="3" t="s">
        <v>22</v>
      </c>
      <c r="D19" s="29">
        <v>0</v>
      </c>
      <c r="E19" s="29">
        <v>0</v>
      </c>
      <c r="F19" s="29">
        <v>0</v>
      </c>
      <c r="G19" s="29">
        <v>0</v>
      </c>
      <c r="H19" s="29"/>
      <c r="I19" s="29"/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1">
        <f t="shared" si="4"/>
        <v>0</v>
      </c>
      <c r="S19" s="1">
        <f t="shared" si="5"/>
        <v>0</v>
      </c>
      <c r="T19" s="1">
        <f t="shared" si="6"/>
        <v>0</v>
      </c>
    </row>
    <row r="20" spans="1:24" x14ac:dyDescent="0.25">
      <c r="A20" s="3"/>
      <c r="B20" s="5" t="s">
        <v>30</v>
      </c>
      <c r="C20" s="3" t="s">
        <v>22</v>
      </c>
      <c r="D20" s="29">
        <v>0</v>
      </c>
      <c r="E20" s="29">
        <v>0</v>
      </c>
      <c r="F20" s="29">
        <v>0</v>
      </c>
      <c r="G20" s="29">
        <v>0</v>
      </c>
      <c r="H20" s="29"/>
      <c r="I20" s="29"/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1">
        <f t="shared" si="4"/>
        <v>0</v>
      </c>
      <c r="S20" s="1">
        <f t="shared" si="5"/>
        <v>0</v>
      </c>
      <c r="T20" s="1">
        <f t="shared" si="6"/>
        <v>0</v>
      </c>
    </row>
    <row r="21" spans="1:24" x14ac:dyDescent="0.25">
      <c r="A21" s="3"/>
      <c r="B21" s="5" t="s">
        <v>32</v>
      </c>
      <c r="C21" s="3" t="s">
        <v>22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1">
        <f t="shared" si="4"/>
        <v>0</v>
      </c>
      <c r="S21" s="1">
        <f t="shared" si="5"/>
        <v>0</v>
      </c>
      <c r="T21" s="1">
        <f t="shared" si="6"/>
        <v>0</v>
      </c>
    </row>
    <row r="22" spans="1:24" x14ac:dyDescent="0.25">
      <c r="A22" s="3"/>
      <c r="B22" s="5" t="s">
        <v>33</v>
      </c>
      <c r="C22" s="3" t="s">
        <v>22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1">
        <f t="shared" si="4"/>
        <v>0</v>
      </c>
      <c r="S22" s="1">
        <f t="shared" si="5"/>
        <v>0</v>
      </c>
      <c r="T22" s="1">
        <f t="shared" si="6"/>
        <v>0</v>
      </c>
    </row>
    <row r="23" spans="1:24" x14ac:dyDescent="0.25">
      <c r="A23" s="3"/>
      <c r="B23" s="5" t="s">
        <v>72</v>
      </c>
      <c r="C23" s="3" t="s">
        <v>22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1">
        <f t="shared" si="4"/>
        <v>0</v>
      </c>
      <c r="S23" s="1">
        <f t="shared" si="5"/>
        <v>0</v>
      </c>
      <c r="T23" s="1">
        <f t="shared" si="6"/>
        <v>0</v>
      </c>
    </row>
    <row r="24" spans="1:24" x14ac:dyDescent="0.25">
      <c r="A24" s="3"/>
      <c r="B24" s="5" t="s">
        <v>73</v>
      </c>
      <c r="C24" s="3" t="s">
        <v>22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1">
        <f t="shared" si="4"/>
        <v>0</v>
      </c>
      <c r="S24" s="1">
        <f t="shared" si="5"/>
        <v>0</v>
      </c>
      <c r="T24" s="1">
        <f t="shared" si="6"/>
        <v>0</v>
      </c>
    </row>
    <row r="25" spans="1:24" x14ac:dyDescent="0.25">
      <c r="A25" s="3"/>
      <c r="B25" s="5" t="s">
        <v>31</v>
      </c>
      <c r="C25" s="3" t="s">
        <v>22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1">
        <f t="shared" si="4"/>
        <v>0</v>
      </c>
      <c r="S25" s="1">
        <f t="shared" si="5"/>
        <v>0</v>
      </c>
      <c r="T25" s="1">
        <f t="shared" si="6"/>
        <v>0</v>
      </c>
    </row>
    <row r="26" spans="1:24" x14ac:dyDescent="0.25">
      <c r="A26" s="3"/>
      <c r="B26" s="5" t="s">
        <v>34</v>
      </c>
      <c r="C26" s="3" t="s">
        <v>22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1">
        <f t="shared" si="4"/>
        <v>0</v>
      </c>
      <c r="S26" s="1">
        <f t="shared" si="5"/>
        <v>0</v>
      </c>
      <c r="T26" s="1">
        <f t="shared" si="6"/>
        <v>0</v>
      </c>
    </row>
    <row r="27" spans="1:24" x14ac:dyDescent="0.25">
      <c r="A27" s="3"/>
      <c r="B27" s="5" t="s">
        <v>74</v>
      </c>
      <c r="C27" s="3" t="s">
        <v>22</v>
      </c>
      <c r="D27" s="10">
        <f>D14</f>
        <v>0</v>
      </c>
      <c r="E27" s="10">
        <f t="shared" ref="E27:T27" si="7">E14</f>
        <v>0</v>
      </c>
      <c r="F27" s="10">
        <f t="shared" si="7"/>
        <v>0</v>
      </c>
      <c r="G27" s="10">
        <f t="shared" si="7"/>
        <v>0</v>
      </c>
      <c r="H27" s="10">
        <f t="shared" si="7"/>
        <v>0</v>
      </c>
      <c r="I27" s="10">
        <f t="shared" si="7"/>
        <v>0</v>
      </c>
      <c r="J27" s="10">
        <f t="shared" si="7"/>
        <v>0</v>
      </c>
      <c r="K27" s="10">
        <f t="shared" si="7"/>
        <v>0</v>
      </c>
      <c r="L27" s="10">
        <f t="shared" si="7"/>
        <v>0</v>
      </c>
      <c r="M27" s="10">
        <f t="shared" si="7"/>
        <v>0</v>
      </c>
      <c r="N27" s="10">
        <f t="shared" si="7"/>
        <v>0</v>
      </c>
      <c r="O27" s="10">
        <f t="shared" si="7"/>
        <v>0</v>
      </c>
      <c r="P27" s="10">
        <f t="shared" si="7"/>
        <v>0</v>
      </c>
      <c r="Q27" s="10">
        <f t="shared" si="7"/>
        <v>0</v>
      </c>
      <c r="R27" s="10">
        <f t="shared" si="7"/>
        <v>0</v>
      </c>
      <c r="S27" s="10">
        <f t="shared" si="7"/>
        <v>0</v>
      </c>
      <c r="T27" s="10">
        <f t="shared" si="7"/>
        <v>0</v>
      </c>
    </row>
    <row r="29" spans="1:24" x14ac:dyDescent="0.25">
      <c r="B29" t="s">
        <v>35</v>
      </c>
      <c r="O29" s="7" t="s">
        <v>107</v>
      </c>
    </row>
    <row r="30" spans="1:24" x14ac:dyDescent="0.25">
      <c r="O30" t="s">
        <v>36</v>
      </c>
    </row>
    <row r="31" spans="1:24" x14ac:dyDescent="0.25">
      <c r="B31" t="s">
        <v>37</v>
      </c>
    </row>
    <row r="36" spans="2:15" x14ac:dyDescent="0.25">
      <c r="B36" s="6" t="s">
        <v>38</v>
      </c>
      <c r="O36" s="6" t="s">
        <v>39</v>
      </c>
    </row>
    <row r="37" spans="2:15" x14ac:dyDescent="0.25">
      <c r="B37" t="s">
        <v>40</v>
      </c>
      <c r="O37" t="s">
        <v>41</v>
      </c>
    </row>
  </sheetData>
  <mergeCells count="23">
    <mergeCell ref="D9:T9"/>
    <mergeCell ref="R10:S10"/>
    <mergeCell ref="P10:Q10"/>
    <mergeCell ref="N10:O10"/>
    <mergeCell ref="L10:M10"/>
    <mergeCell ref="J10:K10"/>
    <mergeCell ref="F10:G10"/>
    <mergeCell ref="D10:E10"/>
    <mergeCell ref="A1:T1"/>
    <mergeCell ref="A2:T2"/>
    <mergeCell ref="C5:T5"/>
    <mergeCell ref="F6:M6"/>
    <mergeCell ref="F7:G7"/>
    <mergeCell ref="J7:K7"/>
    <mergeCell ref="L7:M7"/>
    <mergeCell ref="A5:A8"/>
    <mergeCell ref="T6:T8"/>
    <mergeCell ref="B5:B8"/>
    <mergeCell ref="D6:E7"/>
    <mergeCell ref="N6:O7"/>
    <mergeCell ref="P6:Q7"/>
    <mergeCell ref="R6:S7"/>
    <mergeCell ref="H7:I7"/>
  </mergeCells>
  <pageMargins left="0.56874999999999998" right="0.25902777777777802" top="0.68888888888888899" bottom="0.62916666666666698" header="0.23888888888888901" footer="0.51180555555555596"/>
  <pageSetup paperSize="10001" scale="9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K33" sqref="K33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1" t="s">
        <v>75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8" ht="21" x14ac:dyDescent="0.35">
      <c r="A2" s="41" t="s">
        <v>86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5" spans="1:18" x14ac:dyDescent="0.25">
      <c r="A5" s="50" t="s">
        <v>3</v>
      </c>
      <c r="B5" s="56" t="s">
        <v>4</v>
      </c>
      <c r="C5" s="42" t="s">
        <v>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4"/>
    </row>
    <row r="6" spans="1:18" ht="15" customHeight="1" x14ac:dyDescent="0.25">
      <c r="A6" s="51"/>
      <c r="B6" s="57"/>
      <c r="C6" s="1" t="s">
        <v>6</v>
      </c>
      <c r="D6" s="59" t="s">
        <v>7</v>
      </c>
      <c r="E6" s="60"/>
      <c r="F6" s="45" t="s">
        <v>8</v>
      </c>
      <c r="G6" s="46"/>
      <c r="H6" s="46"/>
      <c r="I6" s="46"/>
      <c r="J6" s="46"/>
      <c r="K6" s="47"/>
      <c r="L6" s="59" t="s">
        <v>11</v>
      </c>
      <c r="M6" s="60"/>
      <c r="N6" s="53" t="s">
        <v>12</v>
      </c>
    </row>
    <row r="7" spans="1:18" ht="31.5" customHeight="1" x14ac:dyDescent="0.25">
      <c r="A7" s="51"/>
      <c r="B7" s="57"/>
      <c r="C7" s="1"/>
      <c r="D7" s="61"/>
      <c r="E7" s="62"/>
      <c r="F7" s="45" t="s">
        <v>13</v>
      </c>
      <c r="G7" s="47"/>
      <c r="H7" s="48" t="s">
        <v>14</v>
      </c>
      <c r="I7" s="49"/>
      <c r="J7" s="48" t="s">
        <v>15</v>
      </c>
      <c r="K7" s="49"/>
      <c r="L7" s="61"/>
      <c r="M7" s="62"/>
      <c r="N7" s="54"/>
    </row>
    <row r="8" spans="1:18" x14ac:dyDescent="0.25">
      <c r="A8" s="52"/>
      <c r="B8" s="58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5"/>
    </row>
    <row r="9" spans="1:18" x14ac:dyDescent="0.25">
      <c r="A9" s="3"/>
      <c r="B9" s="4" t="s">
        <v>18</v>
      </c>
      <c r="C9" s="3"/>
      <c r="D9" s="42"/>
      <c r="E9" s="43"/>
      <c r="F9" s="43"/>
      <c r="G9" s="43"/>
      <c r="H9" s="43"/>
      <c r="I9" s="43"/>
      <c r="J9" s="43"/>
      <c r="K9" s="43"/>
      <c r="L9" s="43"/>
      <c r="M9" s="43"/>
      <c r="N9" s="44"/>
    </row>
    <row r="10" spans="1:18" x14ac:dyDescent="0.25">
      <c r="A10" s="3"/>
      <c r="B10" s="4" t="s">
        <v>19</v>
      </c>
      <c r="C10" s="3"/>
      <c r="D10" s="42"/>
      <c r="E10" s="44"/>
      <c r="F10" s="42"/>
      <c r="G10" s="44"/>
      <c r="H10" s="42"/>
      <c r="I10" s="44"/>
      <c r="J10" s="42"/>
      <c r="K10" s="44"/>
      <c r="L10" s="42"/>
      <c r="M10" s="44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361</v>
      </c>
      <c r="E12" s="13">
        <f t="shared" si="0"/>
        <v>552</v>
      </c>
      <c r="F12" s="13">
        <f t="shared" si="0"/>
        <v>909</v>
      </c>
      <c r="G12" s="13">
        <f t="shared" si="0"/>
        <v>1503</v>
      </c>
      <c r="H12" s="13">
        <f t="shared" si="0"/>
        <v>480</v>
      </c>
      <c r="I12" s="13">
        <f t="shared" si="0"/>
        <v>688</v>
      </c>
      <c r="J12" s="13">
        <f t="shared" si="0"/>
        <v>420</v>
      </c>
      <c r="K12" s="13">
        <f t="shared" si="0"/>
        <v>578</v>
      </c>
      <c r="L12" s="13">
        <f t="shared" si="0"/>
        <v>2170</v>
      </c>
      <c r="M12" s="13">
        <f t="shared" si="0"/>
        <v>3321</v>
      </c>
      <c r="N12" s="13">
        <f t="shared" si="0"/>
        <v>5491</v>
      </c>
      <c r="P12" s="16">
        <f>N14</f>
        <v>2434</v>
      </c>
      <c r="Q12" s="15">
        <v>5019</v>
      </c>
      <c r="R12" s="15">
        <f>P12-Q12</f>
        <v>-2585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685</v>
      </c>
      <c r="G13" s="29">
        <v>1075</v>
      </c>
      <c r="H13" s="29">
        <v>337</v>
      </c>
      <c r="I13" s="29">
        <v>499</v>
      </c>
      <c r="J13" s="29">
        <v>210</v>
      </c>
      <c r="K13" s="29">
        <v>251</v>
      </c>
      <c r="L13" s="13">
        <f>D13+F13+H13+J13</f>
        <v>1232</v>
      </c>
      <c r="M13" s="13">
        <f>E13+G13+I13+K13</f>
        <v>1825</v>
      </c>
      <c r="N13" s="13">
        <f>L13+M13</f>
        <v>3057</v>
      </c>
    </row>
    <row r="14" spans="1:18" x14ac:dyDescent="0.25">
      <c r="A14" s="3"/>
      <c r="B14" s="4" t="s">
        <v>70</v>
      </c>
      <c r="C14" s="3"/>
      <c r="D14" s="29">
        <v>361</v>
      </c>
      <c r="E14" s="29">
        <v>552</v>
      </c>
      <c r="F14" s="29">
        <v>224</v>
      </c>
      <c r="G14" s="29">
        <v>428</v>
      </c>
      <c r="H14" s="29">
        <v>143</v>
      </c>
      <c r="I14" s="29">
        <v>189</v>
      </c>
      <c r="J14" s="29">
        <v>210</v>
      </c>
      <c r="K14" s="29">
        <v>327</v>
      </c>
      <c r="L14" s="13">
        <f>D14+F14+H14+J14</f>
        <v>938</v>
      </c>
      <c r="M14" s="13">
        <f>E14+G14+I14+K14</f>
        <v>1496</v>
      </c>
      <c r="N14" s="13">
        <f>L14+M14</f>
        <v>2434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2</v>
      </c>
      <c r="E15" s="12">
        <f t="shared" ref="E15:N15" si="1">SUM(E16:E22)</f>
        <v>9</v>
      </c>
      <c r="F15" s="12">
        <f t="shared" si="1"/>
        <v>59</v>
      </c>
      <c r="G15" s="12">
        <f t="shared" si="1"/>
        <v>93</v>
      </c>
      <c r="H15" s="12">
        <f t="shared" si="1"/>
        <v>69</v>
      </c>
      <c r="I15" s="12">
        <f t="shared" si="1"/>
        <v>97</v>
      </c>
      <c r="J15" s="12">
        <f t="shared" si="1"/>
        <v>87</v>
      </c>
      <c r="K15" s="12">
        <f t="shared" si="1"/>
        <v>138</v>
      </c>
      <c r="L15" s="12">
        <f t="shared" si="1"/>
        <v>217</v>
      </c>
      <c r="M15" s="12">
        <f t="shared" si="1"/>
        <v>337</v>
      </c>
      <c r="N15" s="12">
        <f t="shared" si="1"/>
        <v>554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2</v>
      </c>
      <c r="E16" s="29">
        <v>6</v>
      </c>
      <c r="F16" s="29">
        <v>18</v>
      </c>
      <c r="G16" s="29">
        <v>22</v>
      </c>
      <c r="H16" s="29">
        <v>27</v>
      </c>
      <c r="I16" s="29">
        <v>27</v>
      </c>
      <c r="J16" s="29">
        <v>32</v>
      </c>
      <c r="K16" s="29">
        <v>31</v>
      </c>
      <c r="L16" s="13">
        <f t="shared" ref="L16:M21" si="2">D16+F16+H16+J16</f>
        <v>79</v>
      </c>
      <c r="M16" s="13">
        <f t="shared" si="2"/>
        <v>86</v>
      </c>
      <c r="N16" s="13">
        <f>+M16+L16</f>
        <v>165</v>
      </c>
      <c r="P16" s="15">
        <f>SUM(D14:E14)</f>
        <v>913</v>
      </c>
      <c r="Q16" s="15">
        <v>1997</v>
      </c>
      <c r="R16" s="15">
        <f>P16-Q16</f>
        <v>-1084</v>
      </c>
    </row>
    <row r="17" spans="1:14" x14ac:dyDescent="0.25">
      <c r="A17" s="3"/>
      <c r="B17" s="5" t="s">
        <v>97</v>
      </c>
      <c r="C17" s="3" t="s">
        <v>22</v>
      </c>
      <c r="D17" s="29">
        <v>0</v>
      </c>
      <c r="E17" s="29">
        <v>2</v>
      </c>
      <c r="F17" s="29">
        <v>31</v>
      </c>
      <c r="G17" s="29">
        <v>48</v>
      </c>
      <c r="H17" s="29">
        <v>29</v>
      </c>
      <c r="I17" s="29">
        <v>45</v>
      </c>
      <c r="J17" s="29">
        <v>24</v>
      </c>
      <c r="K17" s="29">
        <v>67</v>
      </c>
      <c r="L17" s="13">
        <f t="shared" si="2"/>
        <v>84</v>
      </c>
      <c r="M17" s="13">
        <f t="shared" si="2"/>
        <v>162</v>
      </c>
      <c r="N17" s="13">
        <f t="shared" ref="N17:N25" si="3">+M17+L17</f>
        <v>246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2</v>
      </c>
      <c r="G18" s="29">
        <v>3</v>
      </c>
      <c r="H18" s="29">
        <v>0</v>
      </c>
      <c r="I18" s="29">
        <v>2</v>
      </c>
      <c r="J18" s="29">
        <v>3</v>
      </c>
      <c r="K18" s="29">
        <v>2</v>
      </c>
      <c r="L18" s="13">
        <f t="shared" si="2"/>
        <v>5</v>
      </c>
      <c r="M18" s="13">
        <f t="shared" si="2"/>
        <v>7</v>
      </c>
      <c r="N18" s="13">
        <f t="shared" si="3"/>
        <v>12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0</v>
      </c>
      <c r="F19" s="29">
        <v>2</v>
      </c>
      <c r="G19" s="29">
        <v>9</v>
      </c>
      <c r="H19" s="29">
        <v>1</v>
      </c>
      <c r="I19" s="29">
        <v>2</v>
      </c>
      <c r="J19" s="29">
        <v>14</v>
      </c>
      <c r="K19" s="29">
        <v>11</v>
      </c>
      <c r="L19" s="13">
        <f t="shared" si="2"/>
        <v>17</v>
      </c>
      <c r="M19" s="13">
        <f t="shared" si="2"/>
        <v>22</v>
      </c>
      <c r="N19" s="13">
        <f t="shared" si="3"/>
        <v>39</v>
      </c>
    </row>
    <row r="20" spans="1:14" x14ac:dyDescent="0.25">
      <c r="A20" s="3"/>
      <c r="B20" s="5" t="s">
        <v>100</v>
      </c>
      <c r="C20" s="3" t="s">
        <v>22</v>
      </c>
      <c r="D20" s="29">
        <v>0</v>
      </c>
      <c r="E20" s="29">
        <v>1</v>
      </c>
      <c r="F20" s="29">
        <v>6</v>
      </c>
      <c r="G20" s="29">
        <v>11</v>
      </c>
      <c r="H20" s="29">
        <v>11</v>
      </c>
      <c r="I20" s="29">
        <v>20</v>
      </c>
      <c r="J20" s="29">
        <v>13</v>
      </c>
      <c r="K20" s="29">
        <v>24</v>
      </c>
      <c r="L20" s="13">
        <f t="shared" si="2"/>
        <v>30</v>
      </c>
      <c r="M20" s="13">
        <f t="shared" si="2"/>
        <v>56</v>
      </c>
      <c r="N20" s="13">
        <f t="shared" si="3"/>
        <v>86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13">
        <f t="shared" si="2"/>
        <v>0</v>
      </c>
      <c r="M21" s="13">
        <f t="shared" si="2"/>
        <v>0</v>
      </c>
      <c r="N21" s="13">
        <f t="shared" si="3"/>
        <v>0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1</v>
      </c>
      <c r="I22" s="39">
        <f t="shared" si="4"/>
        <v>1</v>
      </c>
      <c r="J22" s="39">
        <f t="shared" si="4"/>
        <v>1</v>
      </c>
      <c r="K22" s="39">
        <f t="shared" si="4"/>
        <v>3</v>
      </c>
      <c r="L22" s="39">
        <f t="shared" si="4"/>
        <v>2</v>
      </c>
      <c r="M22" s="39">
        <f t="shared" si="4"/>
        <v>4</v>
      </c>
      <c r="N22" s="39">
        <f t="shared" si="4"/>
        <v>6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1</v>
      </c>
      <c r="L23" s="13">
        <f t="shared" ref="L23:M25" si="5">D23+F23+H23+J23</f>
        <v>0</v>
      </c>
      <c r="M23" s="13">
        <f t="shared" si="5"/>
        <v>1</v>
      </c>
      <c r="N23" s="13">
        <f t="shared" si="3"/>
        <v>1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1</v>
      </c>
      <c r="I25" s="29">
        <v>0</v>
      </c>
      <c r="J25" s="29">
        <v>0</v>
      </c>
      <c r="K25" s="29">
        <v>0</v>
      </c>
      <c r="L25" s="13">
        <f t="shared" si="5"/>
        <v>1</v>
      </c>
      <c r="M25" s="13">
        <f t="shared" si="5"/>
        <v>0</v>
      </c>
      <c r="N25" s="13">
        <f t="shared" si="3"/>
        <v>1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1</v>
      </c>
      <c r="L27" s="13">
        <f t="shared" si="6"/>
        <v>0</v>
      </c>
      <c r="M27" s="13">
        <f t="shared" si="7"/>
        <v>1</v>
      </c>
      <c r="N27" s="13">
        <f t="shared" si="8"/>
        <v>1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1</v>
      </c>
      <c r="J29" s="29">
        <v>1</v>
      </c>
      <c r="K29" s="29">
        <v>1</v>
      </c>
      <c r="L29" s="13">
        <f t="shared" si="6"/>
        <v>1</v>
      </c>
      <c r="M29" s="13">
        <f t="shared" si="7"/>
        <v>2</v>
      </c>
      <c r="N29" s="13">
        <f t="shared" si="8"/>
        <v>3</v>
      </c>
    </row>
    <row r="30" spans="1:14" x14ac:dyDescent="0.25">
      <c r="A30" s="3"/>
      <c r="B30" s="5"/>
      <c r="C30" s="3" t="s">
        <v>22</v>
      </c>
      <c r="D30" s="12">
        <f>D14</f>
        <v>361</v>
      </c>
      <c r="E30" s="12">
        <f t="shared" ref="E30:N30" si="9">E14</f>
        <v>552</v>
      </c>
      <c r="F30" s="12">
        <f t="shared" si="9"/>
        <v>224</v>
      </c>
      <c r="G30" s="12">
        <f t="shared" si="9"/>
        <v>428</v>
      </c>
      <c r="H30" s="12">
        <f t="shared" si="9"/>
        <v>143</v>
      </c>
      <c r="I30" s="12">
        <f t="shared" si="9"/>
        <v>189</v>
      </c>
      <c r="J30" s="12">
        <f t="shared" si="9"/>
        <v>210</v>
      </c>
      <c r="K30" s="12">
        <f t="shared" si="9"/>
        <v>327</v>
      </c>
      <c r="L30" s="12">
        <f t="shared" si="9"/>
        <v>938</v>
      </c>
      <c r="M30" s="12">
        <f t="shared" si="9"/>
        <v>1496</v>
      </c>
      <c r="N30" s="12">
        <f t="shared" si="9"/>
        <v>2434</v>
      </c>
    </row>
    <row r="32" spans="1:14" x14ac:dyDescent="0.25">
      <c r="B32" t="s">
        <v>35</v>
      </c>
      <c r="K32" s="7" t="s">
        <v>115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L10:M10"/>
    <mergeCell ref="D10:E10"/>
    <mergeCell ref="F10:G10"/>
    <mergeCell ref="H10:I10"/>
    <mergeCell ref="J10:K10"/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</mergeCells>
  <pageMargins left="0.56874999999999998" right="0.25902777777777802" top="0.68888888888888899" bottom="0.39" header="0.23888888888888901" footer="0.51180555555555596"/>
  <pageSetup paperSize="10001" scale="9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4" zoomScale="80" zoomScaleNormal="80" workbookViewId="0">
      <selection activeCell="D19" sqref="D19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1" t="s">
        <v>75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8" ht="21" x14ac:dyDescent="0.35">
      <c r="A2" s="41" t="s">
        <v>85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5" spans="1:18" x14ac:dyDescent="0.25">
      <c r="A5" s="50" t="s">
        <v>3</v>
      </c>
      <c r="B5" s="56" t="s">
        <v>4</v>
      </c>
      <c r="C5" s="42" t="s">
        <v>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4"/>
    </row>
    <row r="6" spans="1:18" ht="15" customHeight="1" x14ac:dyDescent="0.25">
      <c r="A6" s="51"/>
      <c r="B6" s="57"/>
      <c r="C6" s="1" t="s">
        <v>6</v>
      </c>
      <c r="D6" s="59" t="s">
        <v>7</v>
      </c>
      <c r="E6" s="60"/>
      <c r="F6" s="45" t="s">
        <v>8</v>
      </c>
      <c r="G6" s="46"/>
      <c r="H6" s="46"/>
      <c r="I6" s="46"/>
      <c r="J6" s="46"/>
      <c r="K6" s="47"/>
      <c r="L6" s="59" t="s">
        <v>11</v>
      </c>
      <c r="M6" s="60"/>
      <c r="N6" s="53" t="s">
        <v>12</v>
      </c>
    </row>
    <row r="7" spans="1:18" ht="31.5" customHeight="1" x14ac:dyDescent="0.25">
      <c r="A7" s="51"/>
      <c r="B7" s="57"/>
      <c r="C7" s="1"/>
      <c r="D7" s="61"/>
      <c r="E7" s="62"/>
      <c r="F7" s="45" t="s">
        <v>13</v>
      </c>
      <c r="G7" s="47"/>
      <c r="H7" s="48" t="s">
        <v>14</v>
      </c>
      <c r="I7" s="49"/>
      <c r="J7" s="48" t="s">
        <v>15</v>
      </c>
      <c r="K7" s="49"/>
      <c r="L7" s="61"/>
      <c r="M7" s="62"/>
      <c r="N7" s="54"/>
    </row>
    <row r="8" spans="1:18" x14ac:dyDescent="0.25">
      <c r="A8" s="52"/>
      <c r="B8" s="58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5"/>
    </row>
    <row r="9" spans="1:18" x14ac:dyDescent="0.25">
      <c r="A9" s="3"/>
      <c r="B9" s="4" t="s">
        <v>18</v>
      </c>
      <c r="C9" s="3"/>
      <c r="D9" s="42"/>
      <c r="E9" s="43"/>
      <c r="F9" s="43"/>
      <c r="G9" s="43"/>
      <c r="H9" s="43"/>
      <c r="I9" s="43"/>
      <c r="J9" s="43"/>
      <c r="K9" s="43"/>
      <c r="L9" s="43"/>
      <c r="M9" s="43"/>
      <c r="N9" s="44"/>
    </row>
    <row r="10" spans="1:18" x14ac:dyDescent="0.25">
      <c r="A10" s="3"/>
      <c r="B10" s="4" t="s">
        <v>19</v>
      </c>
      <c r="C10" s="3"/>
      <c r="D10" s="42"/>
      <c r="E10" s="44"/>
      <c r="F10" s="42"/>
      <c r="G10" s="44"/>
      <c r="H10" s="42"/>
      <c r="I10" s="44"/>
      <c r="J10" s="42"/>
      <c r="K10" s="44"/>
      <c r="L10" s="42"/>
      <c r="M10" s="44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284</v>
      </c>
      <c r="E12" s="13">
        <f t="shared" si="0"/>
        <v>465</v>
      </c>
      <c r="F12" s="13">
        <f t="shared" si="0"/>
        <v>1168</v>
      </c>
      <c r="G12" s="13">
        <f t="shared" si="0"/>
        <v>1358</v>
      </c>
      <c r="H12" s="13">
        <f t="shared" si="0"/>
        <v>592</v>
      </c>
      <c r="I12" s="13">
        <f t="shared" si="0"/>
        <v>823</v>
      </c>
      <c r="J12" s="13">
        <f t="shared" si="0"/>
        <v>328</v>
      </c>
      <c r="K12" s="13">
        <f t="shared" si="0"/>
        <v>449</v>
      </c>
      <c r="L12" s="13">
        <f t="shared" si="0"/>
        <v>2372</v>
      </c>
      <c r="M12" s="13">
        <f t="shared" si="0"/>
        <v>3095</v>
      </c>
      <c r="N12" s="13">
        <f t="shared" si="0"/>
        <v>5467</v>
      </c>
      <c r="P12" s="16">
        <f>N14</f>
        <v>2172</v>
      </c>
      <c r="Q12" s="15">
        <v>5019</v>
      </c>
      <c r="R12" s="15">
        <f>P12-Q12</f>
        <v>-2847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964</v>
      </c>
      <c r="G13" s="29">
        <v>923</v>
      </c>
      <c r="H13" s="29">
        <v>449</v>
      </c>
      <c r="I13" s="29">
        <v>658</v>
      </c>
      <c r="J13" s="29">
        <v>129</v>
      </c>
      <c r="K13" s="29">
        <v>172</v>
      </c>
      <c r="L13" s="13">
        <f>D13+F13+H13+J13</f>
        <v>1542</v>
      </c>
      <c r="M13" s="13">
        <f>E13+G13+I13+K13</f>
        <v>1753</v>
      </c>
      <c r="N13" s="13">
        <f>L13+M13</f>
        <v>3295</v>
      </c>
    </row>
    <row r="14" spans="1:18" x14ac:dyDescent="0.25">
      <c r="A14" s="3"/>
      <c r="B14" s="4" t="s">
        <v>70</v>
      </c>
      <c r="C14" s="3"/>
      <c r="D14" s="29">
        <v>284</v>
      </c>
      <c r="E14" s="29">
        <v>465</v>
      </c>
      <c r="F14" s="29">
        <v>204</v>
      </c>
      <c r="G14" s="29">
        <v>435</v>
      </c>
      <c r="H14" s="29">
        <v>143</v>
      </c>
      <c r="I14" s="29">
        <v>165</v>
      </c>
      <c r="J14" s="29">
        <v>199</v>
      </c>
      <c r="K14" s="29">
        <v>277</v>
      </c>
      <c r="L14" s="13">
        <f>D14+F14+H14+J14</f>
        <v>830</v>
      </c>
      <c r="M14" s="13">
        <f>E14+G14+I14+K14</f>
        <v>1342</v>
      </c>
      <c r="N14" s="13">
        <f>L14+M14</f>
        <v>2172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2</v>
      </c>
      <c r="E15" s="12">
        <f t="shared" ref="E15:N15" si="1">SUM(E16:E22)</f>
        <v>3</v>
      </c>
      <c r="F15" s="12">
        <f t="shared" si="1"/>
        <v>56</v>
      </c>
      <c r="G15" s="12">
        <f t="shared" si="1"/>
        <v>89</v>
      </c>
      <c r="H15" s="12">
        <f t="shared" si="1"/>
        <v>76</v>
      </c>
      <c r="I15" s="12">
        <f t="shared" si="1"/>
        <v>88</v>
      </c>
      <c r="J15" s="12">
        <f t="shared" si="1"/>
        <v>80</v>
      </c>
      <c r="K15" s="12">
        <f t="shared" si="1"/>
        <v>94</v>
      </c>
      <c r="L15" s="12">
        <f t="shared" si="1"/>
        <v>214</v>
      </c>
      <c r="M15" s="12">
        <f t="shared" si="1"/>
        <v>274</v>
      </c>
      <c r="N15" s="12">
        <f t="shared" si="1"/>
        <v>488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0</v>
      </c>
      <c r="E16" s="29">
        <v>1</v>
      </c>
      <c r="F16" s="29">
        <v>7</v>
      </c>
      <c r="G16" s="29">
        <v>5</v>
      </c>
      <c r="H16" s="29">
        <v>12</v>
      </c>
      <c r="I16" s="29">
        <v>9</v>
      </c>
      <c r="J16" s="29">
        <v>9</v>
      </c>
      <c r="K16" s="29">
        <v>7</v>
      </c>
      <c r="L16" s="13">
        <f t="shared" ref="L16:M21" si="2">D16+F16+H16+J16</f>
        <v>28</v>
      </c>
      <c r="M16" s="13">
        <f t="shared" si="2"/>
        <v>22</v>
      </c>
      <c r="N16" s="13">
        <f>+M16+L16</f>
        <v>50</v>
      </c>
      <c r="P16" s="15">
        <f>SUM(D14:E14)</f>
        <v>749</v>
      </c>
      <c r="Q16" s="15">
        <v>1997</v>
      </c>
      <c r="R16" s="15">
        <f>P16-Q16</f>
        <v>-1248</v>
      </c>
    </row>
    <row r="17" spans="1:14" x14ac:dyDescent="0.25">
      <c r="A17" s="3"/>
      <c r="B17" s="5" t="s">
        <v>97</v>
      </c>
      <c r="C17" s="3" t="s">
        <v>22</v>
      </c>
      <c r="D17" s="29">
        <v>1</v>
      </c>
      <c r="E17" s="29">
        <v>1</v>
      </c>
      <c r="F17" s="29">
        <v>40</v>
      </c>
      <c r="G17" s="29">
        <v>68</v>
      </c>
      <c r="H17" s="29">
        <v>38</v>
      </c>
      <c r="I17" s="29">
        <v>56</v>
      </c>
      <c r="J17" s="29">
        <v>47</v>
      </c>
      <c r="K17" s="29">
        <v>58</v>
      </c>
      <c r="L17" s="13">
        <f t="shared" si="2"/>
        <v>126</v>
      </c>
      <c r="M17" s="13">
        <f t="shared" si="2"/>
        <v>183</v>
      </c>
      <c r="N17" s="13">
        <f t="shared" ref="N17:N25" si="3">+M17+L17</f>
        <v>309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4</v>
      </c>
      <c r="G18" s="29">
        <v>4</v>
      </c>
      <c r="H18" s="29">
        <v>7</v>
      </c>
      <c r="I18" s="29">
        <v>4</v>
      </c>
      <c r="J18" s="29">
        <v>5</v>
      </c>
      <c r="K18" s="29">
        <v>3</v>
      </c>
      <c r="L18" s="13">
        <f t="shared" si="2"/>
        <v>16</v>
      </c>
      <c r="M18" s="13">
        <f t="shared" si="2"/>
        <v>11</v>
      </c>
      <c r="N18" s="13">
        <f t="shared" si="3"/>
        <v>27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1</v>
      </c>
      <c r="F19" s="29">
        <v>5</v>
      </c>
      <c r="G19" s="29">
        <v>7</v>
      </c>
      <c r="H19" s="29">
        <v>12</v>
      </c>
      <c r="I19" s="29">
        <v>6</v>
      </c>
      <c r="J19" s="29">
        <v>13</v>
      </c>
      <c r="K19" s="29">
        <v>15</v>
      </c>
      <c r="L19" s="13">
        <f t="shared" si="2"/>
        <v>30</v>
      </c>
      <c r="M19" s="13">
        <f t="shared" si="2"/>
        <v>29</v>
      </c>
      <c r="N19" s="13">
        <f t="shared" si="3"/>
        <v>59</v>
      </c>
    </row>
    <row r="20" spans="1:14" x14ac:dyDescent="0.25">
      <c r="A20" s="3"/>
      <c r="B20" s="5" t="s">
        <v>100</v>
      </c>
      <c r="C20" s="3" t="s">
        <v>22</v>
      </c>
      <c r="D20" s="29">
        <v>1</v>
      </c>
      <c r="E20" s="29">
        <v>0</v>
      </c>
      <c r="F20" s="29">
        <v>0</v>
      </c>
      <c r="G20" s="29">
        <v>5</v>
      </c>
      <c r="H20" s="29">
        <v>5</v>
      </c>
      <c r="I20" s="29">
        <v>11</v>
      </c>
      <c r="J20" s="29">
        <v>4</v>
      </c>
      <c r="K20" s="29">
        <v>5</v>
      </c>
      <c r="L20" s="13">
        <f t="shared" si="2"/>
        <v>10</v>
      </c>
      <c r="M20" s="13">
        <f t="shared" si="2"/>
        <v>21</v>
      </c>
      <c r="N20" s="13">
        <f t="shared" si="3"/>
        <v>31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2</v>
      </c>
      <c r="J21" s="29">
        <v>0</v>
      </c>
      <c r="K21" s="29">
        <v>3</v>
      </c>
      <c r="L21" s="13">
        <f t="shared" si="2"/>
        <v>0</v>
      </c>
      <c r="M21" s="13">
        <f t="shared" si="2"/>
        <v>5</v>
      </c>
      <c r="N21" s="13">
        <f t="shared" si="3"/>
        <v>5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2</v>
      </c>
      <c r="I22" s="39">
        <f t="shared" si="4"/>
        <v>0</v>
      </c>
      <c r="J22" s="39">
        <f t="shared" si="4"/>
        <v>2</v>
      </c>
      <c r="K22" s="39">
        <f t="shared" si="4"/>
        <v>3</v>
      </c>
      <c r="L22" s="39">
        <f t="shared" si="4"/>
        <v>4</v>
      </c>
      <c r="M22" s="39">
        <f t="shared" si="4"/>
        <v>3</v>
      </c>
      <c r="N22" s="39">
        <f t="shared" si="4"/>
        <v>7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1</v>
      </c>
      <c r="L23" s="13">
        <f t="shared" ref="L23:M25" si="5">D23+F23+H23+J23</f>
        <v>0</v>
      </c>
      <c r="M23" s="13">
        <f t="shared" si="5"/>
        <v>1</v>
      </c>
      <c r="N23" s="13">
        <f t="shared" si="3"/>
        <v>1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1</v>
      </c>
      <c r="K25" s="29">
        <v>0</v>
      </c>
      <c r="L25" s="13">
        <f t="shared" si="5"/>
        <v>1</v>
      </c>
      <c r="M25" s="13">
        <f t="shared" si="5"/>
        <v>0</v>
      </c>
      <c r="N25" s="13">
        <f t="shared" si="3"/>
        <v>1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13">
        <f t="shared" si="6"/>
        <v>0</v>
      </c>
      <c r="M27" s="13">
        <f t="shared" si="7"/>
        <v>0</v>
      </c>
      <c r="N27" s="13">
        <f t="shared" si="8"/>
        <v>0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1</v>
      </c>
      <c r="I28" s="29">
        <v>0</v>
      </c>
      <c r="J28" s="29">
        <v>0</v>
      </c>
      <c r="K28" s="29">
        <v>1</v>
      </c>
      <c r="L28" s="13">
        <f t="shared" si="6"/>
        <v>1</v>
      </c>
      <c r="M28" s="13">
        <f t="shared" si="7"/>
        <v>1</v>
      </c>
      <c r="N28" s="13">
        <f t="shared" si="8"/>
        <v>2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1</v>
      </c>
      <c r="I29" s="29">
        <v>0</v>
      </c>
      <c r="J29" s="29">
        <v>1</v>
      </c>
      <c r="K29" s="29">
        <v>1</v>
      </c>
      <c r="L29" s="13">
        <f t="shared" si="6"/>
        <v>2</v>
      </c>
      <c r="M29" s="13">
        <f t="shared" si="7"/>
        <v>1</v>
      </c>
      <c r="N29" s="13">
        <f t="shared" si="8"/>
        <v>3</v>
      </c>
    </row>
    <row r="30" spans="1:14" x14ac:dyDescent="0.25">
      <c r="A30" s="3"/>
      <c r="B30" s="5"/>
      <c r="C30" s="3" t="s">
        <v>22</v>
      </c>
      <c r="D30" s="12">
        <f>D14</f>
        <v>284</v>
      </c>
      <c r="E30" s="12">
        <f t="shared" ref="E30:N30" si="9">E14</f>
        <v>465</v>
      </c>
      <c r="F30" s="12">
        <f t="shared" si="9"/>
        <v>204</v>
      </c>
      <c r="G30" s="12">
        <f t="shared" si="9"/>
        <v>435</v>
      </c>
      <c r="H30" s="12">
        <f t="shared" si="9"/>
        <v>143</v>
      </c>
      <c r="I30" s="12">
        <f t="shared" si="9"/>
        <v>165</v>
      </c>
      <c r="J30" s="12">
        <f t="shared" si="9"/>
        <v>199</v>
      </c>
      <c r="K30" s="12">
        <f t="shared" si="9"/>
        <v>277</v>
      </c>
      <c r="L30" s="12">
        <f t="shared" si="9"/>
        <v>830</v>
      </c>
      <c r="M30" s="12">
        <f t="shared" si="9"/>
        <v>1342</v>
      </c>
      <c r="N30" s="12">
        <f t="shared" si="9"/>
        <v>2172</v>
      </c>
    </row>
    <row r="32" spans="1:14" x14ac:dyDescent="0.25">
      <c r="B32" t="s">
        <v>35</v>
      </c>
      <c r="K32" s="7" t="s">
        <v>116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  <mergeCell ref="L10:M10"/>
    <mergeCell ref="D10:E10"/>
    <mergeCell ref="F10:G10"/>
    <mergeCell ref="H10:I10"/>
    <mergeCell ref="J10:K10"/>
  </mergeCells>
  <pageMargins left="0.56874999999999998" right="0.25902777777777802" top="0.32" bottom="0.62916666666666698" header="0.23888888888888901" footer="0.51180555555555596"/>
  <pageSetup paperSize="10001" scale="9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G25" sqref="G25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1" t="s">
        <v>75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8" ht="21" x14ac:dyDescent="0.35">
      <c r="A2" s="41" t="s">
        <v>84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5" spans="1:18" x14ac:dyDescent="0.25">
      <c r="A5" s="50" t="s">
        <v>3</v>
      </c>
      <c r="B5" s="56" t="s">
        <v>4</v>
      </c>
      <c r="C5" s="42" t="s">
        <v>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4"/>
    </row>
    <row r="6" spans="1:18" ht="15" customHeight="1" x14ac:dyDescent="0.25">
      <c r="A6" s="51"/>
      <c r="B6" s="57"/>
      <c r="C6" s="1" t="s">
        <v>6</v>
      </c>
      <c r="D6" s="59" t="s">
        <v>7</v>
      </c>
      <c r="E6" s="60"/>
      <c r="F6" s="45" t="s">
        <v>8</v>
      </c>
      <c r="G6" s="46"/>
      <c r="H6" s="46"/>
      <c r="I6" s="46"/>
      <c r="J6" s="46"/>
      <c r="K6" s="47"/>
      <c r="L6" s="59" t="s">
        <v>11</v>
      </c>
      <c r="M6" s="60"/>
      <c r="N6" s="53" t="s">
        <v>12</v>
      </c>
    </row>
    <row r="7" spans="1:18" ht="31.5" customHeight="1" x14ac:dyDescent="0.25">
      <c r="A7" s="51"/>
      <c r="B7" s="57"/>
      <c r="C7" s="1"/>
      <c r="D7" s="61"/>
      <c r="E7" s="62"/>
      <c r="F7" s="45" t="s">
        <v>13</v>
      </c>
      <c r="G7" s="47"/>
      <c r="H7" s="48" t="s">
        <v>14</v>
      </c>
      <c r="I7" s="49"/>
      <c r="J7" s="48" t="s">
        <v>15</v>
      </c>
      <c r="K7" s="49"/>
      <c r="L7" s="61"/>
      <c r="M7" s="62"/>
      <c r="N7" s="54"/>
    </row>
    <row r="8" spans="1:18" x14ac:dyDescent="0.25">
      <c r="A8" s="52"/>
      <c r="B8" s="58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5"/>
    </row>
    <row r="9" spans="1:18" x14ac:dyDescent="0.25">
      <c r="A9" s="3"/>
      <c r="B9" s="4" t="s">
        <v>18</v>
      </c>
      <c r="C9" s="3"/>
      <c r="D9" s="42"/>
      <c r="E9" s="43"/>
      <c r="F9" s="43"/>
      <c r="G9" s="43"/>
      <c r="H9" s="43"/>
      <c r="I9" s="43"/>
      <c r="J9" s="43"/>
      <c r="K9" s="43"/>
      <c r="L9" s="43"/>
      <c r="M9" s="43"/>
      <c r="N9" s="44"/>
    </row>
    <row r="10" spans="1:18" x14ac:dyDescent="0.25">
      <c r="A10" s="3"/>
      <c r="B10" s="4" t="s">
        <v>19</v>
      </c>
      <c r="C10" s="3"/>
      <c r="D10" s="42"/>
      <c r="E10" s="44"/>
      <c r="F10" s="42"/>
      <c r="G10" s="44"/>
      <c r="H10" s="42"/>
      <c r="I10" s="44"/>
      <c r="J10" s="42"/>
      <c r="K10" s="44"/>
      <c r="L10" s="42"/>
      <c r="M10" s="44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365</v>
      </c>
      <c r="E12" s="13">
        <f t="shared" si="0"/>
        <v>584</v>
      </c>
      <c r="F12" s="13">
        <f t="shared" si="0"/>
        <v>1836</v>
      </c>
      <c r="G12" s="13">
        <f t="shared" si="0"/>
        <v>2100</v>
      </c>
      <c r="H12" s="13">
        <f t="shared" si="0"/>
        <v>253</v>
      </c>
      <c r="I12" s="13">
        <f t="shared" si="0"/>
        <v>273</v>
      </c>
      <c r="J12" s="13">
        <f t="shared" si="0"/>
        <v>219</v>
      </c>
      <c r="K12" s="13">
        <f t="shared" si="0"/>
        <v>327</v>
      </c>
      <c r="L12" s="13">
        <f t="shared" si="0"/>
        <v>2673</v>
      </c>
      <c r="M12" s="13">
        <f t="shared" si="0"/>
        <v>3284</v>
      </c>
      <c r="N12" s="13">
        <f t="shared" si="0"/>
        <v>5957</v>
      </c>
      <c r="P12" s="16">
        <f>N14</f>
        <v>2522</v>
      </c>
      <c r="Q12" s="15">
        <v>5019</v>
      </c>
      <c r="R12" s="15">
        <f>P12-Q12</f>
        <v>-2497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1608</v>
      </c>
      <c r="G13" s="29">
        <v>1589</v>
      </c>
      <c r="H13" s="29">
        <v>112</v>
      </c>
      <c r="I13" s="29">
        <v>101</v>
      </c>
      <c r="J13" s="29">
        <v>12</v>
      </c>
      <c r="K13" s="29">
        <v>13</v>
      </c>
      <c r="L13" s="13">
        <f>D13+F13+H13+J13</f>
        <v>1732</v>
      </c>
      <c r="M13" s="13">
        <f>E13+G13+I13+K13</f>
        <v>1703</v>
      </c>
      <c r="N13" s="13">
        <f>L13+M13</f>
        <v>3435</v>
      </c>
    </row>
    <row r="14" spans="1:18" x14ac:dyDescent="0.25">
      <c r="A14" s="3"/>
      <c r="B14" s="4" t="s">
        <v>70</v>
      </c>
      <c r="C14" s="3"/>
      <c r="D14" s="29">
        <v>365</v>
      </c>
      <c r="E14" s="29">
        <v>584</v>
      </c>
      <c r="F14" s="29">
        <v>228</v>
      </c>
      <c r="G14" s="29">
        <v>511</v>
      </c>
      <c r="H14" s="29">
        <v>141</v>
      </c>
      <c r="I14" s="29">
        <v>172</v>
      </c>
      <c r="J14" s="29">
        <v>207</v>
      </c>
      <c r="K14" s="29">
        <v>314</v>
      </c>
      <c r="L14" s="13">
        <f>D14+F14+H14+J14</f>
        <v>941</v>
      </c>
      <c r="M14" s="13">
        <f>E14+G14+I14+K14</f>
        <v>1581</v>
      </c>
      <c r="N14" s="13">
        <f>L14+M14</f>
        <v>2522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1</v>
      </c>
      <c r="E15" s="12">
        <f t="shared" ref="E15:N15" si="1">SUM(E16:E22)</f>
        <v>1</v>
      </c>
      <c r="F15" s="12">
        <f t="shared" si="1"/>
        <v>59</v>
      </c>
      <c r="G15" s="12">
        <f t="shared" si="1"/>
        <v>116</v>
      </c>
      <c r="H15" s="12">
        <f t="shared" si="1"/>
        <v>80</v>
      </c>
      <c r="I15" s="12">
        <f t="shared" si="1"/>
        <v>93</v>
      </c>
      <c r="J15" s="12">
        <f t="shared" si="1"/>
        <v>80</v>
      </c>
      <c r="K15" s="12">
        <f t="shared" si="1"/>
        <v>113</v>
      </c>
      <c r="L15" s="12">
        <f t="shared" si="1"/>
        <v>220</v>
      </c>
      <c r="M15" s="12">
        <f t="shared" si="1"/>
        <v>323</v>
      </c>
      <c r="N15" s="12">
        <f t="shared" si="1"/>
        <v>543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1</v>
      </c>
      <c r="E16" s="29">
        <v>1</v>
      </c>
      <c r="F16" s="29">
        <v>5</v>
      </c>
      <c r="G16" s="29">
        <v>5</v>
      </c>
      <c r="H16" s="29">
        <v>9</v>
      </c>
      <c r="I16" s="29">
        <v>10</v>
      </c>
      <c r="J16" s="29">
        <v>11</v>
      </c>
      <c r="K16" s="29">
        <v>15</v>
      </c>
      <c r="L16" s="13">
        <f t="shared" ref="L16:M21" si="2">D16+F16+H16+J16</f>
        <v>26</v>
      </c>
      <c r="M16" s="13">
        <f t="shared" si="2"/>
        <v>31</v>
      </c>
      <c r="N16" s="13">
        <f>+M16+L16</f>
        <v>57</v>
      </c>
      <c r="P16" s="15">
        <f>SUM(D14:E14)</f>
        <v>949</v>
      </c>
      <c r="Q16" s="15">
        <v>1997</v>
      </c>
      <c r="R16" s="15">
        <f>P16-Q16</f>
        <v>-1048</v>
      </c>
    </row>
    <row r="17" spans="1:14" x14ac:dyDescent="0.25">
      <c r="A17" s="3"/>
      <c r="B17" s="5" t="s">
        <v>97</v>
      </c>
      <c r="C17" s="3" t="s">
        <v>22</v>
      </c>
      <c r="D17" s="29">
        <v>0</v>
      </c>
      <c r="E17" s="29">
        <v>0</v>
      </c>
      <c r="F17" s="29">
        <v>45</v>
      </c>
      <c r="G17" s="29">
        <v>89</v>
      </c>
      <c r="H17" s="29">
        <v>51</v>
      </c>
      <c r="I17" s="29">
        <v>66</v>
      </c>
      <c r="J17" s="29">
        <v>49</v>
      </c>
      <c r="K17" s="29">
        <v>73</v>
      </c>
      <c r="L17" s="13">
        <f t="shared" si="2"/>
        <v>145</v>
      </c>
      <c r="M17" s="13">
        <f t="shared" si="2"/>
        <v>228</v>
      </c>
      <c r="N17" s="13">
        <f t="shared" ref="N17:N25" si="3">+M17+L17</f>
        <v>373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3</v>
      </c>
      <c r="G18" s="29">
        <v>9</v>
      </c>
      <c r="H18" s="29">
        <v>4</v>
      </c>
      <c r="I18" s="29">
        <v>7</v>
      </c>
      <c r="J18" s="29">
        <v>3</v>
      </c>
      <c r="K18" s="29">
        <v>10</v>
      </c>
      <c r="L18" s="13">
        <f t="shared" si="2"/>
        <v>10</v>
      </c>
      <c r="M18" s="13">
        <f t="shared" si="2"/>
        <v>26</v>
      </c>
      <c r="N18" s="13">
        <f t="shared" si="3"/>
        <v>36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0</v>
      </c>
      <c r="F19" s="29">
        <v>4</v>
      </c>
      <c r="G19" s="29">
        <v>9</v>
      </c>
      <c r="H19" s="29">
        <v>7</v>
      </c>
      <c r="I19" s="29">
        <v>5</v>
      </c>
      <c r="J19" s="29">
        <v>9</v>
      </c>
      <c r="K19" s="29">
        <v>9</v>
      </c>
      <c r="L19" s="13">
        <f t="shared" si="2"/>
        <v>20</v>
      </c>
      <c r="M19" s="13">
        <f t="shared" si="2"/>
        <v>23</v>
      </c>
      <c r="N19" s="13">
        <f t="shared" si="3"/>
        <v>43</v>
      </c>
    </row>
    <row r="20" spans="1:14" x14ac:dyDescent="0.25">
      <c r="A20" s="3"/>
      <c r="B20" s="5" t="s">
        <v>100</v>
      </c>
      <c r="C20" s="3" t="s">
        <v>22</v>
      </c>
      <c r="D20" s="29">
        <v>0</v>
      </c>
      <c r="E20" s="29">
        <v>0</v>
      </c>
      <c r="F20" s="29">
        <v>2</v>
      </c>
      <c r="G20" s="29">
        <v>4</v>
      </c>
      <c r="H20" s="29">
        <v>9</v>
      </c>
      <c r="I20" s="29">
        <v>5</v>
      </c>
      <c r="J20" s="29">
        <v>6</v>
      </c>
      <c r="K20" s="29">
        <v>3</v>
      </c>
      <c r="L20" s="13">
        <f t="shared" si="2"/>
        <v>17</v>
      </c>
      <c r="M20" s="13">
        <f t="shared" si="2"/>
        <v>12</v>
      </c>
      <c r="N20" s="13">
        <f t="shared" si="3"/>
        <v>29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13">
        <f t="shared" si="2"/>
        <v>0</v>
      </c>
      <c r="M21" s="13">
        <f t="shared" si="2"/>
        <v>0</v>
      </c>
      <c r="N21" s="13">
        <f t="shared" si="3"/>
        <v>0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0</v>
      </c>
      <c r="I22" s="39">
        <f t="shared" si="4"/>
        <v>0</v>
      </c>
      <c r="J22" s="39">
        <f t="shared" si="4"/>
        <v>2</v>
      </c>
      <c r="K22" s="39">
        <f t="shared" si="4"/>
        <v>3</v>
      </c>
      <c r="L22" s="39">
        <f t="shared" si="4"/>
        <v>2</v>
      </c>
      <c r="M22" s="39">
        <f t="shared" si="4"/>
        <v>3</v>
      </c>
      <c r="N22" s="39">
        <f t="shared" si="4"/>
        <v>5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13">
        <f t="shared" ref="L23:M25" si="5">D23+F23+H23+J23</f>
        <v>0</v>
      </c>
      <c r="M23" s="13">
        <f t="shared" si="5"/>
        <v>0</v>
      </c>
      <c r="N23" s="13">
        <f t="shared" si="3"/>
        <v>0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1</v>
      </c>
      <c r="L25" s="13">
        <f t="shared" si="5"/>
        <v>0</v>
      </c>
      <c r="M25" s="13">
        <f t="shared" si="5"/>
        <v>1</v>
      </c>
      <c r="N25" s="13">
        <f t="shared" si="3"/>
        <v>1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13">
        <f t="shared" si="6"/>
        <v>0</v>
      </c>
      <c r="M27" s="13">
        <f t="shared" si="7"/>
        <v>0</v>
      </c>
      <c r="N27" s="13">
        <f t="shared" si="8"/>
        <v>0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2</v>
      </c>
      <c r="K29" s="29">
        <v>2</v>
      </c>
      <c r="L29" s="13">
        <f t="shared" si="6"/>
        <v>2</v>
      </c>
      <c r="M29" s="13">
        <f t="shared" si="7"/>
        <v>2</v>
      </c>
      <c r="N29" s="13">
        <f t="shared" si="8"/>
        <v>4</v>
      </c>
    </row>
    <row r="30" spans="1:14" x14ac:dyDescent="0.25">
      <c r="A30" s="3"/>
      <c r="B30" s="5"/>
      <c r="C30" s="3" t="s">
        <v>22</v>
      </c>
      <c r="D30" s="12">
        <f>D14</f>
        <v>365</v>
      </c>
      <c r="E30" s="12">
        <f t="shared" ref="E30:N30" si="9">E14</f>
        <v>584</v>
      </c>
      <c r="F30" s="12">
        <f t="shared" si="9"/>
        <v>228</v>
      </c>
      <c r="G30" s="12">
        <f t="shared" si="9"/>
        <v>511</v>
      </c>
      <c r="H30" s="12">
        <f t="shared" si="9"/>
        <v>141</v>
      </c>
      <c r="I30" s="12">
        <f t="shared" si="9"/>
        <v>172</v>
      </c>
      <c r="J30" s="12">
        <f t="shared" si="9"/>
        <v>207</v>
      </c>
      <c r="K30" s="12">
        <f t="shared" si="9"/>
        <v>314</v>
      </c>
      <c r="L30" s="12">
        <f t="shared" si="9"/>
        <v>941</v>
      </c>
      <c r="M30" s="12">
        <f t="shared" si="9"/>
        <v>1581</v>
      </c>
      <c r="N30" s="12">
        <f t="shared" si="9"/>
        <v>2522</v>
      </c>
    </row>
    <row r="32" spans="1:14" x14ac:dyDescent="0.25">
      <c r="B32" t="s">
        <v>35</v>
      </c>
      <c r="K32" s="7" t="s">
        <v>117</v>
      </c>
      <c r="L32" s="40"/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L10:M10"/>
    <mergeCell ref="D10:E10"/>
    <mergeCell ref="F10:G10"/>
    <mergeCell ref="H10:I10"/>
    <mergeCell ref="J10:K10"/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</mergeCells>
  <pageMargins left="0.56874999999999998" right="0.25902777777777802" top="0.68888888888888899" bottom="0.62916666666666698" header="0.23888888888888901" footer="0.51180555555555596"/>
  <pageSetup paperSize="10001" scale="9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zoomScale="80" zoomScaleNormal="80" workbookViewId="0">
      <selection activeCell="R20" sqref="R20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1" t="s">
        <v>75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8" ht="21" x14ac:dyDescent="0.35">
      <c r="A2" s="41" t="s">
        <v>83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5" spans="1:18" x14ac:dyDescent="0.25">
      <c r="A5" s="50" t="s">
        <v>3</v>
      </c>
      <c r="B5" s="56" t="s">
        <v>4</v>
      </c>
      <c r="C5" s="42" t="s">
        <v>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4"/>
    </row>
    <row r="6" spans="1:18" ht="15" customHeight="1" x14ac:dyDescent="0.25">
      <c r="A6" s="51"/>
      <c r="B6" s="57"/>
      <c r="C6" s="1" t="s">
        <v>6</v>
      </c>
      <c r="D6" s="59" t="s">
        <v>7</v>
      </c>
      <c r="E6" s="60"/>
      <c r="F6" s="45" t="s">
        <v>8</v>
      </c>
      <c r="G6" s="46"/>
      <c r="H6" s="46"/>
      <c r="I6" s="46"/>
      <c r="J6" s="46"/>
      <c r="K6" s="47"/>
      <c r="L6" s="59" t="s">
        <v>11</v>
      </c>
      <c r="M6" s="60"/>
      <c r="N6" s="53" t="s">
        <v>12</v>
      </c>
    </row>
    <row r="7" spans="1:18" ht="31.5" customHeight="1" x14ac:dyDescent="0.25">
      <c r="A7" s="51"/>
      <c r="B7" s="57"/>
      <c r="C7" s="1"/>
      <c r="D7" s="61"/>
      <c r="E7" s="62"/>
      <c r="F7" s="45" t="s">
        <v>13</v>
      </c>
      <c r="G7" s="47"/>
      <c r="H7" s="48" t="s">
        <v>14</v>
      </c>
      <c r="I7" s="49"/>
      <c r="J7" s="48" t="s">
        <v>15</v>
      </c>
      <c r="K7" s="49"/>
      <c r="L7" s="61"/>
      <c r="M7" s="62"/>
      <c r="N7" s="54"/>
    </row>
    <row r="8" spans="1:18" x14ac:dyDescent="0.25">
      <c r="A8" s="52"/>
      <c r="B8" s="58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5"/>
    </row>
    <row r="9" spans="1:18" x14ac:dyDescent="0.25">
      <c r="A9" s="3"/>
      <c r="B9" s="4" t="s">
        <v>18</v>
      </c>
      <c r="C9" s="3"/>
      <c r="D9" s="42"/>
      <c r="E9" s="43"/>
      <c r="F9" s="43"/>
      <c r="G9" s="43"/>
      <c r="H9" s="43"/>
      <c r="I9" s="43"/>
      <c r="J9" s="43"/>
      <c r="K9" s="43"/>
      <c r="L9" s="43"/>
      <c r="M9" s="43"/>
      <c r="N9" s="44"/>
    </row>
    <row r="10" spans="1:18" x14ac:dyDescent="0.25">
      <c r="A10" s="3"/>
      <c r="B10" s="4" t="s">
        <v>19</v>
      </c>
      <c r="C10" s="3"/>
      <c r="D10" s="42"/>
      <c r="E10" s="44"/>
      <c r="F10" s="42"/>
      <c r="G10" s="44"/>
      <c r="H10" s="42"/>
      <c r="I10" s="44"/>
      <c r="J10" s="42"/>
      <c r="K10" s="44"/>
      <c r="L10" s="42"/>
      <c r="M10" s="44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3867</v>
      </c>
      <c r="E11" s="29">
        <v>5305</v>
      </c>
      <c r="F11" s="29">
        <v>1410</v>
      </c>
      <c r="G11" s="29">
        <v>2314</v>
      </c>
      <c r="H11" s="29">
        <v>571</v>
      </c>
      <c r="I11" s="29">
        <v>774</v>
      </c>
      <c r="J11" s="29">
        <v>1031</v>
      </c>
      <c r="K11" s="29">
        <v>1369</v>
      </c>
      <c r="L11" s="13">
        <f>D11+F11+H11+J11</f>
        <v>6879</v>
      </c>
      <c r="M11" s="13">
        <f>E11+G11+I11+K11</f>
        <v>9762</v>
      </c>
      <c r="N11" s="13">
        <f>L11+M11</f>
        <v>16641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327</v>
      </c>
      <c r="E12" s="13">
        <f t="shared" si="0"/>
        <v>509</v>
      </c>
      <c r="F12" s="13">
        <f t="shared" si="0"/>
        <v>1948</v>
      </c>
      <c r="G12" s="13">
        <f t="shared" si="0"/>
        <v>1918</v>
      </c>
      <c r="H12" s="13">
        <f t="shared" si="0"/>
        <v>182</v>
      </c>
      <c r="I12" s="13">
        <f t="shared" si="0"/>
        <v>250</v>
      </c>
      <c r="J12" s="13">
        <f t="shared" si="0"/>
        <v>218</v>
      </c>
      <c r="K12" s="13">
        <f t="shared" si="0"/>
        <v>298</v>
      </c>
      <c r="L12" s="13">
        <f t="shared" si="0"/>
        <v>2675</v>
      </c>
      <c r="M12" s="13">
        <f t="shared" si="0"/>
        <v>2975</v>
      </c>
      <c r="N12" s="13">
        <f t="shared" si="0"/>
        <v>5650</v>
      </c>
      <c r="P12" s="16">
        <f>N14</f>
        <v>2295</v>
      </c>
      <c r="Q12" s="15">
        <v>4831</v>
      </c>
      <c r="R12" s="15">
        <f>P12-Q12</f>
        <v>-2536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1712</v>
      </c>
      <c r="G13" s="29">
        <v>1476</v>
      </c>
      <c r="H13" s="29">
        <v>68</v>
      </c>
      <c r="I13" s="29">
        <v>73</v>
      </c>
      <c r="J13" s="29">
        <v>16</v>
      </c>
      <c r="K13" s="29">
        <v>10</v>
      </c>
      <c r="L13" s="13">
        <f>D13+F13+H13+J13</f>
        <v>1796</v>
      </c>
      <c r="M13" s="13">
        <f>E13+G13+I13+K13</f>
        <v>1559</v>
      </c>
      <c r="N13" s="13">
        <f>L13+M13</f>
        <v>3355</v>
      </c>
    </row>
    <row r="14" spans="1:18" x14ac:dyDescent="0.25">
      <c r="A14" s="3"/>
      <c r="B14" s="4" t="s">
        <v>70</v>
      </c>
      <c r="C14" s="3"/>
      <c r="D14" s="29">
        <v>327</v>
      </c>
      <c r="E14" s="29">
        <v>509</v>
      </c>
      <c r="F14" s="29">
        <v>236</v>
      </c>
      <c r="G14" s="29">
        <v>442</v>
      </c>
      <c r="H14" s="29">
        <v>114</v>
      </c>
      <c r="I14" s="29">
        <v>177</v>
      </c>
      <c r="J14" s="29">
        <v>202</v>
      </c>
      <c r="K14" s="29">
        <v>288</v>
      </c>
      <c r="L14" s="13">
        <f>D14+F14+H14+J14</f>
        <v>879</v>
      </c>
      <c r="M14" s="13">
        <f>E14+G14+I14+K14</f>
        <v>1416</v>
      </c>
      <c r="N14" s="13">
        <f>L14+M14</f>
        <v>2295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1</v>
      </c>
      <c r="E15" s="12">
        <f t="shared" ref="E15:N15" si="1">SUM(E16:E22)</f>
        <v>1</v>
      </c>
      <c r="F15" s="12">
        <f t="shared" si="1"/>
        <v>61</v>
      </c>
      <c r="G15" s="12">
        <f t="shared" si="1"/>
        <v>88</v>
      </c>
      <c r="H15" s="12">
        <f t="shared" si="1"/>
        <v>57</v>
      </c>
      <c r="I15" s="12">
        <f t="shared" si="1"/>
        <v>87</v>
      </c>
      <c r="J15" s="12">
        <f t="shared" si="1"/>
        <v>76</v>
      </c>
      <c r="K15" s="12">
        <f t="shared" si="1"/>
        <v>101</v>
      </c>
      <c r="L15" s="12">
        <f t="shared" si="1"/>
        <v>195</v>
      </c>
      <c r="M15" s="12">
        <f t="shared" si="1"/>
        <v>277</v>
      </c>
      <c r="N15" s="12">
        <f t="shared" si="1"/>
        <v>472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1</v>
      </c>
      <c r="E16" s="29">
        <v>1</v>
      </c>
      <c r="F16" s="29">
        <v>5</v>
      </c>
      <c r="G16" s="29">
        <v>7</v>
      </c>
      <c r="H16" s="29">
        <v>9</v>
      </c>
      <c r="I16" s="29">
        <v>10</v>
      </c>
      <c r="J16" s="29">
        <v>9</v>
      </c>
      <c r="K16" s="29">
        <v>10</v>
      </c>
      <c r="L16" s="13">
        <f t="shared" ref="L16:M21" si="2">D16+F16+H16+J16</f>
        <v>24</v>
      </c>
      <c r="M16" s="13">
        <f t="shared" si="2"/>
        <v>28</v>
      </c>
      <c r="N16" s="13">
        <f>+M16+L16</f>
        <v>52</v>
      </c>
      <c r="P16" s="15">
        <f>SUM(D14:E14)</f>
        <v>836</v>
      </c>
      <c r="Q16" s="15">
        <v>2115</v>
      </c>
      <c r="R16" s="15">
        <f>P16-Q16</f>
        <v>-1279</v>
      </c>
    </row>
    <row r="17" spans="1:14" x14ac:dyDescent="0.25">
      <c r="A17" s="3"/>
      <c r="B17" s="5" t="s">
        <v>97</v>
      </c>
      <c r="C17" s="3" t="s">
        <v>22</v>
      </c>
      <c r="D17" s="29">
        <v>0</v>
      </c>
      <c r="E17" s="29">
        <v>0</v>
      </c>
      <c r="F17" s="29">
        <v>46</v>
      </c>
      <c r="G17" s="29">
        <v>61</v>
      </c>
      <c r="H17" s="29">
        <v>39</v>
      </c>
      <c r="I17" s="29">
        <v>55</v>
      </c>
      <c r="J17" s="29">
        <v>35</v>
      </c>
      <c r="K17" s="29">
        <v>64</v>
      </c>
      <c r="L17" s="13">
        <f t="shared" si="2"/>
        <v>120</v>
      </c>
      <c r="M17" s="13">
        <f t="shared" si="2"/>
        <v>180</v>
      </c>
      <c r="N17" s="13">
        <f t="shared" ref="N17:N25" si="3">+M17+L17</f>
        <v>300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5</v>
      </c>
      <c r="G18" s="29">
        <v>4</v>
      </c>
      <c r="H18" s="29">
        <v>2</v>
      </c>
      <c r="I18" s="29">
        <v>3</v>
      </c>
      <c r="J18" s="29">
        <v>5</v>
      </c>
      <c r="K18" s="29">
        <v>3</v>
      </c>
      <c r="L18" s="13">
        <f t="shared" si="2"/>
        <v>12</v>
      </c>
      <c r="M18" s="13">
        <f t="shared" si="2"/>
        <v>10</v>
      </c>
      <c r="N18" s="13">
        <f t="shared" si="3"/>
        <v>22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0</v>
      </c>
      <c r="F19" s="29">
        <v>4</v>
      </c>
      <c r="G19" s="29">
        <v>14</v>
      </c>
      <c r="H19" s="29">
        <v>6</v>
      </c>
      <c r="I19" s="29">
        <v>6</v>
      </c>
      <c r="J19" s="29">
        <v>15</v>
      </c>
      <c r="K19" s="29">
        <v>12</v>
      </c>
      <c r="L19" s="13">
        <f t="shared" si="2"/>
        <v>25</v>
      </c>
      <c r="M19" s="13">
        <f t="shared" si="2"/>
        <v>32</v>
      </c>
      <c r="N19" s="13">
        <f t="shared" si="3"/>
        <v>57</v>
      </c>
    </row>
    <row r="20" spans="1:14" x14ac:dyDescent="0.25">
      <c r="A20" s="3"/>
      <c r="B20" s="5" t="s">
        <v>100</v>
      </c>
      <c r="C20" s="3" t="s">
        <v>22</v>
      </c>
      <c r="D20" s="29">
        <v>0</v>
      </c>
      <c r="E20" s="29">
        <v>0</v>
      </c>
      <c r="F20" s="29">
        <v>1</v>
      </c>
      <c r="G20" s="29">
        <v>2</v>
      </c>
      <c r="H20" s="29">
        <v>1</v>
      </c>
      <c r="I20" s="29">
        <v>11</v>
      </c>
      <c r="J20" s="29">
        <v>9</v>
      </c>
      <c r="K20" s="29">
        <v>3</v>
      </c>
      <c r="L20" s="13">
        <f t="shared" si="2"/>
        <v>11</v>
      </c>
      <c r="M20" s="13">
        <f t="shared" si="2"/>
        <v>16</v>
      </c>
      <c r="N20" s="13">
        <f t="shared" si="3"/>
        <v>27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1</v>
      </c>
      <c r="J21" s="29">
        <v>0</v>
      </c>
      <c r="K21" s="29">
        <v>2</v>
      </c>
      <c r="L21" s="13">
        <f t="shared" si="2"/>
        <v>0</v>
      </c>
      <c r="M21" s="13">
        <f t="shared" si="2"/>
        <v>3</v>
      </c>
      <c r="N21" s="13">
        <f t="shared" si="3"/>
        <v>3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0</v>
      </c>
      <c r="I22" s="39">
        <f t="shared" si="4"/>
        <v>1</v>
      </c>
      <c r="J22" s="39">
        <f t="shared" si="4"/>
        <v>3</v>
      </c>
      <c r="K22" s="39">
        <f t="shared" si="4"/>
        <v>7</v>
      </c>
      <c r="L22" s="39">
        <f t="shared" si="4"/>
        <v>3</v>
      </c>
      <c r="M22" s="39">
        <f t="shared" si="4"/>
        <v>8</v>
      </c>
      <c r="N22" s="39">
        <f t="shared" si="4"/>
        <v>11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2</v>
      </c>
      <c r="L23" s="13">
        <f t="shared" ref="L23:M25" si="5">D23+F23+H23+J23</f>
        <v>0</v>
      </c>
      <c r="M23" s="13">
        <f t="shared" si="5"/>
        <v>2</v>
      </c>
      <c r="N23" s="13">
        <f t="shared" si="3"/>
        <v>2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1</v>
      </c>
      <c r="K25" s="29">
        <v>0</v>
      </c>
      <c r="L25" s="13">
        <f t="shared" si="5"/>
        <v>1</v>
      </c>
      <c r="M25" s="13">
        <f t="shared" si="5"/>
        <v>0</v>
      </c>
      <c r="N25" s="13">
        <f t="shared" si="3"/>
        <v>1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1</v>
      </c>
      <c r="K27" s="29">
        <v>1</v>
      </c>
      <c r="L27" s="13">
        <f t="shared" si="6"/>
        <v>1</v>
      </c>
      <c r="M27" s="13">
        <f t="shared" si="7"/>
        <v>1</v>
      </c>
      <c r="N27" s="13">
        <f t="shared" si="8"/>
        <v>2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1</v>
      </c>
      <c r="J29" s="29">
        <v>1</v>
      </c>
      <c r="K29" s="29">
        <v>4</v>
      </c>
      <c r="L29" s="13">
        <f t="shared" si="6"/>
        <v>1</v>
      </c>
      <c r="M29" s="13">
        <f t="shared" si="7"/>
        <v>5</v>
      </c>
      <c r="N29" s="13">
        <f t="shared" si="8"/>
        <v>6</v>
      </c>
    </row>
    <row r="30" spans="1:14" x14ac:dyDescent="0.25">
      <c r="A30" s="3"/>
      <c r="B30" s="5"/>
      <c r="C30" s="3" t="s">
        <v>22</v>
      </c>
      <c r="D30" s="12">
        <f>D14</f>
        <v>327</v>
      </c>
      <c r="E30" s="12">
        <f t="shared" ref="E30:N30" si="9">E14</f>
        <v>509</v>
      </c>
      <c r="F30" s="12">
        <f t="shared" si="9"/>
        <v>236</v>
      </c>
      <c r="G30" s="12">
        <f t="shared" si="9"/>
        <v>442</v>
      </c>
      <c r="H30" s="12">
        <f t="shared" si="9"/>
        <v>114</v>
      </c>
      <c r="I30" s="12">
        <f t="shared" si="9"/>
        <v>177</v>
      </c>
      <c r="J30" s="12">
        <f t="shared" si="9"/>
        <v>202</v>
      </c>
      <c r="K30" s="12">
        <f t="shared" si="9"/>
        <v>288</v>
      </c>
      <c r="L30" s="12">
        <f t="shared" si="9"/>
        <v>879</v>
      </c>
      <c r="M30" s="12">
        <f t="shared" si="9"/>
        <v>1416</v>
      </c>
      <c r="N30" s="12">
        <f t="shared" si="9"/>
        <v>2295</v>
      </c>
    </row>
    <row r="32" spans="1:14" x14ac:dyDescent="0.25">
      <c r="B32" t="s">
        <v>35</v>
      </c>
      <c r="K32" s="7" t="s">
        <v>108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  <mergeCell ref="L10:M10"/>
    <mergeCell ref="D10:E10"/>
    <mergeCell ref="F10:G10"/>
    <mergeCell ref="H10:I10"/>
    <mergeCell ref="J10:K10"/>
  </mergeCells>
  <pageMargins left="0.56874999999999998" right="0.25902777777777802" top="0.68888888888888899" bottom="0.62916666666666698" header="0.23888888888888901" footer="0.51180555555555596"/>
  <pageSetup paperSize="10001" scale="9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zoomScale="80" zoomScaleNormal="80" workbookViewId="0">
      <selection activeCell="H28" sqref="H28"/>
    </sheetView>
  </sheetViews>
  <sheetFormatPr defaultColWidth="9" defaultRowHeight="15" x14ac:dyDescent="0.25"/>
  <cols>
    <col min="1" max="1" width="4" customWidth="1"/>
    <col min="2" max="2" width="52.42578125" customWidth="1"/>
    <col min="3" max="3" width="8.42578125" customWidth="1"/>
    <col min="4" max="10" width="9.28515625" customWidth="1"/>
    <col min="11" max="11" width="9.42578125" customWidth="1"/>
    <col min="12" max="14" width="9.28515625" customWidth="1"/>
  </cols>
  <sheetData>
    <row r="1" spans="1:24" ht="21" x14ac:dyDescent="0.35">
      <c r="A1" s="41" t="s">
        <v>75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24" ht="21" x14ac:dyDescent="0.35">
      <c r="A2" s="41" t="s">
        <v>94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5" spans="1:24" x14ac:dyDescent="0.25">
      <c r="A5" s="50" t="s">
        <v>3</v>
      </c>
      <c r="B5" s="56" t="s">
        <v>4</v>
      </c>
      <c r="C5" s="42" t="s">
        <v>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4"/>
    </row>
    <row r="6" spans="1:24" ht="15" customHeight="1" x14ac:dyDescent="0.25">
      <c r="A6" s="51"/>
      <c r="B6" s="57"/>
      <c r="C6" s="1" t="s">
        <v>6</v>
      </c>
      <c r="D6" s="59" t="s">
        <v>7</v>
      </c>
      <c r="E6" s="60"/>
      <c r="F6" s="45" t="s">
        <v>8</v>
      </c>
      <c r="G6" s="46"/>
      <c r="H6" s="46"/>
      <c r="I6" s="46"/>
      <c r="J6" s="46"/>
      <c r="K6" s="47"/>
      <c r="L6" s="59" t="s">
        <v>11</v>
      </c>
      <c r="M6" s="60"/>
      <c r="N6" s="53" t="s">
        <v>12</v>
      </c>
    </row>
    <row r="7" spans="1:24" ht="31.5" customHeight="1" x14ac:dyDescent="0.25">
      <c r="A7" s="51"/>
      <c r="B7" s="57"/>
      <c r="C7" s="1"/>
      <c r="D7" s="61"/>
      <c r="E7" s="62"/>
      <c r="F7" s="45" t="s">
        <v>13</v>
      </c>
      <c r="G7" s="47"/>
      <c r="H7" s="48" t="s">
        <v>14</v>
      </c>
      <c r="I7" s="49"/>
      <c r="J7" s="48" t="s">
        <v>15</v>
      </c>
      <c r="K7" s="49"/>
      <c r="L7" s="61"/>
      <c r="M7" s="62"/>
      <c r="N7" s="54"/>
    </row>
    <row r="8" spans="1:24" x14ac:dyDescent="0.25">
      <c r="A8" s="52"/>
      <c r="B8" s="58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5"/>
    </row>
    <row r="9" spans="1:24" x14ac:dyDescent="0.25">
      <c r="A9" s="17"/>
      <c r="B9" s="18" t="s">
        <v>18</v>
      </c>
      <c r="C9" s="17"/>
      <c r="D9" s="45"/>
      <c r="E9" s="46"/>
      <c r="F9" s="46"/>
      <c r="G9" s="46"/>
      <c r="H9" s="46"/>
      <c r="I9" s="46"/>
      <c r="J9" s="46"/>
      <c r="K9" s="46"/>
      <c r="L9" s="46"/>
      <c r="M9" s="46"/>
      <c r="N9" s="47"/>
    </row>
    <row r="10" spans="1:24" x14ac:dyDescent="0.25">
      <c r="A10" s="17"/>
      <c r="B10" s="18" t="s">
        <v>19</v>
      </c>
      <c r="C10" s="17"/>
      <c r="D10" s="45"/>
      <c r="E10" s="47"/>
      <c r="F10" s="45"/>
      <c r="G10" s="47"/>
      <c r="H10" s="45"/>
      <c r="I10" s="47"/>
      <c r="J10" s="45"/>
      <c r="K10" s="47"/>
      <c r="L10" s="45"/>
      <c r="M10" s="47"/>
      <c r="N10" s="19"/>
      <c r="P10" s="7" t="s">
        <v>12</v>
      </c>
    </row>
    <row r="11" spans="1:24" ht="18" customHeight="1" x14ac:dyDescent="0.25">
      <c r="A11" s="17" t="s">
        <v>20</v>
      </c>
      <c r="B11" s="20" t="s">
        <v>21</v>
      </c>
      <c r="C11" s="21" t="s">
        <v>22</v>
      </c>
      <c r="D11" s="28">
        <f>'1'!D11+'2'!D11+'3'!D11+'4'!D11+'5'!D11+'6'!D11+'7'!D11+'8'!D11+'9'!D11+'10'!D11+'11'!D11+'12'!D11</f>
        <v>3867</v>
      </c>
      <c r="E11" s="28">
        <f>'1'!E11+'2'!E11+'3'!E11+'4'!E11+'5'!E11+'6'!E11+'7'!E11+'8'!E11+'9'!E11+'10'!E11+'11'!E11+'12'!E11</f>
        <v>5305</v>
      </c>
      <c r="F11" s="28">
        <f>'1'!F11+'2'!F11+'3'!F11+'4'!F11+'5'!F11+'6'!F11+'7'!F11+'8'!F11+'9'!F11+'10'!F11+'11'!F11+'12'!F11</f>
        <v>1410</v>
      </c>
      <c r="G11" s="28">
        <f>'1'!G11+'2'!G11+'3'!G11+'4'!G11+'5'!G11+'6'!G11+'7'!G11+'8'!G11+'9'!G11+'10'!G11+'11'!G11+'12'!G11</f>
        <v>2314</v>
      </c>
      <c r="H11" s="28">
        <f>'1'!H11+'2'!H11+'3'!H11+'4'!H11+'5'!H11+'6'!H11+'7'!H11+'8'!H11+'9'!H11+'10'!H11+'11'!H11+'12'!H11</f>
        <v>571</v>
      </c>
      <c r="I11" s="28">
        <f>'1'!I11+'2'!I11+'3'!I11+'4'!I11+'5'!I11+'6'!I11+'7'!I11+'8'!I11+'9'!I11+'10'!I11+'11'!I11+'12'!I11</f>
        <v>774</v>
      </c>
      <c r="J11" s="28">
        <f>'1'!J11+'2'!J11+'3'!J11+'4'!J11+'5'!J11+'6'!J11+'7'!J11+'8'!J11+'9'!J11+'10'!J11+'11'!J11+'12'!J11</f>
        <v>1031</v>
      </c>
      <c r="K11" s="28">
        <f>'1'!K11+'2'!K11+'3'!K11+'4'!K11+'5'!K11+'6'!K11+'7'!K11+'8'!K11+'9'!K11+'10'!K11+'11'!K11+'12'!K11</f>
        <v>1369</v>
      </c>
      <c r="L11" s="22">
        <f>D11+F11+H11+J11</f>
        <v>6879</v>
      </c>
      <c r="M11" s="22">
        <f>E11+G11+I11+K11</f>
        <v>9762</v>
      </c>
      <c r="N11" s="22">
        <f>L11+M11</f>
        <v>16641</v>
      </c>
      <c r="P11" s="7" t="s">
        <v>77</v>
      </c>
      <c r="Q11" s="7" t="s">
        <v>76</v>
      </c>
      <c r="R11" s="7" t="s">
        <v>78</v>
      </c>
    </row>
    <row r="12" spans="1:24" ht="18" customHeight="1" x14ac:dyDescent="0.25">
      <c r="A12" s="17" t="s">
        <v>23</v>
      </c>
      <c r="B12" s="20" t="s">
        <v>24</v>
      </c>
      <c r="C12" s="23"/>
      <c r="D12" s="22">
        <f t="shared" ref="D12:N12" si="0">D13+D14</f>
        <v>5524</v>
      </c>
      <c r="E12" s="22">
        <f t="shared" si="0"/>
        <v>8209</v>
      </c>
      <c r="F12" s="22">
        <f t="shared" si="0"/>
        <v>10556</v>
      </c>
      <c r="G12" s="22">
        <f t="shared" si="0"/>
        <v>14478</v>
      </c>
      <c r="H12" s="22">
        <f t="shared" si="0"/>
        <v>3749</v>
      </c>
      <c r="I12" s="22">
        <f t="shared" si="0"/>
        <v>5139</v>
      </c>
      <c r="J12" s="22">
        <f t="shared" si="0"/>
        <v>3606</v>
      </c>
      <c r="K12" s="22">
        <f t="shared" si="0"/>
        <v>5108</v>
      </c>
      <c r="L12" s="22">
        <f t="shared" si="0"/>
        <v>23435</v>
      </c>
      <c r="M12" s="22">
        <f t="shared" si="0"/>
        <v>32934</v>
      </c>
      <c r="N12" s="22">
        <f t="shared" si="0"/>
        <v>56369</v>
      </c>
      <c r="P12" s="16">
        <f>N14</f>
        <v>34447</v>
      </c>
      <c r="Q12" s="15">
        <v>4831</v>
      </c>
      <c r="R12" s="15">
        <f>P12-Q12</f>
        <v>29616</v>
      </c>
    </row>
    <row r="13" spans="1:24" ht="18" customHeight="1" x14ac:dyDescent="0.25">
      <c r="A13" s="17"/>
      <c r="B13" s="18" t="s">
        <v>69</v>
      </c>
      <c r="C13" s="17"/>
      <c r="D13" s="28">
        <f>'1'!D13+'2'!D13+'3'!D13+'4'!D13+'5'!D13+'6'!D13+'7'!D13+'8'!D13+'9'!D13+'10'!D13+'11'!D13+'12'!D13</f>
        <v>0</v>
      </c>
      <c r="E13" s="28">
        <f>'1'!E13+'2'!E13+'3'!E13+'4'!E13+'5'!E13+'6'!E13+'7'!E13+'8'!E13+'9'!E13+'10'!E13+'11'!E13+'12'!E13</f>
        <v>0</v>
      </c>
      <c r="F13" s="28">
        <f>'1'!F13+'2'!F13+'3'!F13+'4'!F13+'5'!F13+'6'!F13+'7'!F13+'8'!F13+'9'!F13+'10'!F13+'11'!F13+'12'!F13</f>
        <v>7187</v>
      </c>
      <c r="G13" s="28">
        <f>'1'!G13+'2'!G13+'3'!G13+'4'!G13+'5'!G13+'6'!G13+'7'!G13+'8'!G13+'9'!G13+'10'!G13+'11'!G13+'12'!G13</f>
        <v>8001</v>
      </c>
      <c r="H13" s="28">
        <f>'1'!H13+'2'!H13+'3'!H13+'4'!H13+'5'!H13+'6'!H13+'7'!H13+'8'!H13+'9'!H13+'10'!H13+'11'!H13+'12'!H13</f>
        <v>2006</v>
      </c>
      <c r="I13" s="28">
        <f>'1'!I13+'2'!I13+'3'!I13+'4'!I13+'5'!I13+'6'!I13+'7'!I13+'8'!I13+'9'!I13+'10'!I13+'11'!I13+'12'!I13</f>
        <v>2790</v>
      </c>
      <c r="J13" s="28">
        <f>'1'!J13+'2'!J13+'3'!J13+'4'!J13+'5'!J13+'6'!J13+'7'!J13+'8'!J13+'9'!J13+'10'!J13+'11'!J13+'12'!J13</f>
        <v>862</v>
      </c>
      <c r="K13" s="28">
        <f>'1'!K13+'2'!K13+'3'!K13+'4'!K13+'5'!K13+'6'!K13+'7'!K13+'8'!K13+'9'!K13+'10'!K13+'11'!K13+'12'!K13</f>
        <v>1076</v>
      </c>
      <c r="L13" s="19">
        <f>D13+F13+H13+J13</f>
        <v>10055</v>
      </c>
      <c r="M13" s="19">
        <f>E13+G13+I13+K13</f>
        <v>11867</v>
      </c>
      <c r="N13" s="19">
        <f>L13+M13</f>
        <v>21922</v>
      </c>
    </row>
    <row r="14" spans="1:24" ht="18" customHeight="1" x14ac:dyDescent="0.25">
      <c r="A14" s="17"/>
      <c r="B14" s="18" t="s">
        <v>70</v>
      </c>
      <c r="C14" s="17"/>
      <c r="D14" s="28">
        <f>'1'!D14+'2'!D14+'3'!D14+'4'!D14+'5'!D14+'6'!D14+'7'!D14+'8'!D14+'9'!D14+'10'!D14+'11'!D14+'12'!D14</f>
        <v>5524</v>
      </c>
      <c r="E14" s="28">
        <f>'1'!E14+'2'!E14+'3'!E14+'4'!E14+'5'!E14+'6'!E14+'7'!E14+'8'!E14+'9'!E14+'10'!E14+'11'!E14+'12'!E14</f>
        <v>8209</v>
      </c>
      <c r="F14" s="28">
        <f>'1'!F14+'2'!F14+'3'!F14+'4'!F14+'5'!F14+'6'!F14+'7'!F14+'8'!F14+'9'!F14+'10'!F14+'11'!F14+'12'!F14</f>
        <v>3369</v>
      </c>
      <c r="G14" s="28">
        <f>'1'!G14+'2'!G14+'3'!G14+'4'!G14+'5'!G14+'6'!G14+'7'!G14+'8'!G14+'9'!G14+'10'!G14+'11'!G14+'12'!G14</f>
        <v>6477</v>
      </c>
      <c r="H14" s="28">
        <f>'1'!H14+'2'!H14+'3'!H14+'4'!H14+'5'!H14+'6'!H14+'7'!H14+'8'!H14+'9'!H14+'10'!H14+'11'!H14+'12'!H14</f>
        <v>1743</v>
      </c>
      <c r="I14" s="28">
        <f>'1'!I14+'2'!I14+'3'!I14+'4'!I14+'5'!I14+'6'!I14+'7'!I14+'8'!I14+'9'!I14+'10'!I14+'11'!I14+'12'!I14</f>
        <v>2349</v>
      </c>
      <c r="J14" s="28">
        <f>'1'!J14+'2'!J14+'3'!J14+'4'!J14+'5'!J14+'6'!J14+'7'!J14+'8'!J14+'9'!J14+'10'!J14+'11'!J14+'12'!J14</f>
        <v>2744</v>
      </c>
      <c r="K14" s="28">
        <f>'1'!K14+'2'!K14+'3'!K14+'4'!K14+'5'!K14+'6'!K14+'7'!K14+'8'!K14+'9'!K14+'10'!K14+'11'!K14+'12'!K14</f>
        <v>4032</v>
      </c>
      <c r="L14" s="19">
        <f>D14+F14+H14+J14</f>
        <v>13380</v>
      </c>
      <c r="M14" s="19">
        <f>E14+G14+I14+K14</f>
        <v>21067</v>
      </c>
      <c r="N14" s="19">
        <f>L14+M14</f>
        <v>34447</v>
      </c>
      <c r="P14" s="7" t="s">
        <v>7</v>
      </c>
    </row>
    <row r="15" spans="1:24" ht="18" customHeight="1" x14ac:dyDescent="0.25">
      <c r="A15" s="17" t="s">
        <v>95</v>
      </c>
      <c r="B15" s="20" t="s">
        <v>71</v>
      </c>
      <c r="C15" s="23"/>
      <c r="D15" s="23">
        <f>SUM(D16:D25)</f>
        <v>53</v>
      </c>
      <c r="E15" s="23">
        <f t="shared" ref="E15:N15" si="1">SUM(E16:E25)</f>
        <v>78</v>
      </c>
      <c r="F15" s="23">
        <f t="shared" si="1"/>
        <v>695</v>
      </c>
      <c r="G15" s="23">
        <f t="shared" si="1"/>
        <v>1114</v>
      </c>
      <c r="H15" s="23">
        <f t="shared" si="1"/>
        <v>843</v>
      </c>
      <c r="I15" s="23">
        <f t="shared" si="1"/>
        <v>1045</v>
      </c>
      <c r="J15" s="23">
        <f t="shared" si="1"/>
        <v>934</v>
      </c>
      <c r="K15" s="23">
        <f t="shared" si="1"/>
        <v>1278</v>
      </c>
      <c r="L15" s="23">
        <f t="shared" si="1"/>
        <v>2525</v>
      </c>
      <c r="M15" s="23">
        <f t="shared" si="1"/>
        <v>3515</v>
      </c>
      <c r="N15" s="23">
        <f t="shared" si="1"/>
        <v>6040</v>
      </c>
      <c r="P15" s="7" t="s">
        <v>77</v>
      </c>
      <c r="Q15" s="7" t="s">
        <v>25</v>
      </c>
      <c r="W15" s="32">
        <v>0.37</v>
      </c>
      <c r="X15">
        <f t="shared" ref="X15:X16" si="2">$N$14*W15</f>
        <v>12745.39</v>
      </c>
    </row>
    <row r="16" spans="1:24" ht="18" customHeight="1" x14ac:dyDescent="0.25">
      <c r="A16" s="17"/>
      <c r="B16" s="24" t="s">
        <v>96</v>
      </c>
      <c r="C16" s="17" t="s">
        <v>22</v>
      </c>
      <c r="D16" s="28">
        <f>'1'!D16+'2'!D16+'3'!D16+'4'!D16+'5'!D16+'6'!D16+'7'!D16+'8'!D16+'9'!D16+'10'!D16+'11'!D16+'12'!D16</f>
        <v>24</v>
      </c>
      <c r="E16" s="28">
        <f>'1'!E16+'2'!E16+'3'!E16+'4'!E16+'5'!E16+'6'!E16+'7'!E16+'8'!E16+'9'!E16+'10'!E16+'11'!E16+'12'!E16</f>
        <v>37</v>
      </c>
      <c r="F16" s="28">
        <f>'1'!F16+'2'!F16+'3'!F16+'4'!F16+'5'!F16+'6'!F16+'7'!F16+'8'!F16+'9'!F16+'10'!F16+'11'!F16+'12'!F16</f>
        <v>158</v>
      </c>
      <c r="G16" s="28">
        <f>'1'!G16+'2'!G16+'3'!G16+'4'!G16+'5'!G16+'6'!G16+'7'!G16+'8'!G16+'9'!G16+'10'!G16+'11'!G16+'12'!G16</f>
        <v>193</v>
      </c>
      <c r="H16" s="28">
        <f>'1'!H16+'2'!H16+'3'!H16+'4'!H16+'5'!H16+'6'!H16+'7'!H16+'8'!H16+'9'!H16+'10'!H16+'11'!H16+'12'!H16</f>
        <v>238</v>
      </c>
      <c r="I16" s="28">
        <f>'1'!I16+'2'!I16+'3'!I16+'4'!I16+'5'!I16+'6'!I16+'7'!I16+'8'!I16+'9'!I16+'10'!I16+'11'!I16+'12'!I16</f>
        <v>241</v>
      </c>
      <c r="J16" s="28">
        <f>'1'!J16+'2'!J16+'3'!J16+'4'!J16+'5'!J16+'6'!J16+'7'!J16+'8'!J16+'9'!J16+'10'!J16+'11'!J16+'12'!J16</f>
        <v>244</v>
      </c>
      <c r="K16" s="28">
        <f>'1'!K16+'2'!K16+'3'!K16+'4'!K16+'5'!K16+'6'!K16+'7'!K16+'8'!K16+'9'!K16+'10'!K16+'11'!K16+'12'!K16</f>
        <v>248</v>
      </c>
      <c r="L16" s="19">
        <f t="shared" ref="L16:L26" si="3">D16+F16+H16+J16</f>
        <v>664</v>
      </c>
      <c r="M16" s="19">
        <f t="shared" ref="M16:M26" si="4">E16+G16+I16+K16</f>
        <v>719</v>
      </c>
      <c r="N16" s="19">
        <f>+M16+L16</f>
        <v>1383</v>
      </c>
      <c r="P16" s="15">
        <f>SUM(D14:E14)</f>
        <v>13733</v>
      </c>
      <c r="Q16" s="15">
        <v>2115</v>
      </c>
      <c r="R16" s="15">
        <f>P16-Q16</f>
        <v>11618</v>
      </c>
      <c r="W16" s="32">
        <v>0.37</v>
      </c>
      <c r="X16">
        <f t="shared" si="2"/>
        <v>12745.39</v>
      </c>
    </row>
    <row r="17" spans="1:17" ht="18" customHeight="1" x14ac:dyDescent="0.25">
      <c r="A17" s="17"/>
      <c r="B17" s="24" t="s">
        <v>97</v>
      </c>
      <c r="C17" s="17" t="s">
        <v>22</v>
      </c>
      <c r="D17" s="28">
        <f>'1'!D17+'2'!D17+'3'!D17+'4'!D17+'5'!D17+'6'!D17+'7'!D17+'8'!D17+'9'!D17+'10'!D17+'11'!D17+'12'!D17</f>
        <v>21</v>
      </c>
      <c r="E17" s="28">
        <f>'1'!E17+'2'!E17+'3'!E17+'4'!E17+'5'!E17+'6'!E17+'7'!E17+'8'!E17+'9'!E17+'10'!E17+'11'!E17+'12'!E17</f>
        <v>31</v>
      </c>
      <c r="F17" s="28">
        <f>'1'!F17+'2'!F17+'3'!F17+'4'!F17+'5'!F17+'6'!F17+'7'!F17+'8'!F17+'9'!F17+'10'!F17+'11'!F17+'12'!F17</f>
        <v>412</v>
      </c>
      <c r="G17" s="28">
        <f>'1'!G17+'2'!G17+'3'!G17+'4'!G17+'5'!G17+'6'!G17+'7'!G17+'8'!G17+'9'!G17+'10'!G17+'11'!G17+'12'!G17</f>
        <v>678</v>
      </c>
      <c r="H17" s="28">
        <f>'1'!H17+'2'!H17+'3'!H17+'4'!H17+'5'!H17+'6'!H17+'7'!H17+'8'!H17+'9'!H17+'10'!H17+'11'!H17+'12'!H17</f>
        <v>377</v>
      </c>
      <c r="I17" s="28">
        <f>'1'!I17+'2'!I17+'3'!I17+'4'!I17+'5'!I17+'6'!I17+'7'!I17+'8'!I17+'9'!I17+'10'!I17+'11'!I17+'12'!I17</f>
        <v>527</v>
      </c>
      <c r="J17" s="28">
        <f>'1'!J17+'2'!J17+'3'!J17+'4'!J17+'5'!J17+'6'!J17+'7'!J17+'8'!J17+'9'!J17+'10'!J17+'11'!J17+'12'!J17</f>
        <v>393</v>
      </c>
      <c r="K17" s="28">
        <f>'1'!K17+'2'!K17+'3'!K17+'4'!K17+'5'!K17+'6'!K17+'7'!K17+'8'!K17+'9'!K17+'10'!K17+'11'!K17+'12'!K17</f>
        <v>662</v>
      </c>
      <c r="L17" s="19">
        <f t="shared" si="3"/>
        <v>1203</v>
      </c>
      <c r="M17" s="19">
        <f t="shared" si="4"/>
        <v>1898</v>
      </c>
      <c r="N17" s="19">
        <f t="shared" ref="N17:N25" si="5">+M17+L17</f>
        <v>3101</v>
      </c>
    </row>
    <row r="18" spans="1:17" ht="18" customHeight="1" x14ac:dyDescent="0.25">
      <c r="A18" s="17"/>
      <c r="B18" s="24" t="s">
        <v>98</v>
      </c>
      <c r="C18" s="17" t="s">
        <v>22</v>
      </c>
      <c r="D18" s="28">
        <f>'1'!D18+'2'!D18+'3'!D18+'4'!D18+'5'!D18+'6'!D18+'7'!D18+'8'!D18+'9'!D18+'10'!D18+'11'!D18+'12'!D18</f>
        <v>3</v>
      </c>
      <c r="E18" s="28">
        <f>'1'!E18+'2'!E18+'3'!E18+'4'!E18+'5'!E18+'6'!E18+'7'!E18+'8'!E18+'9'!E18+'10'!E18+'11'!E18+'12'!E18</f>
        <v>2</v>
      </c>
      <c r="F18" s="28">
        <f>'1'!F18+'2'!F18+'3'!F18+'4'!F18+'5'!F18+'6'!F18+'7'!F18+'8'!F18+'9'!F18+'10'!F18+'11'!F18+'12'!F18</f>
        <v>34</v>
      </c>
      <c r="G18" s="28">
        <f>'1'!G18+'2'!G18+'3'!G18+'4'!G18+'5'!G18+'6'!G18+'7'!G18+'8'!G18+'9'!G18+'10'!G18+'11'!G18+'12'!G18</f>
        <v>38</v>
      </c>
      <c r="H18" s="28">
        <f>'1'!H18+'2'!H18+'3'!H18+'4'!H18+'5'!H18+'6'!H18+'7'!H18+'8'!H18+'9'!H18+'10'!H18+'11'!H18+'12'!H18</f>
        <v>29</v>
      </c>
      <c r="I18" s="28">
        <f>'1'!I18+'2'!I18+'3'!I18+'4'!I18+'5'!I18+'6'!I18+'7'!I18+'8'!I18+'9'!I18+'10'!I18+'11'!I18+'12'!I18</f>
        <v>23</v>
      </c>
      <c r="J18" s="28">
        <f>'1'!J18+'2'!J18+'3'!J18+'4'!J18+'5'!J18+'6'!J18+'7'!J18+'8'!J18+'9'!J18+'10'!J18+'11'!J18+'12'!J18</f>
        <v>42</v>
      </c>
      <c r="K18" s="28">
        <f>'1'!K18+'2'!K18+'3'!K18+'4'!K18+'5'!K18+'6'!K18+'7'!K18+'8'!K18+'9'!K18+'10'!K18+'11'!K18+'12'!K18</f>
        <v>42</v>
      </c>
      <c r="L18" s="19">
        <f t="shared" si="3"/>
        <v>108</v>
      </c>
      <c r="M18" s="19">
        <f t="shared" si="4"/>
        <v>105</v>
      </c>
      <c r="N18" s="19">
        <f t="shared" si="5"/>
        <v>213</v>
      </c>
      <c r="P18" s="33">
        <v>26710.416666666668</v>
      </c>
      <c r="Q18" s="33">
        <f>(N11/P18)*100</f>
        <v>62.301536541611412</v>
      </c>
    </row>
    <row r="19" spans="1:17" ht="18" customHeight="1" x14ac:dyDescent="0.25">
      <c r="A19" s="17"/>
      <c r="B19" s="24" t="s">
        <v>99</v>
      </c>
      <c r="C19" s="17" t="s">
        <v>22</v>
      </c>
      <c r="D19" s="28">
        <f>'1'!D19+'2'!D19+'3'!D19+'4'!D19+'5'!D19+'6'!D19+'7'!D19+'8'!D19+'9'!D19+'10'!D19+'11'!D19+'12'!D19</f>
        <v>1</v>
      </c>
      <c r="E19" s="28">
        <f>'1'!E19+'2'!E19+'3'!E19+'4'!E19+'5'!E19+'6'!E19+'7'!E19+'8'!E19+'9'!E19+'10'!E19+'11'!E19+'12'!E19</f>
        <v>2</v>
      </c>
      <c r="F19" s="28">
        <f>'1'!F19+'2'!F19+'3'!F19+'4'!F19+'5'!F19+'6'!F19+'7'!F19+'8'!F19+'9'!F19+'10'!F19+'11'!F19+'12'!F19</f>
        <v>39</v>
      </c>
      <c r="G19" s="28">
        <f>'1'!G19+'2'!G19+'3'!G19+'4'!G19+'5'!G19+'6'!G19+'7'!G19+'8'!G19+'9'!G19+'10'!G19+'11'!G19+'12'!G19</f>
        <v>85</v>
      </c>
      <c r="H19" s="28">
        <f>'1'!H19+'2'!H19+'3'!H19+'4'!H19+'5'!H19+'6'!H19+'7'!H19+'8'!H19+'9'!H19+'10'!H19+'11'!H19+'12'!H19</f>
        <v>56</v>
      </c>
      <c r="I19" s="28">
        <f>'1'!I19+'2'!I19+'3'!I19+'4'!I19+'5'!I19+'6'!I19+'7'!I19+'8'!I19+'9'!I19+'10'!I19+'11'!I19+'12'!I19</f>
        <v>48</v>
      </c>
      <c r="J19" s="28">
        <f>'1'!J19+'2'!J19+'3'!J19+'4'!J19+'5'!J19+'6'!J19+'7'!J19+'8'!J19+'9'!J19+'10'!J19+'11'!J19+'12'!J19</f>
        <v>112</v>
      </c>
      <c r="K19" s="28">
        <f>'1'!K19+'2'!K19+'3'!K19+'4'!K19+'5'!K19+'6'!K19+'7'!K19+'8'!K19+'9'!K19+'10'!K19+'11'!K19+'12'!K19</f>
        <v>133</v>
      </c>
      <c r="L19" s="19">
        <f t="shared" si="3"/>
        <v>208</v>
      </c>
      <c r="M19" s="19">
        <f t="shared" si="4"/>
        <v>268</v>
      </c>
      <c r="N19" s="19">
        <f t="shared" si="5"/>
        <v>476</v>
      </c>
      <c r="P19">
        <v>4137</v>
      </c>
    </row>
    <row r="20" spans="1:17" ht="18" customHeight="1" x14ac:dyDescent="0.25">
      <c r="A20" s="17"/>
      <c r="B20" s="24" t="s">
        <v>100</v>
      </c>
      <c r="C20" s="17" t="s">
        <v>22</v>
      </c>
      <c r="D20" s="28">
        <f>'1'!D20+'2'!D20+'3'!D20+'4'!D20+'5'!D20+'6'!D20+'7'!D20+'8'!D20+'9'!D20+'10'!D20+'11'!D20+'12'!D20</f>
        <v>3</v>
      </c>
      <c r="E20" s="28">
        <f>'1'!E20+'2'!E20+'3'!E20+'4'!E20+'5'!E20+'6'!E20+'7'!E20+'8'!E20+'9'!E20+'10'!E20+'11'!E20+'12'!E20</f>
        <v>6</v>
      </c>
      <c r="F20" s="28">
        <f>'1'!F20+'2'!F20+'3'!F20+'4'!F20+'5'!F20+'6'!F20+'7'!F20+'8'!F20+'9'!F20+'10'!F20+'11'!F20+'12'!F20</f>
        <v>48</v>
      </c>
      <c r="G20" s="28">
        <f>'1'!G20+'2'!G20+'3'!G20+'4'!G20+'5'!G20+'6'!G20+'7'!G20+'8'!G20+'9'!G20+'10'!G20+'11'!G20+'12'!G20</f>
        <v>113</v>
      </c>
      <c r="H20" s="28">
        <f>'1'!H20+'2'!H20+'3'!H20+'4'!H20+'5'!H20+'6'!H20+'7'!H20+'8'!H20+'9'!H20+'10'!H20+'11'!H20+'12'!H20</f>
        <v>129</v>
      </c>
      <c r="I20" s="28">
        <f>'1'!I20+'2'!I20+'3'!I20+'4'!I20+'5'!I20+'6'!I20+'7'!I20+'8'!I20+'9'!I20+'10'!I20+'11'!I20+'12'!I20</f>
        <v>192</v>
      </c>
      <c r="J20" s="28">
        <f>'1'!J20+'2'!J20+'3'!J20+'4'!J20+'5'!J20+'6'!J20+'7'!J20+'8'!J20+'9'!J20+'10'!J20+'11'!J20+'12'!J20</f>
        <v>108</v>
      </c>
      <c r="K20" s="28">
        <f>'1'!K20+'2'!K20+'3'!K20+'4'!K20+'5'!K20+'6'!K20+'7'!K20+'8'!K20+'9'!K20+'10'!K20+'11'!K20+'12'!K20</f>
        <v>139</v>
      </c>
      <c r="L20" s="19">
        <f t="shared" si="3"/>
        <v>288</v>
      </c>
      <c r="M20" s="19">
        <f t="shared" si="4"/>
        <v>450</v>
      </c>
      <c r="N20" s="19">
        <f t="shared" si="5"/>
        <v>738</v>
      </c>
    </row>
    <row r="21" spans="1:17" ht="18" customHeight="1" x14ac:dyDescent="0.25">
      <c r="A21" s="17"/>
      <c r="B21" s="24" t="s">
        <v>101</v>
      </c>
      <c r="C21" s="17" t="s">
        <v>22</v>
      </c>
      <c r="D21" s="28">
        <f>'1'!D21+'2'!D21+'3'!D21+'4'!D21+'5'!D21+'6'!D21+'7'!D21+'8'!D21+'9'!D21+'10'!D21+'11'!D21+'12'!D21</f>
        <v>0</v>
      </c>
      <c r="E21" s="28">
        <f>'1'!E21+'2'!E21+'3'!E21+'4'!E21+'5'!E21+'6'!E21+'7'!E21+'8'!E21+'9'!E21+'10'!E21+'11'!E21+'12'!E21</f>
        <v>0</v>
      </c>
      <c r="F21" s="28">
        <f>'1'!F21+'2'!F21+'3'!F21+'4'!F21+'5'!F21+'6'!F21+'7'!F21+'8'!F21+'9'!F21+'10'!F21+'11'!F21+'12'!F21</f>
        <v>1</v>
      </c>
      <c r="G21" s="28">
        <f>'1'!G21+'2'!G21+'3'!G21+'4'!G21+'5'!G21+'6'!G21+'7'!G21+'8'!G21+'9'!G21+'10'!G21+'11'!G21+'12'!G21</f>
        <v>0</v>
      </c>
      <c r="H21" s="28">
        <f>'1'!H21+'2'!H21+'3'!H21+'4'!H21+'5'!H21+'6'!H21+'7'!H21+'8'!H21+'9'!H21+'10'!H21+'11'!H21+'12'!H21</f>
        <v>1</v>
      </c>
      <c r="I21" s="28">
        <f>'1'!I21+'2'!I21+'3'!I21+'4'!I21+'5'!I21+'6'!I21+'7'!I21+'8'!I21+'9'!I21+'10'!I21+'11'!I21+'12'!I21</f>
        <v>4</v>
      </c>
      <c r="J21" s="28">
        <f>'1'!J21+'2'!J21+'3'!J21+'4'!J21+'5'!J21+'6'!J21+'7'!J21+'8'!J21+'9'!J21+'10'!J21+'11'!J21+'12'!J21</f>
        <v>0</v>
      </c>
      <c r="K21" s="28">
        <f>'1'!K21+'2'!K21+'3'!K21+'4'!K21+'5'!K21+'6'!K21+'7'!K21+'8'!K21+'9'!K21+'10'!K21+'11'!K21+'12'!K21</f>
        <v>5</v>
      </c>
      <c r="L21" s="19">
        <f t="shared" si="3"/>
        <v>2</v>
      </c>
      <c r="M21" s="19">
        <f t="shared" si="4"/>
        <v>9</v>
      </c>
      <c r="N21" s="19">
        <f t="shared" si="5"/>
        <v>11</v>
      </c>
    </row>
    <row r="22" spans="1:17" ht="18" customHeight="1" x14ac:dyDescent="0.25">
      <c r="A22" s="17"/>
      <c r="B22" s="24" t="s">
        <v>102</v>
      </c>
      <c r="C22" s="17" t="s">
        <v>22</v>
      </c>
      <c r="D22" s="28">
        <f>'1'!D22+'2'!D22+'3'!D22+'4'!D22+'5'!D22+'6'!D22+'7'!D22+'8'!D22+'9'!D22+'10'!D22+'11'!D22+'12'!D22</f>
        <v>1</v>
      </c>
      <c r="E22" s="28">
        <f>'1'!E22+'2'!E22+'3'!E22+'4'!E22+'5'!E22+'6'!E22+'7'!E22+'8'!E22+'9'!E22+'10'!E22+'11'!E22+'12'!E22</f>
        <v>0</v>
      </c>
      <c r="F22" s="28">
        <f>'1'!F22+'2'!F22+'3'!F22+'4'!F22+'5'!F22+'6'!F22+'7'!F22+'8'!F22+'9'!F22+'10'!F22+'11'!F22+'12'!F22</f>
        <v>2</v>
      </c>
      <c r="G22" s="28">
        <f>'1'!G22+'2'!G22+'3'!G22+'4'!G22+'5'!G22+'6'!G22+'7'!G22+'8'!G22+'9'!G22+'10'!G22+'11'!G22+'12'!G22</f>
        <v>4</v>
      </c>
      <c r="H22" s="28">
        <f>'1'!H22+'2'!H22+'3'!H22+'4'!H22+'5'!H22+'6'!H22+'7'!H22+'8'!H22+'9'!H22+'10'!H22+'11'!H22+'12'!H22</f>
        <v>12</v>
      </c>
      <c r="I22" s="28">
        <f>'1'!I22+'2'!I22+'3'!I22+'4'!I22+'5'!I22+'6'!I22+'7'!I22+'8'!I22+'9'!I22+'10'!I22+'11'!I22+'12'!I22</f>
        <v>10</v>
      </c>
      <c r="J22" s="28">
        <f>'1'!J22+'2'!J22+'3'!J22+'4'!J22+'5'!J22+'6'!J22+'7'!J22+'8'!J22+'9'!J22+'10'!J22+'11'!J22+'12'!J22</f>
        <v>26</v>
      </c>
      <c r="K22" s="28">
        <f>'1'!K22+'2'!K22+'3'!K22+'4'!K22+'5'!K22+'6'!K22+'7'!K22+'8'!K22+'9'!K22+'10'!K22+'11'!K22+'12'!K22</f>
        <v>36</v>
      </c>
      <c r="L22" s="19">
        <f t="shared" si="3"/>
        <v>41</v>
      </c>
      <c r="M22" s="19">
        <f t="shared" si="4"/>
        <v>50</v>
      </c>
      <c r="N22" s="19">
        <f t="shared" si="5"/>
        <v>91</v>
      </c>
    </row>
    <row r="23" spans="1:17" ht="18" customHeight="1" x14ac:dyDescent="0.25">
      <c r="A23" s="17"/>
      <c r="B23" s="37" t="s">
        <v>103</v>
      </c>
      <c r="C23" s="17" t="s">
        <v>22</v>
      </c>
      <c r="D23" s="28">
        <f>'1'!D23+'2'!D23+'3'!D23+'4'!D23+'5'!D23+'6'!D23+'7'!D23+'8'!D23+'9'!D23+'10'!D23+'11'!D23+'12'!D23</f>
        <v>0</v>
      </c>
      <c r="E23" s="28">
        <f>'1'!E23+'2'!E23+'3'!E23+'4'!E23+'5'!E23+'6'!E23+'7'!E23+'8'!E23+'9'!E23+'10'!E23+'11'!E23+'12'!E23</f>
        <v>0</v>
      </c>
      <c r="F23" s="28">
        <f>'1'!F23+'2'!F23+'3'!F23+'4'!F23+'5'!F23+'6'!F23+'7'!F23+'8'!F23+'9'!F23+'10'!F23+'11'!F23+'12'!F23</f>
        <v>1</v>
      </c>
      <c r="G23" s="28">
        <f>'1'!G23+'2'!G23+'3'!G23+'4'!G23+'5'!G23+'6'!G23+'7'!G23+'8'!G23+'9'!G23+'10'!G23+'11'!G23+'12'!G23</f>
        <v>3</v>
      </c>
      <c r="H23" s="28">
        <f>'1'!H23+'2'!H23+'3'!H23+'4'!H23+'5'!H23+'6'!H23+'7'!H23+'8'!H23+'9'!H23+'10'!H23+'11'!H23+'12'!H23</f>
        <v>0</v>
      </c>
      <c r="I23" s="28">
        <f>'1'!I23+'2'!I23+'3'!I23+'4'!I23+'5'!I23+'6'!I23+'7'!I23+'8'!I23+'9'!I23+'10'!I23+'11'!I23+'12'!I23</f>
        <v>0</v>
      </c>
      <c r="J23" s="28">
        <f>'1'!J23+'2'!J23+'3'!J23+'4'!J23+'5'!J23+'6'!J23+'7'!J23+'8'!J23+'9'!J23+'10'!J23+'11'!J23+'12'!J23</f>
        <v>0</v>
      </c>
      <c r="K23" s="28">
        <f>'1'!K23+'2'!K23+'3'!K23+'4'!K23+'5'!K23+'6'!K23+'7'!K23+'8'!K23+'9'!K23+'10'!K23+'11'!K23+'12'!K23</f>
        <v>10</v>
      </c>
      <c r="L23" s="19">
        <f t="shared" si="3"/>
        <v>1</v>
      </c>
      <c r="M23" s="19">
        <f t="shared" si="4"/>
        <v>13</v>
      </c>
      <c r="N23" s="19">
        <f t="shared" si="5"/>
        <v>14</v>
      </c>
    </row>
    <row r="24" spans="1:17" ht="18" customHeight="1" x14ac:dyDescent="0.25">
      <c r="A24" s="17"/>
      <c r="B24" s="37" t="s">
        <v>104</v>
      </c>
      <c r="C24" s="17" t="s">
        <v>22</v>
      </c>
      <c r="D24" s="28">
        <f>'1'!D24+'2'!D24+'3'!D24+'4'!D24+'5'!D24+'6'!D24+'7'!D24+'8'!D24+'9'!D24+'10'!D24+'11'!D24+'12'!D24</f>
        <v>0</v>
      </c>
      <c r="E24" s="28">
        <f>'1'!E24+'2'!E24+'3'!E24+'4'!E24+'5'!E24+'6'!E24+'7'!E24+'8'!E24+'9'!E24+'10'!E24+'11'!E24+'12'!E24</f>
        <v>0</v>
      </c>
      <c r="F24" s="28">
        <f>'1'!F24+'2'!F24+'3'!F24+'4'!F24+'5'!F24+'6'!F24+'7'!F24+'8'!F24+'9'!F24+'10'!F24+'11'!F24+'12'!F24</f>
        <v>0</v>
      </c>
      <c r="G24" s="28">
        <f>'1'!G24+'2'!G24+'3'!G24+'4'!G24+'5'!G24+'6'!G24+'7'!G24+'8'!G24+'9'!G24+'10'!G24+'11'!G24+'12'!G24</f>
        <v>0</v>
      </c>
      <c r="H24" s="28">
        <f>'1'!H24+'2'!H24+'3'!H24+'4'!H24+'5'!H24+'6'!H24+'7'!H24+'8'!H24+'9'!H24+'10'!H24+'11'!H24+'12'!H24</f>
        <v>0</v>
      </c>
      <c r="I24" s="28">
        <f>'1'!I24+'2'!I24+'3'!I24+'4'!I24+'5'!I24+'6'!I24+'7'!I24+'8'!I24+'9'!I24+'10'!I24+'11'!I24+'12'!I24</f>
        <v>0</v>
      </c>
      <c r="J24" s="28">
        <f>'1'!J24+'2'!J24+'3'!J24+'4'!J24+'5'!J24+'6'!J24+'7'!J24+'8'!J24+'9'!J24+'10'!J24+'11'!J24+'12'!J24</f>
        <v>0</v>
      </c>
      <c r="K24" s="28">
        <f>'1'!K24+'2'!K24+'3'!K24+'4'!K24+'5'!K24+'6'!K24+'7'!K24+'8'!K24+'9'!K24+'10'!K24+'11'!K24+'12'!K24</f>
        <v>0</v>
      </c>
      <c r="L24" s="19">
        <f t="shared" si="3"/>
        <v>0</v>
      </c>
      <c r="M24" s="19">
        <f t="shared" si="4"/>
        <v>0</v>
      </c>
      <c r="N24" s="19">
        <f t="shared" si="5"/>
        <v>0</v>
      </c>
    </row>
    <row r="25" spans="1:17" ht="18" customHeight="1" x14ac:dyDescent="0.25">
      <c r="A25" s="17"/>
      <c r="B25" s="37" t="s">
        <v>105</v>
      </c>
      <c r="C25" s="17" t="s">
        <v>22</v>
      </c>
      <c r="D25" s="28">
        <f>'1'!D25+'2'!D25+'3'!D25+'4'!D25+'5'!D25+'6'!D25+'7'!D25+'8'!D25+'9'!D25+'10'!D25+'11'!D25+'12'!D25</f>
        <v>0</v>
      </c>
      <c r="E25" s="28">
        <f>'1'!E25+'2'!E25+'3'!E25+'4'!E25+'5'!E25+'6'!E25+'7'!E25+'8'!E25+'9'!E25+'10'!E25+'11'!E25+'12'!E25</f>
        <v>0</v>
      </c>
      <c r="F25" s="28">
        <f>'1'!F25+'2'!F25+'3'!F25+'4'!F25+'5'!F25+'6'!F25+'7'!F25+'8'!F25+'9'!F25+'10'!F25+'11'!F25+'12'!F25</f>
        <v>0</v>
      </c>
      <c r="G25" s="28">
        <f>'1'!G25+'2'!G25+'3'!G25+'4'!G25+'5'!G25+'6'!G25+'7'!G25+'8'!G25+'9'!G25+'10'!G25+'11'!G25+'12'!G25</f>
        <v>0</v>
      </c>
      <c r="H25" s="28">
        <f>'1'!H25+'2'!H25+'3'!H25+'4'!H25+'5'!H25+'6'!H25+'7'!H25+'8'!H25+'9'!H25+'10'!H25+'11'!H25+'12'!H25</f>
        <v>1</v>
      </c>
      <c r="I25" s="28">
        <f>'1'!I25+'2'!I25+'3'!I25+'4'!I25+'5'!I25+'6'!I25+'7'!I25+'8'!I25+'9'!I25+'10'!I25+'11'!I25+'12'!I25</f>
        <v>0</v>
      </c>
      <c r="J25" s="28">
        <f>'1'!J25+'2'!J25+'3'!J25+'4'!J25+'5'!J25+'6'!J25+'7'!J25+'8'!J25+'9'!J25+'10'!J25+'11'!J25+'12'!J25</f>
        <v>9</v>
      </c>
      <c r="K25" s="28">
        <f>'1'!K25+'2'!K25+'3'!K25+'4'!K25+'5'!K25+'6'!K25+'7'!K25+'8'!K25+'9'!K25+'10'!K25+'11'!K25+'12'!K25</f>
        <v>3</v>
      </c>
      <c r="L25" s="19">
        <f t="shared" si="3"/>
        <v>10</v>
      </c>
      <c r="M25" s="19">
        <f t="shared" si="4"/>
        <v>3</v>
      </c>
      <c r="N25" s="19">
        <f t="shared" si="5"/>
        <v>13</v>
      </c>
    </row>
    <row r="26" spans="1:17" ht="18" customHeight="1" x14ac:dyDescent="0.25">
      <c r="A26" s="17"/>
      <c r="B26" s="37" t="s">
        <v>106</v>
      </c>
      <c r="C26" s="17" t="s">
        <v>22</v>
      </c>
      <c r="D26" s="28">
        <f>'1'!D26+'2'!D26+'3'!D26+'4'!D26+'5'!D26+'6'!D26+'7'!D26+'8'!D26+'9'!D26+'10'!D26+'11'!D26+'12'!D26</f>
        <v>0</v>
      </c>
      <c r="E26" s="28">
        <f>'1'!E26+'2'!E26+'3'!E26+'4'!E26+'5'!E26+'6'!E26+'7'!E26+'8'!E26+'9'!E26+'10'!E26+'11'!E26+'12'!E26</f>
        <v>0</v>
      </c>
      <c r="F26" s="28">
        <f>'1'!F26+'2'!F26+'3'!F26+'4'!F26+'5'!F26+'6'!F26+'7'!F26+'8'!F26+'9'!F26+'10'!F26+'11'!F26+'12'!F26</f>
        <v>0</v>
      </c>
      <c r="G26" s="28">
        <f>'1'!G26+'2'!G26+'3'!G26+'4'!G26+'5'!G26+'6'!G26+'7'!G26+'8'!G26+'9'!G26+'10'!G26+'11'!G26+'12'!G26</f>
        <v>0</v>
      </c>
      <c r="H26" s="28">
        <f>'1'!H26+'2'!H26+'3'!H26+'4'!H26+'5'!H26+'6'!H26+'7'!H26+'8'!H26+'9'!H26+'10'!H26+'11'!H26+'12'!H26</f>
        <v>0</v>
      </c>
      <c r="I26" s="28">
        <f>'1'!I26+'2'!I26+'3'!I26+'4'!I26+'5'!I26+'6'!I26+'7'!I26+'8'!I26+'9'!I26+'10'!I26+'11'!I26+'12'!I26</f>
        <v>0</v>
      </c>
      <c r="J26" s="28">
        <f>'1'!J26+'2'!J26+'3'!J26+'4'!J26+'5'!J26+'6'!J26+'7'!J26+'8'!J26+'9'!J26+'10'!J26+'11'!J26+'12'!J26</f>
        <v>0</v>
      </c>
      <c r="K26" s="28">
        <f>'1'!K26+'2'!K26+'3'!K26+'4'!K26+'5'!K26+'6'!K26+'7'!K26+'8'!K26+'9'!K26+'10'!K26+'11'!K26+'12'!K26</f>
        <v>0</v>
      </c>
      <c r="L26" s="19">
        <f t="shared" si="3"/>
        <v>0</v>
      </c>
      <c r="M26" s="19">
        <f t="shared" si="4"/>
        <v>0</v>
      </c>
      <c r="N26" s="19">
        <f t="shared" ref="N26" si="6">+M26+L26</f>
        <v>0</v>
      </c>
    </row>
    <row r="27" spans="1:17" ht="18" customHeight="1" x14ac:dyDescent="0.25">
      <c r="A27" s="17"/>
      <c r="B27" s="37" t="s">
        <v>109</v>
      </c>
      <c r="C27" s="17" t="s">
        <v>22</v>
      </c>
      <c r="D27" s="28">
        <f>'1'!D27+'2'!D27+'3'!D27+'4'!D27+'5'!D27+'6'!D27+'7'!D27+'8'!D27+'9'!D27+'10'!D27+'11'!D27+'12'!D27</f>
        <v>0</v>
      </c>
      <c r="E27" s="28">
        <f>'1'!E27+'2'!E27+'3'!E27+'4'!E27+'5'!E27+'6'!E27+'7'!E27+'8'!E27+'9'!E27+'10'!E27+'11'!E27+'12'!E27</f>
        <v>0</v>
      </c>
      <c r="F27" s="28">
        <f>'1'!F27+'2'!F27+'3'!F27+'4'!F27+'5'!F27+'6'!F27+'7'!F27+'8'!F27+'9'!F27+'10'!F27+'11'!F27+'12'!F27</f>
        <v>0</v>
      </c>
      <c r="G27" s="28">
        <f>'1'!G27+'2'!G27+'3'!G27+'4'!G27+'5'!G27+'6'!G27+'7'!G27+'8'!G27+'9'!G27+'10'!G27+'11'!G27+'12'!G27</f>
        <v>0</v>
      </c>
      <c r="H27" s="28">
        <f>'1'!H27+'2'!H27+'3'!H27+'4'!H27+'5'!H27+'6'!H27+'7'!H27+'8'!H27+'9'!H27+'10'!H27+'11'!H27+'12'!H27</f>
        <v>4</v>
      </c>
      <c r="I27" s="28">
        <f>'1'!I27+'2'!I27+'3'!I27+'4'!I27+'5'!I27+'6'!I27+'7'!I27+'8'!I27+'9'!I27+'10'!I27+'11'!I27+'12'!I27</f>
        <v>3</v>
      </c>
      <c r="J27" s="28">
        <f>'1'!J27+'2'!J27+'3'!J27+'4'!J27+'5'!J27+'6'!J27+'7'!J27+'8'!J27+'9'!J27+'10'!J27+'11'!J27+'12'!J27</f>
        <v>1</v>
      </c>
      <c r="K27" s="28">
        <f>'1'!K27+'2'!K27+'3'!K27+'4'!K27+'5'!K27+'6'!K27+'7'!K27+'8'!K27+'9'!K27+'10'!K27+'11'!K27+'12'!K27</f>
        <v>4</v>
      </c>
      <c r="L27" s="19">
        <f t="shared" ref="L27:L29" si="7">D27+F27+H27+J27</f>
        <v>5</v>
      </c>
      <c r="M27" s="19">
        <f t="shared" ref="M27:M29" si="8">E27+G27+I27+K27</f>
        <v>7</v>
      </c>
      <c r="N27" s="19">
        <f t="shared" ref="N27:N29" si="9">+M27+L27</f>
        <v>12</v>
      </c>
    </row>
    <row r="28" spans="1:17" ht="18" customHeight="1" x14ac:dyDescent="0.25">
      <c r="A28" s="17"/>
      <c r="B28" s="37" t="s">
        <v>110</v>
      </c>
      <c r="C28" s="17" t="s">
        <v>22</v>
      </c>
      <c r="D28" s="28">
        <f>'1'!D28+'2'!D28+'3'!D28+'4'!D28+'5'!D28+'6'!D28+'7'!D28+'8'!D28+'9'!D28+'10'!D28+'11'!D28+'12'!D28</f>
        <v>1</v>
      </c>
      <c r="E28" s="28">
        <f>'1'!E28+'2'!E28+'3'!E28+'4'!E28+'5'!E28+'6'!E28+'7'!E28+'8'!E28+'9'!E28+'10'!E28+'11'!E28+'12'!E28</f>
        <v>0</v>
      </c>
      <c r="F28" s="28">
        <f>'1'!F28+'2'!F28+'3'!F28+'4'!F28+'5'!F28+'6'!F28+'7'!F28+'8'!F28+'9'!F28+'10'!F28+'11'!F28+'12'!F28</f>
        <v>0</v>
      </c>
      <c r="G28" s="28">
        <f>'1'!G28+'2'!G28+'3'!G28+'4'!G28+'5'!G28+'6'!G28+'7'!G28+'8'!G28+'9'!G28+'10'!G28+'11'!G28+'12'!G28</f>
        <v>0</v>
      </c>
      <c r="H28" s="28">
        <f>'1'!H28+'2'!H28+'3'!H28+'4'!H28+'5'!H28+'6'!H28+'7'!H28+'8'!H28+'9'!H28+'10'!H28+'11'!H28+'12'!H28</f>
        <v>1</v>
      </c>
      <c r="I28" s="28">
        <f>'1'!I28+'2'!I28+'3'!I28+'4'!I28+'5'!I28+'6'!I28+'7'!I28+'8'!I28+'9'!I28+'10'!I28+'11'!I28+'12'!I28</f>
        <v>0</v>
      </c>
      <c r="J28" s="28">
        <f>'1'!J28+'2'!J28+'3'!J28+'4'!J28+'5'!J28+'6'!J28+'7'!J28+'8'!J28+'9'!J28+'10'!J28+'11'!J28+'12'!J28</f>
        <v>0</v>
      </c>
      <c r="K28" s="28">
        <f>'1'!K28+'2'!K28+'3'!K28+'4'!K28+'5'!K28+'6'!K28+'7'!K28+'8'!K28+'9'!K28+'10'!K28+'11'!K28+'12'!K28</f>
        <v>1</v>
      </c>
      <c r="L28" s="19">
        <f t="shared" si="7"/>
        <v>2</v>
      </c>
      <c r="M28" s="19">
        <f t="shared" si="8"/>
        <v>1</v>
      </c>
      <c r="N28" s="19">
        <f t="shared" si="9"/>
        <v>3</v>
      </c>
    </row>
    <row r="29" spans="1:17" ht="18" customHeight="1" x14ac:dyDescent="0.25">
      <c r="A29" s="17"/>
      <c r="B29" s="37" t="s">
        <v>111</v>
      </c>
      <c r="C29" s="17" t="s">
        <v>22</v>
      </c>
      <c r="D29" s="28">
        <f>'1'!D29+'2'!D29+'3'!D29+'4'!D29+'5'!D29+'6'!D29+'7'!D29+'8'!D29+'9'!D29+'10'!D29+'11'!D29+'12'!D29</f>
        <v>0</v>
      </c>
      <c r="E29" s="28">
        <f>'1'!E29+'2'!E29+'3'!E29+'4'!E29+'5'!E29+'6'!E29+'7'!E29+'8'!E29+'9'!E29+'10'!E29+'11'!E29+'12'!E29</f>
        <v>0</v>
      </c>
      <c r="F29" s="28">
        <f>'1'!F29+'2'!F29+'3'!F29+'4'!F29+'5'!F29+'6'!F29+'7'!F29+'8'!F29+'9'!F29+'10'!F29+'11'!F29+'12'!F29</f>
        <v>1</v>
      </c>
      <c r="G29" s="28">
        <f>'1'!G29+'2'!G29+'3'!G29+'4'!G29+'5'!G29+'6'!G29+'7'!G29+'8'!G29+'9'!G29+'10'!G29+'11'!G29+'12'!G29</f>
        <v>1</v>
      </c>
      <c r="H29" s="28">
        <f>'1'!H29+'2'!H29+'3'!H29+'4'!H29+'5'!H29+'6'!H29+'7'!H29+'8'!H29+'9'!H29+'10'!H29+'11'!H29+'12'!H29</f>
        <v>6</v>
      </c>
      <c r="I29" s="28">
        <f>'1'!I29+'2'!I29+'3'!I29+'4'!I29+'5'!I29+'6'!I29+'7'!I29+'8'!I29+'9'!I29+'10'!I29+'11'!I29+'12'!I29</f>
        <v>7</v>
      </c>
      <c r="J29" s="28">
        <f>'1'!J29+'2'!J29+'3'!J29+'4'!J29+'5'!J29+'6'!J29+'7'!J29+'8'!J29+'9'!J29+'10'!J29+'11'!J29+'12'!J29</f>
        <v>16</v>
      </c>
      <c r="K29" s="28">
        <f>'1'!K29+'2'!K29+'3'!K29+'4'!K29+'5'!K29+'6'!K29+'7'!K29+'8'!K29+'9'!K29+'10'!K29+'11'!K29+'12'!K29</f>
        <v>18</v>
      </c>
      <c r="L29" s="19">
        <f t="shared" si="7"/>
        <v>23</v>
      </c>
      <c r="M29" s="19">
        <f t="shared" si="8"/>
        <v>26</v>
      </c>
      <c r="N29" s="19">
        <f t="shared" si="9"/>
        <v>49</v>
      </c>
    </row>
    <row r="30" spans="1:17" ht="18" customHeight="1" x14ac:dyDescent="0.25">
      <c r="A30" s="17"/>
      <c r="B30" s="24"/>
      <c r="C30" s="17" t="s">
        <v>22</v>
      </c>
      <c r="D30" s="25">
        <f>D14</f>
        <v>5524</v>
      </c>
      <c r="E30" s="25">
        <f t="shared" ref="E30:N30" si="10">E14</f>
        <v>8209</v>
      </c>
      <c r="F30" s="25">
        <f t="shared" si="10"/>
        <v>3369</v>
      </c>
      <c r="G30" s="25">
        <f t="shared" si="10"/>
        <v>6477</v>
      </c>
      <c r="H30" s="25">
        <f t="shared" si="10"/>
        <v>1743</v>
      </c>
      <c r="I30" s="25">
        <f t="shared" si="10"/>
        <v>2349</v>
      </c>
      <c r="J30" s="25">
        <f t="shared" si="10"/>
        <v>2744</v>
      </c>
      <c r="K30" s="25">
        <f t="shared" si="10"/>
        <v>4032</v>
      </c>
      <c r="L30" s="25">
        <f t="shared" si="10"/>
        <v>13380</v>
      </c>
      <c r="M30" s="25">
        <f t="shared" si="10"/>
        <v>21067</v>
      </c>
      <c r="N30" s="25">
        <f t="shared" si="10"/>
        <v>34447</v>
      </c>
    </row>
    <row r="32" spans="1:17" x14ac:dyDescent="0.25">
      <c r="B32" t="s">
        <v>35</v>
      </c>
      <c r="K32" s="7" t="s">
        <v>108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L10:M10"/>
    <mergeCell ref="D10:E10"/>
    <mergeCell ref="F10:G10"/>
    <mergeCell ref="H10:I10"/>
    <mergeCell ref="J10:K10"/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</mergeCells>
  <pageMargins left="0.56874999999999998" right="0.25902777777777802" top="0.68888888888888899" bottom="0.62916666666666698" header="0.23888888888888901" footer="0.51180555555555596"/>
  <pageSetup paperSize="10001" scale="9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"/>
  <sheetViews>
    <sheetView workbookViewId="0">
      <selection activeCell="G10" sqref="G10"/>
    </sheetView>
  </sheetViews>
  <sheetFormatPr defaultColWidth="9" defaultRowHeight="15" x14ac:dyDescent="0.25"/>
  <sheetData>
    <row r="2" spans="1:23" x14ac:dyDescent="0.25"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O2" t="s">
        <v>54</v>
      </c>
      <c r="P2" t="s">
        <v>55</v>
      </c>
      <c r="Q2" t="s">
        <v>56</v>
      </c>
      <c r="R2" t="s">
        <v>57</v>
      </c>
      <c r="S2" t="s">
        <v>58</v>
      </c>
      <c r="T2" t="s">
        <v>59</v>
      </c>
      <c r="V2" t="s">
        <v>60</v>
      </c>
      <c r="W2" t="s">
        <v>61</v>
      </c>
    </row>
    <row r="3" spans="1:23" x14ac:dyDescent="0.25">
      <c r="A3" t="s">
        <v>62</v>
      </c>
      <c r="B3" t="e">
        <f>SUM(B4:B10)</f>
        <v>#REF!</v>
      </c>
      <c r="C3" t="e">
        <f t="shared" ref="C3" si="0">SUM(C4:C10)</f>
        <v>#REF!</v>
      </c>
      <c r="D3" t="e">
        <f t="shared" ref="D3" si="1">SUM(D4:D10)</f>
        <v>#REF!</v>
      </c>
      <c r="E3" t="e">
        <f t="shared" ref="E3" si="2">SUM(E4:E10)</f>
        <v>#REF!</v>
      </c>
      <c r="F3" t="e">
        <f t="shared" ref="F3" si="3">SUM(F4:F10)</f>
        <v>#REF!</v>
      </c>
      <c r="G3" t="e">
        <f t="shared" ref="G3" si="4">SUM(G4:G10)</f>
        <v>#REF!</v>
      </c>
      <c r="H3" t="e">
        <f t="shared" ref="H3" si="5">SUM(H4:H10)</f>
        <v>#REF!</v>
      </c>
      <c r="I3" t="e">
        <f t="shared" ref="I3" si="6">SUM(I4:I10)</f>
        <v>#REF!</v>
      </c>
      <c r="J3" t="e">
        <f t="shared" ref="J3" si="7">SUM(J4:J10)</f>
        <v>#REF!</v>
      </c>
      <c r="K3" t="e">
        <f t="shared" ref="K3" si="8">SUM(K4:K10)</f>
        <v>#REF!</v>
      </c>
      <c r="L3" t="e">
        <f t="shared" ref="L3" si="9">SUM(L4:L10)</f>
        <v>#REF!</v>
      </c>
      <c r="M3" t="e">
        <f t="shared" ref="M3" si="10">SUM(M4:M10)</f>
        <v>#REF!</v>
      </c>
      <c r="O3" t="e">
        <f>SUM(B3:D3)</f>
        <v>#REF!</v>
      </c>
      <c r="P3" t="e">
        <f>SUM(E3:G3)</f>
        <v>#REF!</v>
      </c>
      <c r="Q3" t="e">
        <f>SUM(O3:P3)</f>
        <v>#REF!</v>
      </c>
      <c r="R3" t="e">
        <f>SUM(H3:J3)</f>
        <v>#REF!</v>
      </c>
      <c r="S3" t="e">
        <f>SUM(K3:M3)</f>
        <v>#REF!</v>
      </c>
      <c r="T3" t="e">
        <f>SUM(R3:S3)</f>
        <v>#REF!</v>
      </c>
      <c r="V3" t="e">
        <f>#REF!+#REF!+#REF!+#REF!+#REF!+#REF!</f>
        <v>#REF!</v>
      </c>
      <c r="W3" t="e">
        <f>+#REF!+#REF!+#REF!+#REF!+#REF!+#REF!</f>
        <v>#REF!</v>
      </c>
    </row>
    <row r="4" spans="1:23" x14ac:dyDescent="0.25">
      <c r="A4" t="s">
        <v>63</v>
      </c>
      <c r="B4">
        <f>SUM('1'!$D13:$D14)</f>
        <v>809</v>
      </c>
      <c r="C4">
        <f>SUM('2'!$D13:$D14)</f>
        <v>880</v>
      </c>
      <c r="D4">
        <f>SUM('3'!$D$14:$D$14)</f>
        <v>833</v>
      </c>
      <c r="E4">
        <f>SUM('4'!$D$14:$D$14)</f>
        <v>221</v>
      </c>
      <c r="F4">
        <f>SUM('5'!$D$14:$D$14)</f>
        <v>172</v>
      </c>
      <c r="G4">
        <f>SUM('6'!$D$14:$E$14)</f>
        <v>1055</v>
      </c>
      <c r="H4">
        <f>SUM('7'!$D$14:$E$14)</f>
        <v>1146</v>
      </c>
      <c r="I4">
        <f>SUM('8'!$D$14:$E$14)</f>
        <v>924</v>
      </c>
      <c r="J4">
        <f>SUM('9'!$D$14:$E$14)</f>
        <v>913</v>
      </c>
      <c r="K4">
        <f>SUM('10'!$D$14:$E$14)</f>
        <v>749</v>
      </c>
      <c r="L4">
        <f>SUM('11'!$D$14:$E$14)</f>
        <v>949</v>
      </c>
      <c r="M4">
        <f>SUM('12'!$D$14:$E$14)</f>
        <v>836</v>
      </c>
      <c r="O4">
        <f t="shared" ref="O4:O10" si="11">SUM(B4:D4)</f>
        <v>2522</v>
      </c>
      <c r="P4">
        <f t="shared" ref="P4:P10" si="12">SUM(E4:G4)</f>
        <v>1448</v>
      </c>
      <c r="Q4">
        <f t="shared" ref="Q4:Q10" si="13">SUM(O4:P4)</f>
        <v>3970</v>
      </c>
      <c r="R4">
        <f t="shared" ref="R4:R10" si="14">SUM(H4:J4)</f>
        <v>2983</v>
      </c>
      <c r="S4">
        <f t="shared" ref="S4:S10" si="15">SUM(K4:M4)</f>
        <v>2534</v>
      </c>
      <c r="T4">
        <f t="shared" ref="T4:T10" si="16">SUM(R4:S4)</f>
        <v>5517</v>
      </c>
    </row>
    <row r="5" spans="1:23" ht="15" customHeight="1" x14ac:dyDescent="0.25">
      <c r="A5" t="s">
        <v>64</v>
      </c>
      <c r="B5">
        <f>SUM('1'!$F13:$F14)</f>
        <v>1744</v>
      </c>
      <c r="C5">
        <f>SUM('2'!$F13:$F14)</f>
        <v>1394</v>
      </c>
      <c r="D5">
        <f>SUM('3'!$F$14:$F$14)</f>
        <v>432</v>
      </c>
      <c r="E5">
        <f>SUM('4'!$F$14:$F$14)</f>
        <v>177</v>
      </c>
      <c r="F5">
        <f>SUM('5'!$F$14:$F$14)</f>
        <v>147</v>
      </c>
      <c r="G5">
        <f>SUM('6'!$F$14:$G$14)</f>
        <v>798</v>
      </c>
      <c r="H5">
        <f>SUM('7'!$F$14:$G$14)</f>
        <v>725</v>
      </c>
      <c r="I5">
        <f>SUM('8'!$F$14:$G$14)</f>
        <v>736</v>
      </c>
      <c r="J5">
        <f>SUM('9'!$F$14:$G$14)</f>
        <v>652</v>
      </c>
      <c r="K5">
        <f>SUM('10'!$F$14:$G$14)</f>
        <v>639</v>
      </c>
      <c r="L5">
        <f>SUM('11'!$F$14:$G$14)</f>
        <v>739</v>
      </c>
      <c r="M5">
        <f>SUM('12'!$F$14:$G$14)</f>
        <v>678</v>
      </c>
      <c r="O5">
        <f t="shared" si="11"/>
        <v>3570</v>
      </c>
      <c r="P5">
        <f t="shared" si="12"/>
        <v>1122</v>
      </c>
      <c r="Q5">
        <f t="shared" si="13"/>
        <v>4692</v>
      </c>
      <c r="R5">
        <f t="shared" si="14"/>
        <v>2113</v>
      </c>
      <c r="S5">
        <f t="shared" si="15"/>
        <v>2056</v>
      </c>
      <c r="T5">
        <f t="shared" si="16"/>
        <v>4169</v>
      </c>
    </row>
    <row r="6" spans="1:23" ht="15" customHeight="1" x14ac:dyDescent="0.25">
      <c r="A6" t="s">
        <v>79</v>
      </c>
      <c r="B6" t="e">
        <f>SUM('1'!#REF!)</f>
        <v>#REF!</v>
      </c>
      <c r="C6" t="e">
        <f>SUM('2'!#REF!)</f>
        <v>#REF!</v>
      </c>
      <c r="D6" t="e">
        <f>SUM('3'!#REF!)</f>
        <v>#REF!</v>
      </c>
      <c r="E6" t="e">
        <f>SUM('4'!#REF!)</f>
        <v>#REF!</v>
      </c>
      <c r="F6" t="e">
        <f>SUM('5'!#REF!)</f>
        <v>#REF!</v>
      </c>
      <c r="G6" t="e">
        <f>SUM('6'!#REF!)</f>
        <v>#REF!</v>
      </c>
      <c r="H6" t="e">
        <f>SUM('7'!#REF!)</f>
        <v>#REF!</v>
      </c>
      <c r="I6" t="e">
        <f>SUM('8'!#REF!)</f>
        <v>#REF!</v>
      </c>
      <c r="J6" t="e">
        <f>SUM('9'!#REF!)</f>
        <v>#REF!</v>
      </c>
      <c r="K6" t="e">
        <f>SUM('10'!#REF!)</f>
        <v>#REF!</v>
      </c>
      <c r="L6" t="e">
        <f>SUM('11'!#REF!)</f>
        <v>#REF!</v>
      </c>
      <c r="M6" t="e">
        <f>SUM('12'!#REF!)</f>
        <v>#REF!</v>
      </c>
      <c r="O6" t="e">
        <f t="shared" si="11"/>
        <v>#REF!</v>
      </c>
      <c r="P6" t="e">
        <f t="shared" ref="P6" si="17">SUM(E6:G6)</f>
        <v>#REF!</v>
      </c>
      <c r="Q6" t="e">
        <f t="shared" ref="Q6" si="18">SUM(O6:P6)</f>
        <v>#REF!</v>
      </c>
      <c r="R6" t="e">
        <f t="shared" ref="R6" si="19">SUM(H6:J6)</f>
        <v>#REF!</v>
      </c>
      <c r="S6" t="e">
        <f t="shared" ref="S6" si="20">SUM(K6:M6)</f>
        <v>#REF!</v>
      </c>
      <c r="T6" t="e">
        <f t="shared" ref="T6" si="21">SUM(R6:S6)</f>
        <v>#REF!</v>
      </c>
    </row>
    <row r="7" spans="1:23" ht="15" customHeight="1" x14ac:dyDescent="0.25">
      <c r="A7" t="s">
        <v>65</v>
      </c>
      <c r="B7">
        <f>SUM('1'!$H13:$H14)</f>
        <v>825</v>
      </c>
      <c r="C7">
        <f>SUM('2'!$H13:$H14)</f>
        <v>622</v>
      </c>
      <c r="D7">
        <f>SUM('3'!$H$14:$H$14)</f>
        <v>179</v>
      </c>
      <c r="E7">
        <f>SUM('4'!$H$14:$H$14)</f>
        <v>100</v>
      </c>
      <c r="F7">
        <f>SUM('5'!$H$14:$H$14)</f>
        <v>90</v>
      </c>
      <c r="G7">
        <f>SUM('6'!$H$14:$I$14)</f>
        <v>310</v>
      </c>
      <c r="H7">
        <f>SUM('7'!$H$14:$I$14)</f>
        <v>326</v>
      </c>
      <c r="I7">
        <f>SUM('8'!$H$14:$I$14)</f>
        <v>314</v>
      </c>
      <c r="J7">
        <f>SUM('9'!$H$14:$I$14)</f>
        <v>332</v>
      </c>
      <c r="K7">
        <f>SUM('10'!$H$14:$I$14)</f>
        <v>308</v>
      </c>
      <c r="L7">
        <f>SUM('11'!$H$14:$I$14)</f>
        <v>313</v>
      </c>
      <c r="M7">
        <f>SUM('12'!$H$14:$I$14)</f>
        <v>291</v>
      </c>
      <c r="O7">
        <f t="shared" si="11"/>
        <v>1626</v>
      </c>
      <c r="P7">
        <f t="shared" si="12"/>
        <v>500</v>
      </c>
      <c r="Q7">
        <f t="shared" si="13"/>
        <v>2126</v>
      </c>
      <c r="R7">
        <f t="shared" si="14"/>
        <v>972</v>
      </c>
      <c r="S7">
        <f t="shared" si="15"/>
        <v>912</v>
      </c>
      <c r="T7">
        <f t="shared" si="16"/>
        <v>1884</v>
      </c>
    </row>
    <row r="8" spans="1:23" x14ac:dyDescent="0.25">
      <c r="A8" t="s">
        <v>66</v>
      </c>
      <c r="B8">
        <f>SUM('1'!$J13:$J14)</f>
        <v>576</v>
      </c>
      <c r="C8">
        <f>SUM('2'!$J13:$J14)</f>
        <v>646</v>
      </c>
      <c r="D8">
        <f>SUM('3'!$J$14:$J$14)</f>
        <v>337</v>
      </c>
      <c r="E8">
        <f>SUM('4'!$J$14:$J$14)</f>
        <v>147</v>
      </c>
      <c r="F8">
        <f>SUM('5'!$J$14:$J$14)</f>
        <v>115</v>
      </c>
      <c r="G8">
        <f>SUM('6'!$J$14:$K$14)</f>
        <v>453</v>
      </c>
      <c r="H8">
        <f>SUM('7'!$J$14:$K$14)</f>
        <v>491</v>
      </c>
      <c r="I8">
        <f>SUM('8'!$J$14:$K$14)</f>
        <v>476</v>
      </c>
      <c r="J8">
        <f>SUM('9'!$J$14:$K$14)</f>
        <v>537</v>
      </c>
      <c r="K8">
        <f>SUM('10'!$J$14:$K$14)</f>
        <v>476</v>
      </c>
      <c r="L8">
        <f>SUM('11'!$J$14:$K$14)</f>
        <v>521</v>
      </c>
      <c r="M8">
        <f>SUM('12'!$J$14:$K$14)</f>
        <v>490</v>
      </c>
      <c r="O8">
        <f t="shared" si="11"/>
        <v>1559</v>
      </c>
      <c r="P8">
        <f t="shared" si="12"/>
        <v>715</v>
      </c>
      <c r="Q8">
        <f t="shared" si="13"/>
        <v>2274</v>
      </c>
      <c r="R8">
        <f t="shared" si="14"/>
        <v>1504</v>
      </c>
      <c r="S8">
        <f t="shared" si="15"/>
        <v>1487</v>
      </c>
      <c r="T8">
        <f t="shared" si="16"/>
        <v>2991</v>
      </c>
    </row>
    <row r="9" spans="1:23" x14ac:dyDescent="0.25">
      <c r="A9" t="s">
        <v>67</v>
      </c>
      <c r="B9" t="e">
        <f>SUM('1'!#REF!)</f>
        <v>#REF!</v>
      </c>
      <c r="C9" t="e">
        <f>SUM('2'!#REF!)</f>
        <v>#REF!</v>
      </c>
      <c r="D9" t="e">
        <f>SUM('3'!#REF!)</f>
        <v>#REF!</v>
      </c>
      <c r="E9" t="e">
        <f>SUM('4'!#REF!)</f>
        <v>#REF!</v>
      </c>
      <c r="F9" t="e">
        <f>SUM('5'!#REF!)</f>
        <v>#REF!</v>
      </c>
      <c r="G9" t="e">
        <f>SUM('6'!#REF!)</f>
        <v>#REF!</v>
      </c>
      <c r="H9" t="e">
        <f>SUM('7'!#REF!)</f>
        <v>#REF!</v>
      </c>
      <c r="I9" t="e">
        <f>SUM('8'!#REF!)</f>
        <v>#REF!</v>
      </c>
      <c r="J9" t="e">
        <f>SUM('9'!#REF!)</f>
        <v>#REF!</v>
      </c>
      <c r="K9" t="e">
        <f>SUM('10'!#REF!)</f>
        <v>#REF!</v>
      </c>
      <c r="L9" t="e">
        <f>SUM('11'!#REF!)</f>
        <v>#REF!</v>
      </c>
      <c r="M9" t="e">
        <f>SUM('12'!#REF!)</f>
        <v>#REF!</v>
      </c>
      <c r="O9" t="e">
        <f t="shared" si="11"/>
        <v>#REF!</v>
      </c>
      <c r="P9" t="e">
        <f t="shared" si="12"/>
        <v>#REF!</v>
      </c>
      <c r="Q9" t="e">
        <f t="shared" si="13"/>
        <v>#REF!</v>
      </c>
      <c r="R9" t="e">
        <f t="shared" si="14"/>
        <v>#REF!</v>
      </c>
      <c r="S9" t="e">
        <f t="shared" si="15"/>
        <v>#REF!</v>
      </c>
      <c r="T9" t="e">
        <f t="shared" si="16"/>
        <v>#REF!</v>
      </c>
    </row>
    <row r="10" spans="1:23" x14ac:dyDescent="0.25">
      <c r="A10" t="s">
        <v>10</v>
      </c>
      <c r="B10" t="e">
        <f>SUM('1'!#REF!)</f>
        <v>#REF!</v>
      </c>
      <c r="C10" t="e">
        <f>SUM('2'!#REF!)</f>
        <v>#REF!</v>
      </c>
      <c r="D10" t="e">
        <f>SUM('3'!#REF!)</f>
        <v>#REF!</v>
      </c>
      <c r="E10" t="e">
        <f>SUM('4'!#REF!)</f>
        <v>#REF!</v>
      </c>
      <c r="F10" t="e">
        <f>SUM('5'!#REF!)</f>
        <v>#REF!</v>
      </c>
      <c r="G10" t="e">
        <f>SUM('6'!#REF!)</f>
        <v>#REF!</v>
      </c>
      <c r="H10" t="e">
        <f>SUM('7'!#REF!)</f>
        <v>#REF!</v>
      </c>
      <c r="I10" t="e">
        <f>SUM('8'!#REF!)</f>
        <v>#REF!</v>
      </c>
      <c r="J10" t="e">
        <f>SUM('9'!#REF!)</f>
        <v>#REF!</v>
      </c>
      <c r="K10" t="e">
        <f>SUM('10'!#REF!)</f>
        <v>#REF!</v>
      </c>
      <c r="L10" t="e">
        <f>SUM('11'!#REF!)</f>
        <v>#REF!</v>
      </c>
      <c r="M10" t="e">
        <f>SUM('12'!#REF!)</f>
        <v>#REF!</v>
      </c>
      <c r="O10" t="e">
        <f t="shared" si="11"/>
        <v>#REF!</v>
      </c>
      <c r="P10" t="e">
        <f t="shared" si="12"/>
        <v>#REF!</v>
      </c>
      <c r="Q10" t="e">
        <f t="shared" si="13"/>
        <v>#REF!</v>
      </c>
      <c r="R10" t="e">
        <f t="shared" si="14"/>
        <v>#REF!</v>
      </c>
      <c r="S10" t="e">
        <f t="shared" si="15"/>
        <v>#REF!</v>
      </c>
      <c r="T10" t="e">
        <f t="shared" si="16"/>
        <v>#REF!</v>
      </c>
    </row>
  </sheetData>
  <printOptions horizontalCentered="1"/>
  <pageMargins left="0.27916666666666701" right="0.27500000000000002" top="0.70763888888888904" bottom="0.62916666666666698" header="0.235416666666667" footer="0.51180555555555596"/>
  <pageSetup paperSize="10001" scale="6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F20" sqref="F20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1" t="s">
        <v>75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8" ht="21" x14ac:dyDescent="0.35">
      <c r="A2" s="41" t="s">
        <v>82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5" spans="1:18" x14ac:dyDescent="0.25">
      <c r="A5" s="50" t="s">
        <v>3</v>
      </c>
      <c r="B5" s="56" t="s">
        <v>4</v>
      </c>
      <c r="C5" s="42" t="s">
        <v>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4"/>
    </row>
    <row r="6" spans="1:18" ht="15" customHeight="1" x14ac:dyDescent="0.25">
      <c r="A6" s="51"/>
      <c r="B6" s="57"/>
      <c r="C6" s="1" t="s">
        <v>6</v>
      </c>
      <c r="D6" s="59" t="s">
        <v>7</v>
      </c>
      <c r="E6" s="60"/>
      <c r="F6" s="45" t="s">
        <v>8</v>
      </c>
      <c r="G6" s="46"/>
      <c r="H6" s="46"/>
      <c r="I6" s="46"/>
      <c r="J6" s="46"/>
      <c r="K6" s="47"/>
      <c r="L6" s="59" t="s">
        <v>11</v>
      </c>
      <c r="M6" s="60"/>
      <c r="N6" s="53" t="s">
        <v>12</v>
      </c>
    </row>
    <row r="7" spans="1:18" ht="31.5" customHeight="1" x14ac:dyDescent="0.25">
      <c r="A7" s="51"/>
      <c r="B7" s="57"/>
      <c r="C7" s="1"/>
      <c r="D7" s="61"/>
      <c r="E7" s="62"/>
      <c r="F7" s="45" t="s">
        <v>13</v>
      </c>
      <c r="G7" s="47"/>
      <c r="H7" s="48" t="s">
        <v>14</v>
      </c>
      <c r="I7" s="49"/>
      <c r="J7" s="48" t="s">
        <v>15</v>
      </c>
      <c r="K7" s="49"/>
      <c r="L7" s="61"/>
      <c r="M7" s="62"/>
      <c r="N7" s="54"/>
    </row>
    <row r="8" spans="1:18" x14ac:dyDescent="0.25">
      <c r="A8" s="52"/>
      <c r="B8" s="58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5"/>
    </row>
    <row r="9" spans="1:18" x14ac:dyDescent="0.25">
      <c r="A9" s="3"/>
      <c r="B9" s="4" t="s">
        <v>18</v>
      </c>
      <c r="C9" s="3"/>
      <c r="D9" s="42"/>
      <c r="E9" s="43"/>
      <c r="F9" s="43"/>
      <c r="G9" s="43"/>
      <c r="H9" s="43"/>
      <c r="I9" s="43"/>
      <c r="J9" s="43"/>
      <c r="K9" s="43"/>
      <c r="L9" s="43"/>
      <c r="M9" s="43"/>
      <c r="N9" s="44"/>
    </row>
    <row r="10" spans="1:18" x14ac:dyDescent="0.25">
      <c r="A10" s="3"/>
      <c r="B10" s="4" t="s">
        <v>19</v>
      </c>
      <c r="C10" s="3"/>
      <c r="D10" s="42"/>
      <c r="E10" s="44"/>
      <c r="F10" s="42"/>
      <c r="G10" s="44"/>
      <c r="H10" s="42"/>
      <c r="I10" s="44"/>
      <c r="J10" s="42"/>
      <c r="K10" s="44"/>
      <c r="L10" s="42"/>
      <c r="M10" s="44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809</v>
      </c>
      <c r="E12" s="13">
        <f t="shared" si="0"/>
        <v>1261</v>
      </c>
      <c r="F12" s="13">
        <f t="shared" si="0"/>
        <v>1744</v>
      </c>
      <c r="G12" s="13">
        <f t="shared" si="0"/>
        <v>2610</v>
      </c>
      <c r="H12" s="13">
        <f t="shared" si="0"/>
        <v>825</v>
      </c>
      <c r="I12" s="13">
        <f t="shared" si="0"/>
        <v>1197</v>
      </c>
      <c r="J12" s="13">
        <f t="shared" si="0"/>
        <v>576</v>
      </c>
      <c r="K12" s="13">
        <f t="shared" si="0"/>
        <v>894</v>
      </c>
      <c r="L12" s="13">
        <f t="shared" si="0"/>
        <v>3954</v>
      </c>
      <c r="M12" s="13">
        <f t="shared" si="0"/>
        <v>5962</v>
      </c>
      <c r="N12" s="13">
        <f t="shared" si="0"/>
        <v>9916</v>
      </c>
      <c r="P12" s="16">
        <f>N14</f>
        <v>4946</v>
      </c>
      <c r="Q12" s="15">
        <v>4865</v>
      </c>
      <c r="R12" s="15">
        <f>P12-Q12</f>
        <v>81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1293</v>
      </c>
      <c r="G13" s="29">
        <v>1719</v>
      </c>
      <c r="H13" s="29">
        <v>631</v>
      </c>
      <c r="I13" s="29">
        <v>873</v>
      </c>
      <c r="J13" s="29">
        <v>199</v>
      </c>
      <c r="K13" s="29">
        <v>255</v>
      </c>
      <c r="L13" s="13">
        <f>D13+F13+H13+J13</f>
        <v>2123</v>
      </c>
      <c r="M13" s="13">
        <f>E13+G13+I13+K13</f>
        <v>2847</v>
      </c>
      <c r="N13" s="13">
        <f>L13+M13</f>
        <v>4970</v>
      </c>
    </row>
    <row r="14" spans="1:18" x14ac:dyDescent="0.25">
      <c r="A14" s="3"/>
      <c r="B14" s="4" t="s">
        <v>70</v>
      </c>
      <c r="C14" s="3"/>
      <c r="D14" s="29">
        <v>809</v>
      </c>
      <c r="E14" s="29">
        <v>1261</v>
      </c>
      <c r="F14" s="29">
        <v>451</v>
      </c>
      <c r="G14" s="29">
        <v>891</v>
      </c>
      <c r="H14" s="29">
        <v>194</v>
      </c>
      <c r="I14" s="29">
        <v>324</v>
      </c>
      <c r="J14" s="29">
        <v>377</v>
      </c>
      <c r="K14" s="29">
        <v>639</v>
      </c>
      <c r="L14" s="13">
        <f>D14+F14+H14+J14</f>
        <v>1831</v>
      </c>
      <c r="M14" s="13">
        <f>E14+G14+I14+K14</f>
        <v>3115</v>
      </c>
      <c r="N14" s="13">
        <f>L14+M14</f>
        <v>4946</v>
      </c>
      <c r="P14" s="7" t="s">
        <v>7</v>
      </c>
    </row>
    <row r="15" spans="1:18" x14ac:dyDescent="0.25">
      <c r="A15" s="34" t="s">
        <v>95</v>
      </c>
      <c r="B15" s="11" t="s">
        <v>71</v>
      </c>
      <c r="C15" s="12"/>
      <c r="D15" s="12">
        <f>SUM(D16:D22)</f>
        <v>6</v>
      </c>
      <c r="E15" s="12">
        <f t="shared" ref="E15:N15" si="1">SUM(E16:E22)</f>
        <v>15</v>
      </c>
      <c r="F15" s="12">
        <f t="shared" si="1"/>
        <v>92</v>
      </c>
      <c r="G15" s="12">
        <f t="shared" si="1"/>
        <v>146</v>
      </c>
      <c r="H15" s="12">
        <f t="shared" si="1"/>
        <v>96</v>
      </c>
      <c r="I15" s="12">
        <f t="shared" si="1"/>
        <v>136</v>
      </c>
      <c r="J15" s="12">
        <f t="shared" si="1"/>
        <v>102</v>
      </c>
      <c r="K15" s="12">
        <f t="shared" si="1"/>
        <v>152</v>
      </c>
      <c r="L15" s="12">
        <f t="shared" si="1"/>
        <v>296</v>
      </c>
      <c r="M15" s="12">
        <f t="shared" si="1"/>
        <v>449</v>
      </c>
      <c r="N15" s="12">
        <f t="shared" si="1"/>
        <v>745</v>
      </c>
      <c r="P15" s="7" t="s">
        <v>77</v>
      </c>
      <c r="Q15" s="7" t="s">
        <v>25</v>
      </c>
    </row>
    <row r="16" spans="1:18" x14ac:dyDescent="0.25">
      <c r="A16" s="3"/>
      <c r="B16" s="35" t="s">
        <v>96</v>
      </c>
      <c r="C16" s="3" t="s">
        <v>22</v>
      </c>
      <c r="D16" s="29">
        <v>2</v>
      </c>
      <c r="E16" s="29">
        <v>6</v>
      </c>
      <c r="F16" s="29">
        <v>25</v>
      </c>
      <c r="G16" s="29">
        <v>28</v>
      </c>
      <c r="H16" s="29">
        <v>26</v>
      </c>
      <c r="I16" s="29">
        <v>30</v>
      </c>
      <c r="J16" s="29">
        <v>28</v>
      </c>
      <c r="K16" s="29">
        <v>41</v>
      </c>
      <c r="L16" s="13">
        <f t="shared" ref="L16:M21" si="2">D16+F16+H16+J16</f>
        <v>81</v>
      </c>
      <c r="M16" s="13">
        <f t="shared" si="2"/>
        <v>105</v>
      </c>
      <c r="N16" s="13">
        <f>+M16+L16</f>
        <v>186</v>
      </c>
      <c r="P16" s="15">
        <f>SUM(D14:E14)</f>
        <v>2070</v>
      </c>
      <c r="Q16" s="15">
        <v>2107</v>
      </c>
      <c r="R16" s="15">
        <f>P16-Q16</f>
        <v>-37</v>
      </c>
    </row>
    <row r="17" spans="1:14" x14ac:dyDescent="0.25">
      <c r="A17" s="3"/>
      <c r="B17" s="35" t="s">
        <v>97</v>
      </c>
      <c r="C17" s="3" t="s">
        <v>22</v>
      </c>
      <c r="D17" s="29">
        <v>4</v>
      </c>
      <c r="E17" s="29">
        <v>8</v>
      </c>
      <c r="F17" s="29">
        <v>54</v>
      </c>
      <c r="G17" s="29">
        <v>86</v>
      </c>
      <c r="H17" s="29">
        <v>42</v>
      </c>
      <c r="I17" s="29">
        <v>66</v>
      </c>
      <c r="J17" s="29">
        <v>42</v>
      </c>
      <c r="K17" s="29">
        <v>69</v>
      </c>
      <c r="L17" s="13">
        <f t="shared" si="2"/>
        <v>142</v>
      </c>
      <c r="M17" s="13">
        <f t="shared" si="2"/>
        <v>229</v>
      </c>
      <c r="N17" s="13">
        <f t="shared" ref="N17:N25" si="3">+M17+L17</f>
        <v>371</v>
      </c>
    </row>
    <row r="18" spans="1:14" x14ac:dyDescent="0.25">
      <c r="A18" s="3"/>
      <c r="B18" s="35" t="s">
        <v>98</v>
      </c>
      <c r="C18" s="3" t="s">
        <v>22</v>
      </c>
      <c r="D18" s="29">
        <v>0</v>
      </c>
      <c r="E18" s="29">
        <v>1</v>
      </c>
      <c r="F18" s="29">
        <v>2</v>
      </c>
      <c r="G18" s="29">
        <v>3</v>
      </c>
      <c r="H18" s="29">
        <v>5</v>
      </c>
      <c r="I18" s="29">
        <v>1</v>
      </c>
      <c r="J18" s="29">
        <v>5</v>
      </c>
      <c r="K18" s="29">
        <v>3</v>
      </c>
      <c r="L18" s="13">
        <f t="shared" si="2"/>
        <v>12</v>
      </c>
      <c r="M18" s="13">
        <f t="shared" si="2"/>
        <v>8</v>
      </c>
      <c r="N18" s="13">
        <f t="shared" si="3"/>
        <v>20</v>
      </c>
    </row>
    <row r="19" spans="1:14" x14ac:dyDescent="0.25">
      <c r="A19" s="3"/>
      <c r="B19" s="35" t="s">
        <v>99</v>
      </c>
      <c r="C19" s="3" t="s">
        <v>22</v>
      </c>
      <c r="D19" s="29">
        <v>0</v>
      </c>
      <c r="E19" s="29">
        <v>0</v>
      </c>
      <c r="F19" s="29">
        <v>4</v>
      </c>
      <c r="G19" s="29">
        <v>8</v>
      </c>
      <c r="H19" s="29">
        <v>5</v>
      </c>
      <c r="I19" s="29">
        <v>6</v>
      </c>
      <c r="J19" s="29">
        <v>8</v>
      </c>
      <c r="K19" s="29">
        <v>16</v>
      </c>
      <c r="L19" s="13">
        <f t="shared" si="2"/>
        <v>17</v>
      </c>
      <c r="M19" s="13">
        <f t="shared" si="2"/>
        <v>30</v>
      </c>
      <c r="N19" s="13">
        <f t="shared" si="3"/>
        <v>47</v>
      </c>
    </row>
    <row r="20" spans="1:14" x14ac:dyDescent="0.25">
      <c r="A20" s="3"/>
      <c r="B20" s="35" t="s">
        <v>100</v>
      </c>
      <c r="C20" s="3" t="s">
        <v>22</v>
      </c>
      <c r="D20" s="29">
        <v>0</v>
      </c>
      <c r="E20" s="29">
        <v>0</v>
      </c>
      <c r="F20" s="29">
        <v>6</v>
      </c>
      <c r="G20" s="29">
        <v>19</v>
      </c>
      <c r="H20" s="29">
        <v>18</v>
      </c>
      <c r="I20" s="29">
        <v>30</v>
      </c>
      <c r="J20" s="29">
        <v>14</v>
      </c>
      <c r="K20" s="29">
        <v>20</v>
      </c>
      <c r="L20" s="13">
        <f t="shared" si="2"/>
        <v>38</v>
      </c>
      <c r="M20" s="13">
        <f t="shared" si="2"/>
        <v>69</v>
      </c>
      <c r="N20" s="13">
        <f t="shared" si="3"/>
        <v>107</v>
      </c>
    </row>
    <row r="21" spans="1:14" x14ac:dyDescent="0.25">
      <c r="A21" s="3"/>
      <c r="B21" s="35" t="s">
        <v>101</v>
      </c>
      <c r="C21" s="3" t="s">
        <v>22</v>
      </c>
      <c r="D21" s="29">
        <v>0</v>
      </c>
      <c r="E21" s="29">
        <v>0</v>
      </c>
      <c r="F21" s="29">
        <v>1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13">
        <f t="shared" si="2"/>
        <v>1</v>
      </c>
      <c r="M21" s="13">
        <f t="shared" si="2"/>
        <v>0</v>
      </c>
      <c r="N21" s="13">
        <f t="shared" si="3"/>
        <v>1</v>
      </c>
    </row>
    <row r="22" spans="1:14" x14ac:dyDescent="0.25">
      <c r="A22" s="3"/>
      <c r="B22" s="3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2</v>
      </c>
      <c r="H22" s="39">
        <f t="shared" si="4"/>
        <v>0</v>
      </c>
      <c r="I22" s="39">
        <f t="shared" si="4"/>
        <v>3</v>
      </c>
      <c r="J22" s="39">
        <f t="shared" si="4"/>
        <v>5</v>
      </c>
      <c r="K22" s="39">
        <f t="shared" si="4"/>
        <v>3</v>
      </c>
      <c r="L22" s="39">
        <f t="shared" si="4"/>
        <v>5</v>
      </c>
      <c r="M22" s="39">
        <f t="shared" si="4"/>
        <v>8</v>
      </c>
      <c r="N22" s="39">
        <f t="shared" si="4"/>
        <v>13</v>
      </c>
    </row>
    <row r="23" spans="1:14" x14ac:dyDescent="0.25">
      <c r="A23" s="3"/>
      <c r="B23" s="36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1</v>
      </c>
      <c r="H23" s="29">
        <v>0</v>
      </c>
      <c r="I23" s="29">
        <v>0</v>
      </c>
      <c r="J23" s="29">
        <v>0</v>
      </c>
      <c r="K23" s="29">
        <v>2</v>
      </c>
      <c r="L23" s="13">
        <f t="shared" ref="L23:M25" si="5">D23+F23+H23+J23</f>
        <v>0</v>
      </c>
      <c r="M23" s="13">
        <f t="shared" si="5"/>
        <v>3</v>
      </c>
      <c r="N23" s="13">
        <f t="shared" si="3"/>
        <v>3</v>
      </c>
    </row>
    <row r="24" spans="1:14" x14ac:dyDescent="0.25">
      <c r="A24" s="3"/>
      <c r="B24" s="36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6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2</v>
      </c>
      <c r="K25" s="29">
        <v>0</v>
      </c>
      <c r="L25" s="13">
        <f t="shared" si="5"/>
        <v>2</v>
      </c>
      <c r="M25" s="13">
        <f t="shared" si="5"/>
        <v>0</v>
      </c>
      <c r="N25" s="13">
        <f t="shared" si="3"/>
        <v>2</v>
      </c>
    </row>
    <row r="26" spans="1:14" x14ac:dyDescent="0.25">
      <c r="A26" s="3"/>
      <c r="B26" s="36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6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2</v>
      </c>
      <c r="J27" s="29">
        <v>0</v>
      </c>
      <c r="K27" s="29">
        <v>0</v>
      </c>
      <c r="L27" s="13">
        <f t="shared" si="6"/>
        <v>0</v>
      </c>
      <c r="M27" s="13">
        <f t="shared" si="7"/>
        <v>2</v>
      </c>
      <c r="N27" s="13">
        <f t="shared" si="8"/>
        <v>2</v>
      </c>
    </row>
    <row r="28" spans="1:14" x14ac:dyDescent="0.25">
      <c r="A28" s="3"/>
      <c r="B28" s="36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6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1</v>
      </c>
      <c r="H29" s="29"/>
      <c r="I29" s="29">
        <v>1</v>
      </c>
      <c r="J29" s="29">
        <v>3</v>
      </c>
      <c r="K29" s="29">
        <v>1</v>
      </c>
      <c r="L29" s="13">
        <f t="shared" si="6"/>
        <v>3</v>
      </c>
      <c r="M29" s="13">
        <f t="shared" si="7"/>
        <v>3</v>
      </c>
      <c r="N29" s="13">
        <f t="shared" si="8"/>
        <v>6</v>
      </c>
    </row>
    <row r="30" spans="1:14" x14ac:dyDescent="0.25">
      <c r="A30" s="3"/>
      <c r="B30" s="35"/>
      <c r="C30" s="3" t="s">
        <v>22</v>
      </c>
      <c r="D30" s="12">
        <f>D14</f>
        <v>809</v>
      </c>
      <c r="E30" s="12">
        <f t="shared" ref="E30:N30" si="9">E14</f>
        <v>1261</v>
      </c>
      <c r="F30" s="12">
        <f t="shared" si="9"/>
        <v>451</v>
      </c>
      <c r="G30" s="12">
        <f t="shared" si="9"/>
        <v>891</v>
      </c>
      <c r="H30" s="12">
        <f t="shared" si="9"/>
        <v>194</v>
      </c>
      <c r="I30" s="12">
        <f t="shared" si="9"/>
        <v>324</v>
      </c>
      <c r="J30" s="12">
        <f t="shared" si="9"/>
        <v>377</v>
      </c>
      <c r="K30" s="12">
        <f t="shared" si="9"/>
        <v>639</v>
      </c>
      <c r="L30" s="12">
        <f t="shared" si="9"/>
        <v>1831</v>
      </c>
      <c r="M30" s="12">
        <f t="shared" si="9"/>
        <v>3115</v>
      </c>
      <c r="N30" s="12">
        <f t="shared" si="9"/>
        <v>4946</v>
      </c>
    </row>
    <row r="32" spans="1:14" x14ac:dyDescent="0.25">
      <c r="K32" s="7" t="s">
        <v>108</v>
      </c>
      <c r="L32" s="63">
        <v>43864</v>
      </c>
      <c r="M32" s="63"/>
      <c r="N32" s="63"/>
    </row>
    <row r="33" spans="2:11" x14ac:dyDescent="0.25">
      <c r="B33" t="s">
        <v>35</v>
      </c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9">
    <mergeCell ref="L32:N32"/>
    <mergeCell ref="L10:M10"/>
    <mergeCell ref="D10:E10"/>
    <mergeCell ref="F10:G10"/>
    <mergeCell ref="H10:I10"/>
    <mergeCell ref="J10:K10"/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</mergeCells>
  <pageMargins left="0.56874999999999998" right="0.25902777777777802" top="0.68888888888888899" bottom="0.62916666666666698" header="0.23888888888888901" footer="0.51180555555555596"/>
  <pageSetup paperSize="10001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J20" sqref="J20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1" t="s">
        <v>75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8" ht="21" x14ac:dyDescent="0.35">
      <c r="A2" s="41" t="s">
        <v>93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5" spans="1:18" x14ac:dyDescent="0.25">
      <c r="A5" s="50" t="s">
        <v>3</v>
      </c>
      <c r="B5" s="56" t="s">
        <v>4</v>
      </c>
      <c r="C5" s="42" t="s">
        <v>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4"/>
    </row>
    <row r="6" spans="1:18" ht="15" customHeight="1" x14ac:dyDescent="0.25">
      <c r="A6" s="51"/>
      <c r="B6" s="57"/>
      <c r="C6" s="1" t="s">
        <v>6</v>
      </c>
      <c r="D6" s="59" t="s">
        <v>7</v>
      </c>
      <c r="E6" s="60"/>
      <c r="F6" s="45" t="s">
        <v>8</v>
      </c>
      <c r="G6" s="46"/>
      <c r="H6" s="46"/>
      <c r="I6" s="46"/>
      <c r="J6" s="46"/>
      <c r="K6" s="47"/>
      <c r="L6" s="59" t="s">
        <v>11</v>
      </c>
      <c r="M6" s="60"/>
      <c r="N6" s="53" t="s">
        <v>12</v>
      </c>
    </row>
    <row r="7" spans="1:18" ht="31.5" customHeight="1" x14ac:dyDescent="0.25">
      <c r="A7" s="51"/>
      <c r="B7" s="57"/>
      <c r="C7" s="1"/>
      <c r="D7" s="61"/>
      <c r="E7" s="62"/>
      <c r="F7" s="45" t="s">
        <v>13</v>
      </c>
      <c r="G7" s="47"/>
      <c r="H7" s="48" t="s">
        <v>14</v>
      </c>
      <c r="I7" s="49"/>
      <c r="J7" s="48" t="s">
        <v>15</v>
      </c>
      <c r="K7" s="49"/>
      <c r="L7" s="61"/>
      <c r="M7" s="62"/>
      <c r="N7" s="54"/>
    </row>
    <row r="8" spans="1:18" x14ac:dyDescent="0.25">
      <c r="A8" s="52"/>
      <c r="B8" s="58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5"/>
    </row>
    <row r="9" spans="1:18" x14ac:dyDescent="0.25">
      <c r="A9" s="3"/>
      <c r="B9" s="4" t="s">
        <v>18</v>
      </c>
      <c r="C9" s="3"/>
      <c r="D9" s="42"/>
      <c r="E9" s="43"/>
      <c r="F9" s="43"/>
      <c r="G9" s="43"/>
      <c r="H9" s="43"/>
      <c r="I9" s="43"/>
      <c r="J9" s="43"/>
      <c r="K9" s="43"/>
      <c r="L9" s="43"/>
      <c r="M9" s="43"/>
      <c r="N9" s="44"/>
    </row>
    <row r="10" spans="1:18" x14ac:dyDescent="0.25">
      <c r="A10" s="3"/>
      <c r="B10" s="4" t="s">
        <v>19</v>
      </c>
      <c r="C10" s="3"/>
      <c r="D10" s="42"/>
      <c r="E10" s="44"/>
      <c r="F10" s="42"/>
      <c r="G10" s="44"/>
      <c r="H10" s="42"/>
      <c r="I10" s="44"/>
      <c r="J10" s="42"/>
      <c r="K10" s="44"/>
      <c r="L10" s="42"/>
      <c r="M10" s="44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880</v>
      </c>
      <c r="E12" s="13">
        <f t="shared" si="0"/>
        <v>1221</v>
      </c>
      <c r="F12" s="13">
        <f t="shared" si="0"/>
        <v>1394</v>
      </c>
      <c r="G12" s="13">
        <f t="shared" si="0"/>
        <v>2131</v>
      </c>
      <c r="H12" s="13">
        <f t="shared" si="0"/>
        <v>622</v>
      </c>
      <c r="I12" s="13">
        <f t="shared" si="0"/>
        <v>908</v>
      </c>
      <c r="J12" s="13">
        <f t="shared" si="0"/>
        <v>646</v>
      </c>
      <c r="K12" s="13">
        <f t="shared" si="0"/>
        <v>949</v>
      </c>
      <c r="L12" s="13">
        <f t="shared" si="0"/>
        <v>3542</v>
      </c>
      <c r="M12" s="13">
        <f t="shared" si="0"/>
        <v>5209</v>
      </c>
      <c r="N12" s="13">
        <f t="shared" si="0"/>
        <v>8751</v>
      </c>
      <c r="P12" s="16">
        <f>N14</f>
        <v>4941</v>
      </c>
      <c r="Q12" s="15">
        <v>4287</v>
      </c>
      <c r="R12" s="15">
        <f>P12-Q12</f>
        <v>654</v>
      </c>
    </row>
    <row r="13" spans="1:18" x14ac:dyDescent="0.25">
      <c r="A13" s="3"/>
      <c r="B13" s="4" t="s">
        <v>69</v>
      </c>
      <c r="C13" s="3"/>
      <c r="D13" s="27">
        <v>0</v>
      </c>
      <c r="E13" s="27">
        <v>0</v>
      </c>
      <c r="F13" s="27">
        <v>925</v>
      </c>
      <c r="G13" s="27">
        <v>1219</v>
      </c>
      <c r="H13" s="27">
        <v>409</v>
      </c>
      <c r="I13" s="27">
        <v>586</v>
      </c>
      <c r="J13" s="27">
        <v>296</v>
      </c>
      <c r="K13" s="27">
        <v>375</v>
      </c>
      <c r="L13" s="13">
        <f>D13+F13+H13+J13</f>
        <v>1630</v>
      </c>
      <c r="M13" s="13">
        <f>E13+G13+I13+K13</f>
        <v>2180</v>
      </c>
      <c r="N13" s="13">
        <f>L13+M13</f>
        <v>3810</v>
      </c>
    </row>
    <row r="14" spans="1:18" x14ac:dyDescent="0.25">
      <c r="A14" s="3"/>
      <c r="B14" s="4" t="s">
        <v>70</v>
      </c>
      <c r="C14" s="3"/>
      <c r="D14" s="27">
        <v>880</v>
      </c>
      <c r="E14" s="27">
        <v>1221</v>
      </c>
      <c r="F14" s="27">
        <v>469</v>
      </c>
      <c r="G14" s="27">
        <v>912</v>
      </c>
      <c r="H14" s="27">
        <v>213</v>
      </c>
      <c r="I14" s="27">
        <v>322</v>
      </c>
      <c r="J14" s="27">
        <v>350</v>
      </c>
      <c r="K14" s="27">
        <v>574</v>
      </c>
      <c r="L14" s="13">
        <f>D14+F14+H14+J14</f>
        <v>1912</v>
      </c>
      <c r="M14" s="13">
        <f>E14+G14+I14+K14</f>
        <v>3029</v>
      </c>
      <c r="N14" s="13">
        <f>L14+M14</f>
        <v>4941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10</v>
      </c>
      <c r="E15" s="12">
        <f t="shared" ref="E15:N15" si="1">SUM(E16:E22)</f>
        <v>8</v>
      </c>
      <c r="F15" s="12">
        <f t="shared" si="1"/>
        <v>53</v>
      </c>
      <c r="G15" s="12">
        <f t="shared" si="1"/>
        <v>103</v>
      </c>
      <c r="H15" s="12">
        <f t="shared" si="1"/>
        <v>57</v>
      </c>
      <c r="I15" s="12">
        <f t="shared" si="1"/>
        <v>84</v>
      </c>
      <c r="J15" s="12">
        <f t="shared" si="1"/>
        <v>61</v>
      </c>
      <c r="K15" s="12">
        <f t="shared" si="1"/>
        <v>105</v>
      </c>
      <c r="L15" s="12">
        <f t="shared" si="1"/>
        <v>181</v>
      </c>
      <c r="M15" s="12">
        <f t="shared" si="1"/>
        <v>300</v>
      </c>
      <c r="N15" s="12">
        <f t="shared" si="1"/>
        <v>481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7">
        <v>4</v>
      </c>
      <c r="E16" s="27">
        <v>4</v>
      </c>
      <c r="F16" s="27">
        <v>11</v>
      </c>
      <c r="G16" s="27">
        <v>18</v>
      </c>
      <c r="H16" s="27">
        <v>15</v>
      </c>
      <c r="I16" s="27">
        <v>28</v>
      </c>
      <c r="J16" s="27">
        <v>24</v>
      </c>
      <c r="K16" s="27">
        <v>16</v>
      </c>
      <c r="L16" s="13">
        <f t="shared" ref="L16:M21" si="2">D16+F16+H16+J16</f>
        <v>54</v>
      </c>
      <c r="M16" s="13">
        <f t="shared" si="2"/>
        <v>66</v>
      </c>
      <c r="N16" s="13">
        <f>+M16+L16</f>
        <v>120</v>
      </c>
      <c r="P16" s="15">
        <f>SUM(D14:E14)</f>
        <v>2101</v>
      </c>
      <c r="Q16" s="15">
        <v>1789</v>
      </c>
      <c r="R16" s="15">
        <f>P16-Q16</f>
        <v>312</v>
      </c>
    </row>
    <row r="17" spans="1:14" x14ac:dyDescent="0.25">
      <c r="A17" s="3"/>
      <c r="B17" s="5" t="s">
        <v>97</v>
      </c>
      <c r="C17" s="3" t="s">
        <v>22</v>
      </c>
      <c r="D17" s="27">
        <v>4</v>
      </c>
      <c r="E17" s="27">
        <v>4</v>
      </c>
      <c r="F17" s="27">
        <v>33</v>
      </c>
      <c r="G17" s="27">
        <v>56</v>
      </c>
      <c r="H17" s="27">
        <v>29</v>
      </c>
      <c r="I17" s="27">
        <v>32</v>
      </c>
      <c r="J17" s="27">
        <v>22</v>
      </c>
      <c r="K17" s="27">
        <v>54</v>
      </c>
      <c r="L17" s="13">
        <f t="shared" si="2"/>
        <v>88</v>
      </c>
      <c r="M17" s="13">
        <f t="shared" si="2"/>
        <v>146</v>
      </c>
      <c r="N17" s="13">
        <f t="shared" ref="N17:N25" si="3">+M17+L17</f>
        <v>234</v>
      </c>
    </row>
    <row r="18" spans="1:14" x14ac:dyDescent="0.25">
      <c r="A18" s="3"/>
      <c r="B18" s="5" t="s">
        <v>98</v>
      </c>
      <c r="C18" s="3" t="s">
        <v>22</v>
      </c>
      <c r="D18" s="27">
        <v>2</v>
      </c>
      <c r="E18" s="27">
        <v>0</v>
      </c>
      <c r="F18" s="27">
        <v>2</v>
      </c>
      <c r="G18" s="27">
        <v>5</v>
      </c>
      <c r="H18" s="27">
        <v>1</v>
      </c>
      <c r="I18" s="27">
        <v>2</v>
      </c>
      <c r="J18" s="27">
        <v>1</v>
      </c>
      <c r="K18" s="27">
        <v>6</v>
      </c>
      <c r="L18" s="13">
        <f t="shared" si="2"/>
        <v>6</v>
      </c>
      <c r="M18" s="13">
        <f t="shared" si="2"/>
        <v>13</v>
      </c>
      <c r="N18" s="13">
        <f t="shared" si="3"/>
        <v>19</v>
      </c>
    </row>
    <row r="19" spans="1:14" x14ac:dyDescent="0.25">
      <c r="A19" s="3"/>
      <c r="B19" s="5" t="s">
        <v>99</v>
      </c>
      <c r="C19" s="3" t="s">
        <v>22</v>
      </c>
      <c r="D19" s="27">
        <v>0</v>
      </c>
      <c r="E19" s="27">
        <v>0</v>
      </c>
      <c r="F19" s="27">
        <v>3</v>
      </c>
      <c r="G19" s="27">
        <v>6</v>
      </c>
      <c r="H19" s="27">
        <v>1</v>
      </c>
      <c r="I19" s="27">
        <v>2</v>
      </c>
      <c r="J19" s="27">
        <v>7</v>
      </c>
      <c r="K19" s="27">
        <v>12</v>
      </c>
      <c r="L19" s="13">
        <f t="shared" si="2"/>
        <v>11</v>
      </c>
      <c r="M19" s="13">
        <f t="shared" si="2"/>
        <v>20</v>
      </c>
      <c r="N19" s="13">
        <f t="shared" si="3"/>
        <v>31</v>
      </c>
    </row>
    <row r="20" spans="1:14" x14ac:dyDescent="0.25">
      <c r="A20" s="3"/>
      <c r="B20" s="5" t="s">
        <v>100</v>
      </c>
      <c r="C20" s="3" t="s">
        <v>22</v>
      </c>
      <c r="D20" s="27">
        <v>0</v>
      </c>
      <c r="E20" s="27">
        <v>0</v>
      </c>
      <c r="F20" s="27">
        <v>3</v>
      </c>
      <c r="G20" s="27">
        <v>17</v>
      </c>
      <c r="H20" s="27">
        <v>9</v>
      </c>
      <c r="I20" s="27">
        <v>19</v>
      </c>
      <c r="J20" s="27">
        <v>7</v>
      </c>
      <c r="K20" s="27">
        <v>14</v>
      </c>
      <c r="L20" s="13">
        <f t="shared" si="2"/>
        <v>19</v>
      </c>
      <c r="M20" s="13">
        <f t="shared" si="2"/>
        <v>50</v>
      </c>
      <c r="N20" s="13">
        <f t="shared" si="3"/>
        <v>69</v>
      </c>
    </row>
    <row r="21" spans="1:14" x14ac:dyDescent="0.25">
      <c r="A21" s="3"/>
      <c r="B21" s="5" t="s">
        <v>101</v>
      </c>
      <c r="C21" s="3" t="s">
        <v>22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13">
        <f t="shared" si="2"/>
        <v>0</v>
      </c>
      <c r="M21" s="13">
        <f t="shared" si="2"/>
        <v>0</v>
      </c>
      <c r="N21" s="13">
        <f t="shared" si="3"/>
        <v>0</v>
      </c>
    </row>
    <row r="22" spans="1:14" x14ac:dyDescent="0.25">
      <c r="A22" s="3"/>
      <c r="B22" s="5" t="s">
        <v>102</v>
      </c>
      <c r="C22" s="3" t="s">
        <v>22</v>
      </c>
      <c r="D22" s="12">
        <f>SUM(D23:D29)</f>
        <v>0</v>
      </c>
      <c r="E22" s="12">
        <f t="shared" ref="E22:N22" si="4">SUM(E23:E29)</f>
        <v>0</v>
      </c>
      <c r="F22" s="12">
        <f t="shared" si="4"/>
        <v>1</v>
      </c>
      <c r="G22" s="12">
        <f t="shared" si="4"/>
        <v>1</v>
      </c>
      <c r="H22" s="12">
        <f t="shared" si="4"/>
        <v>2</v>
      </c>
      <c r="I22" s="12">
        <f t="shared" si="4"/>
        <v>1</v>
      </c>
      <c r="J22" s="12">
        <f t="shared" si="4"/>
        <v>0</v>
      </c>
      <c r="K22" s="12">
        <f t="shared" si="4"/>
        <v>3</v>
      </c>
      <c r="L22" s="12">
        <f t="shared" si="4"/>
        <v>3</v>
      </c>
      <c r="M22" s="12">
        <f t="shared" si="4"/>
        <v>5</v>
      </c>
      <c r="N22" s="12">
        <f t="shared" si="4"/>
        <v>8</v>
      </c>
    </row>
    <row r="23" spans="1:14" x14ac:dyDescent="0.25">
      <c r="A23" s="3"/>
      <c r="B23" s="38" t="s">
        <v>103</v>
      </c>
      <c r="C23" s="3" t="s">
        <v>22</v>
      </c>
      <c r="D23" s="27">
        <v>0</v>
      </c>
      <c r="E23" s="27">
        <v>0</v>
      </c>
      <c r="F23" s="27">
        <v>1</v>
      </c>
      <c r="G23" s="27">
        <v>1</v>
      </c>
      <c r="H23" s="27">
        <v>0</v>
      </c>
      <c r="I23" s="27">
        <v>0</v>
      </c>
      <c r="J23" s="27">
        <v>0</v>
      </c>
      <c r="K23" s="27">
        <v>0</v>
      </c>
      <c r="L23" s="13">
        <f t="shared" ref="L23:M25" si="5">D23+F23+H23+J23</f>
        <v>1</v>
      </c>
      <c r="M23" s="13">
        <f t="shared" si="5"/>
        <v>1</v>
      </c>
      <c r="N23" s="13">
        <f t="shared" si="3"/>
        <v>2</v>
      </c>
    </row>
    <row r="24" spans="1:14" x14ac:dyDescent="0.25">
      <c r="A24" s="3"/>
      <c r="B24" s="38" t="s">
        <v>104</v>
      </c>
      <c r="C24" s="3" t="s">
        <v>22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13">
        <f t="shared" si="5"/>
        <v>0</v>
      </c>
      <c r="M25" s="13">
        <f t="shared" si="5"/>
        <v>0</v>
      </c>
      <c r="N25" s="13">
        <f t="shared" si="3"/>
        <v>0</v>
      </c>
    </row>
    <row r="26" spans="1:14" x14ac:dyDescent="0.25">
      <c r="A26" s="3"/>
      <c r="B26" s="38" t="s">
        <v>106</v>
      </c>
      <c r="C26" s="3" t="s">
        <v>22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7">
        <v>0</v>
      </c>
      <c r="E27" s="27">
        <v>0</v>
      </c>
      <c r="F27" s="27">
        <v>0</v>
      </c>
      <c r="G27" s="27">
        <v>0</v>
      </c>
      <c r="H27" s="27">
        <v>1</v>
      </c>
      <c r="I27" s="27">
        <v>1</v>
      </c>
      <c r="J27" s="27">
        <v>0</v>
      </c>
      <c r="K27" s="27">
        <v>2</v>
      </c>
      <c r="L27" s="13">
        <f t="shared" si="6"/>
        <v>1</v>
      </c>
      <c r="M27" s="13">
        <f t="shared" si="7"/>
        <v>3</v>
      </c>
      <c r="N27" s="13">
        <f t="shared" si="8"/>
        <v>4</v>
      </c>
    </row>
    <row r="28" spans="1:14" x14ac:dyDescent="0.25">
      <c r="A28" s="3"/>
      <c r="B28" s="38" t="s">
        <v>110</v>
      </c>
      <c r="C28" s="3" t="s">
        <v>22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7">
        <v>0</v>
      </c>
      <c r="E29" s="27">
        <v>0</v>
      </c>
      <c r="F29" s="27">
        <v>0</v>
      </c>
      <c r="G29" s="27">
        <v>0</v>
      </c>
      <c r="H29" s="27">
        <v>1</v>
      </c>
      <c r="I29" s="27">
        <v>0</v>
      </c>
      <c r="J29" s="27">
        <v>0</v>
      </c>
      <c r="K29" s="27">
        <v>1</v>
      </c>
      <c r="L29" s="13">
        <f t="shared" si="6"/>
        <v>1</v>
      </c>
      <c r="M29" s="13">
        <f t="shared" si="7"/>
        <v>1</v>
      </c>
      <c r="N29" s="13">
        <f t="shared" si="8"/>
        <v>2</v>
      </c>
    </row>
    <row r="30" spans="1:14" x14ac:dyDescent="0.25">
      <c r="A30" s="3"/>
      <c r="B30" s="5"/>
      <c r="C30" s="3" t="s">
        <v>22</v>
      </c>
      <c r="D30" s="12">
        <f>D14</f>
        <v>880</v>
      </c>
      <c r="E30" s="12">
        <f t="shared" ref="E30:N30" si="9">E14</f>
        <v>1221</v>
      </c>
      <c r="F30" s="12">
        <f t="shared" si="9"/>
        <v>469</v>
      </c>
      <c r="G30" s="12">
        <f t="shared" si="9"/>
        <v>912</v>
      </c>
      <c r="H30" s="12">
        <f t="shared" si="9"/>
        <v>213</v>
      </c>
      <c r="I30" s="12">
        <f t="shared" si="9"/>
        <v>322</v>
      </c>
      <c r="J30" s="12">
        <f t="shared" si="9"/>
        <v>350</v>
      </c>
      <c r="K30" s="12">
        <f t="shared" si="9"/>
        <v>574</v>
      </c>
      <c r="L30" s="12">
        <f t="shared" si="9"/>
        <v>1912</v>
      </c>
      <c r="M30" s="12">
        <f t="shared" si="9"/>
        <v>3029</v>
      </c>
      <c r="N30" s="12">
        <f t="shared" si="9"/>
        <v>4941</v>
      </c>
    </row>
    <row r="32" spans="1:14" x14ac:dyDescent="0.25">
      <c r="B32" t="s">
        <v>35</v>
      </c>
      <c r="K32" s="7" t="s">
        <v>108</v>
      </c>
    </row>
    <row r="33" spans="2:11" x14ac:dyDescent="0.25">
      <c r="B33" t="s">
        <v>37</v>
      </c>
      <c r="K33" t="s">
        <v>36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  <mergeCell ref="L10:M10"/>
    <mergeCell ref="D10:E10"/>
    <mergeCell ref="F10:G10"/>
    <mergeCell ref="H10:I10"/>
    <mergeCell ref="J10:K10"/>
  </mergeCells>
  <pageMargins left="0.56874999999999998" right="0.25902777777777802" top="0.68888888888888899" bottom="0.62916666666666698" header="0.23888888888888901" footer="0.51180555555555596"/>
  <pageSetup paperSize="10001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L32" sqref="L32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1" t="s">
        <v>75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8" ht="21" x14ac:dyDescent="0.35">
      <c r="A2" s="41" t="s">
        <v>92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5" spans="1:18" x14ac:dyDescent="0.25">
      <c r="A5" s="50" t="s">
        <v>3</v>
      </c>
      <c r="B5" s="56" t="s">
        <v>4</v>
      </c>
      <c r="C5" s="42" t="s">
        <v>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4"/>
    </row>
    <row r="6" spans="1:18" ht="15" customHeight="1" x14ac:dyDescent="0.25">
      <c r="A6" s="51"/>
      <c r="B6" s="57"/>
      <c r="C6" s="1" t="s">
        <v>6</v>
      </c>
      <c r="D6" s="59" t="s">
        <v>7</v>
      </c>
      <c r="E6" s="60"/>
      <c r="F6" s="45" t="s">
        <v>8</v>
      </c>
      <c r="G6" s="46"/>
      <c r="H6" s="46"/>
      <c r="I6" s="46"/>
      <c r="J6" s="46"/>
      <c r="K6" s="47"/>
      <c r="L6" s="59" t="s">
        <v>11</v>
      </c>
      <c r="M6" s="60"/>
      <c r="N6" s="53" t="s">
        <v>12</v>
      </c>
    </row>
    <row r="7" spans="1:18" ht="31.5" customHeight="1" x14ac:dyDescent="0.25">
      <c r="A7" s="51"/>
      <c r="B7" s="57"/>
      <c r="C7" s="1"/>
      <c r="D7" s="61"/>
      <c r="E7" s="62"/>
      <c r="F7" s="45" t="s">
        <v>13</v>
      </c>
      <c r="G7" s="47"/>
      <c r="H7" s="48" t="s">
        <v>14</v>
      </c>
      <c r="I7" s="49"/>
      <c r="J7" s="48" t="s">
        <v>15</v>
      </c>
      <c r="K7" s="49"/>
      <c r="L7" s="61"/>
      <c r="M7" s="62"/>
      <c r="N7" s="54"/>
    </row>
    <row r="8" spans="1:18" x14ac:dyDescent="0.25">
      <c r="A8" s="52"/>
      <c r="B8" s="58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5"/>
    </row>
    <row r="9" spans="1:18" x14ac:dyDescent="0.25">
      <c r="A9" s="3"/>
      <c r="B9" s="4" t="s">
        <v>18</v>
      </c>
      <c r="C9" s="3"/>
      <c r="D9" s="42"/>
      <c r="E9" s="43"/>
      <c r="F9" s="43"/>
      <c r="G9" s="43"/>
      <c r="H9" s="43"/>
      <c r="I9" s="43"/>
      <c r="J9" s="43"/>
      <c r="K9" s="43"/>
      <c r="L9" s="43"/>
      <c r="M9" s="43"/>
      <c r="N9" s="44"/>
    </row>
    <row r="10" spans="1:18" x14ac:dyDescent="0.25">
      <c r="A10" s="3"/>
      <c r="B10" s="4" t="s">
        <v>19</v>
      </c>
      <c r="C10" s="3"/>
      <c r="D10" s="42"/>
      <c r="E10" s="44"/>
      <c r="F10" s="42"/>
      <c r="G10" s="44"/>
      <c r="H10" s="42"/>
      <c r="I10" s="44"/>
      <c r="J10" s="42"/>
      <c r="K10" s="44"/>
      <c r="L10" s="42"/>
      <c r="M10" s="44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833</v>
      </c>
      <c r="E12" s="13">
        <f t="shared" si="0"/>
        <v>1144</v>
      </c>
      <c r="F12" s="13">
        <f t="shared" si="0"/>
        <v>432</v>
      </c>
      <c r="G12" s="13">
        <f t="shared" si="0"/>
        <v>908</v>
      </c>
      <c r="H12" s="13">
        <f t="shared" si="0"/>
        <v>179</v>
      </c>
      <c r="I12" s="13">
        <f t="shared" si="0"/>
        <v>258</v>
      </c>
      <c r="J12" s="13">
        <f t="shared" si="0"/>
        <v>337</v>
      </c>
      <c r="K12" s="13">
        <f t="shared" si="0"/>
        <v>490</v>
      </c>
      <c r="L12" s="13">
        <f t="shared" si="0"/>
        <v>1781</v>
      </c>
      <c r="M12" s="13">
        <f t="shared" si="0"/>
        <v>2800</v>
      </c>
      <c r="N12" s="13">
        <f t="shared" si="0"/>
        <v>4581</v>
      </c>
      <c r="P12" s="16">
        <f>N14</f>
        <v>4581</v>
      </c>
      <c r="Q12" s="15">
        <v>4941</v>
      </c>
      <c r="R12" s="15">
        <f>P12-Q12</f>
        <v>-360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13">
        <f>D13+F13+H13+J13</f>
        <v>0</v>
      </c>
      <c r="M13" s="13">
        <f>E13+G13+I13+K13</f>
        <v>0</v>
      </c>
      <c r="N13" s="13">
        <f>L13+M13</f>
        <v>0</v>
      </c>
    </row>
    <row r="14" spans="1:18" x14ac:dyDescent="0.25">
      <c r="A14" s="3"/>
      <c r="B14" s="4" t="s">
        <v>70</v>
      </c>
      <c r="C14" s="3"/>
      <c r="D14" s="29">
        <v>833</v>
      </c>
      <c r="E14" s="29">
        <v>1144</v>
      </c>
      <c r="F14" s="29">
        <v>432</v>
      </c>
      <c r="G14" s="29">
        <v>908</v>
      </c>
      <c r="H14" s="29">
        <v>179</v>
      </c>
      <c r="I14" s="29">
        <v>258</v>
      </c>
      <c r="J14" s="29">
        <v>337</v>
      </c>
      <c r="K14" s="29">
        <v>490</v>
      </c>
      <c r="L14" s="13">
        <f>D14+F14+H14+J14</f>
        <v>1781</v>
      </c>
      <c r="M14" s="13">
        <f>E14+G14+I14+K14</f>
        <v>2800</v>
      </c>
      <c r="N14" s="13">
        <f>L14+M14</f>
        <v>4581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12</v>
      </c>
      <c r="E15" s="12">
        <f t="shared" ref="E15:N15" si="1">SUM(E16:E22)</f>
        <v>10</v>
      </c>
      <c r="F15" s="12">
        <f t="shared" si="1"/>
        <v>64</v>
      </c>
      <c r="G15" s="12">
        <f t="shared" si="1"/>
        <v>121</v>
      </c>
      <c r="H15" s="12">
        <f t="shared" si="1"/>
        <v>75</v>
      </c>
      <c r="I15" s="12">
        <f t="shared" si="1"/>
        <v>92</v>
      </c>
      <c r="J15" s="12">
        <f t="shared" si="1"/>
        <v>99</v>
      </c>
      <c r="K15" s="12">
        <f t="shared" si="1"/>
        <v>123</v>
      </c>
      <c r="L15" s="12">
        <f t="shared" si="1"/>
        <v>250</v>
      </c>
      <c r="M15" s="12">
        <f t="shared" si="1"/>
        <v>346</v>
      </c>
      <c r="N15" s="12">
        <f t="shared" si="1"/>
        <v>596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8</v>
      </c>
      <c r="E16" s="29">
        <v>4</v>
      </c>
      <c r="F16" s="29">
        <v>26</v>
      </c>
      <c r="G16" s="29">
        <v>20</v>
      </c>
      <c r="H16" s="29">
        <v>25</v>
      </c>
      <c r="I16" s="29">
        <v>30</v>
      </c>
      <c r="J16" s="29">
        <v>35</v>
      </c>
      <c r="K16" s="29">
        <v>30</v>
      </c>
      <c r="L16" s="13">
        <f t="shared" ref="L16:M21" si="2">D16+F16+H16+J16</f>
        <v>94</v>
      </c>
      <c r="M16" s="13">
        <f t="shared" si="2"/>
        <v>84</v>
      </c>
      <c r="N16" s="13">
        <f>+M16+L16</f>
        <v>178</v>
      </c>
      <c r="P16" s="15">
        <f>SUM(D14:E14)</f>
        <v>1977</v>
      </c>
      <c r="Q16" s="15">
        <v>1997</v>
      </c>
      <c r="R16" s="15">
        <f>P16-Q16</f>
        <v>-20</v>
      </c>
    </row>
    <row r="17" spans="1:14" x14ac:dyDescent="0.25">
      <c r="A17" s="3"/>
      <c r="B17" s="5" t="s">
        <v>97</v>
      </c>
      <c r="C17" s="3" t="s">
        <v>22</v>
      </c>
      <c r="D17" s="29">
        <v>4</v>
      </c>
      <c r="E17" s="29">
        <v>4</v>
      </c>
      <c r="F17" s="29">
        <v>30</v>
      </c>
      <c r="G17" s="29">
        <v>77</v>
      </c>
      <c r="H17" s="29">
        <v>25</v>
      </c>
      <c r="I17" s="29">
        <v>40</v>
      </c>
      <c r="J17" s="29">
        <v>40</v>
      </c>
      <c r="K17" s="29">
        <v>59</v>
      </c>
      <c r="L17" s="13">
        <f t="shared" si="2"/>
        <v>99</v>
      </c>
      <c r="M17" s="13">
        <f t="shared" si="2"/>
        <v>180</v>
      </c>
      <c r="N17" s="13">
        <f t="shared" ref="N17:N25" si="3">+M17+L17</f>
        <v>279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1</v>
      </c>
      <c r="F18" s="29">
        <v>4</v>
      </c>
      <c r="G18" s="29">
        <v>3</v>
      </c>
      <c r="H18" s="29">
        <v>3</v>
      </c>
      <c r="I18" s="29">
        <v>0</v>
      </c>
      <c r="J18" s="29">
        <v>5</v>
      </c>
      <c r="K18" s="29">
        <v>2</v>
      </c>
      <c r="L18" s="13">
        <f t="shared" si="2"/>
        <v>12</v>
      </c>
      <c r="M18" s="13">
        <f t="shared" si="2"/>
        <v>6</v>
      </c>
      <c r="N18" s="13">
        <f t="shared" si="3"/>
        <v>18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0</v>
      </c>
      <c r="F19" s="29">
        <v>2</v>
      </c>
      <c r="G19" s="29">
        <v>10</v>
      </c>
      <c r="H19" s="29">
        <v>5</v>
      </c>
      <c r="I19" s="29">
        <v>2</v>
      </c>
      <c r="J19" s="29">
        <v>9</v>
      </c>
      <c r="K19" s="29">
        <v>9</v>
      </c>
      <c r="L19" s="13">
        <f t="shared" si="2"/>
        <v>16</v>
      </c>
      <c r="M19" s="13">
        <f t="shared" si="2"/>
        <v>21</v>
      </c>
      <c r="N19" s="13">
        <f t="shared" si="3"/>
        <v>37</v>
      </c>
    </row>
    <row r="20" spans="1:14" x14ac:dyDescent="0.25">
      <c r="A20" s="3"/>
      <c r="B20" s="5" t="s">
        <v>100</v>
      </c>
      <c r="C20" s="3" t="s">
        <v>22</v>
      </c>
      <c r="D20" s="29">
        <v>0</v>
      </c>
      <c r="E20" s="29">
        <v>1</v>
      </c>
      <c r="F20" s="29">
        <v>2</v>
      </c>
      <c r="G20" s="29">
        <v>11</v>
      </c>
      <c r="H20" s="29">
        <v>14</v>
      </c>
      <c r="I20" s="29">
        <v>19</v>
      </c>
      <c r="J20" s="29">
        <v>7</v>
      </c>
      <c r="K20" s="29">
        <v>20</v>
      </c>
      <c r="L20" s="13">
        <f t="shared" si="2"/>
        <v>23</v>
      </c>
      <c r="M20" s="13">
        <f t="shared" si="2"/>
        <v>51</v>
      </c>
      <c r="N20" s="13">
        <f t="shared" si="3"/>
        <v>74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1</v>
      </c>
      <c r="J21" s="29">
        <v>0</v>
      </c>
      <c r="K21" s="29">
        <v>0</v>
      </c>
      <c r="L21" s="13">
        <f t="shared" si="2"/>
        <v>0</v>
      </c>
      <c r="M21" s="13">
        <f t="shared" si="2"/>
        <v>1</v>
      </c>
      <c r="N21" s="13">
        <f t="shared" si="3"/>
        <v>1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3</v>
      </c>
      <c r="I22" s="39">
        <f t="shared" si="4"/>
        <v>0</v>
      </c>
      <c r="J22" s="39">
        <f t="shared" si="4"/>
        <v>3</v>
      </c>
      <c r="K22" s="39">
        <f t="shared" si="4"/>
        <v>3</v>
      </c>
      <c r="L22" s="39">
        <f t="shared" si="4"/>
        <v>6</v>
      </c>
      <c r="M22" s="39">
        <f t="shared" si="4"/>
        <v>3</v>
      </c>
      <c r="N22" s="39">
        <f t="shared" si="4"/>
        <v>9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2</v>
      </c>
      <c r="L23" s="13">
        <f t="shared" ref="L23:M25" si="5">D23+F23+H23+J23</f>
        <v>0</v>
      </c>
      <c r="M23" s="13">
        <f t="shared" si="5"/>
        <v>2</v>
      </c>
      <c r="N23" s="13">
        <f t="shared" si="3"/>
        <v>2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1</v>
      </c>
      <c r="K25" s="29">
        <v>0</v>
      </c>
      <c r="L25" s="13">
        <f t="shared" si="5"/>
        <v>1</v>
      </c>
      <c r="M25" s="13">
        <f t="shared" si="5"/>
        <v>0</v>
      </c>
      <c r="N25" s="13">
        <f t="shared" si="3"/>
        <v>1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1</v>
      </c>
      <c r="I27" s="29">
        <v>0</v>
      </c>
      <c r="J27" s="29">
        <v>0</v>
      </c>
      <c r="K27" s="29">
        <v>0</v>
      </c>
      <c r="L27" s="13">
        <f t="shared" si="6"/>
        <v>1</v>
      </c>
      <c r="M27" s="13">
        <f t="shared" si="7"/>
        <v>0</v>
      </c>
      <c r="N27" s="13">
        <f t="shared" si="8"/>
        <v>1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2</v>
      </c>
      <c r="I29" s="29">
        <v>0</v>
      </c>
      <c r="J29" s="29">
        <v>2</v>
      </c>
      <c r="K29" s="29">
        <v>1</v>
      </c>
      <c r="L29" s="13">
        <f t="shared" si="6"/>
        <v>4</v>
      </c>
      <c r="M29" s="13">
        <f t="shared" si="7"/>
        <v>1</v>
      </c>
      <c r="N29" s="13">
        <f t="shared" si="8"/>
        <v>5</v>
      </c>
    </row>
    <row r="30" spans="1:14" x14ac:dyDescent="0.25">
      <c r="A30" s="3"/>
      <c r="B30" s="5"/>
      <c r="C30" s="3" t="s">
        <v>22</v>
      </c>
      <c r="D30" s="12">
        <f>D14</f>
        <v>833</v>
      </c>
      <c r="E30" s="12">
        <f t="shared" ref="E30:N30" si="9">E14</f>
        <v>1144</v>
      </c>
      <c r="F30" s="12">
        <f t="shared" si="9"/>
        <v>432</v>
      </c>
      <c r="G30" s="12">
        <f t="shared" si="9"/>
        <v>908</v>
      </c>
      <c r="H30" s="12">
        <f t="shared" si="9"/>
        <v>179</v>
      </c>
      <c r="I30" s="12">
        <f t="shared" si="9"/>
        <v>258</v>
      </c>
      <c r="J30" s="12">
        <f t="shared" si="9"/>
        <v>337</v>
      </c>
      <c r="K30" s="12">
        <f t="shared" si="9"/>
        <v>490</v>
      </c>
      <c r="L30" s="12">
        <f t="shared" si="9"/>
        <v>1781</v>
      </c>
      <c r="M30" s="12">
        <f t="shared" si="9"/>
        <v>2800</v>
      </c>
      <c r="N30" s="12">
        <f t="shared" si="9"/>
        <v>4581</v>
      </c>
    </row>
    <row r="32" spans="1:14" x14ac:dyDescent="0.25">
      <c r="B32" t="s">
        <v>35</v>
      </c>
      <c r="K32" s="7" t="s">
        <v>108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  <mergeCell ref="L10:M10"/>
    <mergeCell ref="D10:E10"/>
    <mergeCell ref="F10:G10"/>
    <mergeCell ref="H10:I10"/>
    <mergeCell ref="J10:K10"/>
  </mergeCells>
  <pageMargins left="0.56874999999999998" right="0.25902777777777802" top="0.31" bottom="0.62916666666666698" header="0.23888888888888901" footer="0.51180555555555596"/>
  <pageSetup paperSize="10001"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K35" sqref="K35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1" t="s">
        <v>75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8" ht="21" x14ac:dyDescent="0.35">
      <c r="A2" s="41" t="s">
        <v>91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5" spans="1:18" x14ac:dyDescent="0.25">
      <c r="A5" s="50" t="s">
        <v>3</v>
      </c>
      <c r="B5" s="56" t="s">
        <v>4</v>
      </c>
      <c r="C5" s="42" t="s">
        <v>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4"/>
    </row>
    <row r="6" spans="1:18" ht="15" customHeight="1" x14ac:dyDescent="0.25">
      <c r="A6" s="51"/>
      <c r="B6" s="57"/>
      <c r="C6" s="1" t="s">
        <v>6</v>
      </c>
      <c r="D6" s="59" t="s">
        <v>7</v>
      </c>
      <c r="E6" s="60"/>
      <c r="F6" s="45" t="s">
        <v>8</v>
      </c>
      <c r="G6" s="46"/>
      <c r="H6" s="46"/>
      <c r="I6" s="46"/>
      <c r="J6" s="46"/>
      <c r="K6" s="47"/>
      <c r="L6" s="59" t="s">
        <v>11</v>
      </c>
      <c r="M6" s="60"/>
      <c r="N6" s="53" t="s">
        <v>12</v>
      </c>
    </row>
    <row r="7" spans="1:18" ht="31.5" customHeight="1" x14ac:dyDescent="0.25">
      <c r="A7" s="51"/>
      <c r="B7" s="57"/>
      <c r="C7" s="1"/>
      <c r="D7" s="61"/>
      <c r="E7" s="62"/>
      <c r="F7" s="45" t="s">
        <v>13</v>
      </c>
      <c r="G7" s="47"/>
      <c r="H7" s="48" t="s">
        <v>14</v>
      </c>
      <c r="I7" s="49"/>
      <c r="J7" s="48" t="s">
        <v>15</v>
      </c>
      <c r="K7" s="49"/>
      <c r="L7" s="61"/>
      <c r="M7" s="62"/>
      <c r="N7" s="54"/>
    </row>
    <row r="8" spans="1:18" x14ac:dyDescent="0.25">
      <c r="A8" s="52"/>
      <c r="B8" s="58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5"/>
    </row>
    <row r="9" spans="1:18" x14ac:dyDescent="0.25">
      <c r="A9" s="3"/>
      <c r="B9" s="4" t="s">
        <v>18</v>
      </c>
      <c r="C9" s="3"/>
      <c r="D9" s="42"/>
      <c r="E9" s="43"/>
      <c r="F9" s="43"/>
      <c r="G9" s="43"/>
      <c r="H9" s="43"/>
      <c r="I9" s="43"/>
      <c r="J9" s="43"/>
      <c r="K9" s="43"/>
      <c r="L9" s="43"/>
      <c r="M9" s="43"/>
      <c r="N9" s="44"/>
    </row>
    <row r="10" spans="1:18" x14ac:dyDescent="0.25">
      <c r="A10" s="3"/>
      <c r="B10" s="4" t="s">
        <v>19</v>
      </c>
      <c r="C10" s="3"/>
      <c r="D10" s="42"/>
      <c r="E10" s="44"/>
      <c r="F10" s="42"/>
      <c r="G10" s="44"/>
      <c r="H10" s="42"/>
      <c r="I10" s="44"/>
      <c r="J10" s="42"/>
      <c r="K10" s="44"/>
      <c r="L10" s="42"/>
      <c r="M10" s="44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221</v>
      </c>
      <c r="E12" s="13">
        <f t="shared" si="0"/>
        <v>349</v>
      </c>
      <c r="F12" s="13">
        <f t="shared" si="0"/>
        <v>177</v>
      </c>
      <c r="G12" s="13">
        <f t="shared" si="0"/>
        <v>284</v>
      </c>
      <c r="H12" s="13">
        <f t="shared" si="0"/>
        <v>100</v>
      </c>
      <c r="I12" s="13">
        <f t="shared" si="0"/>
        <v>114</v>
      </c>
      <c r="J12" s="13">
        <f t="shared" si="0"/>
        <v>147</v>
      </c>
      <c r="K12" s="13">
        <f t="shared" si="0"/>
        <v>159</v>
      </c>
      <c r="L12" s="13">
        <f t="shared" si="0"/>
        <v>645</v>
      </c>
      <c r="M12" s="13">
        <f t="shared" si="0"/>
        <v>906</v>
      </c>
      <c r="N12" s="13">
        <f t="shared" si="0"/>
        <v>1551</v>
      </c>
      <c r="P12" s="16">
        <f>N14</f>
        <v>1551</v>
      </c>
      <c r="Q12" s="15">
        <v>5019</v>
      </c>
      <c r="R12" s="15">
        <f>P12-Q12</f>
        <v>-3468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13">
        <f>D13+F13+H13+J13</f>
        <v>0</v>
      </c>
      <c r="M13" s="13">
        <f>E13+G13+I13+K13</f>
        <v>0</v>
      </c>
      <c r="N13" s="13">
        <f>L13+M13</f>
        <v>0</v>
      </c>
    </row>
    <row r="14" spans="1:18" x14ac:dyDescent="0.25">
      <c r="A14" s="3"/>
      <c r="B14" s="4" t="s">
        <v>70</v>
      </c>
      <c r="C14" s="3"/>
      <c r="D14" s="29">
        <v>221</v>
      </c>
      <c r="E14" s="29">
        <v>349</v>
      </c>
      <c r="F14" s="29">
        <v>177</v>
      </c>
      <c r="G14" s="29">
        <v>284</v>
      </c>
      <c r="H14" s="29">
        <v>100</v>
      </c>
      <c r="I14" s="29">
        <v>114</v>
      </c>
      <c r="J14" s="29">
        <v>147</v>
      </c>
      <c r="K14" s="29">
        <v>159</v>
      </c>
      <c r="L14" s="13">
        <f>D14+F14+H14+J14</f>
        <v>645</v>
      </c>
      <c r="M14" s="13">
        <f>E14+G14+I14+K14</f>
        <v>906</v>
      </c>
      <c r="N14" s="13">
        <f>L14+M14</f>
        <v>1551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2</v>
      </c>
      <c r="E15" s="12">
        <f t="shared" ref="E15:N15" si="1">SUM(E16:E22)</f>
        <v>3</v>
      </c>
      <c r="F15" s="12">
        <f t="shared" si="1"/>
        <v>26</v>
      </c>
      <c r="G15" s="12">
        <f t="shared" si="1"/>
        <v>41</v>
      </c>
      <c r="H15" s="12">
        <f t="shared" si="1"/>
        <v>44</v>
      </c>
      <c r="I15" s="12">
        <f t="shared" si="1"/>
        <v>43</v>
      </c>
      <c r="J15" s="12">
        <f t="shared" si="1"/>
        <v>41</v>
      </c>
      <c r="K15" s="12">
        <f t="shared" si="1"/>
        <v>53</v>
      </c>
      <c r="L15" s="12">
        <f t="shared" si="1"/>
        <v>113</v>
      </c>
      <c r="M15" s="12">
        <f t="shared" si="1"/>
        <v>140</v>
      </c>
      <c r="N15" s="12">
        <f t="shared" si="1"/>
        <v>253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0</v>
      </c>
      <c r="E16" s="29">
        <v>1</v>
      </c>
      <c r="F16" s="29">
        <v>9</v>
      </c>
      <c r="G16" s="29">
        <v>10</v>
      </c>
      <c r="H16" s="29">
        <v>13</v>
      </c>
      <c r="I16" s="29">
        <v>11</v>
      </c>
      <c r="J16" s="29">
        <v>12</v>
      </c>
      <c r="K16" s="29">
        <v>15</v>
      </c>
      <c r="L16" s="13">
        <f t="shared" ref="L16:M21" si="2">D16+F16+H16+J16</f>
        <v>34</v>
      </c>
      <c r="M16" s="13">
        <f t="shared" si="2"/>
        <v>37</v>
      </c>
      <c r="N16" s="13">
        <f>+M16+L16</f>
        <v>71</v>
      </c>
      <c r="P16" s="15">
        <f>SUM(D14:E14)</f>
        <v>570</v>
      </c>
      <c r="Q16" s="15">
        <v>1997</v>
      </c>
      <c r="R16" s="15">
        <f>P16-Q16</f>
        <v>-1427</v>
      </c>
    </row>
    <row r="17" spans="1:14" x14ac:dyDescent="0.25">
      <c r="A17" s="3"/>
      <c r="B17" s="5" t="s">
        <v>97</v>
      </c>
      <c r="C17" s="3" t="s">
        <v>22</v>
      </c>
      <c r="D17" s="29">
        <v>2</v>
      </c>
      <c r="E17" s="29">
        <v>2</v>
      </c>
      <c r="F17" s="29">
        <v>15</v>
      </c>
      <c r="G17" s="29">
        <v>21</v>
      </c>
      <c r="H17" s="29">
        <v>18</v>
      </c>
      <c r="I17" s="29">
        <v>19</v>
      </c>
      <c r="J17" s="29">
        <v>22</v>
      </c>
      <c r="K17" s="29">
        <v>28</v>
      </c>
      <c r="L17" s="13">
        <f t="shared" si="2"/>
        <v>57</v>
      </c>
      <c r="M17" s="13">
        <f t="shared" si="2"/>
        <v>70</v>
      </c>
      <c r="N17" s="13">
        <f t="shared" ref="N17:N25" si="3">+M17+L17</f>
        <v>127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1</v>
      </c>
      <c r="G18" s="29">
        <v>1</v>
      </c>
      <c r="H18" s="29">
        <v>0</v>
      </c>
      <c r="I18" s="29">
        <v>0</v>
      </c>
      <c r="J18" s="29">
        <v>1</v>
      </c>
      <c r="K18" s="29">
        <v>2</v>
      </c>
      <c r="L18" s="13">
        <f t="shared" si="2"/>
        <v>2</v>
      </c>
      <c r="M18" s="13">
        <f t="shared" si="2"/>
        <v>3</v>
      </c>
      <c r="N18" s="13">
        <f t="shared" si="3"/>
        <v>5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0</v>
      </c>
      <c r="F19" s="29">
        <v>0</v>
      </c>
      <c r="G19" s="29">
        <v>4</v>
      </c>
      <c r="H19" s="29">
        <v>5</v>
      </c>
      <c r="I19" s="29">
        <v>3</v>
      </c>
      <c r="J19" s="29">
        <v>3</v>
      </c>
      <c r="K19" s="29">
        <v>2</v>
      </c>
      <c r="L19" s="13">
        <f t="shared" si="2"/>
        <v>8</v>
      </c>
      <c r="M19" s="13">
        <f t="shared" si="2"/>
        <v>9</v>
      </c>
      <c r="N19" s="13">
        <f t="shared" si="3"/>
        <v>17</v>
      </c>
    </row>
    <row r="20" spans="1:14" x14ac:dyDescent="0.25">
      <c r="A20" s="3"/>
      <c r="B20" s="5" t="s">
        <v>100</v>
      </c>
      <c r="C20" s="3" t="s">
        <v>22</v>
      </c>
      <c r="D20" s="29">
        <v>0</v>
      </c>
      <c r="E20" s="29">
        <v>0</v>
      </c>
      <c r="F20" s="29">
        <v>1</v>
      </c>
      <c r="G20" s="29">
        <v>5</v>
      </c>
      <c r="H20" s="29">
        <v>8</v>
      </c>
      <c r="I20" s="29">
        <v>9</v>
      </c>
      <c r="J20" s="29">
        <v>1</v>
      </c>
      <c r="K20" s="29">
        <v>5</v>
      </c>
      <c r="L20" s="13">
        <f t="shared" si="2"/>
        <v>10</v>
      </c>
      <c r="M20" s="13">
        <f t="shared" si="2"/>
        <v>19</v>
      </c>
      <c r="N20" s="13">
        <f t="shared" si="3"/>
        <v>29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13">
        <f t="shared" si="2"/>
        <v>0</v>
      </c>
      <c r="M21" s="13">
        <f t="shared" si="2"/>
        <v>0</v>
      </c>
      <c r="N21" s="13">
        <f t="shared" si="3"/>
        <v>0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0</v>
      </c>
      <c r="I22" s="39">
        <f t="shared" si="4"/>
        <v>1</v>
      </c>
      <c r="J22" s="39">
        <f t="shared" si="4"/>
        <v>2</v>
      </c>
      <c r="K22" s="39">
        <f t="shared" si="4"/>
        <v>1</v>
      </c>
      <c r="L22" s="39">
        <f t="shared" si="4"/>
        <v>2</v>
      </c>
      <c r="M22" s="39">
        <f t="shared" si="4"/>
        <v>2</v>
      </c>
      <c r="N22" s="39">
        <f t="shared" si="4"/>
        <v>4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1</v>
      </c>
      <c r="L23" s="13">
        <f t="shared" ref="L23:M25" si="5">D23+F23+H23+J23</f>
        <v>0</v>
      </c>
      <c r="M23" s="13">
        <f t="shared" si="5"/>
        <v>1</v>
      </c>
      <c r="N23" s="13">
        <f t="shared" si="3"/>
        <v>1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2</v>
      </c>
      <c r="K25" s="29">
        <v>0</v>
      </c>
      <c r="L25" s="13">
        <f t="shared" si="5"/>
        <v>2</v>
      </c>
      <c r="M25" s="13">
        <f t="shared" si="5"/>
        <v>0</v>
      </c>
      <c r="N25" s="13">
        <f t="shared" si="3"/>
        <v>2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13">
        <f t="shared" si="6"/>
        <v>0</v>
      </c>
      <c r="M27" s="13">
        <f t="shared" si="7"/>
        <v>0</v>
      </c>
      <c r="N27" s="13">
        <f t="shared" si="8"/>
        <v>0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1</v>
      </c>
      <c r="J29" s="29">
        <v>0</v>
      </c>
      <c r="K29" s="29">
        <v>0</v>
      </c>
      <c r="L29" s="13">
        <f t="shared" si="6"/>
        <v>0</v>
      </c>
      <c r="M29" s="13">
        <f t="shared" si="7"/>
        <v>1</v>
      </c>
      <c r="N29" s="13">
        <f t="shared" si="8"/>
        <v>1</v>
      </c>
    </row>
    <row r="30" spans="1:14" x14ac:dyDescent="0.25">
      <c r="A30" s="3"/>
      <c r="B30" s="5"/>
      <c r="C30" s="3" t="s">
        <v>22</v>
      </c>
      <c r="D30" s="12">
        <f>D14</f>
        <v>221</v>
      </c>
      <c r="E30" s="12">
        <f t="shared" ref="E30:N30" si="9">E14</f>
        <v>349</v>
      </c>
      <c r="F30" s="12">
        <f t="shared" si="9"/>
        <v>177</v>
      </c>
      <c r="G30" s="12">
        <f t="shared" si="9"/>
        <v>284</v>
      </c>
      <c r="H30" s="12">
        <f t="shared" si="9"/>
        <v>100</v>
      </c>
      <c r="I30" s="12">
        <f t="shared" si="9"/>
        <v>114</v>
      </c>
      <c r="J30" s="12">
        <f t="shared" si="9"/>
        <v>147</v>
      </c>
      <c r="K30" s="12">
        <f t="shared" si="9"/>
        <v>159</v>
      </c>
      <c r="L30" s="12">
        <f t="shared" si="9"/>
        <v>645</v>
      </c>
      <c r="M30" s="12">
        <f t="shared" si="9"/>
        <v>906</v>
      </c>
      <c r="N30" s="12">
        <f t="shared" si="9"/>
        <v>1551</v>
      </c>
    </row>
    <row r="32" spans="1:14" x14ac:dyDescent="0.25">
      <c r="B32" t="s">
        <v>35</v>
      </c>
      <c r="K32" s="7" t="s">
        <v>112</v>
      </c>
    </row>
    <row r="33" spans="2:11" x14ac:dyDescent="0.25">
      <c r="B33" t="s">
        <v>37</v>
      </c>
      <c r="K33" t="s">
        <v>36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  <mergeCell ref="L10:M10"/>
    <mergeCell ref="D10:E10"/>
    <mergeCell ref="F10:G10"/>
    <mergeCell ref="H10:I10"/>
    <mergeCell ref="J10:K10"/>
  </mergeCells>
  <pageMargins left="0.56874999999999998" right="0.25902777777777802" top="0.24" bottom="0.13" header="0.23888888888888901" footer="0.21"/>
  <pageSetup paperSize="10001"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K33" sqref="K33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1" t="s">
        <v>75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8" ht="21" x14ac:dyDescent="0.35">
      <c r="A2" s="41" t="s">
        <v>90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5" spans="1:18" x14ac:dyDescent="0.25">
      <c r="A5" s="50" t="s">
        <v>3</v>
      </c>
      <c r="B5" s="56" t="s">
        <v>4</v>
      </c>
      <c r="C5" s="42" t="s">
        <v>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4"/>
    </row>
    <row r="6" spans="1:18" ht="15" customHeight="1" x14ac:dyDescent="0.25">
      <c r="A6" s="51"/>
      <c r="B6" s="57"/>
      <c r="C6" s="1" t="s">
        <v>6</v>
      </c>
      <c r="D6" s="59" t="s">
        <v>7</v>
      </c>
      <c r="E6" s="60"/>
      <c r="F6" s="45" t="s">
        <v>8</v>
      </c>
      <c r="G6" s="46"/>
      <c r="H6" s="46"/>
      <c r="I6" s="46"/>
      <c r="J6" s="46"/>
      <c r="K6" s="47"/>
      <c r="L6" s="59" t="s">
        <v>11</v>
      </c>
      <c r="M6" s="60"/>
      <c r="N6" s="53" t="s">
        <v>12</v>
      </c>
    </row>
    <row r="7" spans="1:18" ht="31.5" customHeight="1" x14ac:dyDescent="0.25">
      <c r="A7" s="51"/>
      <c r="B7" s="57"/>
      <c r="C7" s="1"/>
      <c r="D7" s="61"/>
      <c r="E7" s="62"/>
      <c r="F7" s="45" t="s">
        <v>13</v>
      </c>
      <c r="G7" s="47"/>
      <c r="H7" s="48" t="s">
        <v>14</v>
      </c>
      <c r="I7" s="49"/>
      <c r="J7" s="48" t="s">
        <v>15</v>
      </c>
      <c r="K7" s="49"/>
      <c r="L7" s="61"/>
      <c r="M7" s="62"/>
      <c r="N7" s="54"/>
    </row>
    <row r="8" spans="1:18" x14ac:dyDescent="0.25">
      <c r="A8" s="52"/>
      <c r="B8" s="58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5"/>
    </row>
    <row r="9" spans="1:18" x14ac:dyDescent="0.25">
      <c r="A9" s="3"/>
      <c r="B9" s="4" t="s">
        <v>18</v>
      </c>
      <c r="C9" s="3"/>
      <c r="D9" s="42"/>
      <c r="E9" s="43"/>
      <c r="F9" s="43"/>
      <c r="G9" s="43"/>
      <c r="H9" s="43"/>
      <c r="I9" s="43"/>
      <c r="J9" s="43"/>
      <c r="K9" s="43"/>
      <c r="L9" s="43"/>
      <c r="M9" s="43"/>
      <c r="N9" s="44"/>
    </row>
    <row r="10" spans="1:18" x14ac:dyDescent="0.25">
      <c r="A10" s="3"/>
      <c r="B10" s="4" t="s">
        <v>19</v>
      </c>
      <c r="C10" s="3"/>
      <c r="D10" s="42"/>
      <c r="E10" s="44"/>
      <c r="F10" s="42"/>
      <c r="G10" s="44"/>
      <c r="H10" s="42"/>
      <c r="I10" s="44"/>
      <c r="J10" s="42"/>
      <c r="K10" s="44"/>
      <c r="L10" s="42"/>
      <c r="M10" s="44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172</v>
      </c>
      <c r="E12" s="13">
        <f t="shared" si="0"/>
        <v>271</v>
      </c>
      <c r="F12" s="13">
        <f t="shared" si="0"/>
        <v>147</v>
      </c>
      <c r="G12" s="13">
        <f t="shared" si="0"/>
        <v>208</v>
      </c>
      <c r="H12" s="13">
        <f t="shared" si="0"/>
        <v>90</v>
      </c>
      <c r="I12" s="13">
        <f t="shared" si="0"/>
        <v>104</v>
      </c>
      <c r="J12" s="13">
        <f t="shared" si="0"/>
        <v>115</v>
      </c>
      <c r="K12" s="13">
        <f t="shared" si="0"/>
        <v>144</v>
      </c>
      <c r="L12" s="13">
        <f t="shared" si="0"/>
        <v>524</v>
      </c>
      <c r="M12" s="13">
        <f t="shared" si="0"/>
        <v>727</v>
      </c>
      <c r="N12" s="13">
        <f t="shared" si="0"/>
        <v>1251</v>
      </c>
      <c r="P12" s="16">
        <f>N14</f>
        <v>1251</v>
      </c>
      <c r="Q12" s="15">
        <v>5019</v>
      </c>
      <c r="R12" s="15">
        <f>P12-Q12</f>
        <v>-3768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13">
        <f>D13+F13+H13+J13</f>
        <v>0</v>
      </c>
      <c r="M13" s="13">
        <f>E13+G13+I13+K13</f>
        <v>0</v>
      </c>
      <c r="N13" s="13">
        <f>L13+M13</f>
        <v>0</v>
      </c>
    </row>
    <row r="14" spans="1:18" x14ac:dyDescent="0.25">
      <c r="A14" s="3"/>
      <c r="B14" s="4" t="s">
        <v>70</v>
      </c>
      <c r="C14" s="3"/>
      <c r="D14" s="29">
        <v>172</v>
      </c>
      <c r="E14" s="29">
        <v>271</v>
      </c>
      <c r="F14" s="29">
        <v>147</v>
      </c>
      <c r="G14" s="29">
        <v>208</v>
      </c>
      <c r="H14" s="29">
        <v>90</v>
      </c>
      <c r="I14" s="29">
        <v>104</v>
      </c>
      <c r="J14" s="29">
        <v>115</v>
      </c>
      <c r="K14" s="29">
        <v>144</v>
      </c>
      <c r="L14" s="13">
        <f>D14+F14+H14+J14</f>
        <v>524</v>
      </c>
      <c r="M14" s="13">
        <f>E14+G14+I14+K14</f>
        <v>727</v>
      </c>
      <c r="N14" s="13">
        <f>L14+M14</f>
        <v>1251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0</v>
      </c>
      <c r="E15" s="12">
        <f t="shared" ref="E15:N15" si="1">SUM(E16:E22)</f>
        <v>4</v>
      </c>
      <c r="F15" s="12">
        <f t="shared" si="1"/>
        <v>35</v>
      </c>
      <c r="G15" s="12">
        <f t="shared" si="1"/>
        <v>43</v>
      </c>
      <c r="H15" s="12">
        <f t="shared" si="1"/>
        <v>46</v>
      </c>
      <c r="I15" s="12">
        <f t="shared" si="1"/>
        <v>60</v>
      </c>
      <c r="J15" s="12">
        <f t="shared" si="1"/>
        <v>53</v>
      </c>
      <c r="K15" s="12">
        <f t="shared" si="1"/>
        <v>60</v>
      </c>
      <c r="L15" s="12">
        <f t="shared" si="1"/>
        <v>134</v>
      </c>
      <c r="M15" s="12">
        <f t="shared" si="1"/>
        <v>167</v>
      </c>
      <c r="N15" s="12">
        <f t="shared" si="1"/>
        <v>301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0</v>
      </c>
      <c r="E16" s="29">
        <v>1</v>
      </c>
      <c r="F16" s="29">
        <v>6</v>
      </c>
      <c r="G16" s="29">
        <v>8</v>
      </c>
      <c r="H16" s="29">
        <v>20</v>
      </c>
      <c r="I16" s="29">
        <v>12</v>
      </c>
      <c r="J16" s="29">
        <v>14</v>
      </c>
      <c r="K16" s="29">
        <v>13</v>
      </c>
      <c r="L16" s="13">
        <f t="shared" ref="L16:M21" si="2">D16+F16+H16+J16</f>
        <v>40</v>
      </c>
      <c r="M16" s="13">
        <f t="shared" si="2"/>
        <v>34</v>
      </c>
      <c r="N16" s="13">
        <f>+M16+L16</f>
        <v>74</v>
      </c>
      <c r="P16" s="15">
        <f>SUM(D14:E14)</f>
        <v>443</v>
      </c>
      <c r="Q16" s="15">
        <v>1997</v>
      </c>
      <c r="R16" s="15">
        <f>P16-Q16</f>
        <v>-1554</v>
      </c>
    </row>
    <row r="17" spans="1:14" x14ac:dyDescent="0.25">
      <c r="A17" s="3"/>
      <c r="B17" s="5" t="s">
        <v>97</v>
      </c>
      <c r="C17" s="3" t="s">
        <v>22</v>
      </c>
      <c r="D17" s="29">
        <v>0</v>
      </c>
      <c r="E17" s="29">
        <v>2</v>
      </c>
      <c r="F17" s="29">
        <v>19</v>
      </c>
      <c r="G17" s="29">
        <v>27</v>
      </c>
      <c r="H17" s="29">
        <v>20</v>
      </c>
      <c r="I17" s="29">
        <v>32</v>
      </c>
      <c r="J17" s="29">
        <v>20</v>
      </c>
      <c r="K17" s="29">
        <v>26</v>
      </c>
      <c r="L17" s="13">
        <f t="shared" si="2"/>
        <v>59</v>
      </c>
      <c r="M17" s="13">
        <f t="shared" si="2"/>
        <v>87</v>
      </c>
      <c r="N17" s="13">
        <f t="shared" ref="N17:N25" si="3">+M17+L17</f>
        <v>146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3</v>
      </c>
      <c r="G18" s="29">
        <v>0</v>
      </c>
      <c r="H18" s="29">
        <v>0</v>
      </c>
      <c r="I18" s="29">
        <v>1</v>
      </c>
      <c r="J18" s="29">
        <v>3</v>
      </c>
      <c r="K18" s="29">
        <v>2</v>
      </c>
      <c r="L18" s="13">
        <f t="shared" si="2"/>
        <v>6</v>
      </c>
      <c r="M18" s="13">
        <f t="shared" si="2"/>
        <v>3</v>
      </c>
      <c r="N18" s="13">
        <f t="shared" si="3"/>
        <v>9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0</v>
      </c>
      <c r="F19" s="29">
        <v>2</v>
      </c>
      <c r="G19" s="29">
        <v>4</v>
      </c>
      <c r="H19" s="29">
        <v>2</v>
      </c>
      <c r="I19" s="29">
        <v>3</v>
      </c>
      <c r="J19" s="29">
        <v>6</v>
      </c>
      <c r="K19" s="29">
        <v>9</v>
      </c>
      <c r="L19" s="13">
        <f t="shared" si="2"/>
        <v>10</v>
      </c>
      <c r="M19" s="13">
        <f t="shared" si="2"/>
        <v>16</v>
      </c>
      <c r="N19" s="13">
        <f t="shared" si="3"/>
        <v>26</v>
      </c>
    </row>
    <row r="20" spans="1:14" x14ac:dyDescent="0.25">
      <c r="A20" s="3"/>
      <c r="B20" s="5" t="s">
        <v>100</v>
      </c>
      <c r="C20" s="3" t="s">
        <v>22</v>
      </c>
      <c r="D20" s="29">
        <v>0</v>
      </c>
      <c r="E20" s="29">
        <v>1</v>
      </c>
      <c r="F20" s="29">
        <v>5</v>
      </c>
      <c r="G20" s="29">
        <v>4</v>
      </c>
      <c r="H20" s="29">
        <v>3</v>
      </c>
      <c r="I20" s="29">
        <v>11</v>
      </c>
      <c r="J20" s="29">
        <v>8</v>
      </c>
      <c r="K20" s="29">
        <v>7</v>
      </c>
      <c r="L20" s="13">
        <f t="shared" si="2"/>
        <v>16</v>
      </c>
      <c r="M20" s="13">
        <f t="shared" si="2"/>
        <v>23</v>
      </c>
      <c r="N20" s="13">
        <f t="shared" si="3"/>
        <v>39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13">
        <f t="shared" si="2"/>
        <v>0</v>
      </c>
      <c r="M21" s="13">
        <f t="shared" si="2"/>
        <v>0</v>
      </c>
      <c r="N21" s="13">
        <f t="shared" si="3"/>
        <v>0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1</v>
      </c>
      <c r="I22" s="39">
        <f t="shared" si="4"/>
        <v>1</v>
      </c>
      <c r="J22" s="39">
        <f t="shared" si="4"/>
        <v>2</v>
      </c>
      <c r="K22" s="39">
        <f t="shared" si="4"/>
        <v>3</v>
      </c>
      <c r="L22" s="39">
        <f t="shared" si="4"/>
        <v>3</v>
      </c>
      <c r="M22" s="39">
        <f t="shared" si="4"/>
        <v>4</v>
      </c>
      <c r="N22" s="39">
        <f t="shared" si="4"/>
        <v>7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13">
        <f t="shared" ref="L23:M25" si="5">D23+F23+H23+J23</f>
        <v>0</v>
      </c>
      <c r="M23" s="13">
        <f t="shared" si="5"/>
        <v>0</v>
      </c>
      <c r="N23" s="13">
        <f t="shared" si="3"/>
        <v>0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13">
        <f t="shared" si="5"/>
        <v>0</v>
      </c>
      <c r="M25" s="13">
        <f t="shared" si="5"/>
        <v>0</v>
      </c>
      <c r="N25" s="13">
        <f t="shared" si="3"/>
        <v>0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13">
        <f t="shared" si="6"/>
        <v>0</v>
      </c>
      <c r="M27" s="13">
        <f t="shared" si="7"/>
        <v>0</v>
      </c>
      <c r="N27" s="13">
        <f t="shared" si="8"/>
        <v>0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1</v>
      </c>
      <c r="I29" s="29">
        <v>1</v>
      </c>
      <c r="J29" s="29">
        <v>2</v>
      </c>
      <c r="K29" s="29">
        <v>3</v>
      </c>
      <c r="L29" s="13">
        <f t="shared" si="6"/>
        <v>3</v>
      </c>
      <c r="M29" s="13">
        <f t="shared" si="7"/>
        <v>4</v>
      </c>
      <c r="N29" s="13">
        <f t="shared" si="8"/>
        <v>7</v>
      </c>
    </row>
    <row r="30" spans="1:14" x14ac:dyDescent="0.25">
      <c r="A30" s="3"/>
      <c r="B30" s="5"/>
      <c r="C30" s="3" t="s">
        <v>22</v>
      </c>
      <c r="D30" s="12">
        <f>D14</f>
        <v>172</v>
      </c>
      <c r="E30" s="12">
        <f t="shared" ref="E30:N30" si="9">E14</f>
        <v>271</v>
      </c>
      <c r="F30" s="12">
        <f t="shared" si="9"/>
        <v>147</v>
      </c>
      <c r="G30" s="12">
        <f t="shared" si="9"/>
        <v>208</v>
      </c>
      <c r="H30" s="12">
        <f t="shared" si="9"/>
        <v>90</v>
      </c>
      <c r="I30" s="12">
        <f t="shared" si="9"/>
        <v>104</v>
      </c>
      <c r="J30" s="12">
        <f t="shared" si="9"/>
        <v>115</v>
      </c>
      <c r="K30" s="12">
        <f t="shared" si="9"/>
        <v>144</v>
      </c>
      <c r="L30" s="12">
        <f t="shared" si="9"/>
        <v>524</v>
      </c>
      <c r="M30" s="12">
        <f t="shared" si="9"/>
        <v>727</v>
      </c>
      <c r="N30" s="12">
        <f t="shared" si="9"/>
        <v>1251</v>
      </c>
    </row>
    <row r="32" spans="1:14" x14ac:dyDescent="0.25">
      <c r="B32" t="s">
        <v>35</v>
      </c>
      <c r="K32" s="7" t="s">
        <v>113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L10:M10"/>
    <mergeCell ref="D10:E10"/>
    <mergeCell ref="F10:G10"/>
    <mergeCell ref="H10:I10"/>
    <mergeCell ref="J10:K10"/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</mergeCells>
  <pageMargins left="0.56874999999999998" right="0.25902777777777802" top="0.22" bottom="0.12" header="0.23888888888888901" footer="0.12"/>
  <pageSetup paperSize="10001"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B1" zoomScale="80" zoomScaleNormal="80" workbookViewId="0">
      <selection activeCell="K33" sqref="K33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1" t="s">
        <v>75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8" ht="21" x14ac:dyDescent="0.35">
      <c r="A2" s="41" t="s">
        <v>89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5" spans="1:18" x14ac:dyDescent="0.25">
      <c r="A5" s="50" t="s">
        <v>3</v>
      </c>
      <c r="B5" s="56" t="s">
        <v>4</v>
      </c>
      <c r="C5" s="42" t="s">
        <v>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4"/>
    </row>
    <row r="6" spans="1:18" ht="15" customHeight="1" x14ac:dyDescent="0.25">
      <c r="A6" s="51"/>
      <c r="B6" s="57"/>
      <c r="C6" s="1" t="s">
        <v>6</v>
      </c>
      <c r="D6" s="59" t="s">
        <v>7</v>
      </c>
      <c r="E6" s="60"/>
      <c r="F6" s="45" t="s">
        <v>8</v>
      </c>
      <c r="G6" s="46"/>
      <c r="H6" s="46"/>
      <c r="I6" s="46"/>
      <c r="J6" s="46"/>
      <c r="K6" s="47"/>
      <c r="L6" s="59" t="s">
        <v>11</v>
      </c>
      <c r="M6" s="60"/>
      <c r="N6" s="53" t="s">
        <v>12</v>
      </c>
    </row>
    <row r="7" spans="1:18" ht="31.5" customHeight="1" x14ac:dyDescent="0.25">
      <c r="A7" s="51"/>
      <c r="B7" s="57"/>
      <c r="C7" s="1"/>
      <c r="D7" s="61"/>
      <c r="E7" s="62"/>
      <c r="F7" s="45" t="s">
        <v>13</v>
      </c>
      <c r="G7" s="47"/>
      <c r="H7" s="48" t="s">
        <v>14</v>
      </c>
      <c r="I7" s="49"/>
      <c r="J7" s="48" t="s">
        <v>15</v>
      </c>
      <c r="K7" s="49"/>
      <c r="L7" s="61"/>
      <c r="M7" s="62"/>
      <c r="N7" s="54"/>
    </row>
    <row r="8" spans="1:18" x14ac:dyDescent="0.25">
      <c r="A8" s="52"/>
      <c r="B8" s="58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5"/>
    </row>
    <row r="9" spans="1:18" x14ac:dyDescent="0.25">
      <c r="A9" s="3"/>
      <c r="B9" s="4" t="s">
        <v>18</v>
      </c>
      <c r="C9" s="3"/>
      <c r="D9" s="42"/>
      <c r="E9" s="43"/>
      <c r="F9" s="43"/>
      <c r="G9" s="43"/>
      <c r="H9" s="43"/>
      <c r="I9" s="43"/>
      <c r="J9" s="43"/>
      <c r="K9" s="43"/>
      <c r="L9" s="43"/>
      <c r="M9" s="43"/>
      <c r="N9" s="44"/>
    </row>
    <row r="10" spans="1:18" x14ac:dyDescent="0.25">
      <c r="A10" s="3"/>
      <c r="B10" s="4" t="s">
        <v>19</v>
      </c>
      <c r="C10" s="3"/>
      <c r="D10" s="42"/>
      <c r="E10" s="44"/>
      <c r="F10" s="42"/>
      <c r="G10" s="44"/>
      <c r="H10" s="42"/>
      <c r="I10" s="44"/>
      <c r="J10" s="42"/>
      <c r="K10" s="44"/>
      <c r="L10" s="42"/>
      <c r="M10" s="44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441</v>
      </c>
      <c r="E12" s="13">
        <f t="shared" si="0"/>
        <v>614</v>
      </c>
      <c r="F12" s="13">
        <f t="shared" si="0"/>
        <v>280</v>
      </c>
      <c r="G12" s="13">
        <f t="shared" si="0"/>
        <v>518</v>
      </c>
      <c r="H12" s="13">
        <f t="shared" si="0"/>
        <v>120</v>
      </c>
      <c r="I12" s="13">
        <f t="shared" si="0"/>
        <v>190</v>
      </c>
      <c r="J12" s="13">
        <f t="shared" si="0"/>
        <v>203</v>
      </c>
      <c r="K12" s="13">
        <f t="shared" si="0"/>
        <v>250</v>
      </c>
      <c r="L12" s="13">
        <f t="shared" si="0"/>
        <v>1044</v>
      </c>
      <c r="M12" s="13">
        <f t="shared" si="0"/>
        <v>1572</v>
      </c>
      <c r="N12" s="13">
        <f t="shared" si="0"/>
        <v>2616</v>
      </c>
      <c r="P12" s="16">
        <f>N14</f>
        <v>2616</v>
      </c>
      <c r="Q12" s="15">
        <v>5019</v>
      </c>
      <c r="R12" s="15">
        <f>P12-Q12</f>
        <v>-2403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13">
        <f>D13+F13+H13+J13</f>
        <v>0</v>
      </c>
      <c r="M13" s="13">
        <f>E13+G13+I13+K13</f>
        <v>0</v>
      </c>
      <c r="N13" s="13">
        <f>L13+M13</f>
        <v>0</v>
      </c>
    </row>
    <row r="14" spans="1:18" x14ac:dyDescent="0.25">
      <c r="A14" s="3"/>
      <c r="B14" s="4" t="s">
        <v>70</v>
      </c>
      <c r="C14" s="3"/>
      <c r="D14" s="29">
        <v>441</v>
      </c>
      <c r="E14" s="29">
        <v>614</v>
      </c>
      <c r="F14" s="29">
        <v>280</v>
      </c>
      <c r="G14" s="29">
        <v>518</v>
      </c>
      <c r="H14" s="29">
        <v>120</v>
      </c>
      <c r="I14" s="29">
        <v>190</v>
      </c>
      <c r="J14" s="29">
        <v>203</v>
      </c>
      <c r="K14" s="29">
        <v>250</v>
      </c>
      <c r="L14" s="13">
        <f>D14+F14+H14+J14</f>
        <v>1044</v>
      </c>
      <c r="M14" s="13">
        <f>E14+G14+I14+K14</f>
        <v>1572</v>
      </c>
      <c r="N14" s="13">
        <f>L14+M14</f>
        <v>2616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4</v>
      </c>
      <c r="E15" s="12">
        <f t="shared" ref="E15:N15" si="1">SUM(E16:E22)</f>
        <v>9</v>
      </c>
      <c r="F15" s="12">
        <f t="shared" si="1"/>
        <v>71</v>
      </c>
      <c r="G15" s="12">
        <f t="shared" si="1"/>
        <v>108</v>
      </c>
      <c r="H15" s="12">
        <f t="shared" si="1"/>
        <v>69</v>
      </c>
      <c r="I15" s="12">
        <f t="shared" si="1"/>
        <v>108</v>
      </c>
      <c r="J15" s="12">
        <f t="shared" si="1"/>
        <v>86</v>
      </c>
      <c r="K15" s="12">
        <f t="shared" si="1"/>
        <v>100</v>
      </c>
      <c r="L15" s="12">
        <f t="shared" si="1"/>
        <v>230</v>
      </c>
      <c r="M15" s="12">
        <f t="shared" si="1"/>
        <v>325</v>
      </c>
      <c r="N15" s="12">
        <f t="shared" si="1"/>
        <v>555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3</v>
      </c>
      <c r="E16" s="29">
        <v>5</v>
      </c>
      <c r="F16" s="29">
        <v>17</v>
      </c>
      <c r="G16" s="29">
        <v>25</v>
      </c>
      <c r="H16" s="29">
        <v>22</v>
      </c>
      <c r="I16" s="29">
        <v>27</v>
      </c>
      <c r="J16" s="29">
        <v>25</v>
      </c>
      <c r="K16" s="29">
        <v>20</v>
      </c>
      <c r="L16" s="13">
        <f t="shared" ref="L16:M21" si="2">D16+F16+H16+J16</f>
        <v>67</v>
      </c>
      <c r="M16" s="13">
        <f t="shared" si="2"/>
        <v>77</v>
      </c>
      <c r="N16" s="13">
        <f>+M16+L16</f>
        <v>144</v>
      </c>
      <c r="P16" s="15">
        <f>SUM(D14:E14)</f>
        <v>1055</v>
      </c>
      <c r="Q16" s="15">
        <v>1997</v>
      </c>
      <c r="R16" s="15">
        <f>P16-Q16</f>
        <v>-942</v>
      </c>
    </row>
    <row r="17" spans="1:14" x14ac:dyDescent="0.25">
      <c r="A17" s="3"/>
      <c r="B17" s="5" t="s">
        <v>97</v>
      </c>
      <c r="C17" s="3" t="s">
        <v>22</v>
      </c>
      <c r="D17" s="29"/>
      <c r="E17" s="29">
        <v>2</v>
      </c>
      <c r="F17" s="29">
        <v>37</v>
      </c>
      <c r="G17" s="29">
        <v>59</v>
      </c>
      <c r="H17" s="29">
        <v>25</v>
      </c>
      <c r="I17" s="29">
        <v>44</v>
      </c>
      <c r="J17" s="29">
        <v>30</v>
      </c>
      <c r="K17" s="29">
        <v>56</v>
      </c>
      <c r="L17" s="13">
        <f t="shared" si="2"/>
        <v>92</v>
      </c>
      <c r="M17" s="13">
        <f t="shared" si="2"/>
        <v>161</v>
      </c>
      <c r="N17" s="13">
        <f t="shared" ref="N17:N25" si="3">+M17+L17</f>
        <v>253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4</v>
      </c>
      <c r="G18" s="29">
        <v>5</v>
      </c>
      <c r="H18" s="29">
        <v>2</v>
      </c>
      <c r="I18" s="29">
        <v>2</v>
      </c>
      <c r="J18" s="29">
        <v>2</v>
      </c>
      <c r="K18" s="29">
        <v>2</v>
      </c>
      <c r="L18" s="13">
        <f t="shared" si="2"/>
        <v>8</v>
      </c>
      <c r="M18" s="13">
        <f t="shared" si="2"/>
        <v>9</v>
      </c>
      <c r="N18" s="13">
        <f t="shared" si="3"/>
        <v>17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1</v>
      </c>
      <c r="F19" s="29">
        <v>3</v>
      </c>
      <c r="G19" s="29">
        <v>5</v>
      </c>
      <c r="H19" s="29">
        <v>3</v>
      </c>
      <c r="I19" s="29">
        <v>7</v>
      </c>
      <c r="J19" s="29">
        <v>12</v>
      </c>
      <c r="K19" s="29">
        <v>11</v>
      </c>
      <c r="L19" s="13">
        <f t="shared" si="2"/>
        <v>18</v>
      </c>
      <c r="M19" s="13">
        <f t="shared" si="2"/>
        <v>24</v>
      </c>
      <c r="N19" s="13">
        <f t="shared" si="3"/>
        <v>42</v>
      </c>
    </row>
    <row r="20" spans="1:14" x14ac:dyDescent="0.25">
      <c r="A20" s="3"/>
      <c r="B20" s="5" t="s">
        <v>100</v>
      </c>
      <c r="C20" s="3" t="s">
        <v>22</v>
      </c>
      <c r="D20" s="29">
        <v>1</v>
      </c>
      <c r="E20" s="29">
        <v>1</v>
      </c>
      <c r="F20" s="29">
        <v>9</v>
      </c>
      <c r="G20" s="29">
        <v>14</v>
      </c>
      <c r="H20" s="29">
        <v>16</v>
      </c>
      <c r="I20" s="29">
        <v>27</v>
      </c>
      <c r="J20" s="29">
        <v>16</v>
      </c>
      <c r="K20" s="29">
        <v>9</v>
      </c>
      <c r="L20" s="13">
        <f t="shared" si="2"/>
        <v>42</v>
      </c>
      <c r="M20" s="13">
        <f t="shared" si="2"/>
        <v>51</v>
      </c>
      <c r="N20" s="13">
        <f t="shared" si="3"/>
        <v>93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0</v>
      </c>
      <c r="J21" s="29">
        <v>0</v>
      </c>
      <c r="K21" s="29">
        <v>0</v>
      </c>
      <c r="L21" s="13">
        <f t="shared" si="2"/>
        <v>1</v>
      </c>
      <c r="M21" s="13">
        <f t="shared" si="2"/>
        <v>0</v>
      </c>
      <c r="N21" s="13">
        <f t="shared" si="3"/>
        <v>1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1</v>
      </c>
      <c r="G22" s="39">
        <f t="shared" si="4"/>
        <v>0</v>
      </c>
      <c r="H22" s="39">
        <f t="shared" si="4"/>
        <v>0</v>
      </c>
      <c r="I22" s="39">
        <f t="shared" si="4"/>
        <v>1</v>
      </c>
      <c r="J22" s="39">
        <f t="shared" si="4"/>
        <v>1</v>
      </c>
      <c r="K22" s="39">
        <f t="shared" si="4"/>
        <v>2</v>
      </c>
      <c r="L22" s="39">
        <f t="shared" si="4"/>
        <v>2</v>
      </c>
      <c r="M22" s="39">
        <f t="shared" si="4"/>
        <v>3</v>
      </c>
      <c r="N22" s="39">
        <f t="shared" si="4"/>
        <v>5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1</v>
      </c>
      <c r="L23" s="13">
        <f t="shared" ref="L23:M25" si="5">D23+F23+H23+J23</f>
        <v>0</v>
      </c>
      <c r="M23" s="13">
        <f t="shared" si="5"/>
        <v>1</v>
      </c>
      <c r="N23" s="13">
        <f t="shared" si="3"/>
        <v>1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1</v>
      </c>
      <c r="K25" s="29">
        <v>1</v>
      </c>
      <c r="L25" s="13">
        <f t="shared" si="5"/>
        <v>1</v>
      </c>
      <c r="M25" s="13">
        <f t="shared" si="5"/>
        <v>1</v>
      </c>
      <c r="N25" s="13">
        <f t="shared" si="3"/>
        <v>2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13">
        <f t="shared" si="6"/>
        <v>0</v>
      </c>
      <c r="M27" s="13">
        <f t="shared" si="7"/>
        <v>0</v>
      </c>
      <c r="N27" s="13">
        <f t="shared" si="8"/>
        <v>0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1</v>
      </c>
      <c r="G29" s="29">
        <v>0</v>
      </c>
      <c r="H29" s="29">
        <v>0</v>
      </c>
      <c r="I29" s="29">
        <v>1</v>
      </c>
      <c r="J29" s="29">
        <v>0</v>
      </c>
      <c r="K29" s="29">
        <v>0</v>
      </c>
      <c r="L29" s="13">
        <f t="shared" si="6"/>
        <v>1</v>
      </c>
      <c r="M29" s="13">
        <f t="shared" si="7"/>
        <v>1</v>
      </c>
      <c r="N29" s="13">
        <f t="shared" si="8"/>
        <v>2</v>
      </c>
    </row>
    <row r="30" spans="1:14" x14ac:dyDescent="0.25">
      <c r="A30" s="3"/>
      <c r="B30" s="5"/>
      <c r="C30" s="3" t="s">
        <v>22</v>
      </c>
      <c r="D30" s="12">
        <f>D14</f>
        <v>441</v>
      </c>
      <c r="E30" s="12">
        <f t="shared" ref="E30:N30" si="9">E14</f>
        <v>614</v>
      </c>
      <c r="F30" s="12">
        <f t="shared" si="9"/>
        <v>280</v>
      </c>
      <c r="G30" s="12">
        <f t="shared" si="9"/>
        <v>518</v>
      </c>
      <c r="H30" s="12">
        <f t="shared" si="9"/>
        <v>120</v>
      </c>
      <c r="I30" s="12">
        <f t="shared" si="9"/>
        <v>190</v>
      </c>
      <c r="J30" s="12">
        <f t="shared" si="9"/>
        <v>203</v>
      </c>
      <c r="K30" s="12">
        <f t="shared" si="9"/>
        <v>250</v>
      </c>
      <c r="L30" s="12">
        <f t="shared" si="9"/>
        <v>1044</v>
      </c>
      <c r="M30" s="12">
        <f t="shared" si="9"/>
        <v>1572</v>
      </c>
      <c r="N30" s="12">
        <f t="shared" si="9"/>
        <v>2616</v>
      </c>
    </row>
    <row r="32" spans="1:14" x14ac:dyDescent="0.25">
      <c r="B32" t="s">
        <v>35</v>
      </c>
      <c r="K32" s="7" t="s">
        <v>114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  <mergeCell ref="L10:M10"/>
    <mergeCell ref="D10:E10"/>
    <mergeCell ref="F10:G10"/>
    <mergeCell ref="H10:I10"/>
    <mergeCell ref="J10:K10"/>
  </mergeCells>
  <pageMargins left="0.56874999999999998" right="0.25902777777777802" top="0.2" bottom="0.16" header="0.23888888888888901" footer="0.15"/>
  <pageSetup paperSize="10001"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G26" sqref="G26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1" t="s">
        <v>75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8" ht="21" x14ac:dyDescent="0.35">
      <c r="A2" s="41" t="s">
        <v>88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5" spans="1:18" x14ac:dyDescent="0.25">
      <c r="A5" s="50" t="s">
        <v>3</v>
      </c>
      <c r="B5" s="56" t="s">
        <v>4</v>
      </c>
      <c r="C5" s="42" t="s">
        <v>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4"/>
    </row>
    <row r="6" spans="1:18" ht="15" customHeight="1" x14ac:dyDescent="0.25">
      <c r="A6" s="51"/>
      <c r="B6" s="57"/>
      <c r="C6" s="1" t="s">
        <v>6</v>
      </c>
      <c r="D6" s="59" t="s">
        <v>7</v>
      </c>
      <c r="E6" s="60"/>
      <c r="F6" s="45" t="s">
        <v>8</v>
      </c>
      <c r="G6" s="46"/>
      <c r="H6" s="46"/>
      <c r="I6" s="46"/>
      <c r="J6" s="46"/>
      <c r="K6" s="47"/>
      <c r="L6" s="59" t="s">
        <v>11</v>
      </c>
      <c r="M6" s="60"/>
      <c r="N6" s="53" t="s">
        <v>12</v>
      </c>
    </row>
    <row r="7" spans="1:18" ht="31.5" customHeight="1" x14ac:dyDescent="0.25">
      <c r="A7" s="51"/>
      <c r="B7" s="57"/>
      <c r="C7" s="1"/>
      <c r="D7" s="61"/>
      <c r="E7" s="62"/>
      <c r="F7" s="45" t="s">
        <v>81</v>
      </c>
      <c r="G7" s="47"/>
      <c r="H7" s="48" t="s">
        <v>14</v>
      </c>
      <c r="I7" s="49"/>
      <c r="J7" s="48" t="s">
        <v>15</v>
      </c>
      <c r="K7" s="49"/>
      <c r="L7" s="61"/>
      <c r="M7" s="62"/>
      <c r="N7" s="54"/>
    </row>
    <row r="8" spans="1:18" x14ac:dyDescent="0.25">
      <c r="A8" s="52"/>
      <c r="B8" s="58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5"/>
    </row>
    <row r="9" spans="1:18" x14ac:dyDescent="0.25">
      <c r="A9" s="3"/>
      <c r="B9" s="4" t="s">
        <v>18</v>
      </c>
      <c r="C9" s="3"/>
      <c r="D9" s="42"/>
      <c r="E9" s="43"/>
      <c r="F9" s="43"/>
      <c r="G9" s="43"/>
      <c r="H9" s="43"/>
      <c r="I9" s="43"/>
      <c r="J9" s="43"/>
      <c r="K9" s="43"/>
      <c r="L9" s="43"/>
      <c r="M9" s="43"/>
      <c r="N9" s="44"/>
    </row>
    <row r="10" spans="1:18" x14ac:dyDescent="0.25">
      <c r="A10" s="3"/>
      <c r="B10" s="4" t="s">
        <v>19</v>
      </c>
      <c r="C10" s="3"/>
      <c r="D10" s="42"/>
      <c r="E10" s="44"/>
      <c r="F10" s="42"/>
      <c r="G10" s="44"/>
      <c r="H10" s="42"/>
      <c r="I10" s="44"/>
      <c r="J10" s="42"/>
      <c r="K10" s="44"/>
      <c r="L10" s="42"/>
      <c r="M10" s="44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465</v>
      </c>
      <c r="E12" s="13">
        <f t="shared" si="0"/>
        <v>681</v>
      </c>
      <c r="F12" s="13">
        <f t="shared" si="0"/>
        <v>251</v>
      </c>
      <c r="G12" s="13">
        <f t="shared" si="0"/>
        <v>474</v>
      </c>
      <c r="H12" s="13">
        <f t="shared" si="0"/>
        <v>152</v>
      </c>
      <c r="I12" s="13">
        <f t="shared" si="0"/>
        <v>174</v>
      </c>
      <c r="J12" s="13">
        <f t="shared" si="0"/>
        <v>205</v>
      </c>
      <c r="K12" s="13">
        <f t="shared" si="0"/>
        <v>286</v>
      </c>
      <c r="L12" s="13">
        <f t="shared" si="0"/>
        <v>1073</v>
      </c>
      <c r="M12" s="13">
        <f t="shared" si="0"/>
        <v>1615</v>
      </c>
      <c r="N12" s="13">
        <f t="shared" si="0"/>
        <v>2688</v>
      </c>
      <c r="P12" s="16">
        <f>N14</f>
        <v>2688</v>
      </c>
      <c r="Q12" s="15">
        <v>5019</v>
      </c>
      <c r="R12" s="15">
        <f>P12-Q12</f>
        <v>-2331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13">
        <f>D13+F13+H13+J13</f>
        <v>0</v>
      </c>
      <c r="M13" s="13">
        <f>E13+G13+I13+K13</f>
        <v>0</v>
      </c>
      <c r="N13" s="13">
        <f>L13+M13</f>
        <v>0</v>
      </c>
    </row>
    <row r="14" spans="1:18" x14ac:dyDescent="0.25">
      <c r="A14" s="3"/>
      <c r="B14" s="4" t="s">
        <v>70</v>
      </c>
      <c r="C14" s="3"/>
      <c r="D14" s="29">
        <v>465</v>
      </c>
      <c r="E14" s="29">
        <v>681</v>
      </c>
      <c r="F14" s="29">
        <v>251</v>
      </c>
      <c r="G14" s="29">
        <v>474</v>
      </c>
      <c r="H14" s="29">
        <v>152</v>
      </c>
      <c r="I14" s="29">
        <v>174</v>
      </c>
      <c r="J14" s="29">
        <v>205</v>
      </c>
      <c r="K14" s="29">
        <v>286</v>
      </c>
      <c r="L14" s="13">
        <f>D14+F14+H14+J14</f>
        <v>1073</v>
      </c>
      <c r="M14" s="13">
        <f>E14+G14+I14+K14</f>
        <v>1615</v>
      </c>
      <c r="N14" s="13">
        <f>L14+M14</f>
        <v>2688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7</v>
      </c>
      <c r="E15" s="12">
        <f t="shared" ref="E15:N15" si="1">SUM(E16:E22)</f>
        <v>10</v>
      </c>
      <c r="F15" s="12">
        <f t="shared" si="1"/>
        <v>58</v>
      </c>
      <c r="G15" s="12">
        <f t="shared" si="1"/>
        <v>85</v>
      </c>
      <c r="H15" s="12">
        <f t="shared" si="1"/>
        <v>87</v>
      </c>
      <c r="I15" s="12">
        <f t="shared" si="1"/>
        <v>83</v>
      </c>
      <c r="J15" s="12">
        <f t="shared" si="1"/>
        <v>75</v>
      </c>
      <c r="K15" s="12">
        <f t="shared" si="1"/>
        <v>115</v>
      </c>
      <c r="L15" s="12">
        <f t="shared" si="1"/>
        <v>227</v>
      </c>
      <c r="M15" s="12">
        <f t="shared" si="1"/>
        <v>293</v>
      </c>
      <c r="N15" s="12">
        <f t="shared" si="1"/>
        <v>520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0</v>
      </c>
      <c r="E16" s="29">
        <v>7</v>
      </c>
      <c r="F16" s="29">
        <v>12</v>
      </c>
      <c r="G16" s="29">
        <v>27</v>
      </c>
      <c r="H16" s="29">
        <v>37</v>
      </c>
      <c r="I16" s="29">
        <v>33</v>
      </c>
      <c r="J16" s="29">
        <v>24</v>
      </c>
      <c r="K16" s="29">
        <v>27</v>
      </c>
      <c r="L16" s="13">
        <f t="shared" ref="L16:M21" si="2">D16+F16+H16+J16</f>
        <v>73</v>
      </c>
      <c r="M16" s="13">
        <f t="shared" si="2"/>
        <v>94</v>
      </c>
      <c r="N16" s="13">
        <f>+M16+L16</f>
        <v>167</v>
      </c>
      <c r="P16" s="15">
        <f>SUM(D14:E14)</f>
        <v>1146</v>
      </c>
      <c r="Q16" s="15">
        <v>1997</v>
      </c>
      <c r="R16" s="15">
        <f>P16-Q16</f>
        <v>-851</v>
      </c>
    </row>
    <row r="17" spans="1:14" x14ac:dyDescent="0.25">
      <c r="A17" s="3"/>
      <c r="B17" s="5" t="s">
        <v>97</v>
      </c>
      <c r="C17" s="3" t="s">
        <v>22</v>
      </c>
      <c r="D17" s="29">
        <v>4</v>
      </c>
      <c r="E17" s="29">
        <v>3</v>
      </c>
      <c r="F17" s="29">
        <v>32</v>
      </c>
      <c r="G17" s="29">
        <v>44</v>
      </c>
      <c r="H17" s="29">
        <v>25</v>
      </c>
      <c r="I17" s="29">
        <v>33</v>
      </c>
      <c r="J17" s="29">
        <v>33</v>
      </c>
      <c r="K17" s="29">
        <v>60</v>
      </c>
      <c r="L17" s="13">
        <f t="shared" si="2"/>
        <v>94</v>
      </c>
      <c r="M17" s="13">
        <f t="shared" si="2"/>
        <v>140</v>
      </c>
      <c r="N17" s="13">
        <f t="shared" ref="N17:N25" si="3">+M17+L17</f>
        <v>234</v>
      </c>
    </row>
    <row r="18" spans="1:14" x14ac:dyDescent="0.25">
      <c r="A18" s="3"/>
      <c r="B18" s="5" t="s">
        <v>98</v>
      </c>
      <c r="C18" s="3" t="s">
        <v>22</v>
      </c>
      <c r="D18" s="29">
        <v>1</v>
      </c>
      <c r="E18" s="29">
        <v>0</v>
      </c>
      <c r="F18" s="29">
        <v>2</v>
      </c>
      <c r="G18" s="29">
        <v>0</v>
      </c>
      <c r="H18" s="29">
        <v>1</v>
      </c>
      <c r="I18" s="29">
        <v>0</v>
      </c>
      <c r="J18" s="29">
        <v>2</v>
      </c>
      <c r="K18" s="29">
        <v>6</v>
      </c>
      <c r="L18" s="13">
        <f t="shared" si="2"/>
        <v>6</v>
      </c>
      <c r="M18" s="13">
        <f t="shared" si="2"/>
        <v>6</v>
      </c>
      <c r="N18" s="13">
        <f t="shared" si="3"/>
        <v>12</v>
      </c>
    </row>
    <row r="19" spans="1:14" x14ac:dyDescent="0.25">
      <c r="A19" s="3"/>
      <c r="B19" s="5" t="s">
        <v>99</v>
      </c>
      <c r="C19" s="3" t="s">
        <v>22</v>
      </c>
      <c r="D19" s="29">
        <v>1</v>
      </c>
      <c r="E19" s="29">
        <v>0</v>
      </c>
      <c r="F19" s="29">
        <v>7</v>
      </c>
      <c r="G19" s="29">
        <v>4</v>
      </c>
      <c r="H19" s="29">
        <v>2</v>
      </c>
      <c r="I19" s="29">
        <v>3</v>
      </c>
      <c r="J19" s="29">
        <v>9</v>
      </c>
      <c r="K19" s="29">
        <v>10</v>
      </c>
      <c r="L19" s="13">
        <f t="shared" si="2"/>
        <v>19</v>
      </c>
      <c r="M19" s="13">
        <f t="shared" si="2"/>
        <v>17</v>
      </c>
      <c r="N19" s="13">
        <f t="shared" si="3"/>
        <v>36</v>
      </c>
    </row>
    <row r="20" spans="1:14" x14ac:dyDescent="0.25">
      <c r="A20" s="3"/>
      <c r="B20" s="5" t="s">
        <v>100</v>
      </c>
      <c r="C20" s="3" t="s">
        <v>22</v>
      </c>
      <c r="D20" s="29">
        <v>1</v>
      </c>
      <c r="E20" s="29">
        <v>0</v>
      </c>
      <c r="F20" s="29">
        <v>5</v>
      </c>
      <c r="G20" s="29">
        <v>9</v>
      </c>
      <c r="H20" s="29">
        <v>22</v>
      </c>
      <c r="I20" s="29">
        <v>14</v>
      </c>
      <c r="J20" s="29">
        <v>5</v>
      </c>
      <c r="K20" s="29">
        <v>12</v>
      </c>
      <c r="L20" s="13">
        <f t="shared" si="2"/>
        <v>33</v>
      </c>
      <c r="M20" s="13">
        <f t="shared" si="2"/>
        <v>35</v>
      </c>
      <c r="N20" s="13">
        <f t="shared" si="3"/>
        <v>68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13">
        <f t="shared" si="2"/>
        <v>0</v>
      </c>
      <c r="M21" s="13">
        <f t="shared" si="2"/>
        <v>0</v>
      </c>
      <c r="N21" s="13">
        <f t="shared" si="3"/>
        <v>0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0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1</v>
      </c>
      <c r="H22" s="39">
        <f t="shared" si="4"/>
        <v>0</v>
      </c>
      <c r="I22" s="39">
        <f t="shared" si="4"/>
        <v>0</v>
      </c>
      <c r="J22" s="39">
        <f t="shared" si="4"/>
        <v>2</v>
      </c>
      <c r="K22" s="39">
        <f t="shared" si="4"/>
        <v>0</v>
      </c>
      <c r="L22" s="39">
        <f t="shared" si="4"/>
        <v>2</v>
      </c>
      <c r="M22" s="39">
        <f t="shared" si="4"/>
        <v>1</v>
      </c>
      <c r="N22" s="39">
        <f t="shared" si="4"/>
        <v>3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1</v>
      </c>
      <c r="H23" s="29">
        <v>0</v>
      </c>
      <c r="I23" s="29">
        <v>0</v>
      </c>
      <c r="J23" s="29">
        <v>0</v>
      </c>
      <c r="K23" s="29">
        <v>0</v>
      </c>
      <c r="L23" s="13">
        <f t="shared" ref="L23:M25" si="5">D23+F23+H23+J23</f>
        <v>0</v>
      </c>
      <c r="M23" s="13">
        <f t="shared" si="5"/>
        <v>1</v>
      </c>
      <c r="N23" s="13">
        <f t="shared" si="3"/>
        <v>1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1</v>
      </c>
      <c r="K25" s="29">
        <v>0</v>
      </c>
      <c r="L25" s="13">
        <f t="shared" si="5"/>
        <v>1</v>
      </c>
      <c r="M25" s="13">
        <f t="shared" si="5"/>
        <v>0</v>
      </c>
      <c r="N25" s="13">
        <f t="shared" si="3"/>
        <v>1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13">
        <f t="shared" si="6"/>
        <v>0</v>
      </c>
      <c r="M27" s="13">
        <f t="shared" si="7"/>
        <v>0</v>
      </c>
      <c r="N27" s="13">
        <f t="shared" si="8"/>
        <v>0</v>
      </c>
    </row>
    <row r="28" spans="1:14" x14ac:dyDescent="0.25">
      <c r="A28" s="3"/>
      <c r="B28" s="38" t="s">
        <v>110</v>
      </c>
      <c r="C28" s="3" t="s">
        <v>22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0</v>
      </c>
      <c r="M28" s="13">
        <f t="shared" si="7"/>
        <v>0</v>
      </c>
      <c r="N28" s="13">
        <f t="shared" si="8"/>
        <v>0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1</v>
      </c>
      <c r="K29" s="29">
        <v>0</v>
      </c>
      <c r="L29" s="13">
        <f t="shared" si="6"/>
        <v>1</v>
      </c>
      <c r="M29" s="13">
        <f t="shared" si="7"/>
        <v>0</v>
      </c>
      <c r="N29" s="13">
        <f t="shared" si="8"/>
        <v>1</v>
      </c>
    </row>
    <row r="30" spans="1:14" x14ac:dyDescent="0.25">
      <c r="A30" s="3"/>
      <c r="B30" s="5"/>
      <c r="C30" s="3" t="s">
        <v>22</v>
      </c>
      <c r="D30" s="12">
        <f>D14</f>
        <v>465</v>
      </c>
      <c r="E30" s="12">
        <f t="shared" ref="E30:N30" si="9">E14</f>
        <v>681</v>
      </c>
      <c r="F30" s="12">
        <f t="shared" si="9"/>
        <v>251</v>
      </c>
      <c r="G30" s="12">
        <f t="shared" si="9"/>
        <v>474</v>
      </c>
      <c r="H30" s="12">
        <f t="shared" si="9"/>
        <v>152</v>
      </c>
      <c r="I30" s="12">
        <f t="shared" si="9"/>
        <v>174</v>
      </c>
      <c r="J30" s="12">
        <f t="shared" si="9"/>
        <v>205</v>
      </c>
      <c r="K30" s="12">
        <f t="shared" si="9"/>
        <v>286</v>
      </c>
      <c r="L30" s="12">
        <f t="shared" si="9"/>
        <v>1073</v>
      </c>
      <c r="M30" s="12">
        <f t="shared" si="9"/>
        <v>1615</v>
      </c>
      <c r="N30" s="12">
        <f t="shared" si="9"/>
        <v>2688</v>
      </c>
    </row>
    <row r="32" spans="1:14" x14ac:dyDescent="0.25">
      <c r="B32" t="s">
        <v>35</v>
      </c>
      <c r="K32" s="7" t="s">
        <v>108</v>
      </c>
    </row>
    <row r="33" spans="2:11" x14ac:dyDescent="0.25">
      <c r="B33" t="s">
        <v>37</v>
      </c>
      <c r="K33" t="s">
        <v>36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  <mergeCell ref="L10:M10"/>
    <mergeCell ref="D10:E10"/>
    <mergeCell ref="F10:G10"/>
    <mergeCell ref="H10:I10"/>
    <mergeCell ref="J10:K10"/>
  </mergeCells>
  <pageMargins left="0.56874999999999998" right="0.25902777777777802" top="0.48" bottom="0.47" header="0.23888888888888901" footer="0.51180555555555596"/>
  <pageSetup paperSize="10001" scale="9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B1" zoomScale="80" zoomScaleNormal="80" workbookViewId="0">
      <selection activeCell="J29" sqref="J29"/>
    </sheetView>
  </sheetViews>
  <sheetFormatPr defaultColWidth="9" defaultRowHeight="15" x14ac:dyDescent="0.25"/>
  <cols>
    <col min="1" max="1" width="5.42578125" customWidth="1"/>
    <col min="2" max="2" width="52.42578125" customWidth="1"/>
    <col min="3" max="3" width="8.5703125" customWidth="1"/>
    <col min="4" max="10" width="8" customWidth="1"/>
    <col min="11" max="11" width="9.42578125" customWidth="1"/>
    <col min="12" max="14" width="8" customWidth="1"/>
  </cols>
  <sheetData>
    <row r="1" spans="1:18" ht="21" x14ac:dyDescent="0.35">
      <c r="A1" s="41" t="s">
        <v>75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8" ht="21" x14ac:dyDescent="0.35">
      <c r="A2" s="41" t="s">
        <v>87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5" spans="1:18" x14ac:dyDescent="0.25">
      <c r="A5" s="50" t="s">
        <v>3</v>
      </c>
      <c r="B5" s="56" t="s">
        <v>4</v>
      </c>
      <c r="C5" s="42" t="s">
        <v>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4"/>
    </row>
    <row r="6" spans="1:18" ht="15" customHeight="1" x14ac:dyDescent="0.25">
      <c r="A6" s="51"/>
      <c r="B6" s="57"/>
      <c r="C6" s="1" t="s">
        <v>6</v>
      </c>
      <c r="D6" s="59" t="s">
        <v>7</v>
      </c>
      <c r="E6" s="60"/>
      <c r="F6" s="45" t="s">
        <v>8</v>
      </c>
      <c r="G6" s="46"/>
      <c r="H6" s="46"/>
      <c r="I6" s="46"/>
      <c r="J6" s="46"/>
      <c r="K6" s="47"/>
      <c r="L6" s="59" t="s">
        <v>11</v>
      </c>
      <c r="M6" s="60"/>
      <c r="N6" s="53" t="s">
        <v>12</v>
      </c>
    </row>
    <row r="7" spans="1:18" ht="31.5" customHeight="1" x14ac:dyDescent="0.25">
      <c r="A7" s="51"/>
      <c r="B7" s="57"/>
      <c r="C7" s="1"/>
      <c r="D7" s="61"/>
      <c r="E7" s="62"/>
      <c r="F7" s="45" t="s">
        <v>13</v>
      </c>
      <c r="G7" s="47"/>
      <c r="H7" s="48" t="s">
        <v>14</v>
      </c>
      <c r="I7" s="49"/>
      <c r="J7" s="48" t="s">
        <v>15</v>
      </c>
      <c r="K7" s="49"/>
      <c r="L7" s="61"/>
      <c r="M7" s="62"/>
      <c r="N7" s="54"/>
    </row>
    <row r="8" spans="1:18" x14ac:dyDescent="0.25">
      <c r="A8" s="52"/>
      <c r="B8" s="58"/>
      <c r="C8" s="1"/>
      <c r="D8" s="2" t="s">
        <v>16</v>
      </c>
      <c r="E8" s="2" t="s">
        <v>17</v>
      </c>
      <c r="F8" s="2" t="s">
        <v>16</v>
      </c>
      <c r="G8" s="2" t="s">
        <v>17</v>
      </c>
      <c r="H8" s="2" t="s">
        <v>16</v>
      </c>
      <c r="I8" s="2" t="s">
        <v>17</v>
      </c>
      <c r="J8" s="2" t="s">
        <v>16</v>
      </c>
      <c r="K8" s="2" t="s">
        <v>17</v>
      </c>
      <c r="L8" s="2" t="s">
        <v>16</v>
      </c>
      <c r="M8" s="2" t="s">
        <v>17</v>
      </c>
      <c r="N8" s="55"/>
    </row>
    <row r="9" spans="1:18" x14ac:dyDescent="0.25">
      <c r="A9" s="3"/>
      <c r="B9" s="4" t="s">
        <v>18</v>
      </c>
      <c r="C9" s="3"/>
      <c r="D9" s="42"/>
      <c r="E9" s="43"/>
      <c r="F9" s="43"/>
      <c r="G9" s="43"/>
      <c r="H9" s="43"/>
      <c r="I9" s="43"/>
      <c r="J9" s="43"/>
      <c r="K9" s="43"/>
      <c r="L9" s="43"/>
      <c r="M9" s="43"/>
      <c r="N9" s="44"/>
    </row>
    <row r="10" spans="1:18" x14ac:dyDescent="0.25">
      <c r="A10" s="3"/>
      <c r="B10" s="4" t="s">
        <v>19</v>
      </c>
      <c r="C10" s="3"/>
      <c r="D10" s="42"/>
      <c r="E10" s="44"/>
      <c r="F10" s="42"/>
      <c r="G10" s="44"/>
      <c r="H10" s="42"/>
      <c r="I10" s="44"/>
      <c r="J10" s="42"/>
      <c r="K10" s="44"/>
      <c r="L10" s="42"/>
      <c r="M10" s="44"/>
      <c r="N10" s="1"/>
      <c r="P10" s="7" t="s">
        <v>12</v>
      </c>
    </row>
    <row r="11" spans="1:18" x14ac:dyDescent="0.25">
      <c r="A11" s="3" t="s">
        <v>20</v>
      </c>
      <c r="B11" s="11" t="s">
        <v>21</v>
      </c>
      <c r="C11" s="14" t="s">
        <v>22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13">
        <f>D11+F11+H11+J11</f>
        <v>0</v>
      </c>
      <c r="M11" s="13">
        <f>E11+G11+I11+K11</f>
        <v>0</v>
      </c>
      <c r="N11" s="13">
        <f>L11+M11</f>
        <v>0</v>
      </c>
      <c r="P11" s="7" t="s">
        <v>77</v>
      </c>
      <c r="Q11" s="7" t="s">
        <v>76</v>
      </c>
      <c r="R11" s="7" t="s">
        <v>78</v>
      </c>
    </row>
    <row r="12" spans="1:18" x14ac:dyDescent="0.25">
      <c r="A12" s="3" t="s">
        <v>23</v>
      </c>
      <c r="B12" s="11" t="s">
        <v>24</v>
      </c>
      <c r="C12" s="12"/>
      <c r="D12" s="13">
        <f t="shared" ref="D12:N12" si="0">D13+D14</f>
        <v>366</v>
      </c>
      <c r="E12" s="13">
        <f t="shared" si="0"/>
        <v>558</v>
      </c>
      <c r="F12" s="13">
        <f t="shared" si="0"/>
        <v>270</v>
      </c>
      <c r="G12" s="13">
        <f t="shared" si="0"/>
        <v>466</v>
      </c>
      <c r="H12" s="13">
        <f t="shared" si="0"/>
        <v>154</v>
      </c>
      <c r="I12" s="13">
        <f t="shared" si="0"/>
        <v>160</v>
      </c>
      <c r="J12" s="13">
        <f t="shared" si="0"/>
        <v>192</v>
      </c>
      <c r="K12" s="13">
        <f t="shared" si="0"/>
        <v>284</v>
      </c>
      <c r="L12" s="13">
        <f t="shared" si="0"/>
        <v>982</v>
      </c>
      <c r="M12" s="13">
        <f t="shared" si="0"/>
        <v>1468</v>
      </c>
      <c r="N12" s="13">
        <f t="shared" si="0"/>
        <v>2450</v>
      </c>
      <c r="P12" s="16">
        <f>N14</f>
        <v>2450</v>
      </c>
      <c r="Q12" s="15">
        <v>5019</v>
      </c>
      <c r="R12" s="15">
        <f>P12-Q12</f>
        <v>-2569</v>
      </c>
    </row>
    <row r="13" spans="1:18" x14ac:dyDescent="0.25">
      <c r="A13" s="3"/>
      <c r="B13" s="4" t="s">
        <v>69</v>
      </c>
      <c r="C13" s="3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13">
        <f>D13+F13+H13+J13</f>
        <v>0</v>
      </c>
      <c r="M13" s="13">
        <f>E13+G13+I13+K13</f>
        <v>0</v>
      </c>
      <c r="N13" s="13">
        <f>L13+M13</f>
        <v>0</v>
      </c>
    </row>
    <row r="14" spans="1:18" x14ac:dyDescent="0.25">
      <c r="A14" s="3"/>
      <c r="B14" s="4" t="s">
        <v>70</v>
      </c>
      <c r="C14" s="3"/>
      <c r="D14" s="29">
        <v>366</v>
      </c>
      <c r="E14" s="29">
        <v>558</v>
      </c>
      <c r="F14" s="29">
        <v>270</v>
      </c>
      <c r="G14" s="29">
        <v>466</v>
      </c>
      <c r="H14" s="29">
        <v>154</v>
      </c>
      <c r="I14" s="29">
        <v>160</v>
      </c>
      <c r="J14" s="29">
        <v>192</v>
      </c>
      <c r="K14" s="29">
        <v>284</v>
      </c>
      <c r="L14" s="13">
        <f>D14+F14+H14+J14</f>
        <v>982</v>
      </c>
      <c r="M14" s="13">
        <f>E14+G14+I14+K14</f>
        <v>1468</v>
      </c>
      <c r="N14" s="13">
        <f>L14+M14</f>
        <v>2450</v>
      </c>
      <c r="P14" s="7" t="s">
        <v>7</v>
      </c>
    </row>
    <row r="15" spans="1:18" x14ac:dyDescent="0.25">
      <c r="A15" s="3" t="s">
        <v>95</v>
      </c>
      <c r="B15" s="11" t="s">
        <v>71</v>
      </c>
      <c r="C15" s="12"/>
      <c r="D15" s="12">
        <f>SUM(D16:D22)</f>
        <v>6</v>
      </c>
      <c r="E15" s="12">
        <f t="shared" ref="E15:N15" si="1">SUM(E16:E22)</f>
        <v>5</v>
      </c>
      <c r="F15" s="12">
        <f t="shared" si="1"/>
        <v>60</v>
      </c>
      <c r="G15" s="12">
        <f t="shared" si="1"/>
        <v>78</v>
      </c>
      <c r="H15" s="12">
        <f t="shared" si="1"/>
        <v>86</v>
      </c>
      <c r="I15" s="12">
        <f t="shared" si="1"/>
        <v>74</v>
      </c>
      <c r="J15" s="12">
        <f t="shared" si="1"/>
        <v>85</v>
      </c>
      <c r="K15" s="12">
        <f t="shared" si="1"/>
        <v>111</v>
      </c>
      <c r="L15" s="12">
        <f t="shared" si="1"/>
        <v>237</v>
      </c>
      <c r="M15" s="12">
        <f t="shared" si="1"/>
        <v>268</v>
      </c>
      <c r="N15" s="12">
        <f t="shared" si="1"/>
        <v>505</v>
      </c>
      <c r="P15" s="7" t="s">
        <v>77</v>
      </c>
      <c r="Q15" s="7" t="s">
        <v>25</v>
      </c>
    </row>
    <row r="16" spans="1:18" x14ac:dyDescent="0.25">
      <c r="A16" s="3"/>
      <c r="B16" s="5" t="s">
        <v>96</v>
      </c>
      <c r="C16" s="3" t="s">
        <v>22</v>
      </c>
      <c r="D16" s="29">
        <v>3</v>
      </c>
      <c r="E16" s="29">
        <v>0</v>
      </c>
      <c r="F16" s="29">
        <v>17</v>
      </c>
      <c r="G16" s="29">
        <v>18</v>
      </c>
      <c r="H16" s="29">
        <v>23</v>
      </c>
      <c r="I16" s="29">
        <v>14</v>
      </c>
      <c r="J16" s="29">
        <v>21</v>
      </c>
      <c r="K16" s="29">
        <v>23</v>
      </c>
      <c r="L16" s="13">
        <f t="shared" ref="L16:M21" si="2">D16+F16+H16+J16</f>
        <v>64</v>
      </c>
      <c r="M16" s="13">
        <f t="shared" si="2"/>
        <v>55</v>
      </c>
      <c r="N16" s="13">
        <f>+M16+L16</f>
        <v>119</v>
      </c>
      <c r="P16" s="15">
        <f>SUM(D14:E14)</f>
        <v>924</v>
      </c>
      <c r="Q16" s="15">
        <v>1997</v>
      </c>
      <c r="R16" s="15">
        <f>P16-Q16</f>
        <v>-1073</v>
      </c>
    </row>
    <row r="17" spans="1:14" x14ac:dyDescent="0.25">
      <c r="A17" s="3"/>
      <c r="B17" s="5" t="s">
        <v>97</v>
      </c>
      <c r="C17" s="3" t="s">
        <v>22</v>
      </c>
      <c r="D17" s="29">
        <v>2</v>
      </c>
      <c r="E17" s="29">
        <v>3</v>
      </c>
      <c r="F17" s="29">
        <v>30</v>
      </c>
      <c r="G17" s="29">
        <v>42</v>
      </c>
      <c r="H17" s="29">
        <v>36</v>
      </c>
      <c r="I17" s="29">
        <v>39</v>
      </c>
      <c r="J17" s="29">
        <v>29</v>
      </c>
      <c r="K17" s="29">
        <v>48</v>
      </c>
      <c r="L17" s="13">
        <f t="shared" si="2"/>
        <v>97</v>
      </c>
      <c r="M17" s="13">
        <f t="shared" si="2"/>
        <v>132</v>
      </c>
      <c r="N17" s="13">
        <f t="shared" ref="N17:N25" si="3">+M17+L17</f>
        <v>229</v>
      </c>
    </row>
    <row r="18" spans="1:14" x14ac:dyDescent="0.25">
      <c r="A18" s="3"/>
      <c r="B18" s="5" t="s">
        <v>98</v>
      </c>
      <c r="C18" s="3" t="s">
        <v>22</v>
      </c>
      <c r="D18" s="29">
        <v>0</v>
      </c>
      <c r="E18" s="29">
        <v>0</v>
      </c>
      <c r="F18" s="29">
        <v>2</v>
      </c>
      <c r="G18" s="29">
        <v>1</v>
      </c>
      <c r="H18" s="29">
        <v>4</v>
      </c>
      <c r="I18" s="29">
        <v>1</v>
      </c>
      <c r="J18" s="29">
        <v>7</v>
      </c>
      <c r="K18" s="29">
        <v>1</v>
      </c>
      <c r="L18" s="13">
        <f t="shared" si="2"/>
        <v>13</v>
      </c>
      <c r="M18" s="13">
        <f t="shared" si="2"/>
        <v>3</v>
      </c>
      <c r="N18" s="13">
        <f t="shared" si="3"/>
        <v>16</v>
      </c>
    </row>
    <row r="19" spans="1:14" x14ac:dyDescent="0.25">
      <c r="A19" s="3"/>
      <c r="B19" s="5" t="s">
        <v>99</v>
      </c>
      <c r="C19" s="3" t="s">
        <v>22</v>
      </c>
      <c r="D19" s="29">
        <v>0</v>
      </c>
      <c r="E19" s="29">
        <v>0</v>
      </c>
      <c r="F19" s="29">
        <v>3</v>
      </c>
      <c r="G19" s="29">
        <v>5</v>
      </c>
      <c r="H19" s="29">
        <v>7</v>
      </c>
      <c r="I19" s="29">
        <v>3</v>
      </c>
      <c r="J19" s="29">
        <v>7</v>
      </c>
      <c r="K19" s="29">
        <v>17</v>
      </c>
      <c r="L19" s="13">
        <f t="shared" si="2"/>
        <v>17</v>
      </c>
      <c r="M19" s="13">
        <f t="shared" si="2"/>
        <v>25</v>
      </c>
      <c r="N19" s="13">
        <f t="shared" si="3"/>
        <v>42</v>
      </c>
    </row>
    <row r="20" spans="1:14" x14ac:dyDescent="0.25">
      <c r="A20" s="3"/>
      <c r="B20" s="5" t="s">
        <v>100</v>
      </c>
      <c r="C20" s="3" t="s">
        <v>22</v>
      </c>
      <c r="D20" s="29">
        <v>0</v>
      </c>
      <c r="E20" s="29">
        <v>2</v>
      </c>
      <c r="F20" s="29">
        <v>8</v>
      </c>
      <c r="G20" s="29">
        <v>12</v>
      </c>
      <c r="H20" s="29">
        <v>13</v>
      </c>
      <c r="I20" s="29">
        <v>16</v>
      </c>
      <c r="J20" s="29">
        <v>18</v>
      </c>
      <c r="K20" s="29">
        <v>17</v>
      </c>
      <c r="L20" s="13">
        <f t="shared" si="2"/>
        <v>39</v>
      </c>
      <c r="M20" s="13">
        <f t="shared" si="2"/>
        <v>47</v>
      </c>
      <c r="N20" s="13">
        <f t="shared" si="3"/>
        <v>86</v>
      </c>
    </row>
    <row r="21" spans="1:14" x14ac:dyDescent="0.25">
      <c r="A21" s="3"/>
      <c r="B21" s="5" t="s">
        <v>101</v>
      </c>
      <c r="C21" s="3" t="s">
        <v>22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13">
        <f t="shared" si="2"/>
        <v>0</v>
      </c>
      <c r="M21" s="13">
        <f t="shared" si="2"/>
        <v>0</v>
      </c>
      <c r="N21" s="13">
        <f t="shared" si="3"/>
        <v>0</v>
      </c>
    </row>
    <row r="22" spans="1:14" x14ac:dyDescent="0.25">
      <c r="A22" s="3"/>
      <c r="B22" s="5" t="s">
        <v>102</v>
      </c>
      <c r="C22" s="3" t="s">
        <v>22</v>
      </c>
      <c r="D22" s="39">
        <f>SUM(D23:D29)</f>
        <v>1</v>
      </c>
      <c r="E22" s="39">
        <f t="shared" ref="E22:N22" si="4">SUM(E23:E29)</f>
        <v>0</v>
      </c>
      <c r="F22" s="39">
        <f t="shared" si="4"/>
        <v>0</v>
      </c>
      <c r="G22" s="39">
        <f t="shared" si="4"/>
        <v>0</v>
      </c>
      <c r="H22" s="39">
        <f t="shared" si="4"/>
        <v>3</v>
      </c>
      <c r="I22" s="39">
        <f t="shared" si="4"/>
        <v>1</v>
      </c>
      <c r="J22" s="39">
        <f t="shared" si="4"/>
        <v>3</v>
      </c>
      <c r="K22" s="39">
        <f t="shared" si="4"/>
        <v>5</v>
      </c>
      <c r="L22" s="39">
        <f t="shared" si="4"/>
        <v>7</v>
      </c>
      <c r="M22" s="39">
        <f t="shared" si="4"/>
        <v>6</v>
      </c>
      <c r="N22" s="39">
        <f t="shared" si="4"/>
        <v>13</v>
      </c>
    </row>
    <row r="23" spans="1:14" x14ac:dyDescent="0.25">
      <c r="A23" s="3"/>
      <c r="B23" s="38" t="s">
        <v>103</v>
      </c>
      <c r="C23" s="3" t="s">
        <v>22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13">
        <f t="shared" ref="L23:M25" si="5">D23+F23+H23+J23</f>
        <v>0</v>
      </c>
      <c r="M23" s="13">
        <f t="shared" si="5"/>
        <v>0</v>
      </c>
      <c r="N23" s="13">
        <f t="shared" si="3"/>
        <v>0</v>
      </c>
    </row>
    <row r="24" spans="1:14" x14ac:dyDescent="0.25">
      <c r="A24" s="3"/>
      <c r="B24" s="38" t="s">
        <v>104</v>
      </c>
      <c r="C24" s="3" t="s">
        <v>22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13">
        <f t="shared" si="5"/>
        <v>0</v>
      </c>
      <c r="M24" s="13">
        <f t="shared" si="5"/>
        <v>0</v>
      </c>
      <c r="N24" s="13">
        <f t="shared" si="3"/>
        <v>0</v>
      </c>
    </row>
    <row r="25" spans="1:14" x14ac:dyDescent="0.25">
      <c r="A25" s="3"/>
      <c r="B25" s="38" t="s">
        <v>105</v>
      </c>
      <c r="C25" s="3" t="s">
        <v>22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1</v>
      </c>
      <c r="L25" s="13">
        <f t="shared" si="5"/>
        <v>0</v>
      </c>
      <c r="M25" s="13">
        <f t="shared" si="5"/>
        <v>1</v>
      </c>
      <c r="N25" s="13">
        <f t="shared" si="3"/>
        <v>1</v>
      </c>
    </row>
    <row r="26" spans="1:14" x14ac:dyDescent="0.25">
      <c r="A26" s="3"/>
      <c r="B26" s="38" t="s">
        <v>106</v>
      </c>
      <c r="C26" s="3" t="s">
        <v>22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13">
        <f t="shared" ref="L26:L29" si="6">D26+F26+H26+J26</f>
        <v>0</v>
      </c>
      <c r="M26" s="13">
        <f t="shared" ref="M26:M29" si="7">E26+G26+I26+K26</f>
        <v>0</v>
      </c>
      <c r="N26" s="13">
        <f t="shared" ref="N26:N29" si="8">+M26+L26</f>
        <v>0</v>
      </c>
    </row>
    <row r="27" spans="1:14" x14ac:dyDescent="0.25">
      <c r="A27" s="3"/>
      <c r="B27" s="38" t="s">
        <v>109</v>
      </c>
      <c r="C27" s="3" t="s">
        <v>22</v>
      </c>
      <c r="D27" s="29">
        <v>0</v>
      </c>
      <c r="E27" s="29">
        <v>0</v>
      </c>
      <c r="F27" s="29">
        <v>0</v>
      </c>
      <c r="G27" s="29">
        <v>0</v>
      </c>
      <c r="H27" s="29">
        <v>2</v>
      </c>
      <c r="I27" s="29">
        <v>0</v>
      </c>
      <c r="J27" s="29">
        <v>0</v>
      </c>
      <c r="K27" s="29">
        <v>0</v>
      </c>
      <c r="L27" s="13">
        <f t="shared" si="6"/>
        <v>2</v>
      </c>
      <c r="M27" s="13">
        <f t="shared" si="7"/>
        <v>0</v>
      </c>
      <c r="N27" s="13">
        <f t="shared" si="8"/>
        <v>2</v>
      </c>
    </row>
    <row r="28" spans="1:14" x14ac:dyDescent="0.25">
      <c r="A28" s="3"/>
      <c r="B28" s="38" t="s">
        <v>110</v>
      </c>
      <c r="C28" s="3" t="s">
        <v>22</v>
      </c>
      <c r="D28" s="29">
        <v>1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13">
        <f t="shared" si="6"/>
        <v>1</v>
      </c>
      <c r="M28" s="13">
        <f t="shared" si="7"/>
        <v>0</v>
      </c>
      <c r="N28" s="13">
        <f t="shared" si="8"/>
        <v>1</v>
      </c>
    </row>
    <row r="29" spans="1:14" x14ac:dyDescent="0.25">
      <c r="A29" s="3"/>
      <c r="B29" s="38" t="s">
        <v>111</v>
      </c>
      <c r="C29" s="3" t="s">
        <v>22</v>
      </c>
      <c r="D29" s="29">
        <v>0</v>
      </c>
      <c r="E29" s="29">
        <v>0</v>
      </c>
      <c r="F29" s="29">
        <v>0</v>
      </c>
      <c r="G29" s="29">
        <v>0</v>
      </c>
      <c r="H29" s="29">
        <v>1</v>
      </c>
      <c r="I29" s="29">
        <v>1</v>
      </c>
      <c r="J29" s="29">
        <v>3</v>
      </c>
      <c r="K29" s="29">
        <v>4</v>
      </c>
      <c r="L29" s="13">
        <f t="shared" si="6"/>
        <v>4</v>
      </c>
      <c r="M29" s="13">
        <f t="shared" si="7"/>
        <v>5</v>
      </c>
      <c r="N29" s="13">
        <f t="shared" si="8"/>
        <v>9</v>
      </c>
    </row>
    <row r="30" spans="1:14" x14ac:dyDescent="0.25">
      <c r="A30" s="3"/>
      <c r="B30" s="5"/>
      <c r="C30" s="3" t="s">
        <v>22</v>
      </c>
      <c r="D30" s="12">
        <f>D14</f>
        <v>366</v>
      </c>
      <c r="E30" s="12">
        <f t="shared" ref="E30:N30" si="9">E14</f>
        <v>558</v>
      </c>
      <c r="F30" s="12">
        <f t="shared" si="9"/>
        <v>270</v>
      </c>
      <c r="G30" s="12">
        <f t="shared" si="9"/>
        <v>466</v>
      </c>
      <c r="H30" s="12">
        <f t="shared" si="9"/>
        <v>154</v>
      </c>
      <c r="I30" s="12">
        <f t="shared" si="9"/>
        <v>160</v>
      </c>
      <c r="J30" s="12">
        <f t="shared" si="9"/>
        <v>192</v>
      </c>
      <c r="K30" s="12">
        <f t="shared" si="9"/>
        <v>284</v>
      </c>
      <c r="L30" s="12">
        <f t="shared" si="9"/>
        <v>982</v>
      </c>
      <c r="M30" s="12">
        <f t="shared" si="9"/>
        <v>1468</v>
      </c>
      <c r="N30" s="12">
        <f t="shared" si="9"/>
        <v>2450</v>
      </c>
    </row>
    <row r="32" spans="1:14" x14ac:dyDescent="0.25">
      <c r="B32" t="s">
        <v>35</v>
      </c>
      <c r="K32" s="7" t="s">
        <v>108</v>
      </c>
    </row>
    <row r="33" spans="2:11" x14ac:dyDescent="0.25">
      <c r="K33" t="s">
        <v>36</v>
      </c>
    </row>
    <row r="34" spans="2:11" x14ac:dyDescent="0.25">
      <c r="B34" t="s">
        <v>37</v>
      </c>
    </row>
    <row r="39" spans="2:11" x14ac:dyDescent="0.25">
      <c r="B39" s="6" t="s">
        <v>38</v>
      </c>
      <c r="K39" s="6" t="s">
        <v>39</v>
      </c>
    </row>
    <row r="40" spans="2:11" x14ac:dyDescent="0.25">
      <c r="B40" t="s">
        <v>40</v>
      </c>
      <c r="K40" t="s">
        <v>41</v>
      </c>
    </row>
  </sheetData>
  <mergeCells count="18">
    <mergeCell ref="D9:N9"/>
    <mergeCell ref="A1:N1"/>
    <mergeCell ref="A2:N2"/>
    <mergeCell ref="A5:A8"/>
    <mergeCell ref="B5:B8"/>
    <mergeCell ref="C5:N5"/>
    <mergeCell ref="D6:E7"/>
    <mergeCell ref="F6:K6"/>
    <mergeCell ref="L6:M7"/>
    <mergeCell ref="N6:N8"/>
    <mergeCell ref="F7:G7"/>
    <mergeCell ref="H7:I7"/>
    <mergeCell ref="J7:K7"/>
    <mergeCell ref="L10:M10"/>
    <mergeCell ref="D10:E10"/>
    <mergeCell ref="F10:G10"/>
    <mergeCell ref="H10:I10"/>
    <mergeCell ref="J10:K10"/>
  </mergeCells>
  <pageMargins left="0.56874999999999998" right="0.25902777777777802" top="0.47" bottom="0.62916666666666698" header="0.23888888888888901" footer="0.51180555555555596"/>
  <pageSetup paperSize="10001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master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TAHUN</vt:lpstr>
      <vt:lpstr>Grafik Trend</vt:lpstr>
      <vt:lpstr>'1'!Print_Area</vt:lpstr>
      <vt:lpstr>'10'!Print_Area</vt:lpstr>
      <vt:lpstr>'11'!Print_Area</vt:lpstr>
      <vt:lpstr>'12'!Print_Area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master!Print_Area</vt:lpstr>
      <vt:lpstr>TAHUN!Print_Area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pendaftaran 3</dc:creator>
  <cp:lastModifiedBy>pc pendaftaran 3</cp:lastModifiedBy>
  <cp:lastPrinted>2020-09-19T00:44:31Z</cp:lastPrinted>
  <dcterms:created xsi:type="dcterms:W3CDTF">2017-02-01T06:54:00Z</dcterms:created>
  <dcterms:modified xsi:type="dcterms:W3CDTF">2021-01-04T07:57:18Z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