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"/>
    </mc:Choice>
  </mc:AlternateContent>
  <xr:revisionPtr revIDLastSave="0" documentId="8_{008C6AF5-FC1D-4B5D-A32F-04F0C5A65E3A}" xr6:coauthVersionLast="47" xr6:coauthVersionMax="47" xr10:uidLastSave="{00000000-0000-0000-0000-000000000000}"/>
  <bookViews>
    <workbookView xWindow="-108" yWindow="-108" windowWidth="23256" windowHeight="12456" xr2:uid="{F902DF3A-D861-48A3-A060-390794E4C8FB}"/>
  </bookViews>
  <sheets>
    <sheet name="Sheet4" sheetId="4" r:id="rId1"/>
    <sheet name="student reports" sheetId="1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4" l="1"/>
  <c r="I28" i="4"/>
  <c r="F27" i="4"/>
  <c r="G24" i="4"/>
  <c r="I24" i="4" s="1"/>
  <c r="G23" i="4"/>
  <c r="I23" i="4" s="1"/>
  <c r="G22" i="4"/>
  <c r="I22" i="4" s="1"/>
  <c r="G21" i="4"/>
  <c r="I21" i="4" s="1"/>
  <c r="G20" i="4"/>
  <c r="E16" i="4"/>
  <c r="E14" i="4"/>
  <c r="E13" i="4"/>
  <c r="E12" i="4"/>
  <c r="C24" i="1" a="1"/>
  <c r="C24" i="1" s="1"/>
  <c r="M6" i="3"/>
  <c r="B12" i="1"/>
  <c r="M3" i="3"/>
  <c r="M4" i="3"/>
  <c r="M5" i="3"/>
  <c r="M7" i="3"/>
  <c r="M8" i="3"/>
  <c r="M9" i="3"/>
  <c r="M10" i="3"/>
  <c r="M11" i="3"/>
  <c r="M2" i="3"/>
  <c r="C23" i="1" s="1"/>
  <c r="D20" i="1"/>
  <c r="F20" i="1" s="1"/>
  <c r="D19" i="1"/>
  <c r="F19" i="1" s="1"/>
  <c r="D18" i="1"/>
  <c r="F18" i="1" s="1"/>
  <c r="D17" i="1"/>
  <c r="F17" i="1" s="1"/>
  <c r="D16" i="1"/>
  <c r="F16" i="1" s="1"/>
  <c r="B10" i="1"/>
  <c r="B9" i="1"/>
  <c r="B8" i="1"/>
  <c r="L3" i="3"/>
  <c r="L4" i="3"/>
  <c r="L5" i="3"/>
  <c r="F24" i="1" s="1"/>
  <c r="L6" i="3"/>
  <c r="L7" i="3"/>
  <c r="L8" i="3"/>
  <c r="L9" i="3"/>
  <c r="L10" i="3"/>
  <c r="L11" i="3"/>
  <c r="L2" i="3"/>
  <c r="A2" i="3" a="1"/>
  <c r="A2" i="3" s="1"/>
  <c r="I29" i="4" l="1"/>
  <c r="F28" i="4" s="1" a="1"/>
  <c r="F28" i="4" s="1"/>
  <c r="I20" i="4"/>
  <c r="F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cellMetadata count="1">
    <bk>
      <rc t="1" v="0"/>
    </bk>
  </cellMetadata>
  <valueMetadata count="1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</valueMetadata>
</metadata>
</file>

<file path=xl/sharedStrings.xml><?xml version="1.0" encoding="utf-8"?>
<sst xmlns="http://schemas.openxmlformats.org/spreadsheetml/2006/main" count="99" uniqueCount="73">
  <si>
    <t xml:space="preserve"> REPORT CARD </t>
  </si>
  <si>
    <t xml:space="preserve">Roll No </t>
  </si>
  <si>
    <t>Father Name</t>
  </si>
  <si>
    <t>Mother Name</t>
  </si>
  <si>
    <t>Name</t>
  </si>
  <si>
    <t>Class</t>
  </si>
  <si>
    <t>Date Of Birth</t>
  </si>
  <si>
    <t>PASSING MARKS</t>
  </si>
  <si>
    <t>PERCENTAGE</t>
  </si>
  <si>
    <t>PASS/FAIL</t>
  </si>
  <si>
    <t>Hindi</t>
  </si>
  <si>
    <t>English</t>
  </si>
  <si>
    <t>Physics</t>
  </si>
  <si>
    <t>Chemistry</t>
  </si>
  <si>
    <t>Maths</t>
  </si>
  <si>
    <t>S. no</t>
  </si>
  <si>
    <t>Father's  Name</t>
  </si>
  <si>
    <t>Roll No</t>
  </si>
  <si>
    <t>Mother's Name</t>
  </si>
  <si>
    <t>Date  Of Birth</t>
  </si>
  <si>
    <t>Total  Marks</t>
  </si>
  <si>
    <t>Anvee Yadav</t>
  </si>
  <si>
    <t>Bhumika Sharma</t>
  </si>
  <si>
    <t>Depika  Soni</t>
  </si>
  <si>
    <t>Heena  Singh</t>
  </si>
  <si>
    <t>Jiya Mali</t>
  </si>
  <si>
    <t xml:space="preserve">Maya Sharma </t>
  </si>
  <si>
    <t>Naina Joshi</t>
  </si>
  <si>
    <t>Vedik Singh</t>
  </si>
  <si>
    <t>Yashi  Thakur</t>
  </si>
  <si>
    <t>Ram Yadav</t>
  </si>
  <si>
    <t>Hemant Sharma</t>
  </si>
  <si>
    <t>Suresh Soni</t>
  </si>
  <si>
    <t>Mohan Singh</t>
  </si>
  <si>
    <t>Lakhan Mali</t>
  </si>
  <si>
    <t>Aditya Sharma</t>
  </si>
  <si>
    <t>Yash Joshi</t>
  </si>
  <si>
    <t>Usha Rajput</t>
  </si>
  <si>
    <t>Yuvraj Rajput</t>
  </si>
  <si>
    <t>Yogesh Singh</t>
  </si>
  <si>
    <t>Naitik Thakur</t>
  </si>
  <si>
    <t>Siya Yadav</t>
  </si>
  <si>
    <t>Neha Sharma</t>
  </si>
  <si>
    <t>Rani Singh</t>
  </si>
  <si>
    <t>Maya Soni</t>
  </si>
  <si>
    <t>Nisha Mali</t>
  </si>
  <si>
    <t>Aditi Sharma</t>
  </si>
  <si>
    <t>Isha Joshi</t>
  </si>
  <si>
    <t>Lali Rajput</t>
  </si>
  <si>
    <t>Sunanda Singh</t>
  </si>
  <si>
    <t>Akshara Thakur</t>
  </si>
  <si>
    <t>12th</t>
  </si>
  <si>
    <t xml:space="preserve">SUBJECT </t>
  </si>
  <si>
    <t xml:space="preserve">TOTAL MARKS </t>
  </si>
  <si>
    <t>OBTAIN MARKS</t>
  </si>
  <si>
    <t>HINDI</t>
  </si>
  <si>
    <t>ENGLISH</t>
  </si>
  <si>
    <t>MATHS</t>
  </si>
  <si>
    <t>PHYSICS</t>
  </si>
  <si>
    <t>CHEMISTRY</t>
  </si>
  <si>
    <t>AVG</t>
  </si>
  <si>
    <t>GRADE</t>
  </si>
  <si>
    <t>TOTAL MARKS</t>
  </si>
  <si>
    <t>IMAGE</t>
  </si>
  <si>
    <t>CENTRAL  BOARD OF SECONDARY EDUCATION</t>
  </si>
  <si>
    <t>SECONDARY SCHOOL EXAMINATION,2026</t>
  </si>
  <si>
    <r>
      <rPr>
        <b/>
        <i/>
        <sz val="26"/>
        <color rgb="FFFF0000"/>
        <rFont val="Edwardian Script ITC"/>
        <family val="4"/>
      </rPr>
      <t>Us</t>
    </r>
    <r>
      <rPr>
        <b/>
        <i/>
        <u/>
        <sz val="26"/>
        <color rgb="FFFF0000"/>
        <rFont val="Edwardian Script ITC"/>
        <family val="4"/>
      </rPr>
      <t>ongira</t>
    </r>
  </si>
  <si>
    <t xml:space="preserve">           SECONDARY SCHOOL EXAMINATION,2026</t>
  </si>
  <si>
    <t xml:space="preserve">            REPORT CARD </t>
  </si>
  <si>
    <t>Controller of Examination</t>
  </si>
  <si>
    <t>Date  :-</t>
  </si>
  <si>
    <t>2025-26</t>
  </si>
  <si>
    <t>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</si>
</sst>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i/>
      <sz val="26"/>
      <color rgb="FFFF0000"/>
      <name val="Edwardian Script ITC"/>
      <family val="4"/>
    </font>
    <font>
      <b/>
      <i/>
      <u/>
      <sz val="26"/>
      <color rgb="FFFF0000"/>
      <name val="Edwardian Script ITC"/>
      <family val="4"/>
    </font>
    <font>
      <b/>
      <i/>
      <sz val="2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9DB85"/>
        <bgColor indexed="64"/>
      </patternFill>
    </fill>
    <fill>
      <patternFill patternType="solid">
        <fgColor rgb="FFB8C76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0" fillId="4" borderId="1" xfId="0" applyFill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/>
    <xf numFmtId="0" fontId="0" fillId="6" borderId="2" xfId="0" applyFill="1" applyBorder="1"/>
    <xf numFmtId="0" fontId="11" fillId="6" borderId="2" xfId="0" applyFont="1" applyFill="1" applyBorder="1"/>
    <xf numFmtId="0" fontId="0" fillId="6" borderId="0" xfId="0" applyFill="1"/>
    <xf numFmtId="0" fontId="7" fillId="6" borderId="0" xfId="0" applyFont="1" applyFill="1"/>
    <xf numFmtId="0" fontId="3" fillId="6" borderId="0" xfId="0" applyFont="1" applyFill="1"/>
    <xf numFmtId="0" fontId="0" fillId="6" borderId="3" xfId="0" applyFill="1" applyBorder="1"/>
    <xf numFmtId="0" fontId="0" fillId="6" borderId="4" xfId="0" applyFill="1" applyBorder="1"/>
    <xf numFmtId="0" fontId="8" fillId="6" borderId="4" xfId="0" applyFont="1" applyFill="1" applyBorder="1"/>
    <xf numFmtId="0" fontId="9" fillId="6" borderId="4" xfId="0" applyFont="1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5" borderId="6" xfId="0" applyFill="1" applyBorder="1"/>
    <xf numFmtId="0" fontId="0" fillId="5" borderId="0" xfId="0" applyFill="1"/>
    <xf numFmtId="0" fontId="0" fillId="5" borderId="7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12" fillId="5" borderId="0" xfId="0" applyFont="1" applyFill="1"/>
    <xf numFmtId="0" fontId="10" fillId="5" borderId="0" xfId="0" applyFont="1" applyFill="1"/>
    <xf numFmtId="0" fontId="6" fillId="5" borderId="0" xfId="0" applyFont="1" applyFill="1" applyAlignment="1">
      <alignment textRotation="25"/>
    </xf>
    <xf numFmtId="0" fontId="12" fillId="7" borderId="10" xfId="0" applyFont="1" applyFill="1" applyBorder="1"/>
    <xf numFmtId="0" fontId="12" fillId="5" borderId="14" xfId="0" applyFont="1" applyFill="1" applyBorder="1"/>
    <xf numFmtId="0" fontId="12" fillId="5" borderId="15" xfId="0" applyFont="1" applyFill="1" applyBorder="1"/>
    <xf numFmtId="0" fontId="12" fillId="7" borderId="17" xfId="0" applyFont="1" applyFill="1" applyBorder="1"/>
    <xf numFmtId="0" fontId="12" fillId="7" borderId="18" xfId="0" applyFont="1" applyFill="1" applyBorder="1"/>
    <xf numFmtId="0" fontId="12" fillId="7" borderId="19" xfId="0" applyFont="1" applyFill="1" applyBorder="1"/>
    <xf numFmtId="0" fontId="12" fillId="7" borderId="20" xfId="0" applyFont="1" applyFill="1" applyBorder="1"/>
    <xf numFmtId="0" fontId="12" fillId="7" borderId="14" xfId="0" applyFont="1" applyFill="1" applyBorder="1"/>
    <xf numFmtId="0" fontId="12" fillId="5" borderId="21" xfId="0" applyFont="1" applyFill="1" applyBorder="1"/>
    <xf numFmtId="0" fontId="12" fillId="5" borderId="22" xfId="0" applyFont="1" applyFill="1" applyBorder="1"/>
    <xf numFmtId="0" fontId="12" fillId="5" borderId="16" xfId="0" applyFont="1" applyFill="1" applyBorder="1"/>
    <xf numFmtId="0" fontId="12" fillId="7" borderId="22" xfId="0" applyFont="1" applyFill="1" applyBorder="1"/>
    <xf numFmtId="0" fontId="12" fillId="7" borderId="21" xfId="0" applyFont="1" applyFill="1" applyBorder="1"/>
    <xf numFmtId="14" fontId="12" fillId="5" borderId="14" xfId="0" applyNumberFormat="1" applyFont="1" applyFill="1" applyBorder="1" applyAlignment="1">
      <alignment horizontal="left"/>
    </xf>
    <xf numFmtId="0" fontId="12" fillId="5" borderId="16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12" fillId="5" borderId="23" xfId="0" applyFont="1" applyFill="1" applyBorder="1" applyAlignment="1">
      <alignment horizontal="left"/>
    </xf>
    <xf numFmtId="0" fontId="12" fillId="5" borderId="14" xfId="0" applyFont="1" applyFill="1" applyBorder="1" applyAlignment="1">
      <alignment horizontal="left"/>
    </xf>
    <xf numFmtId="0" fontId="12" fillId="5" borderId="15" xfId="0" applyFont="1" applyFill="1" applyBorder="1" applyAlignment="1">
      <alignment horizontal="left"/>
    </xf>
    <xf numFmtId="10" fontId="12" fillId="5" borderId="16" xfId="0" applyNumberFormat="1" applyFont="1" applyFill="1" applyBorder="1" applyAlignment="1">
      <alignment horizontal="left"/>
    </xf>
    <xf numFmtId="0" fontId="12" fillId="8" borderId="14" xfId="0" applyFont="1" applyFill="1" applyBorder="1" applyAlignment="1">
      <alignment horizontal="left"/>
    </xf>
    <xf numFmtId="164" fontId="12" fillId="5" borderId="16" xfId="0" applyNumberFormat="1" applyFont="1" applyFill="1" applyBorder="1" applyAlignment="1">
      <alignment horizontal="left"/>
    </xf>
    <xf numFmtId="0" fontId="0" fillId="9" borderId="1" xfId="0" applyFill="1" applyBorder="1"/>
    <xf numFmtId="164" fontId="0" fillId="9" borderId="1" xfId="0" applyNumberFormat="1" applyFill="1" applyBorder="1"/>
    <xf numFmtId="0" fontId="0" fillId="10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C76F"/>
      <color rgb="FFE9DB85"/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microsoft.com/office/2007/relationships/hdphoto" Target="../media/hdphoto1.wdp"/><Relationship Id="rId1" Type="http://schemas.openxmlformats.org/officeDocument/2006/relationships/image" Target="../media/image11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548641</xdr:colOff>
      <xdr:row>4</xdr:row>
      <xdr:rowOff>137160</xdr:rowOff>
    </xdr:from>
    <xdr:to>
      <xdr:col>4</xdr:col>
      <xdr:colOff>1524001</xdr:colOff>
      <xdr:row>7</xdr:row>
      <xdr:rowOff>76200</xdr:rowOff>
    </xdr:to>
    <xdr:pic>
      <xdr:nvPicPr>
        <xdr:cNvPr id="3" name="Picture 2" descr="Central Board of Secondary Education proficiency test finds few takers |  Hindustan Times">
          <a:extLst>
            <a:ext uri="{FF2B5EF4-FFF2-40B4-BE49-F238E27FC236}">
              <a16:creationId xmlns:a16="http://schemas.microsoft.com/office/drawing/2014/main" id="{1C142965-CB3F-A035-C8D5-B0919CB1DE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chemeClr val="accent3">
              <a:lumMod val="20000"/>
              <a:lumOff val="80000"/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saturation sat="400000"/>
                  </a14:imgEffect>
                  <a14:imgEffect>
                    <a14:brightnessContrast contrast="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0737" t="6291" r="21037" b="5898"/>
        <a:stretch>
          <a:fillRect/>
        </a:stretch>
      </xdr:blipFill>
      <xdr:spPr bwMode="auto">
        <a:xfrm>
          <a:off x="5928361" y="883920"/>
          <a:ext cx="97536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149088</xdr:colOff>
      <xdr:row>34</xdr:row>
      <xdr:rowOff>165652</xdr:rowOff>
    </xdr:from>
    <xdr:to>
      <xdr:col>8</xdr:col>
      <xdr:colOff>1441174</xdr:colOff>
      <xdr:row>36</xdr:row>
      <xdr:rowOff>35212</xdr:rowOff>
    </xdr:to>
    <xdr:pic>
      <xdr:nvPicPr>
        <xdr:cNvPr id="6" name="Picture 5" descr="Scratched Textured EXAM Stamp Seal Stock Vector - Illustration of dirty,  rubber: 122595677">
          <a:extLst>
            <a:ext uri="{FF2B5EF4-FFF2-40B4-BE49-F238E27FC236}">
              <a16:creationId xmlns:a16="http://schemas.microsoft.com/office/drawing/2014/main" id="{B23D22DE-ECF8-0762-27EB-AEAA3330CD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duotone>
            <a:prstClr val="black"/>
            <a:srgbClr val="FFE699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7000"/>
                  </a14:imgEffect>
                  <a14:imgEffect>
                    <a14:colorTemperature colorTemp="113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662" t="1392" r="845" b="9148"/>
        <a:stretch>
          <a:fillRect/>
        </a:stretch>
      </xdr:blipFill>
      <xdr:spPr bwMode="auto">
        <a:xfrm>
          <a:off x="11993218" y="8829261"/>
          <a:ext cx="1292086" cy="979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779928</xdr:colOff>
      <xdr:row>6</xdr:row>
      <xdr:rowOff>8966</xdr:rowOff>
    </xdr:from>
    <xdr:to>
      <xdr:col>7</xdr:col>
      <xdr:colOff>35858</xdr:colOff>
      <xdr:row>13</xdr:row>
      <xdr:rowOff>12310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4CBBE2-08FD-5B94-A292-9A8861E39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152" y="1461248"/>
          <a:ext cx="932330" cy="125840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4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0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AA88-ADAC-4E48-925C-0D4AB6090978}">
  <dimension ref="D4:M41"/>
  <sheetViews>
    <sheetView tabSelected="1" topLeftCell="A3" zoomScale="46" zoomScaleNormal="88" workbookViewId="0">
      <selection activeCell="E12" sqref="E12"/>
    </sheetView>
  </sheetViews>
  <sheetFormatPr defaultRowHeight="14.4" x14ac:dyDescent="0.3"/>
  <cols>
    <col min="1" max="1" width="18.44140625" customWidth="1"/>
    <col min="2" max="2" width="19.44140625" customWidth="1"/>
    <col min="3" max="3" width="18.88671875" customWidth="1"/>
    <col min="4" max="4" width="28.5546875" customWidth="1"/>
    <col min="5" max="5" width="32.21875" customWidth="1"/>
    <col min="6" max="6" width="31.5546875" customWidth="1"/>
    <col min="7" max="7" width="28.109375" customWidth="1"/>
    <col min="8" max="8" width="29" customWidth="1"/>
    <col min="9" max="9" width="27.77734375" customWidth="1"/>
  </cols>
  <sheetData>
    <row r="4" spans="4:13" ht="15" thickBot="1" x14ac:dyDescent="0.35"/>
    <row r="5" spans="4:13" ht="37.200000000000003" thickTop="1" x14ac:dyDescent="0.7">
      <c r="D5" s="17"/>
      <c r="E5" s="18"/>
      <c r="F5" s="19" t="s">
        <v>64</v>
      </c>
      <c r="G5" s="19"/>
      <c r="H5" s="19"/>
      <c r="I5" s="19"/>
      <c r="J5" s="20"/>
      <c r="K5" s="20"/>
      <c r="L5" s="18"/>
      <c r="M5" s="21"/>
    </row>
    <row r="6" spans="4:13" ht="28.8" x14ac:dyDescent="0.55000000000000004">
      <c r="D6" s="22"/>
      <c r="E6" s="14"/>
      <c r="F6" s="15" t="s">
        <v>67</v>
      </c>
      <c r="G6" s="15"/>
      <c r="H6" s="15"/>
      <c r="I6" s="14"/>
      <c r="J6" s="14"/>
      <c r="K6" s="16"/>
      <c r="L6" s="14"/>
      <c r="M6" s="23"/>
    </row>
    <row r="7" spans="4:13" x14ac:dyDescent="0.3">
      <c r="D7" s="22"/>
      <c r="E7" s="14"/>
      <c r="F7" s="14"/>
      <c r="G7" s="14"/>
      <c r="H7" s="14"/>
      <c r="I7" s="14"/>
      <c r="J7" s="14"/>
      <c r="K7" s="14"/>
      <c r="L7" s="14"/>
      <c r="M7" s="23"/>
    </row>
    <row r="8" spans="4:13" ht="26.4" thickBot="1" x14ac:dyDescent="0.55000000000000004">
      <c r="D8" s="24"/>
      <c r="E8" s="12"/>
      <c r="F8" s="12"/>
      <c r="G8" s="13" t="s">
        <v>68</v>
      </c>
      <c r="H8" s="12"/>
      <c r="I8" s="12"/>
      <c r="J8" s="12"/>
      <c r="K8" s="12"/>
      <c r="L8" s="12"/>
      <c r="M8" s="25"/>
    </row>
    <row r="9" spans="4:13" x14ac:dyDescent="0.3">
      <c r="D9" s="26"/>
      <c r="E9" s="27"/>
      <c r="F9" s="27"/>
      <c r="G9" s="27"/>
      <c r="H9" s="27"/>
      <c r="I9" s="27"/>
      <c r="J9" s="27"/>
      <c r="K9" s="27"/>
      <c r="L9" s="27"/>
      <c r="M9" s="28"/>
    </row>
    <row r="10" spans="4:13" ht="17.399999999999999" customHeight="1" thickBot="1" x14ac:dyDescent="0.35">
      <c r="D10" s="26"/>
      <c r="E10" s="27"/>
      <c r="F10" s="27"/>
      <c r="G10" s="27"/>
      <c r="H10" s="27"/>
      <c r="I10" s="27"/>
      <c r="J10" s="27"/>
      <c r="K10" s="27"/>
      <c r="L10" s="27"/>
      <c r="M10" s="28"/>
    </row>
    <row r="11" spans="4:13" ht="25.2" customHeight="1" thickTop="1" x14ac:dyDescent="0.4">
      <c r="D11" s="38" t="s">
        <v>1</v>
      </c>
      <c r="E11" s="55">
        <v>109</v>
      </c>
      <c r="F11" s="27"/>
      <c r="G11" s="27"/>
      <c r="H11" s="27"/>
      <c r="I11" s="60" t="e" vm="1">
        <f>_xlfn.XLOOKUP(E11,Sheet3!B1:B11,Sheet3!N1:N11)</f>
        <v>#VALUE!</v>
      </c>
      <c r="J11" s="60"/>
      <c r="K11" s="60"/>
      <c r="L11" s="60"/>
      <c r="M11" s="28"/>
    </row>
    <row r="12" spans="4:13" ht="25.2" customHeight="1" x14ac:dyDescent="0.4">
      <c r="D12" s="35" t="s">
        <v>4</v>
      </c>
      <c r="E12" s="53" t="str">
        <f>_xlfn.XLOOKUP(E11,Sheet3!B1:B11,Sheet3!C1:C11)</f>
        <v>Vedik Singh</v>
      </c>
      <c r="F12" s="27"/>
      <c r="G12" s="27"/>
      <c r="H12" s="27"/>
      <c r="I12" s="60"/>
      <c r="J12" s="60"/>
      <c r="K12" s="60"/>
      <c r="L12" s="60"/>
      <c r="M12" s="28"/>
    </row>
    <row r="13" spans="4:13" ht="27" customHeight="1" x14ac:dyDescent="0.4">
      <c r="D13" s="35" t="s">
        <v>2</v>
      </c>
      <c r="E13" s="53" t="str">
        <f>_xlfn.XLOOKUP(E11,Sheet3!B1:B11,Sheet3!D1:D11)</f>
        <v>Yogesh Singh</v>
      </c>
      <c r="F13" s="27"/>
      <c r="G13" s="27"/>
      <c r="H13" s="27"/>
      <c r="I13" s="60"/>
      <c r="J13" s="60"/>
      <c r="K13" s="60"/>
      <c r="L13" s="60"/>
      <c r="M13" s="28"/>
    </row>
    <row r="14" spans="4:13" ht="25.2" customHeight="1" x14ac:dyDescent="0.4">
      <c r="D14" s="35" t="s">
        <v>3</v>
      </c>
      <c r="E14" s="53" t="str">
        <f>_xlfn.XLOOKUP(E11,Sheet3!B1:B11,Sheet3!E1:E11)</f>
        <v>Sunanda Singh</v>
      </c>
      <c r="F14" s="27"/>
      <c r="G14" s="27"/>
      <c r="H14" s="27"/>
      <c r="I14" s="60"/>
      <c r="J14" s="60"/>
      <c r="K14" s="60"/>
      <c r="L14" s="60"/>
      <c r="M14" s="28"/>
    </row>
    <row r="15" spans="4:13" ht="25.8" customHeight="1" x14ac:dyDescent="0.4">
      <c r="D15" s="35" t="s">
        <v>5</v>
      </c>
      <c r="E15" s="53" t="s">
        <v>51</v>
      </c>
      <c r="F15" s="27"/>
      <c r="G15" s="27"/>
      <c r="H15" s="27"/>
      <c r="I15" s="60"/>
      <c r="J15" s="60"/>
      <c r="K15" s="60"/>
      <c r="L15" s="60"/>
      <c r="M15" s="28"/>
    </row>
    <row r="16" spans="4:13" ht="23.4" customHeight="1" thickBot="1" x14ac:dyDescent="0.45">
      <c r="D16" s="39" t="s">
        <v>6</v>
      </c>
      <c r="E16" s="56">
        <f>_xlfn.XLOOKUP('student reports'!B7,Sheet3!B1:B11,Sheet3!F1:F11)</f>
        <v>39596</v>
      </c>
      <c r="F16" s="27"/>
      <c r="G16" s="27"/>
      <c r="H16" s="27"/>
      <c r="I16" s="60"/>
      <c r="J16" s="60"/>
      <c r="K16" s="60"/>
      <c r="L16" s="60"/>
      <c r="M16" s="28"/>
    </row>
    <row r="17" spans="4:13" ht="21.6" customHeight="1" thickTop="1" x14ac:dyDescent="0.3">
      <c r="D17" s="26"/>
      <c r="E17" s="27"/>
      <c r="F17" s="27"/>
      <c r="G17" s="27"/>
      <c r="H17" s="27"/>
      <c r="I17" s="60"/>
      <c r="J17" s="60"/>
      <c r="K17" s="60"/>
      <c r="L17" s="60"/>
      <c r="M17" s="28"/>
    </row>
    <row r="18" spans="4:13" ht="18.600000000000001" customHeight="1" thickBot="1" x14ac:dyDescent="0.35">
      <c r="D18" s="26"/>
      <c r="E18" s="27"/>
      <c r="F18" s="27"/>
      <c r="G18" s="27"/>
      <c r="H18" s="27"/>
      <c r="I18" s="27"/>
      <c r="J18" s="27"/>
      <c r="K18" s="27"/>
      <c r="L18" s="27"/>
      <c r="M18" s="28"/>
    </row>
    <row r="19" spans="4:13" ht="27.6" customHeight="1" thickTop="1" x14ac:dyDescent="0.4">
      <c r="D19" s="26"/>
      <c r="E19" s="40" t="s">
        <v>52</v>
      </c>
      <c r="F19" s="41" t="s">
        <v>53</v>
      </c>
      <c r="G19" s="41" t="s">
        <v>54</v>
      </c>
      <c r="H19" s="41" t="s">
        <v>7</v>
      </c>
      <c r="I19" s="42" t="s">
        <v>9</v>
      </c>
      <c r="J19" s="27"/>
      <c r="K19" s="27"/>
      <c r="L19" s="27"/>
      <c r="M19" s="28"/>
    </row>
    <row r="20" spans="4:13" ht="21" x14ac:dyDescent="0.4">
      <c r="D20" s="26"/>
      <c r="E20" s="43" t="s">
        <v>55</v>
      </c>
      <c r="F20" s="50">
        <v>100</v>
      </c>
      <c r="G20" s="50">
        <f>_xlfn.XLOOKUP(E11,Sheet3!B1:B11,Sheet3!G1:G11)</f>
        <v>79</v>
      </c>
      <c r="H20" s="50">
        <v>35</v>
      </c>
      <c r="I20" s="37" t="str">
        <f>IF(G20&gt;35,"PASS","FAIL")</f>
        <v>PASS</v>
      </c>
      <c r="J20" s="27"/>
      <c r="K20" s="27"/>
      <c r="L20" s="27"/>
      <c r="M20" s="28"/>
    </row>
    <row r="21" spans="4:13" ht="21" x14ac:dyDescent="0.4">
      <c r="D21" s="26"/>
      <c r="E21" s="43" t="s">
        <v>56</v>
      </c>
      <c r="F21" s="50">
        <v>100</v>
      </c>
      <c r="G21" s="50">
        <f>_xlfn.XLOOKUP(E11,Sheet3!B1:B11,Sheet3!J1:J11)</f>
        <v>86</v>
      </c>
      <c r="H21" s="50">
        <v>35</v>
      </c>
      <c r="I21" s="37" t="str">
        <f t="shared" ref="I21:I24" si="0">IF(G21&gt;35,"PASS","FAIL")</f>
        <v>PASS</v>
      </c>
      <c r="J21" s="27"/>
      <c r="K21" s="27"/>
      <c r="L21" s="27"/>
      <c r="M21" s="28"/>
    </row>
    <row r="22" spans="4:13" ht="21" x14ac:dyDescent="0.4">
      <c r="D22" s="26"/>
      <c r="E22" s="43" t="s">
        <v>57</v>
      </c>
      <c r="F22" s="50">
        <v>100</v>
      </c>
      <c r="G22" s="50">
        <f>_xlfn.XLOOKUP(E11,Sheet3!B1:B11,Sheet3!K1:K11)</f>
        <v>52</v>
      </c>
      <c r="H22" s="50">
        <v>35</v>
      </c>
      <c r="I22" s="37" t="str">
        <f t="shared" si="0"/>
        <v>PASS</v>
      </c>
      <c r="J22" s="27"/>
      <c r="K22" s="27"/>
      <c r="L22" s="27"/>
      <c r="M22" s="28"/>
    </row>
    <row r="23" spans="4:13" ht="21" x14ac:dyDescent="0.4">
      <c r="D23" s="26"/>
      <c r="E23" s="43" t="s">
        <v>58</v>
      </c>
      <c r="F23" s="50">
        <v>100</v>
      </c>
      <c r="G23" s="50">
        <f>_xlfn.XLOOKUP(E11,Sheet3!B1:B11,Sheet3!H1:H11)</f>
        <v>92</v>
      </c>
      <c r="H23" s="50">
        <v>35</v>
      </c>
      <c r="I23" s="37" t="str">
        <f t="shared" si="0"/>
        <v>PASS</v>
      </c>
      <c r="J23" s="27"/>
      <c r="K23" s="27"/>
      <c r="L23" s="27"/>
      <c r="M23" s="28"/>
    </row>
    <row r="24" spans="4:13" ht="21.6" thickBot="1" x14ac:dyDescent="0.45">
      <c r="D24" s="26"/>
      <c r="E24" s="44" t="s">
        <v>59</v>
      </c>
      <c r="F24" s="51">
        <v>100</v>
      </c>
      <c r="G24" s="51">
        <f>_xlfn.XLOOKUP(E11,Sheet3!B1:B11,Sheet3!I1:I11)</f>
        <v>54</v>
      </c>
      <c r="H24" s="51">
        <v>35</v>
      </c>
      <c r="I24" s="45" t="str">
        <f t="shared" si="0"/>
        <v>PASS</v>
      </c>
      <c r="J24" s="27"/>
      <c r="K24" s="27"/>
      <c r="L24" s="27"/>
      <c r="M24" s="28"/>
    </row>
    <row r="25" spans="4:13" ht="15" thickTop="1" x14ac:dyDescent="0.3">
      <c r="D25" s="26"/>
      <c r="E25" s="33"/>
      <c r="F25" s="33"/>
      <c r="G25" s="33"/>
      <c r="H25" s="33"/>
      <c r="I25" s="33"/>
      <c r="J25" s="27"/>
      <c r="K25" s="27"/>
      <c r="L25" s="27"/>
      <c r="M25" s="28"/>
    </row>
    <row r="26" spans="4:13" ht="15" thickBot="1" x14ac:dyDescent="0.35">
      <c r="D26" s="26"/>
      <c r="E26" s="27"/>
      <c r="F26" s="27"/>
      <c r="G26" s="27"/>
      <c r="H26" s="27"/>
      <c r="I26" s="27"/>
      <c r="J26" s="27"/>
      <c r="K26" s="27"/>
      <c r="L26" s="27"/>
      <c r="M26" s="28"/>
    </row>
    <row r="27" spans="4:13" ht="21.6" thickTop="1" x14ac:dyDescent="0.4">
      <c r="D27" s="26"/>
      <c r="E27" s="40" t="s">
        <v>9</v>
      </c>
      <c r="F27" s="36" t="str">
        <f>IF(Sheet3!M2&gt;=35,"PASS","FAIL")</f>
        <v>PASS</v>
      </c>
      <c r="G27" s="27"/>
      <c r="H27" s="40" t="s">
        <v>62</v>
      </c>
      <c r="I27" s="52">
        <v>500</v>
      </c>
      <c r="J27" s="27"/>
      <c r="K27" s="27"/>
      <c r="L27" s="27"/>
      <c r="M27" s="28"/>
    </row>
    <row r="28" spans="4:13" ht="21.6" thickBot="1" x14ac:dyDescent="0.45">
      <c r="D28" s="26"/>
      <c r="E28" s="46" t="s">
        <v>61</v>
      </c>
      <c r="F28" s="45" t="str" cm="1">
        <f t="array" ref="F28">_xlfn.IFS(I29&gt;90%,"A",I29&gt;75%,"B",I29&gt;55%,"D",I29&gt;=35%,"D",I29&lt;35%,"E")</f>
        <v>D</v>
      </c>
      <c r="G28" s="27"/>
      <c r="H28" s="47" t="s">
        <v>54</v>
      </c>
      <c r="I28" s="53">
        <f>_xlfn.XLOOKUP('student reports'!B7,Sheet3!B1:B11,Sheet3!L1:L11)</f>
        <v>414</v>
      </c>
      <c r="J28" s="27"/>
      <c r="K28" s="27"/>
      <c r="L28" s="27"/>
      <c r="M28" s="28"/>
    </row>
    <row r="29" spans="4:13" ht="22.2" thickTop="1" thickBot="1" x14ac:dyDescent="0.45">
      <c r="D29" s="26"/>
      <c r="E29" s="27"/>
      <c r="F29" s="27"/>
      <c r="G29" s="27"/>
      <c r="H29" s="46" t="s">
        <v>8</v>
      </c>
      <c r="I29" s="54">
        <f>AVERAGE(G20:G24)/100</f>
        <v>0.72599999999999998</v>
      </c>
      <c r="J29" s="27"/>
      <c r="K29" s="27"/>
      <c r="L29" s="27"/>
      <c r="M29" s="28"/>
    </row>
    <row r="30" spans="4:13" ht="15" thickTop="1" x14ac:dyDescent="0.3">
      <c r="D30" s="26"/>
      <c r="E30" s="27"/>
      <c r="F30" s="27"/>
      <c r="G30" s="27"/>
      <c r="H30" s="27"/>
      <c r="I30" s="27"/>
      <c r="J30" s="27"/>
      <c r="K30" s="27"/>
      <c r="L30" s="27"/>
      <c r="M30" s="28"/>
    </row>
    <row r="31" spans="4:13" x14ac:dyDescent="0.3">
      <c r="D31" s="26"/>
      <c r="E31" s="27"/>
      <c r="F31" s="27"/>
      <c r="G31" s="27"/>
      <c r="H31" s="27"/>
      <c r="I31" s="27"/>
      <c r="J31" s="27"/>
      <c r="K31" s="27"/>
      <c r="L31" s="27"/>
      <c r="M31" s="28"/>
    </row>
    <row r="32" spans="4:13" x14ac:dyDescent="0.3">
      <c r="D32" s="26"/>
      <c r="E32" s="27"/>
      <c r="F32" s="27"/>
      <c r="G32" s="27"/>
      <c r="H32" s="27"/>
      <c r="I32" s="27"/>
      <c r="J32" s="27"/>
      <c r="K32" s="27"/>
      <c r="L32" s="27"/>
      <c r="M32" s="28"/>
    </row>
    <row r="33" spans="4:13" x14ac:dyDescent="0.3">
      <c r="D33" s="26"/>
      <c r="E33" s="27"/>
      <c r="F33" s="27"/>
      <c r="G33" s="27"/>
      <c r="H33" s="27"/>
      <c r="I33" s="27"/>
      <c r="J33" s="27"/>
      <c r="K33" s="27"/>
      <c r="L33" s="27"/>
      <c r="M33" s="28"/>
    </row>
    <row r="34" spans="4:13" x14ac:dyDescent="0.3">
      <c r="D34" s="26"/>
      <c r="E34" s="27"/>
      <c r="F34" s="27"/>
      <c r="G34" s="27"/>
      <c r="H34" s="27"/>
      <c r="I34" s="27"/>
      <c r="J34" s="27"/>
      <c r="K34" s="27"/>
      <c r="L34" s="27"/>
      <c r="M34" s="28"/>
    </row>
    <row r="35" spans="4:13" x14ac:dyDescent="0.3">
      <c r="D35" s="26"/>
      <c r="E35" s="27"/>
      <c r="F35" s="27"/>
      <c r="G35" s="27"/>
      <c r="H35" s="27"/>
      <c r="I35" s="27"/>
      <c r="J35" s="27"/>
      <c r="K35" s="27"/>
      <c r="L35" s="27"/>
      <c r="M35" s="28"/>
    </row>
    <row r="36" spans="4:13" ht="73.2" thickBot="1" x14ac:dyDescent="0.35">
      <c r="D36" s="26"/>
      <c r="E36" s="27"/>
      <c r="F36" s="27"/>
      <c r="G36" s="27"/>
      <c r="H36" s="27"/>
      <c r="I36" s="27"/>
      <c r="J36" s="34" t="s">
        <v>66</v>
      </c>
      <c r="K36" s="27"/>
      <c r="L36" s="27"/>
      <c r="M36" s="28"/>
    </row>
    <row r="37" spans="4:13" ht="30.6" customHeight="1" thickTop="1" x14ac:dyDescent="0.4">
      <c r="D37" s="38" t="s">
        <v>70</v>
      </c>
      <c r="E37" s="48">
        <v>46246</v>
      </c>
      <c r="F37" s="27"/>
      <c r="G37" s="27"/>
      <c r="H37" s="27"/>
      <c r="I37" s="27"/>
      <c r="J37" s="32" t="s">
        <v>69</v>
      </c>
      <c r="K37" s="27"/>
      <c r="L37" s="27"/>
      <c r="M37" s="28"/>
    </row>
    <row r="38" spans="4:13" ht="31.2" customHeight="1" thickBot="1" x14ac:dyDescent="0.45">
      <c r="D38" s="39" t="s">
        <v>72</v>
      </c>
      <c r="E38" s="49" t="s">
        <v>71</v>
      </c>
      <c r="F38" s="27"/>
      <c r="G38" s="27"/>
      <c r="H38" s="27"/>
      <c r="I38" s="27"/>
      <c r="J38" s="27"/>
      <c r="K38" s="27"/>
      <c r="L38" s="27"/>
      <c r="M38" s="28"/>
    </row>
    <row r="39" spans="4:13" ht="15" thickTop="1" x14ac:dyDescent="0.3">
      <c r="D39" s="26"/>
      <c r="E39" s="27"/>
      <c r="F39" s="27"/>
      <c r="G39" s="27"/>
      <c r="H39" s="27"/>
      <c r="I39" s="27"/>
      <c r="J39" s="27"/>
      <c r="K39" s="27"/>
      <c r="L39" s="27"/>
      <c r="M39" s="28"/>
    </row>
    <row r="40" spans="4:13" ht="15" thickBot="1" x14ac:dyDescent="0.35">
      <c r="D40" s="29"/>
      <c r="E40" s="30"/>
      <c r="F40" s="30"/>
      <c r="G40" s="30"/>
      <c r="H40" s="30"/>
      <c r="I40" s="30"/>
      <c r="J40" s="30"/>
      <c r="K40" s="30"/>
      <c r="L40" s="30"/>
      <c r="M40" s="31"/>
    </row>
    <row r="41" spans="4:13" ht="15" thickTop="1" x14ac:dyDescent="0.3"/>
  </sheetData>
  <mergeCells count="1">
    <mergeCell ref="I11:L17"/>
  </mergeCells>
  <pageMargins left="0.7" right="0.7" top="0.75" bottom="0.75" header="0.3" footer="0.3"/>
  <pageSetup paperSize="11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DE01-D7BA-492E-B861-BFE7E6A78955}">
  <dimension ref="A1:S25"/>
  <sheetViews>
    <sheetView zoomScale="85" workbookViewId="0">
      <selection activeCell="E30" sqref="E30"/>
    </sheetView>
  </sheetViews>
  <sheetFormatPr defaultRowHeight="14.4" x14ac:dyDescent="0.3"/>
  <cols>
    <col min="1" max="1" width="12.77734375" customWidth="1"/>
    <col min="2" max="2" width="13.5546875" customWidth="1"/>
    <col min="3" max="3" width="12.6640625" customWidth="1"/>
    <col min="4" max="4" width="15" customWidth="1"/>
    <col min="5" max="5" width="15.44140625" customWidth="1"/>
    <col min="6" max="6" width="13.6640625" customWidth="1"/>
    <col min="7" max="7" width="10.6640625" customWidth="1"/>
  </cols>
  <sheetData>
    <row r="1" spans="1:19" ht="33.6" x14ac:dyDescent="0.65">
      <c r="A1" s="1"/>
      <c r="B1" s="10" t="s">
        <v>64</v>
      </c>
      <c r="C1" s="10"/>
      <c r="D1" s="10"/>
      <c r="E1" s="10"/>
      <c r="F1" s="11"/>
      <c r="G1" s="11"/>
      <c r="H1" s="1"/>
      <c r="I1" s="1"/>
      <c r="K1" s="5"/>
      <c r="L1" s="5"/>
      <c r="M1" s="5"/>
      <c r="N1" s="5"/>
      <c r="O1" s="5"/>
      <c r="P1" s="5"/>
      <c r="Q1" s="5"/>
      <c r="R1" s="5"/>
      <c r="S1" s="5"/>
    </row>
    <row r="2" spans="1:19" ht="21" x14ac:dyDescent="0.4">
      <c r="A2" s="1"/>
      <c r="B2" s="1"/>
      <c r="C2" s="9" t="s">
        <v>65</v>
      </c>
      <c r="D2" s="9"/>
      <c r="E2" s="9"/>
      <c r="F2" s="9"/>
      <c r="G2" s="1"/>
      <c r="H2" s="9"/>
      <c r="I2" s="1"/>
      <c r="J2" s="4"/>
      <c r="K2" s="5"/>
      <c r="L2" s="5"/>
      <c r="M2" s="5"/>
      <c r="N2" s="5"/>
      <c r="O2" s="5"/>
      <c r="P2" s="5"/>
      <c r="Q2" s="5"/>
      <c r="R2" s="5"/>
      <c r="S2" s="5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4"/>
      <c r="K3" s="5"/>
      <c r="L3" s="5"/>
      <c r="M3" s="5"/>
      <c r="N3" s="5"/>
      <c r="O3" s="5"/>
      <c r="P3" s="5"/>
      <c r="Q3" s="5"/>
      <c r="R3" s="5"/>
      <c r="S3" s="5"/>
    </row>
    <row r="4" spans="1:19" x14ac:dyDescent="0.3">
      <c r="A4" s="2"/>
      <c r="B4" s="2"/>
      <c r="C4" s="2"/>
      <c r="D4" s="3" t="s">
        <v>0</v>
      </c>
      <c r="E4" s="2"/>
      <c r="F4" s="2"/>
      <c r="G4" s="2"/>
      <c r="H4" s="2"/>
      <c r="I4" s="2"/>
      <c r="J4" s="4"/>
      <c r="K4" s="5"/>
      <c r="L4" s="5"/>
      <c r="M4" s="5"/>
      <c r="N4" s="5"/>
      <c r="O4" s="5"/>
      <c r="P4" s="5"/>
      <c r="Q4" s="5"/>
      <c r="R4" s="5"/>
      <c r="S4" s="5"/>
    </row>
    <row r="7" spans="1:19" x14ac:dyDescent="0.3">
      <c r="A7" s="6" t="s">
        <v>1</v>
      </c>
      <c r="B7" s="6">
        <v>105</v>
      </c>
    </row>
    <row r="8" spans="1:19" x14ac:dyDescent="0.3">
      <c r="A8" s="6" t="s">
        <v>4</v>
      </c>
      <c r="B8" s="6" t="str">
        <f>_xlfn.XLOOKUP(B7,Sheet3!B1:B11,Sheet3!C1:C11)</f>
        <v>Jiya Mali</v>
      </c>
    </row>
    <row r="9" spans="1:19" x14ac:dyDescent="0.3">
      <c r="A9" s="6" t="s">
        <v>2</v>
      </c>
      <c r="B9" s="6" t="str">
        <f>_xlfn.XLOOKUP(B7,Sheet3!B1:B11,Sheet3!D1:D11)</f>
        <v>Lakhan Mali</v>
      </c>
    </row>
    <row r="10" spans="1:19" x14ac:dyDescent="0.3">
      <c r="A10" s="6" t="s">
        <v>3</v>
      </c>
      <c r="B10" s="6" t="str">
        <f>_xlfn.XLOOKUP(B7,Sheet3!B1:B11,Sheet3!E1:E11)</f>
        <v>Nisha Mali</v>
      </c>
    </row>
    <row r="11" spans="1:19" x14ac:dyDescent="0.3">
      <c r="A11" s="6" t="s">
        <v>5</v>
      </c>
      <c r="B11" s="6" t="s">
        <v>51</v>
      </c>
    </row>
    <row r="12" spans="1:19" x14ac:dyDescent="0.3">
      <c r="A12" s="6" t="s">
        <v>6</v>
      </c>
      <c r="B12" s="7">
        <f>_xlfn.XLOOKUP('student reports'!B7,Sheet3!B1:B11,Sheet3!F1:F11)</f>
        <v>39596</v>
      </c>
    </row>
    <row r="15" spans="1:19" x14ac:dyDescent="0.3">
      <c r="B15" s="6" t="s">
        <v>52</v>
      </c>
      <c r="C15" s="6" t="s">
        <v>53</v>
      </c>
      <c r="D15" s="6" t="s">
        <v>54</v>
      </c>
      <c r="E15" s="6" t="s">
        <v>7</v>
      </c>
      <c r="F15" s="6" t="s">
        <v>9</v>
      </c>
    </row>
    <row r="16" spans="1:19" x14ac:dyDescent="0.3">
      <c r="B16" s="6" t="s">
        <v>55</v>
      </c>
      <c r="C16" s="6">
        <v>100</v>
      </c>
      <c r="D16" s="6">
        <f>_xlfn.XLOOKUP(B7,Sheet3!B1:B11,Sheet3!G1:G11)</f>
        <v>99</v>
      </c>
      <c r="E16" s="6">
        <v>35</v>
      </c>
      <c r="F16" s="6" t="str">
        <f>IF(D16&gt;35,"PASS","FAIL")</f>
        <v>PASS</v>
      </c>
    </row>
    <row r="17" spans="2:6" x14ac:dyDescent="0.3">
      <c r="B17" s="6" t="s">
        <v>56</v>
      </c>
      <c r="C17" s="6">
        <v>100</v>
      </c>
      <c r="D17" s="6">
        <f>_xlfn.XLOOKUP(B7,Sheet3!B1:B11,Sheet3!J1:J11)</f>
        <v>53</v>
      </c>
      <c r="E17" s="6">
        <v>35</v>
      </c>
      <c r="F17" s="6" t="str">
        <f t="shared" ref="F17:F20" si="0">IF(D17&gt;35,"PASS","FAIL")</f>
        <v>PASS</v>
      </c>
    </row>
    <row r="18" spans="2:6" x14ac:dyDescent="0.3">
      <c r="B18" s="6" t="s">
        <v>57</v>
      </c>
      <c r="C18" s="6">
        <v>100</v>
      </c>
      <c r="D18" s="6">
        <f>_xlfn.XLOOKUP(B7,Sheet3!B1:B11,Sheet3!K1:K11)</f>
        <v>79</v>
      </c>
      <c r="E18" s="6">
        <v>35</v>
      </c>
      <c r="F18" s="6" t="str">
        <f t="shared" si="0"/>
        <v>PASS</v>
      </c>
    </row>
    <row r="19" spans="2:6" x14ac:dyDescent="0.3">
      <c r="B19" s="6" t="s">
        <v>58</v>
      </c>
      <c r="C19" s="6">
        <v>100</v>
      </c>
      <c r="D19" s="6">
        <f>_xlfn.XLOOKUP(B7,Sheet3!B1:B11,Sheet3!H1:H11)</f>
        <v>91</v>
      </c>
      <c r="E19" s="6">
        <v>35</v>
      </c>
      <c r="F19" s="6" t="str">
        <f t="shared" si="0"/>
        <v>PASS</v>
      </c>
    </row>
    <row r="20" spans="2:6" x14ac:dyDescent="0.3">
      <c r="B20" s="6" t="s">
        <v>59</v>
      </c>
      <c r="C20" s="6">
        <v>100</v>
      </c>
      <c r="D20" s="6">
        <f>_xlfn.XLOOKUP(B7,Sheet3!B1:B11,Sheet3!I1:I11)</f>
        <v>92</v>
      </c>
      <c r="E20" s="6">
        <v>35</v>
      </c>
      <c r="F20" s="6" t="str">
        <f t="shared" si="0"/>
        <v>PASS</v>
      </c>
    </row>
    <row r="23" spans="2:6" x14ac:dyDescent="0.3">
      <c r="B23" s="6" t="s">
        <v>9</v>
      </c>
      <c r="C23" s="6" t="str">
        <f>IF(Sheet3!M2&gt;=35,"PASS","FAIL")</f>
        <v>PASS</v>
      </c>
      <c r="E23" s="6" t="s">
        <v>62</v>
      </c>
      <c r="F23" s="6">
        <v>500</v>
      </c>
    </row>
    <row r="24" spans="2:6" x14ac:dyDescent="0.3">
      <c r="B24" s="6" t="s">
        <v>61</v>
      </c>
      <c r="C24" s="6" t="str" cm="1">
        <f t="array" ref="C24">_xlfn.IFS(F25&gt;90%,"A",F25&gt;75%,"B",F25&gt;55%,"D",F25&gt;=35%,"D",F25&lt;35%,"E")</f>
        <v>B</v>
      </c>
      <c r="E24" s="6" t="s">
        <v>54</v>
      </c>
      <c r="F24" s="6">
        <f>_xlfn.XLOOKUP('student reports'!B7,Sheet3!B1:B11,Sheet3!L1:L11)</f>
        <v>414</v>
      </c>
    </row>
    <row r="25" spans="2:6" x14ac:dyDescent="0.3">
      <c r="E25" s="6" t="s">
        <v>8</v>
      </c>
      <c r="F25" s="8">
        <f>AVERAGE(D16:D20)/100</f>
        <v>0.82799999999999996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5799-F955-405F-965D-8728B00067F6}">
  <dimension ref="A1:N11"/>
  <sheetViews>
    <sheetView zoomScale="127" workbookViewId="0">
      <selection activeCell="C15" sqref="C15"/>
    </sheetView>
  </sheetViews>
  <sheetFormatPr defaultRowHeight="14.4" x14ac:dyDescent="0.3"/>
  <cols>
    <col min="3" max="3" width="16.6640625" customWidth="1"/>
    <col min="4" max="5" width="17.88671875" customWidth="1"/>
    <col min="6" max="6" width="14.5546875" bestFit="1" customWidth="1"/>
    <col min="9" max="9" width="9.6640625" customWidth="1"/>
    <col min="12" max="12" width="10.33203125" customWidth="1"/>
  </cols>
  <sheetData>
    <row r="1" spans="1:14" x14ac:dyDescent="0.3">
      <c r="A1" s="59" t="s">
        <v>15</v>
      </c>
      <c r="B1" s="59" t="s">
        <v>17</v>
      </c>
      <c r="C1" s="59" t="s">
        <v>4</v>
      </c>
      <c r="D1" s="59" t="s">
        <v>16</v>
      </c>
      <c r="E1" s="59" t="s">
        <v>18</v>
      </c>
      <c r="F1" s="59" t="s">
        <v>19</v>
      </c>
      <c r="G1" s="59" t="s">
        <v>10</v>
      </c>
      <c r="H1" s="59" t="s">
        <v>12</v>
      </c>
      <c r="I1" s="59" t="s">
        <v>13</v>
      </c>
      <c r="J1" s="59" t="s">
        <v>11</v>
      </c>
      <c r="K1" s="59" t="s">
        <v>14</v>
      </c>
      <c r="L1" s="59" t="s">
        <v>20</v>
      </c>
      <c r="M1" s="59" t="s">
        <v>60</v>
      </c>
      <c r="N1" s="59" t="s">
        <v>63</v>
      </c>
    </row>
    <row r="2" spans="1:14" x14ac:dyDescent="0.3">
      <c r="A2" s="57" cm="1">
        <f t="array" ref="A2:A11">_xlfn.SEQUENCE(10)</f>
        <v>1</v>
      </c>
      <c r="B2" s="57">
        <v>101</v>
      </c>
      <c r="C2" s="57" t="s">
        <v>21</v>
      </c>
      <c r="D2" s="57" t="s">
        <v>30</v>
      </c>
      <c r="E2" s="57" t="s">
        <v>41</v>
      </c>
      <c r="F2" s="58">
        <v>39186</v>
      </c>
      <c r="G2" s="57">
        <v>34</v>
      </c>
      <c r="H2" s="57">
        <v>56</v>
      </c>
      <c r="I2" s="57">
        <v>35</v>
      </c>
      <c r="J2" s="57">
        <v>65</v>
      </c>
      <c r="K2" s="57">
        <v>33</v>
      </c>
      <c r="L2" s="57">
        <f>SUM(G2:K2)</f>
        <v>223</v>
      </c>
      <c r="M2" s="57">
        <f>AVERAGE(G2:K2)</f>
        <v>44.6</v>
      </c>
      <c r="N2" s="57" t="e" vm="2">
        <v>#VALUE!</v>
      </c>
    </row>
    <row r="3" spans="1:14" x14ac:dyDescent="0.3">
      <c r="A3" s="57">
        <v>2</v>
      </c>
      <c r="B3" s="57">
        <v>102</v>
      </c>
      <c r="C3" s="57" t="s">
        <v>22</v>
      </c>
      <c r="D3" s="57" t="s">
        <v>31</v>
      </c>
      <c r="E3" s="57" t="s">
        <v>42</v>
      </c>
      <c r="F3" s="58">
        <v>38910</v>
      </c>
      <c r="G3" s="57">
        <v>26</v>
      </c>
      <c r="H3" s="57">
        <v>48</v>
      </c>
      <c r="I3" s="57">
        <v>94</v>
      </c>
      <c r="J3" s="57">
        <v>64</v>
      </c>
      <c r="K3" s="57">
        <v>32</v>
      </c>
      <c r="L3" s="57">
        <f t="shared" ref="L3:L11" si="0">SUM(G3:K3)</f>
        <v>264</v>
      </c>
      <c r="M3" s="57">
        <f t="shared" ref="M3:M11" si="1">AVERAGE(G3:K3)</f>
        <v>52.8</v>
      </c>
      <c r="N3" s="57" t="e" vm="3">
        <v>#VALUE!</v>
      </c>
    </row>
    <row r="4" spans="1:14" x14ac:dyDescent="0.3">
      <c r="A4" s="57">
        <v>3</v>
      </c>
      <c r="B4" s="57">
        <v>103</v>
      </c>
      <c r="C4" s="57" t="s">
        <v>23</v>
      </c>
      <c r="D4" s="57" t="s">
        <v>32</v>
      </c>
      <c r="E4" s="57" t="s">
        <v>44</v>
      </c>
      <c r="F4" s="58">
        <v>38441</v>
      </c>
      <c r="G4" s="57">
        <v>64</v>
      </c>
      <c r="H4" s="57">
        <v>82</v>
      </c>
      <c r="I4" s="57">
        <v>95</v>
      </c>
      <c r="J4" s="57">
        <v>71</v>
      </c>
      <c r="K4" s="57">
        <v>69</v>
      </c>
      <c r="L4" s="57">
        <f t="shared" si="0"/>
        <v>381</v>
      </c>
      <c r="M4" s="57">
        <f t="shared" si="1"/>
        <v>76.2</v>
      </c>
      <c r="N4" s="57" t="e" vm="4">
        <v>#VALUE!</v>
      </c>
    </row>
    <row r="5" spans="1:14" x14ac:dyDescent="0.3">
      <c r="A5" s="57">
        <v>4</v>
      </c>
      <c r="B5" s="57">
        <v>104</v>
      </c>
      <c r="C5" s="57" t="s">
        <v>24</v>
      </c>
      <c r="D5" s="57" t="s">
        <v>33</v>
      </c>
      <c r="E5" s="57" t="s">
        <v>43</v>
      </c>
      <c r="F5" s="58">
        <v>39312</v>
      </c>
      <c r="G5" s="57">
        <v>50</v>
      </c>
      <c r="H5" s="57">
        <v>40</v>
      </c>
      <c r="I5" s="57">
        <v>55</v>
      </c>
      <c r="J5" s="57">
        <v>57</v>
      </c>
      <c r="K5" s="57">
        <v>41</v>
      </c>
      <c r="L5" s="57">
        <f t="shared" si="0"/>
        <v>243</v>
      </c>
      <c r="M5" s="57">
        <f t="shared" si="1"/>
        <v>48.6</v>
      </c>
      <c r="N5" s="57" t="e" vm="5">
        <v>#VALUE!</v>
      </c>
    </row>
    <row r="6" spans="1:14" x14ac:dyDescent="0.3">
      <c r="A6" s="57">
        <v>5</v>
      </c>
      <c r="B6" s="57">
        <v>105</v>
      </c>
      <c r="C6" s="57" t="s">
        <v>25</v>
      </c>
      <c r="D6" s="57" t="s">
        <v>34</v>
      </c>
      <c r="E6" s="57" t="s">
        <v>45</v>
      </c>
      <c r="F6" s="58">
        <v>39596</v>
      </c>
      <c r="G6" s="57">
        <v>99</v>
      </c>
      <c r="H6" s="57">
        <v>91</v>
      </c>
      <c r="I6" s="57">
        <v>92</v>
      </c>
      <c r="J6" s="57">
        <v>53</v>
      </c>
      <c r="K6" s="57">
        <v>79</v>
      </c>
      <c r="L6" s="57">
        <f t="shared" si="0"/>
        <v>414</v>
      </c>
      <c r="M6" s="57">
        <f t="shared" si="1"/>
        <v>82.8</v>
      </c>
      <c r="N6" s="57" t="e" vm="6">
        <v>#VALUE!</v>
      </c>
    </row>
    <row r="7" spans="1:14" x14ac:dyDescent="0.3">
      <c r="A7" s="57">
        <v>6</v>
      </c>
      <c r="B7" s="57">
        <v>106</v>
      </c>
      <c r="C7" s="57" t="s">
        <v>26</v>
      </c>
      <c r="D7" s="57" t="s">
        <v>35</v>
      </c>
      <c r="E7" s="57" t="s">
        <v>46</v>
      </c>
      <c r="F7" s="58">
        <v>39365</v>
      </c>
      <c r="G7" s="57">
        <v>38</v>
      </c>
      <c r="H7" s="57">
        <v>75</v>
      </c>
      <c r="I7" s="57">
        <v>59</v>
      </c>
      <c r="J7" s="57">
        <v>60</v>
      </c>
      <c r="K7" s="57">
        <v>58</v>
      </c>
      <c r="L7" s="57">
        <f t="shared" si="0"/>
        <v>290</v>
      </c>
      <c r="M7" s="57">
        <f t="shared" si="1"/>
        <v>58</v>
      </c>
      <c r="N7" s="57" t="e" vm="7">
        <v>#VALUE!</v>
      </c>
    </row>
    <row r="8" spans="1:14" x14ac:dyDescent="0.3">
      <c r="A8" s="57">
        <v>7</v>
      </c>
      <c r="B8" s="57">
        <v>107</v>
      </c>
      <c r="C8" s="57" t="s">
        <v>27</v>
      </c>
      <c r="D8" s="57" t="s">
        <v>36</v>
      </c>
      <c r="E8" s="57" t="s">
        <v>47</v>
      </c>
      <c r="F8" s="58">
        <v>38429</v>
      </c>
      <c r="G8" s="57">
        <v>30</v>
      </c>
      <c r="H8" s="57">
        <v>29</v>
      </c>
      <c r="I8" s="57">
        <v>34</v>
      </c>
      <c r="J8" s="57">
        <v>89</v>
      </c>
      <c r="K8" s="57">
        <v>68</v>
      </c>
      <c r="L8" s="57">
        <f t="shared" si="0"/>
        <v>250</v>
      </c>
      <c r="M8" s="57">
        <f t="shared" si="1"/>
        <v>50</v>
      </c>
      <c r="N8" s="57" t="e" vm="8">
        <v>#VALUE!</v>
      </c>
    </row>
    <row r="9" spans="1:14" x14ac:dyDescent="0.3">
      <c r="A9" s="57">
        <v>8</v>
      </c>
      <c r="B9" s="57">
        <v>108</v>
      </c>
      <c r="C9" s="57" t="s">
        <v>37</v>
      </c>
      <c r="D9" s="57" t="s">
        <v>38</v>
      </c>
      <c r="E9" s="57" t="s">
        <v>48</v>
      </c>
      <c r="F9" s="58">
        <v>39324</v>
      </c>
      <c r="G9" s="57">
        <v>96</v>
      </c>
      <c r="H9" s="57">
        <v>55</v>
      </c>
      <c r="I9" s="57">
        <v>46</v>
      </c>
      <c r="J9" s="57">
        <v>30</v>
      </c>
      <c r="K9" s="57">
        <v>79</v>
      </c>
      <c r="L9" s="57">
        <f t="shared" si="0"/>
        <v>306</v>
      </c>
      <c r="M9" s="57">
        <f t="shared" si="1"/>
        <v>61.2</v>
      </c>
      <c r="N9" s="57" t="e" vm="9">
        <v>#VALUE!</v>
      </c>
    </row>
    <row r="10" spans="1:14" x14ac:dyDescent="0.3">
      <c r="A10" s="57">
        <v>9</v>
      </c>
      <c r="B10" s="57">
        <v>109</v>
      </c>
      <c r="C10" s="57" t="s">
        <v>28</v>
      </c>
      <c r="D10" s="57" t="s">
        <v>39</v>
      </c>
      <c r="E10" s="57" t="s">
        <v>49</v>
      </c>
      <c r="F10" s="58">
        <v>39592</v>
      </c>
      <c r="G10" s="57">
        <v>79</v>
      </c>
      <c r="H10" s="57">
        <v>92</v>
      </c>
      <c r="I10" s="57">
        <v>54</v>
      </c>
      <c r="J10" s="57">
        <v>86</v>
      </c>
      <c r="K10" s="57">
        <v>52</v>
      </c>
      <c r="L10" s="57">
        <f t="shared" si="0"/>
        <v>363</v>
      </c>
      <c r="M10" s="57">
        <f t="shared" si="1"/>
        <v>72.599999999999994</v>
      </c>
      <c r="N10" s="57" t="e" vm="10">
        <v>#VALUE!</v>
      </c>
    </row>
    <row r="11" spans="1:14" x14ac:dyDescent="0.3">
      <c r="A11" s="57">
        <v>10</v>
      </c>
      <c r="B11" s="57">
        <v>110</v>
      </c>
      <c r="C11" s="57" t="s">
        <v>29</v>
      </c>
      <c r="D11" s="57" t="s">
        <v>40</v>
      </c>
      <c r="E11" s="57" t="s">
        <v>50</v>
      </c>
      <c r="F11" s="58">
        <v>39368</v>
      </c>
      <c r="G11" s="57">
        <v>40</v>
      </c>
      <c r="H11" s="57">
        <v>62</v>
      </c>
      <c r="I11" s="57">
        <v>57</v>
      </c>
      <c r="J11" s="57">
        <v>69</v>
      </c>
      <c r="K11" s="57">
        <v>59</v>
      </c>
      <c r="L11" s="57">
        <f t="shared" si="0"/>
        <v>287</v>
      </c>
      <c r="M11" s="57">
        <f t="shared" si="1"/>
        <v>57.4</v>
      </c>
      <c r="N11" s="57" t="e" vm="11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student reports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rajput</dc:creator>
  <cp:lastModifiedBy>uma rajput</cp:lastModifiedBy>
  <dcterms:created xsi:type="dcterms:W3CDTF">2026-08-11T06:48:22Z</dcterms:created>
  <dcterms:modified xsi:type="dcterms:W3CDTF">2026-08-13T06:21:25Z</dcterms:modified>
</cp:coreProperties>
</file>