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305" yWindow="-15" windowWidth="10200" windowHeight="8250" tabRatio="928"/>
  </bookViews>
  <sheets>
    <sheet name="検定記録書" sheetId="34" r:id="rId1"/>
    <sheet name="様式-2 結果解析シート10μL未満" sheetId="35" r:id="rId2"/>
    <sheet name="様式-3 結果解析シート10μL以上" sheetId="36" r:id="rId3"/>
    <sheet name="参考 結果解析シート計算式表示例" sheetId="37" r:id="rId4"/>
  </sheets>
  <definedNames>
    <definedName name="_xlnm.Print_Area" localSheetId="0">検定記録書!$B$1:$Y$66</definedName>
    <definedName name="_xlnm.Print_Area" localSheetId="3">'参考 結果解析シート計算式表示例'!$A$1:$M$41</definedName>
    <definedName name="_xlnm.Print_Area" localSheetId="1">'様式-2 結果解析シート10μL未満'!$B$2:$L$63</definedName>
    <definedName name="_xlnm.Print_Area" localSheetId="2">'様式-3 結果解析シート10μL以上'!$B$2:$L$60</definedName>
  </definedNames>
  <calcPr calcId="145621" calcMode="manual"/>
</workbook>
</file>

<file path=xl/calcChain.xml><?xml version="1.0" encoding="utf-8"?>
<calcChain xmlns="http://schemas.openxmlformats.org/spreadsheetml/2006/main">
  <c r="G39" i="37" l="1"/>
  <c r="C39" i="37"/>
  <c r="G38" i="37"/>
  <c r="C38" i="37"/>
  <c r="E32" i="37"/>
  <c r="E31" i="37"/>
  <c r="E30" i="37"/>
  <c r="E29" i="37"/>
  <c r="E28" i="37"/>
  <c r="E33" i="37" s="1"/>
  <c r="H25" i="37"/>
  <c r="H31" i="37" s="1"/>
  <c r="I23" i="37"/>
  <c r="H13" i="37"/>
  <c r="E13" i="37"/>
  <c r="E12" i="37"/>
  <c r="H11" i="37"/>
  <c r="E11" i="37"/>
  <c r="E10" i="37"/>
  <c r="H9" i="37"/>
  <c r="H14" i="37" s="1"/>
  <c r="E9" i="37"/>
  <c r="E14" i="37" s="1"/>
  <c r="H6" i="37"/>
  <c r="H12" i="37" s="1"/>
  <c r="I4" i="37"/>
  <c r="H61" i="36"/>
  <c r="D61" i="36"/>
  <c r="H60" i="36"/>
  <c r="D60" i="36"/>
  <c r="F55" i="36"/>
  <c r="F57" i="36" s="1"/>
  <c r="G57" i="36" s="1"/>
  <c r="F54" i="36"/>
  <c r="F53" i="36"/>
  <c r="F52" i="36"/>
  <c r="F51" i="36"/>
  <c r="F50" i="36"/>
  <c r="I47" i="36"/>
  <c r="I53" i="36" s="1"/>
  <c r="J45" i="36"/>
  <c r="F17" i="36"/>
  <c r="F16" i="36"/>
  <c r="F15" i="36"/>
  <c r="F14" i="36"/>
  <c r="F13" i="36"/>
  <c r="F18" i="36" s="1"/>
  <c r="I10" i="36"/>
  <c r="I17" i="36" s="1"/>
  <c r="J8" i="36"/>
  <c r="H83" i="35"/>
  <c r="D83" i="35"/>
  <c r="H82" i="35"/>
  <c r="D82" i="35"/>
  <c r="F76" i="35"/>
  <c r="F75" i="35"/>
  <c r="F74" i="35"/>
  <c r="F73" i="35"/>
  <c r="F77" i="35" s="1"/>
  <c r="F72" i="35"/>
  <c r="I69" i="35"/>
  <c r="I75" i="35" s="1"/>
  <c r="J67" i="35"/>
  <c r="F57" i="35"/>
  <c r="F56" i="35"/>
  <c r="I55" i="35"/>
  <c r="F55" i="35"/>
  <c r="F54" i="35"/>
  <c r="I53" i="35"/>
  <c r="I58" i="35" s="1"/>
  <c r="F53" i="35"/>
  <c r="F58" i="35" s="1"/>
  <c r="I50" i="35"/>
  <c r="I57" i="35" s="1"/>
  <c r="J48" i="35"/>
  <c r="F79" i="35" l="1"/>
  <c r="G79" i="35" s="1"/>
  <c r="F78" i="35"/>
  <c r="G78" i="35" s="1"/>
  <c r="E16" i="37"/>
  <c r="F16" i="37" s="1"/>
  <c r="E15" i="37"/>
  <c r="F15" i="37" s="1"/>
  <c r="F60" i="35"/>
  <c r="G60" i="35" s="1"/>
  <c r="F59" i="35"/>
  <c r="G59" i="35" s="1"/>
  <c r="F20" i="36"/>
  <c r="G20" i="36" s="1"/>
  <c r="F19" i="36"/>
  <c r="G19" i="36" s="1"/>
  <c r="H16" i="37"/>
  <c r="I16" i="37" s="1"/>
  <c r="H15" i="37"/>
  <c r="I15" i="37" s="1"/>
  <c r="I60" i="35"/>
  <c r="J60" i="35" s="1"/>
  <c r="I59" i="35"/>
  <c r="J59" i="35" s="1"/>
  <c r="E35" i="37"/>
  <c r="F35" i="37" s="1"/>
  <c r="E34" i="37"/>
  <c r="F34" i="37" s="1"/>
  <c r="F56" i="36"/>
  <c r="G56" i="36" s="1"/>
  <c r="I54" i="35"/>
  <c r="I56" i="35"/>
  <c r="I72" i="35"/>
  <c r="I74" i="35"/>
  <c r="I76" i="35"/>
  <c r="I14" i="36"/>
  <c r="I16" i="36"/>
  <c r="I50" i="36"/>
  <c r="I55" i="36" s="1"/>
  <c r="I52" i="36"/>
  <c r="I54" i="36"/>
  <c r="H10" i="37"/>
  <c r="H28" i="37"/>
  <c r="H33" i="37" s="1"/>
  <c r="H30" i="37"/>
  <c r="H32" i="37"/>
  <c r="I73" i="35"/>
  <c r="I13" i="36"/>
  <c r="I15" i="36"/>
  <c r="I51" i="36"/>
  <c r="H29" i="37"/>
  <c r="I18" i="36" l="1"/>
  <c r="H35" i="37"/>
  <c r="I35" i="37" s="1"/>
  <c r="H34" i="37"/>
  <c r="I34" i="37" s="1"/>
  <c r="I57" i="36"/>
  <c r="J57" i="36" s="1"/>
  <c r="I56" i="36"/>
  <c r="J56" i="36" s="1"/>
  <c r="I77" i="35"/>
  <c r="I79" i="35" l="1"/>
  <c r="J79" i="35" s="1"/>
  <c r="I78" i="35"/>
  <c r="J78" i="35" s="1"/>
  <c r="I20" i="36"/>
  <c r="J20" i="36" s="1"/>
  <c r="I19" i="36"/>
  <c r="J19" i="36" s="1"/>
</calcChain>
</file>

<file path=xl/sharedStrings.xml><?xml version="1.0" encoding="utf-8"?>
<sst xmlns="http://schemas.openxmlformats.org/spreadsheetml/2006/main" count="310" uniqueCount="108">
  <si>
    <t>判定</t>
    <rPh sb="0" eb="2">
      <t>ハンテイ</t>
    </rPh>
    <phoneticPr fontId="1"/>
  </si>
  <si>
    <t>判定基準</t>
    <rPh sb="0" eb="2">
      <t>ハンテイ</t>
    </rPh>
    <rPh sb="2" eb="4">
      <t>キジュン</t>
    </rPh>
    <phoneticPr fontId="1"/>
  </si>
  <si>
    <t>備考</t>
    <rPh sb="0" eb="2">
      <t>ビコウ</t>
    </rPh>
    <phoneticPr fontId="1"/>
  </si>
  <si>
    <t>判定
年月日</t>
    <rPh sb="0" eb="2">
      <t>ハンテイ</t>
    </rPh>
    <phoneticPr fontId="1"/>
  </si>
  <si>
    <t>設定値10μL未満</t>
    <rPh sb="0" eb="3">
      <t>セッテイチ</t>
    </rPh>
    <rPh sb="7" eb="9">
      <t>ミマン</t>
    </rPh>
    <phoneticPr fontId="3"/>
  </si>
  <si>
    <t>ﾟC</t>
  </si>
  <si>
    <t>検定実施者</t>
    <rPh sb="0" eb="2">
      <t>ケンテイ</t>
    </rPh>
    <rPh sb="2" eb="4">
      <t>ジッシ</t>
    </rPh>
    <rPh sb="4" eb="5">
      <t>シャ</t>
    </rPh>
    <phoneticPr fontId="3"/>
  </si>
  <si>
    <t>管理 No.</t>
    <rPh sb="0" eb="2">
      <t>カンリ</t>
    </rPh>
    <phoneticPr fontId="3"/>
  </si>
  <si>
    <t>試験回数</t>
  </si>
  <si>
    <t>設定値</t>
    <rPh sb="0" eb="3">
      <t>セッテイチ</t>
    </rPh>
    <phoneticPr fontId="3"/>
  </si>
  <si>
    <t>μL</t>
  </si>
  <si>
    <t>設定値</t>
    <rPh sb="2" eb="3">
      <t>チ</t>
    </rPh>
    <phoneticPr fontId="3"/>
  </si>
  <si>
    <t>n</t>
  </si>
  <si>
    <t>質量(mg)</t>
    <rPh sb="0" eb="1">
      <t>シツ</t>
    </rPh>
    <phoneticPr fontId="3"/>
  </si>
  <si>
    <t>平均値 (μL)</t>
    <rPh sb="0" eb="3">
      <t>ヘイキンチ</t>
    </rPh>
    <phoneticPr fontId="3"/>
  </si>
  <si>
    <t>－－－－</t>
  </si>
  <si>
    <t>－－</t>
  </si>
  <si>
    <t>ｽﾞﾚ (%)</t>
  </si>
  <si>
    <t>変動係数(%)</t>
    <rPh sb="0" eb="2">
      <t>ヘンドウ</t>
    </rPh>
    <rPh sb="2" eb="4">
      <t>ケイスウ</t>
    </rPh>
    <phoneticPr fontId="3"/>
  </si>
  <si>
    <t>入力箇所</t>
    <rPh sb="0" eb="2">
      <t>ニュウリョク</t>
    </rPh>
    <rPh sb="2" eb="4">
      <t>カショ</t>
    </rPh>
    <phoneticPr fontId="3"/>
  </si>
  <si>
    <t>設定値10μL以上</t>
    <rPh sb="0" eb="3">
      <t>セッテイチ</t>
    </rPh>
    <rPh sb="7" eb="9">
      <t>イジョウ</t>
    </rPh>
    <phoneticPr fontId="3"/>
  </si>
  <si>
    <t>部品交換後のリークテスト</t>
    <rPh sb="0" eb="2">
      <t>ブヒン</t>
    </rPh>
    <rPh sb="2" eb="4">
      <t>コウカン</t>
    </rPh>
    <rPh sb="4" eb="5">
      <t>ゴ</t>
    </rPh>
    <phoneticPr fontId="1"/>
  </si>
  <si>
    <t>（　　　　）　回目</t>
    <rPh sb="7" eb="9">
      <t>カイメ</t>
    </rPh>
    <phoneticPr fontId="1"/>
  </si>
  <si>
    <t>検定範囲</t>
    <rPh sb="0" eb="2">
      <t>ケンテイ</t>
    </rPh>
    <rPh sb="2" eb="4">
      <t>ハンイ</t>
    </rPh>
    <phoneticPr fontId="1"/>
  </si>
  <si>
    <t>オートピペット性能試験報告書</t>
    <rPh sb="7" eb="9">
      <t>セイノウ</t>
    </rPh>
    <rPh sb="11" eb="14">
      <t>ホウコクショ</t>
    </rPh>
    <phoneticPr fontId="1"/>
  </si>
  <si>
    <t>HGQC13(10)R2 改定2010.01</t>
    <rPh sb="13" eb="15">
      <t>カイテイ</t>
    </rPh>
    <phoneticPr fontId="3"/>
  </si>
  <si>
    <t>HGQC13(10)R3 改定2010.01</t>
    <rPh sb="13" eb="15">
      <t>カイテイ</t>
    </rPh>
    <phoneticPr fontId="3"/>
  </si>
  <si>
    <t>結果解析シート　計算式表示例</t>
  </si>
  <si>
    <t>前回交換実施日：　 　　　　年　　　　　月　　　　　日　　□分解対象外</t>
    <rPh sb="30" eb="32">
      <t>ブンカイ</t>
    </rPh>
    <rPh sb="32" eb="35">
      <t>タイショウガイ</t>
    </rPh>
    <phoneticPr fontId="1"/>
  </si>
  <si>
    <t>□分解不要　</t>
    <rPh sb="1" eb="3">
      <t>ブンカイ</t>
    </rPh>
    <rPh sb="3" eb="5">
      <t>フヨウ</t>
    </rPh>
    <phoneticPr fontId="1"/>
  </si>
  <si>
    <t>検定最大容量</t>
    <rPh sb="0" eb="2">
      <t>ケンテイ</t>
    </rPh>
    <rPh sb="2" eb="4">
      <t>サイダイ</t>
    </rPh>
    <rPh sb="4" eb="6">
      <t>ヨウリョウ</t>
    </rPh>
    <phoneticPr fontId="3"/>
  </si>
  <si>
    <t>検定最小容量</t>
  </si>
  <si>
    <t>検定最小容量</t>
    <rPh sb="3" eb="4">
      <t>ショウ</t>
    </rPh>
    <phoneticPr fontId="1"/>
  </si>
  <si>
    <t xml:space="preserve"> μL/mg</t>
    <phoneticPr fontId="3"/>
  </si>
  <si>
    <t>Z Factor</t>
    <phoneticPr fontId="3"/>
  </si>
  <si>
    <t>容　 量</t>
    <phoneticPr fontId="3"/>
  </si>
  <si>
    <t>μL</t>
    <phoneticPr fontId="3"/>
  </si>
  <si>
    <t>水温</t>
    <phoneticPr fontId="3"/>
  </si>
  <si>
    <t>様式-2　結果解析シート10μL未満</t>
    <rPh sb="0" eb="2">
      <t>ヨウシキ</t>
    </rPh>
    <rPh sb="5" eb="7">
      <t>ケッカ</t>
    </rPh>
    <rPh sb="16" eb="18">
      <t>ミマン</t>
    </rPh>
    <phoneticPr fontId="1"/>
  </si>
  <si>
    <t>年　　　　　　　月　　　　　　　日　　　　　　　</t>
    <rPh sb="0" eb="1">
      <t>ネン</t>
    </rPh>
    <rPh sb="8" eb="9">
      <t>ツキ</t>
    </rPh>
    <rPh sb="16" eb="17">
      <t>ヒ</t>
    </rPh>
    <phoneticPr fontId="1"/>
  </si>
  <si>
    <t>その結果、機能試験作業を完了しました。システムの動作に影響をおよぼさない例外的な障害や基本的な機能は備考に記載しております。</t>
    <rPh sb="0" eb="4">
      <t>ソノケッカ</t>
    </rPh>
    <rPh sb="50" eb="52">
      <t>ビコウ</t>
    </rPh>
    <phoneticPr fontId="1"/>
  </si>
  <si>
    <t>オートピペット Calibration</t>
    <phoneticPr fontId="1"/>
  </si>
  <si>
    <t>Documents 
Title</t>
    <phoneticPr fontId="1"/>
  </si>
  <si>
    <t>検定記録書　　　　　（様式－１）</t>
    <rPh sb="0" eb="2">
      <t>ケンテイ</t>
    </rPh>
    <rPh sb="2" eb="5">
      <t>キロクショ</t>
    </rPh>
    <rPh sb="11" eb="13">
      <t>ヨウシキ</t>
    </rPh>
    <phoneticPr fontId="1"/>
  </si>
  <si>
    <t>SOPT-C014</t>
    <phoneticPr fontId="1"/>
  </si>
  <si>
    <t>サーモフィッシャーサイエンティフィック株式会社は、本システムの点検と機器校正を本ドキュメントの内容に基づき実施しました。</t>
    <phoneticPr fontId="1"/>
  </si>
  <si>
    <t>尚、サーモフィッシャーサイエンティフィック株式会社はこれらの事に関し、不利益とならないように誠意をもって対応させて頂きます。</t>
    <phoneticPr fontId="1"/>
  </si>
  <si>
    <t>品　名</t>
    <phoneticPr fontId="1"/>
  </si>
  <si>
    <t>オートピペット</t>
    <phoneticPr fontId="1"/>
  </si>
  <si>
    <t>検定実施日</t>
    <phoneticPr fontId="1"/>
  </si>
  <si>
    <t>　    年　　　　　  月　　　　　　日</t>
    <phoneticPr fontId="1"/>
  </si>
  <si>
    <t>管理No.</t>
    <phoneticPr fontId="1"/>
  </si>
  <si>
    <t>メーカー・型式</t>
    <phoneticPr fontId="1"/>
  </si>
  <si>
    <t>外観検査</t>
    <phoneticPr fontId="1"/>
  </si>
  <si>
    <t>□異常なし　　□異常あり （　　　　　　　　　　　　　　　　　　　　　　　　　　　　　　　　　　　　　　　　）</t>
    <phoneticPr fontId="1"/>
  </si>
  <si>
    <t>リークテスト</t>
    <phoneticPr fontId="1"/>
  </si>
  <si>
    <t>□リークなし　　　　　　□リーク</t>
    <phoneticPr fontId="1"/>
  </si>
  <si>
    <t>部品交換</t>
    <phoneticPr fontId="1"/>
  </si>
  <si>
    <r>
      <t>□</t>
    </r>
    <r>
      <rPr>
        <sz val="12"/>
        <rFont val="ＭＳ Ｐゴシック"/>
        <family val="3"/>
        <charset val="128"/>
        <scheme val="minor"/>
      </rPr>
      <t>リークなし</t>
    </r>
    <phoneticPr fontId="1"/>
  </si>
  <si>
    <t>□分解清掃　□テフロンシール　□O-リング　□その他（　       　　　）</t>
    <phoneticPr fontId="1"/>
  </si>
  <si>
    <r>
      <t>□</t>
    </r>
    <r>
      <rPr>
        <sz val="12"/>
        <rFont val="ＭＳ Ｐゴシック"/>
        <family val="3"/>
        <charset val="128"/>
        <scheme val="minor"/>
      </rPr>
      <t>リーク</t>
    </r>
    <phoneticPr fontId="1"/>
  </si>
  <si>
    <t>性　能　試　験</t>
    <phoneticPr fontId="1"/>
  </si>
  <si>
    <t>生データ貼付</t>
    <phoneticPr fontId="1"/>
  </si>
  <si>
    <t>算出結果貼付</t>
    <phoneticPr fontId="1"/>
  </si>
  <si>
    <t>外　観　　　　：異常なし、　リークテスト：リークなし</t>
    <rPh sb="0" eb="1">
      <t>ソト</t>
    </rPh>
    <rPh sb="2" eb="3">
      <t>カン</t>
    </rPh>
    <rPh sb="8" eb="10">
      <t>イジョウ</t>
    </rPh>
    <phoneticPr fontId="1"/>
  </si>
  <si>
    <t>正　確　さ　　：設定値とのズレ2.0％以下。ただし設定値が20μL以下の場合、5.0％以下　　</t>
    <rPh sb="0" eb="1">
      <t>セイ</t>
    </rPh>
    <rPh sb="2" eb="3">
      <t>アキラ</t>
    </rPh>
    <rPh sb="8" eb="10">
      <t>セッテイ</t>
    </rPh>
    <rPh sb="10" eb="11">
      <t>チ</t>
    </rPh>
    <rPh sb="19" eb="21">
      <t>イカ</t>
    </rPh>
    <rPh sb="25" eb="27">
      <t>セッテイ</t>
    </rPh>
    <rPh sb="27" eb="28">
      <t>チ</t>
    </rPh>
    <rPh sb="33" eb="35">
      <t>イカ</t>
    </rPh>
    <rPh sb="36" eb="38">
      <t>バアイ</t>
    </rPh>
    <phoneticPr fontId="1"/>
  </si>
  <si>
    <t>繰り返し精度：変動係数　1.0％以下。ただし、設定値が20μL以下の場合、2.0％以下</t>
    <rPh sb="0" eb="1">
      <t>ク</t>
    </rPh>
    <rPh sb="2" eb="3">
      <t>カエ</t>
    </rPh>
    <rPh sb="4" eb="6">
      <t>セイド</t>
    </rPh>
    <rPh sb="7" eb="9">
      <t>ヘンドウ</t>
    </rPh>
    <rPh sb="9" eb="11">
      <t>ケイスウ</t>
    </rPh>
    <rPh sb="16" eb="18">
      <t>イカ</t>
    </rPh>
    <phoneticPr fontId="1"/>
  </si>
  <si>
    <t>□適</t>
    <rPh sb="1" eb="2">
      <t>テキ</t>
    </rPh>
    <phoneticPr fontId="1"/>
  </si>
  <si>
    <t>　　　　　　　　　　サーモフィッシャーサイエンティフィック株式会社</t>
    <phoneticPr fontId="1"/>
  </si>
  <si>
    <t>□不適</t>
    <rPh sb="1" eb="3">
      <t>フテキ</t>
    </rPh>
    <phoneticPr fontId="1"/>
  </si>
  <si>
    <t>　　　    年　　  月　　　日　　　　　　　　　検定実施者：　　　　　　　　　　　　　　　</t>
    <rPh sb="26" eb="28">
      <t>ケンテイ</t>
    </rPh>
    <rPh sb="28" eb="29">
      <t>ジツ</t>
    </rPh>
    <rPh sb="29" eb="30">
      <t>シ</t>
    </rPh>
    <phoneticPr fontId="1"/>
  </si>
  <si>
    <t>　点検担当者</t>
    <phoneticPr fontId="1"/>
  </si>
  <si>
    <t>点検責任者</t>
    <phoneticPr fontId="1"/>
  </si>
  <si>
    <t>オートピペット性能試験報告書</t>
    <phoneticPr fontId="1"/>
  </si>
  <si>
    <t>SOPT-C014</t>
    <phoneticPr fontId="1"/>
  </si>
  <si>
    <t>ISO 8655-6:2002(E)より</t>
    <phoneticPr fontId="3"/>
  </si>
  <si>
    <t>Printed date</t>
    <phoneticPr fontId="3"/>
  </si>
  <si>
    <t>Z factor (1,013 hPa)</t>
    <phoneticPr fontId="3"/>
  </si>
  <si>
    <t xml:space="preserve"> μL/mg</t>
    <phoneticPr fontId="3"/>
  </si>
  <si>
    <t>水温</t>
    <phoneticPr fontId="3"/>
  </si>
  <si>
    <t>Z Factor</t>
    <phoneticPr fontId="3"/>
  </si>
  <si>
    <t xml:space="preserve"> μL/mg</t>
    <phoneticPr fontId="3"/>
  </si>
  <si>
    <t>容　 量</t>
    <phoneticPr fontId="3"/>
  </si>
  <si>
    <t>Printed date</t>
    <phoneticPr fontId="3"/>
  </si>
  <si>
    <t>水温</t>
    <phoneticPr fontId="3"/>
  </si>
  <si>
    <t>μL</t>
    <phoneticPr fontId="3"/>
  </si>
  <si>
    <t>様式-3　結果解析シート10μL以上</t>
    <rPh sb="0" eb="2">
      <t>ヨウシキ</t>
    </rPh>
    <rPh sb="5" eb="7">
      <t>ケッカ</t>
    </rPh>
    <rPh sb="16" eb="18">
      <t>イジョウ</t>
    </rPh>
    <phoneticPr fontId="1"/>
  </si>
  <si>
    <t>オートピペット性能試験報告書</t>
    <phoneticPr fontId="1"/>
  </si>
  <si>
    <t>SOPT-C014</t>
    <phoneticPr fontId="1"/>
  </si>
  <si>
    <t>ISO 8655-6:2002(E)より</t>
    <phoneticPr fontId="3"/>
  </si>
  <si>
    <t>Printed date</t>
    <phoneticPr fontId="3"/>
  </si>
  <si>
    <t xml:space="preserve"> μL/mg</t>
    <phoneticPr fontId="3"/>
  </si>
  <si>
    <t>容　 量</t>
    <phoneticPr fontId="3"/>
  </si>
  <si>
    <t>Z factor (1,013 hPa)</t>
    <phoneticPr fontId="3"/>
  </si>
  <si>
    <t>水温</t>
    <phoneticPr fontId="3"/>
  </si>
  <si>
    <t>Z Factor</t>
    <phoneticPr fontId="3"/>
  </si>
  <si>
    <t xml:space="preserve"> μL/mg</t>
    <phoneticPr fontId="3"/>
  </si>
  <si>
    <t>容　 量</t>
    <phoneticPr fontId="3"/>
  </si>
  <si>
    <t>Printed date</t>
    <phoneticPr fontId="3"/>
  </si>
  <si>
    <t>水温</t>
    <phoneticPr fontId="3"/>
  </si>
  <si>
    <t>Z Factor</t>
    <phoneticPr fontId="3"/>
  </si>
  <si>
    <t xml:space="preserve"> μL/mg</t>
    <phoneticPr fontId="3"/>
  </si>
  <si>
    <t>μL</t>
    <phoneticPr fontId="3"/>
  </si>
  <si>
    <t>容　 量</t>
    <phoneticPr fontId="3"/>
  </si>
  <si>
    <t>-</t>
    <phoneticPr fontId="1"/>
  </si>
  <si>
    <t>天秤</t>
    <rPh sb="0" eb="2">
      <t>テンビン</t>
    </rPh>
    <phoneticPr fontId="1"/>
  </si>
  <si>
    <t>　識別番号：</t>
    <rPh sb="1" eb="3">
      <t>シキベツ</t>
    </rPh>
    <rPh sb="3" eb="5">
      <t>バンゴウ</t>
    </rPh>
    <phoneticPr fontId="1"/>
  </si>
  <si>
    <t xml:space="preserve">  水温 　　　 　　　　　℃ （温度計No.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</si>
</sst>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_ "/>
    <numFmt numFmtId="177" formatCode="0.0_ "/>
    <numFmt numFmtId="178" formatCode="0.00_ "/>
    <numFmt numFmtId="179" formatCode="0.00000_ "/>
    <numFmt numFmtId="180" formatCode=";;;"/>
    <numFmt numFmtId="181" formatCode="0.0000_ "/>
    <numFmt numFmtId="182" formatCode="dd\-mmm\-yy"/>
  </numFmts>
  <fonts count="20" x14ac:knownFonts="1">
    <font>
      <sz val="11"/>
      <name val="ＭＳ Ｐゴシック"/>
      <family val="3"/>
      <charset val="128"/>
    </font>
    <font>
      <sz val="6"/>
      <name val="ＭＳ Ｐゴシック"/>
      <family val="3"/>
      <charset val="128"/>
    </font>
    <font>
      <sz val="11"/>
      <name val="ＭＳ 明朝"/>
      <family val="1"/>
      <charset val="128"/>
    </font>
    <font>
      <sz val="6"/>
      <name val="ＭＳ 明朝"/>
      <family val="1"/>
      <charset val="128"/>
    </font>
    <font>
      <b/>
      <sz val="11"/>
      <name val="ＭＳ Ｐゴシック"/>
      <family val="3"/>
      <charset val="128"/>
      <scheme val="minor"/>
    </font>
    <font>
      <sz val="11"/>
      <name val="ＭＳ Ｐゴシック"/>
      <family val="3"/>
      <charset val="128"/>
      <scheme val="minor"/>
    </font>
    <font>
      <b/>
      <sz val="16"/>
      <name val="ＭＳ Ｐゴシック"/>
      <family val="3"/>
      <charset val="128"/>
      <scheme val="minor"/>
    </font>
    <font>
      <b/>
      <sz val="14"/>
      <name val="ＭＳ Ｐゴシック"/>
      <family val="3"/>
      <charset val="128"/>
      <scheme val="minor"/>
    </font>
    <font>
      <sz val="12"/>
      <name val="ＭＳ Ｐゴシック"/>
      <family val="3"/>
      <charset val="128"/>
      <scheme val="minor"/>
    </font>
    <font>
      <sz val="8"/>
      <name val="ＭＳ Ｐゴシック"/>
      <family val="3"/>
      <charset val="128"/>
      <scheme val="minor"/>
    </font>
    <font>
      <sz val="9"/>
      <name val="ＭＳ Ｐゴシック"/>
      <family val="3"/>
      <charset val="128"/>
      <scheme val="minor"/>
    </font>
    <font>
      <sz val="10"/>
      <name val="ＭＳ Ｐゴシック"/>
      <family val="3"/>
      <charset val="128"/>
      <scheme val="minor"/>
    </font>
    <font>
      <b/>
      <sz val="12"/>
      <name val="ＭＳ Ｐゴシック"/>
      <family val="3"/>
      <charset val="128"/>
      <scheme val="minor"/>
    </font>
    <font>
      <b/>
      <sz val="10"/>
      <name val="ＭＳ Ｐゴシック"/>
      <family val="3"/>
      <charset val="128"/>
      <scheme val="minor"/>
    </font>
    <font>
      <sz val="9"/>
      <color indexed="8"/>
      <name val="ＭＳ Ｐゴシック"/>
      <family val="3"/>
      <charset val="128"/>
      <scheme val="minor"/>
    </font>
    <font>
      <sz val="9"/>
      <color indexed="22"/>
      <name val="ＭＳ Ｐゴシック"/>
      <family val="3"/>
      <charset val="128"/>
      <scheme val="minor"/>
    </font>
    <font>
      <sz val="40"/>
      <name val="ＭＳ Ｐゴシック"/>
      <family val="3"/>
      <charset val="128"/>
      <scheme val="minor"/>
    </font>
    <font>
      <sz val="14"/>
      <name val="ＭＳ Ｐゴシック"/>
      <family val="3"/>
      <charset val="128"/>
      <scheme val="minor"/>
    </font>
    <font>
      <sz val="7"/>
      <name val="ＭＳ Ｐゴシック"/>
      <family val="3"/>
      <charset val="128"/>
      <scheme val="minor"/>
    </font>
    <font>
      <sz val="13"/>
      <name val="ＭＳ Ｐゴシック"/>
      <family val="3"/>
      <charset val="128"/>
      <scheme val="minor"/>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74">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diagonal/>
    </border>
    <border>
      <left/>
      <right style="medium">
        <color indexed="64"/>
      </right>
      <top/>
      <bottom style="thin">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tted">
        <color indexed="64"/>
      </top>
      <bottom/>
      <diagonal/>
    </border>
    <border>
      <left/>
      <right style="dotted">
        <color indexed="64"/>
      </right>
      <top style="dotted">
        <color indexed="64"/>
      </top>
      <bottom/>
      <diagonal/>
    </border>
    <border>
      <left style="medium">
        <color indexed="64"/>
      </left>
      <right style="dotted">
        <color indexed="64"/>
      </right>
      <top/>
      <bottom/>
      <diagonal/>
    </border>
    <border>
      <left/>
      <right style="dotted">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top/>
      <bottom style="dotted">
        <color indexed="64"/>
      </bottom>
      <diagonal/>
    </border>
    <border>
      <left/>
      <right style="dotted">
        <color indexed="64"/>
      </right>
      <top/>
      <bottom style="dotted">
        <color indexed="64"/>
      </bottom>
      <diagonal/>
    </border>
    <border>
      <left/>
      <right/>
      <top style="dotted">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dotted">
        <color indexed="64"/>
      </left>
      <right/>
      <top style="dotted">
        <color indexed="64"/>
      </top>
      <bottom/>
      <diagonal/>
    </border>
    <border>
      <left style="dotted">
        <color indexed="64"/>
      </left>
      <right/>
      <top/>
      <bottom/>
      <diagonal/>
    </border>
    <border>
      <left style="dotted">
        <color indexed="64"/>
      </left>
      <right/>
      <top/>
      <bottom style="dotted">
        <color indexed="64"/>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medium">
        <color indexed="64"/>
      </right>
      <top style="thin">
        <color indexed="64"/>
      </top>
      <bottom style="medium">
        <color indexed="64"/>
      </bottom>
      <diagonal style="thin">
        <color indexed="64"/>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diagonalUp="1">
      <left/>
      <right style="thin">
        <color indexed="64"/>
      </right>
      <top style="thin">
        <color indexed="64"/>
      </top>
      <bottom style="medium">
        <color indexed="64"/>
      </bottom>
      <diagonal style="thin">
        <color indexed="64"/>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dotted">
        <color indexed="64"/>
      </left>
      <right/>
      <top style="hair">
        <color indexed="64"/>
      </top>
      <bottom/>
      <diagonal/>
    </border>
  </borders>
  <cellStyleXfs count="3">
    <xf numFmtId="0" fontId="0" fillId="0" borderId="0"/>
    <xf numFmtId="0" fontId="2" fillId="0" borderId="0"/>
    <xf numFmtId="0" fontId="2" fillId="0" borderId="0"/>
  </cellStyleXfs>
  <cellXfs count="393">
    <xf numFmtId="0" fontId="0" fillId="0" borderId="0" xfId="0"/>
    <xf numFmtId="0" fontId="5" fillId="2" borderId="0" xfId="0" applyFont="1" applyFill="1"/>
    <xf numFmtId="0" fontId="5" fillId="0" borderId="0" xfId="0" applyFont="1" applyFill="1" applyBorder="1"/>
    <xf numFmtId="0" fontId="8" fillId="2" borderId="8" xfId="0" applyFont="1" applyFill="1" applyBorder="1"/>
    <xf numFmtId="0" fontId="5" fillId="2" borderId="11" xfId="0" applyFont="1" applyFill="1" applyBorder="1"/>
    <xf numFmtId="0" fontId="8" fillId="2" borderId="0" xfId="0" applyFont="1" applyFill="1" applyBorder="1"/>
    <xf numFmtId="0" fontId="8" fillId="2" borderId="11" xfId="0" applyFont="1" applyFill="1" applyBorder="1"/>
    <xf numFmtId="0" fontId="5" fillId="0" borderId="0" xfId="0" applyFont="1" applyFill="1" applyBorder="1" applyAlignment="1">
      <alignment vertical="center"/>
    </xf>
    <xf numFmtId="0" fontId="11" fillId="0" borderId="0" xfId="0" applyFont="1" applyFill="1" applyBorder="1"/>
    <xf numFmtId="0" fontId="11" fillId="0" borderId="0" xfId="0" applyFont="1" applyFill="1"/>
    <xf numFmtId="0" fontId="5" fillId="2" borderId="0" xfId="0" applyFont="1" applyFill="1" applyBorder="1"/>
    <xf numFmtId="0" fontId="5" fillId="2" borderId="8" xfId="0" applyFont="1" applyFill="1" applyBorder="1"/>
    <xf numFmtId="0" fontId="4" fillId="0" borderId="0" xfId="0" applyFont="1"/>
    <xf numFmtId="0" fontId="8" fillId="0" borderId="0" xfId="0" applyFont="1"/>
    <xf numFmtId="0" fontId="5" fillId="0" borderId="0" xfId="0" applyFont="1" applyBorder="1" applyAlignment="1"/>
    <xf numFmtId="0" fontId="5" fillId="0" borderId="0" xfId="0" applyFont="1" applyAlignment="1">
      <alignment horizontal="left"/>
    </xf>
    <xf numFmtId="0" fontId="5" fillId="0" borderId="0" xfId="0" applyFont="1" applyFill="1" applyBorder="1" applyAlignment="1"/>
    <xf numFmtId="0" fontId="8" fillId="2" borderId="13" xfId="0" applyFont="1" applyFill="1" applyBorder="1"/>
    <xf numFmtId="0" fontId="5" fillId="2" borderId="20" xfId="0" applyFont="1" applyFill="1" applyBorder="1"/>
    <xf numFmtId="0" fontId="8" fillId="2" borderId="14" xfId="0" applyFont="1" applyFill="1" applyBorder="1"/>
    <xf numFmtId="0" fontId="8" fillId="2" borderId="20" xfId="0" applyFont="1" applyFill="1" applyBorder="1"/>
    <xf numFmtId="0" fontId="8" fillId="0" borderId="0" xfId="0" applyFont="1" applyBorder="1"/>
    <xf numFmtId="0" fontId="5" fillId="0" borderId="10" xfId="0" applyFont="1" applyBorder="1" applyAlignment="1">
      <alignment horizontal="left"/>
    </xf>
    <xf numFmtId="0" fontId="5" fillId="0" borderId="0" xfId="0" applyFont="1" applyBorder="1" applyAlignment="1">
      <alignment horizontal="left" vertical="top" indent="2"/>
    </xf>
    <xf numFmtId="0" fontId="5" fillId="0" borderId="0" xfId="0" applyFont="1" applyBorder="1" applyAlignment="1">
      <alignment horizontal="left"/>
    </xf>
    <xf numFmtId="0" fontId="5" fillId="0" borderId="7" xfId="0" applyFont="1" applyBorder="1" applyAlignment="1">
      <alignment horizontal="left" vertical="top" indent="2"/>
    </xf>
    <xf numFmtId="0" fontId="5" fillId="0" borderId="10" xfId="0" applyFont="1" applyBorder="1" applyAlignment="1">
      <alignment horizontal="left" vertical="top" indent="2"/>
    </xf>
    <xf numFmtId="0" fontId="5" fillId="0" borderId="12" xfId="0" applyFont="1" applyBorder="1" applyAlignment="1">
      <alignment horizontal="left" vertical="top" indent="2"/>
    </xf>
    <xf numFmtId="0" fontId="5" fillId="0" borderId="1" xfId="0" applyFont="1" applyBorder="1" applyAlignment="1">
      <alignment horizontal="left" vertical="top" indent="2"/>
    </xf>
    <xf numFmtId="0" fontId="5" fillId="0" borderId="19" xfId="0" applyFont="1" applyBorder="1" applyAlignment="1">
      <alignment horizontal="left" vertical="top" indent="2"/>
    </xf>
    <xf numFmtId="0" fontId="5" fillId="0" borderId="0" xfId="0" applyFont="1" applyBorder="1" applyAlignment="1">
      <alignment horizontal="center" vertical="center" textRotation="90"/>
    </xf>
    <xf numFmtId="0" fontId="8" fillId="0" borderId="0" xfId="0" applyFont="1" applyAlignment="1">
      <alignment vertical="center" wrapText="1"/>
    </xf>
    <xf numFmtId="0" fontId="11" fillId="0" borderId="0" xfId="2" applyNumberFormat="1" applyFont="1" applyAlignment="1" applyProtection="1">
      <alignment horizontal="center"/>
    </xf>
    <xf numFmtId="0" fontId="11" fillId="0" borderId="3" xfId="2" applyNumberFormat="1" applyFont="1" applyBorder="1" applyAlignment="1" applyProtection="1">
      <alignment horizontal="center"/>
    </xf>
    <xf numFmtId="0" fontId="5" fillId="0" borderId="5" xfId="0" applyFont="1" applyBorder="1"/>
    <xf numFmtId="0" fontId="11" fillId="0" borderId="8" xfId="2" applyNumberFormat="1" applyFont="1" applyBorder="1" applyAlignment="1" applyProtection="1">
      <alignment horizontal="center"/>
    </xf>
    <xf numFmtId="0" fontId="8" fillId="0" borderId="0" xfId="0" applyFont="1" applyBorder="1" applyAlignment="1">
      <alignment horizontal="left"/>
    </xf>
    <xf numFmtId="0" fontId="5" fillId="0" borderId="7" xfId="0" applyFont="1" applyBorder="1"/>
    <xf numFmtId="0" fontId="13" fillId="0" borderId="8" xfId="1" applyNumberFormat="1" applyFont="1" applyBorder="1" applyAlignment="1" applyProtection="1">
      <alignment horizontal="center"/>
    </xf>
    <xf numFmtId="0" fontId="13" fillId="0" borderId="0" xfId="1" applyNumberFormat="1" applyFont="1" applyBorder="1" applyAlignment="1" applyProtection="1">
      <alignment horizontal="center"/>
    </xf>
    <xf numFmtId="0" fontId="4" fillId="0" borderId="0" xfId="0" applyFont="1" applyBorder="1"/>
    <xf numFmtId="0" fontId="6" fillId="0" borderId="0" xfId="1" applyNumberFormat="1" applyFont="1" applyBorder="1" applyAlignment="1" applyProtection="1">
      <alignment horizontal="center"/>
    </xf>
    <xf numFmtId="0" fontId="12" fillId="0" borderId="0" xfId="1" applyNumberFormat="1" applyFont="1" applyBorder="1" applyAlignment="1" applyProtection="1">
      <alignment horizontal="center"/>
    </xf>
    <xf numFmtId="0" fontId="13" fillId="0" borderId="7" xfId="1" applyNumberFormat="1" applyFont="1" applyBorder="1" applyAlignment="1" applyProtection="1">
      <alignment horizontal="center"/>
    </xf>
    <xf numFmtId="0" fontId="13" fillId="0" borderId="0" xfId="1" applyNumberFormat="1" applyFont="1" applyAlignment="1" applyProtection="1">
      <alignment horizontal="center"/>
    </xf>
    <xf numFmtId="0" fontId="11" fillId="0" borderId="8" xfId="1" applyNumberFormat="1" applyFont="1" applyBorder="1" applyAlignment="1" applyProtection="1">
      <alignment horizontal="center"/>
    </xf>
    <xf numFmtId="0" fontId="11" fillId="0" borderId="0" xfId="1" applyNumberFormat="1" applyFont="1" applyBorder="1" applyAlignment="1" applyProtection="1">
      <alignment horizontal="center"/>
    </xf>
    <xf numFmtId="0" fontId="6" fillId="0" borderId="0" xfId="1" applyNumberFormat="1" applyFont="1" applyBorder="1" applyAlignment="1" applyProtection="1">
      <alignment horizontal="left"/>
    </xf>
    <xf numFmtId="0" fontId="11" fillId="0" borderId="7" xfId="1" applyNumberFormat="1" applyFont="1" applyBorder="1" applyAlignment="1" applyProtection="1">
      <alignment horizontal="center"/>
    </xf>
    <xf numFmtId="0" fontId="11" fillId="0" borderId="0" xfId="1" applyNumberFormat="1" applyFont="1" applyAlignment="1" applyProtection="1">
      <alignment horizontal="center"/>
    </xf>
    <xf numFmtId="180" fontId="11" fillId="0" borderId="0" xfId="1" applyNumberFormat="1" applyFont="1" applyFill="1" applyBorder="1" applyAlignment="1" applyProtection="1">
      <alignment horizontal="center"/>
    </xf>
    <xf numFmtId="180" fontId="11" fillId="0" borderId="0" xfId="1" applyNumberFormat="1" applyFont="1" applyBorder="1" applyAlignment="1" applyProtection="1">
      <alignment horizontal="center"/>
    </xf>
    <xf numFmtId="0" fontId="11" fillId="0" borderId="0" xfId="1" applyNumberFormat="1" applyFont="1" applyFill="1" applyBorder="1" applyAlignment="1" applyProtection="1">
      <alignment horizontal="center"/>
    </xf>
    <xf numFmtId="0" fontId="11" fillId="0" borderId="7" xfId="1" applyNumberFormat="1" applyFont="1" applyFill="1" applyBorder="1" applyAlignment="1" applyProtection="1">
      <alignment horizontal="center"/>
    </xf>
    <xf numFmtId="179" fontId="11" fillId="0" borderId="0" xfId="1" applyNumberFormat="1" applyFont="1" applyFill="1" applyBorder="1" applyAlignment="1" applyProtection="1">
      <alignment horizontal="center" vertical="center"/>
    </xf>
    <xf numFmtId="0" fontId="11" fillId="0" borderId="0" xfId="1" applyNumberFormat="1" applyFont="1" applyBorder="1" applyAlignment="1" applyProtection="1">
      <alignment horizontal="left"/>
    </xf>
    <xf numFmtId="0" fontId="11" fillId="0" borderId="25" xfId="1" applyNumberFormat="1" applyFont="1" applyBorder="1" applyAlignment="1" applyProtection="1">
      <alignment horizontal="left"/>
    </xf>
    <xf numFmtId="0" fontId="11" fillId="0" borderId="25" xfId="1" applyNumberFormat="1" applyFont="1" applyBorder="1" applyAlignment="1" applyProtection="1">
      <alignment horizontal="center"/>
    </xf>
    <xf numFmtId="0" fontId="11" fillId="0" borderId="26" xfId="1" applyNumberFormat="1" applyFont="1" applyBorder="1" applyAlignment="1" applyProtection="1">
      <alignment horizontal="center"/>
    </xf>
    <xf numFmtId="0" fontId="11" fillId="0" borderId="27" xfId="2" applyNumberFormat="1" applyFont="1" applyBorder="1" applyAlignment="1" applyProtection="1">
      <alignment horizontal="center"/>
    </xf>
    <xf numFmtId="0" fontId="10" fillId="0" borderId="0" xfId="1" applyNumberFormat="1" applyFont="1" applyBorder="1" applyAlignment="1" applyProtection="1">
      <alignment horizontal="left"/>
    </xf>
    <xf numFmtId="0" fontId="10" fillId="0" borderId="0" xfId="1" applyNumberFormat="1" applyFont="1" applyBorder="1" applyAlignment="1" applyProtection="1">
      <alignment horizontal="center"/>
    </xf>
    <xf numFmtId="0" fontId="10" fillId="0" borderId="0" xfId="1" applyNumberFormat="1" applyFont="1" applyBorder="1" applyAlignment="1" applyProtection="1">
      <alignment horizontal="center" vertical="center"/>
    </xf>
    <xf numFmtId="0" fontId="11" fillId="0" borderId="0" xfId="1" applyNumberFormat="1" applyFont="1" applyBorder="1" applyAlignment="1" applyProtection="1">
      <alignment horizontal="right" vertical="center"/>
    </xf>
    <xf numFmtId="0" fontId="11" fillId="0" borderId="28" xfId="1" applyNumberFormat="1" applyFont="1" applyBorder="1" applyAlignment="1" applyProtection="1">
      <alignment horizontal="center"/>
    </xf>
    <xf numFmtId="0" fontId="10" fillId="0" borderId="29" xfId="1" applyNumberFormat="1" applyFont="1" applyBorder="1" applyAlignment="1" applyProtection="1">
      <alignment horizontal="center" vertical="center"/>
    </xf>
    <xf numFmtId="0" fontId="10" fillId="0" borderId="30" xfId="1" applyNumberFormat="1" applyFont="1" applyBorder="1" applyAlignment="1" applyProtection="1">
      <alignment horizontal="center" vertical="center"/>
    </xf>
    <xf numFmtId="177" fontId="10" fillId="3" borderId="23" xfId="1" applyNumberFormat="1" applyFont="1" applyFill="1" applyBorder="1" applyAlignment="1" applyProtection="1">
      <alignment horizontal="center" vertical="center"/>
      <protection locked="0"/>
    </xf>
    <xf numFmtId="0" fontId="10" fillId="0" borderId="23" xfId="1" applyNumberFormat="1" applyFont="1" applyBorder="1" applyAlignment="1" applyProtection="1">
      <alignment horizontal="center" vertical="center"/>
    </xf>
    <xf numFmtId="181" fontId="10" fillId="0" borderId="23" xfId="1" applyNumberFormat="1" applyFont="1" applyBorder="1" applyAlignment="1" applyProtection="1">
      <alignment horizontal="center" vertical="center"/>
    </xf>
    <xf numFmtId="0" fontId="10" fillId="0" borderId="24" xfId="1" applyNumberFormat="1" applyFont="1" applyBorder="1" applyAlignment="1" applyProtection="1">
      <alignment horizontal="center" vertical="center"/>
    </xf>
    <xf numFmtId="177" fontId="11" fillId="0" borderId="0" xfId="1" applyNumberFormat="1" applyFont="1" applyFill="1" applyBorder="1" applyAlignment="1" applyProtection="1">
      <alignment horizontal="center"/>
    </xf>
    <xf numFmtId="181" fontId="11" fillId="0" borderId="0" xfId="1" applyNumberFormat="1" applyFont="1" applyFill="1" applyBorder="1" applyAlignment="1" applyProtection="1">
      <alignment horizontal="center" vertical="center"/>
    </xf>
    <xf numFmtId="0" fontId="10" fillId="0" borderId="8" xfId="1" applyNumberFormat="1" applyFont="1" applyBorder="1" applyAlignment="1" applyProtection="1">
      <alignment horizontal="center" vertical="center"/>
    </xf>
    <xf numFmtId="0" fontId="9" fillId="0" borderId="31" xfId="1" applyNumberFormat="1" applyFont="1" applyBorder="1" applyAlignment="1" applyProtection="1">
      <alignment horizontal="center" vertical="center"/>
    </xf>
    <xf numFmtId="0" fontId="14" fillId="3" borderId="32" xfId="1" applyNumberFormat="1" applyFont="1" applyFill="1" applyBorder="1" applyAlignment="1" applyProtection="1">
      <alignment horizontal="center" vertical="center"/>
      <protection locked="0"/>
    </xf>
    <xf numFmtId="0" fontId="10" fillId="0" borderId="5" xfId="1" applyNumberFormat="1" applyFont="1" applyBorder="1" applyAlignment="1" applyProtection="1">
      <alignment horizontal="center" vertical="center"/>
    </xf>
    <xf numFmtId="0" fontId="9" fillId="0" borderId="11" xfId="1" quotePrefix="1" applyNumberFormat="1" applyFont="1" applyBorder="1" applyAlignment="1" applyProtection="1">
      <alignment horizontal="center" vertical="center"/>
    </xf>
    <xf numFmtId="0" fontId="10" fillId="3" borderId="10" xfId="1" applyNumberFormat="1" applyFont="1" applyFill="1" applyBorder="1" applyAlignment="1" applyProtection="1">
      <alignment horizontal="center" vertical="center"/>
      <protection locked="0"/>
    </xf>
    <xf numFmtId="0" fontId="10" fillId="0" borderId="7" xfId="1" applyNumberFormat="1" applyFont="1" applyBorder="1" applyAlignment="1" applyProtection="1">
      <alignment horizontal="center" vertical="center"/>
    </xf>
    <xf numFmtId="0" fontId="10" fillId="0" borderId="33" xfId="1" applyNumberFormat="1" applyFont="1" applyBorder="1" applyAlignment="1" applyProtection="1">
      <alignment horizontal="center" vertical="center"/>
    </xf>
    <xf numFmtId="0" fontId="10" fillId="0" borderId="34" xfId="1" applyNumberFormat="1" applyFont="1" applyBorder="1" applyAlignment="1" applyProtection="1">
      <alignment horizontal="center" vertical="center"/>
    </xf>
    <xf numFmtId="0" fontId="10" fillId="0" borderId="35" xfId="1" applyNumberFormat="1" applyFont="1" applyBorder="1" applyAlignment="1" applyProtection="1">
      <alignment horizontal="center" vertical="center"/>
    </xf>
    <xf numFmtId="176" fontId="10" fillId="3" borderId="36" xfId="1" applyNumberFormat="1" applyFont="1" applyFill="1" applyBorder="1" applyAlignment="1" applyProtection="1">
      <alignment horizontal="right" vertical="center"/>
      <protection locked="0"/>
    </xf>
    <xf numFmtId="179" fontId="10" fillId="0" borderId="37" xfId="1" applyNumberFormat="1" applyFont="1" applyBorder="1" applyAlignment="1" applyProtection="1">
      <alignment horizontal="center" vertical="center"/>
    </xf>
    <xf numFmtId="0" fontId="10" fillId="0" borderId="38" xfId="1" applyNumberFormat="1" applyFont="1" applyBorder="1" applyAlignment="1" applyProtection="1">
      <alignment horizontal="center" vertical="center"/>
    </xf>
    <xf numFmtId="176" fontId="10" fillId="3" borderId="34" xfId="1" applyNumberFormat="1" applyFont="1" applyFill="1" applyBorder="1" applyAlignment="1" applyProtection="1">
      <alignment horizontal="right" vertical="center"/>
      <protection locked="0"/>
    </xf>
    <xf numFmtId="0" fontId="10" fillId="0" borderId="36" xfId="1" applyNumberFormat="1" applyFont="1" applyBorder="1" applyAlignment="1" applyProtection="1">
      <alignment horizontal="center" vertical="center"/>
    </xf>
    <xf numFmtId="176" fontId="10" fillId="3" borderId="44" xfId="1" applyNumberFormat="1" applyFont="1" applyFill="1" applyBorder="1" applyAlignment="1" applyProtection="1">
      <alignment horizontal="right" vertical="center"/>
      <protection locked="0"/>
    </xf>
    <xf numFmtId="176" fontId="10" fillId="3" borderId="9" xfId="1" applyNumberFormat="1" applyFont="1" applyFill="1" applyBorder="1" applyAlignment="1" applyProtection="1">
      <alignment horizontal="right" vertical="center"/>
      <protection locked="0"/>
    </xf>
    <xf numFmtId="0" fontId="10" fillId="0" borderId="3" xfId="1" quotePrefix="1" applyNumberFormat="1" applyFont="1" applyBorder="1" applyAlignment="1" applyProtection="1">
      <alignment horizontal="center" vertical="center"/>
    </xf>
    <xf numFmtId="179" fontId="10" fillId="0" borderId="32" xfId="1" applyNumberFormat="1" applyFont="1" applyBorder="1" applyAlignment="1" applyProtection="1">
      <alignment horizontal="center" vertical="center"/>
    </xf>
    <xf numFmtId="0" fontId="10" fillId="0" borderId="5" xfId="1" quotePrefix="1" applyNumberFormat="1" applyFont="1" applyBorder="1" applyAlignment="1" applyProtection="1">
      <alignment horizontal="center" vertical="center"/>
    </xf>
    <xf numFmtId="0" fontId="10" fillId="0" borderId="18" xfId="1" quotePrefix="1" applyNumberFormat="1" applyFont="1" applyBorder="1" applyAlignment="1" applyProtection="1">
      <alignment horizontal="center" vertical="center"/>
    </xf>
    <xf numFmtId="0" fontId="10" fillId="0" borderId="36" xfId="1" quotePrefix="1" applyNumberFormat="1" applyFont="1" applyBorder="1" applyAlignment="1" applyProtection="1">
      <alignment horizontal="center" vertical="center"/>
    </xf>
    <xf numFmtId="177" fontId="10" fillId="0" borderId="37" xfId="1" applyNumberFormat="1" applyFont="1" applyBorder="1" applyAlignment="1" applyProtection="1">
      <alignment horizontal="center" vertical="center"/>
    </xf>
    <xf numFmtId="0" fontId="10" fillId="0" borderId="38" xfId="1" quotePrefix="1" applyNumberFormat="1" applyFont="1" applyFill="1" applyBorder="1" applyAlignment="1" applyProtection="1">
      <alignment horizontal="center" vertical="center"/>
    </xf>
    <xf numFmtId="0" fontId="10" fillId="0" borderId="38" xfId="1" applyNumberFormat="1" applyFont="1" applyFill="1" applyBorder="1" applyAlignment="1" applyProtection="1">
      <alignment horizontal="center" vertical="center"/>
    </xf>
    <xf numFmtId="0" fontId="10" fillId="0" borderId="13" xfId="1" quotePrefix="1" applyNumberFormat="1" applyFont="1" applyBorder="1" applyAlignment="1" applyProtection="1">
      <alignment horizontal="center" vertical="center"/>
    </xf>
    <xf numFmtId="177" fontId="10" fillId="0" borderId="45" xfId="1" applyNumberFormat="1" applyFont="1" applyBorder="1" applyAlignment="1" applyProtection="1">
      <alignment horizontal="center" vertical="center"/>
    </xf>
    <xf numFmtId="0" fontId="10" fillId="0" borderId="15" xfId="1" quotePrefix="1" applyNumberFormat="1" applyFont="1" applyFill="1" applyBorder="1" applyAlignment="1" applyProtection="1">
      <alignment horizontal="center" vertical="center"/>
    </xf>
    <xf numFmtId="0" fontId="10" fillId="0" borderId="20" xfId="1" quotePrefix="1" applyNumberFormat="1" applyFont="1" applyBorder="1" applyAlignment="1" applyProtection="1">
      <alignment horizontal="center" vertical="center"/>
    </xf>
    <xf numFmtId="0" fontId="10" fillId="0" borderId="15" xfId="1" applyNumberFormat="1" applyFont="1" applyFill="1" applyBorder="1" applyAlignment="1" applyProtection="1">
      <alignment horizontal="center" vertical="center"/>
    </xf>
    <xf numFmtId="0" fontId="15" fillId="3" borderId="0" xfId="1" applyNumberFormat="1" applyFont="1" applyFill="1" applyBorder="1" applyAlignment="1" applyProtection="1">
      <alignment horizontal="center"/>
    </xf>
    <xf numFmtId="0" fontId="10" fillId="0" borderId="0" xfId="1" applyNumberFormat="1" applyFont="1" applyFill="1" applyBorder="1" applyAlignment="1" applyProtection="1">
      <alignment horizontal="center"/>
    </xf>
    <xf numFmtId="0" fontId="11" fillId="0" borderId="46" xfId="1" applyNumberFormat="1" applyFont="1" applyBorder="1" applyAlignment="1" applyProtection="1">
      <alignment horizontal="center"/>
    </xf>
    <xf numFmtId="0" fontId="11" fillId="0" borderId="46" xfId="1" applyNumberFormat="1" applyFont="1" applyBorder="1" applyAlignment="1" applyProtection="1">
      <alignment horizontal="right"/>
    </xf>
    <xf numFmtId="0" fontId="11" fillId="0" borderId="47" xfId="1" applyNumberFormat="1" applyFont="1" applyBorder="1" applyAlignment="1" applyProtection="1">
      <alignment horizontal="center"/>
    </xf>
    <xf numFmtId="0" fontId="11" fillId="0" borderId="13" xfId="2" applyNumberFormat="1" applyFont="1" applyBorder="1" applyAlignment="1" applyProtection="1">
      <alignment horizontal="center"/>
    </xf>
    <xf numFmtId="0" fontId="5" fillId="0" borderId="48" xfId="0" applyFont="1" applyBorder="1"/>
    <xf numFmtId="180" fontId="11" fillId="0" borderId="14" xfId="1" applyNumberFormat="1" applyFont="1" applyFill="1" applyBorder="1" applyAlignment="1" applyProtection="1">
      <alignment horizontal="center"/>
    </xf>
    <xf numFmtId="180" fontId="11" fillId="0" borderId="14" xfId="1" applyNumberFormat="1" applyFont="1" applyBorder="1" applyAlignment="1" applyProtection="1">
      <alignment horizontal="center"/>
    </xf>
    <xf numFmtId="0" fontId="11" fillId="0" borderId="14" xfId="1" applyNumberFormat="1" applyFont="1" applyFill="1" applyBorder="1" applyAlignment="1" applyProtection="1">
      <alignment horizontal="center"/>
    </xf>
    <xf numFmtId="0" fontId="11" fillId="0" borderId="15" xfId="1" applyNumberFormat="1" applyFont="1" applyFill="1" applyBorder="1" applyAlignment="1" applyProtection="1">
      <alignment horizontal="center"/>
    </xf>
    <xf numFmtId="181" fontId="11" fillId="0" borderId="0" xfId="1" applyNumberFormat="1" applyFont="1" applyFill="1" applyBorder="1" applyAlignment="1" applyProtection="1">
      <alignment horizontal="center"/>
    </xf>
    <xf numFmtId="0" fontId="11" fillId="0" borderId="25" xfId="1" applyNumberFormat="1" applyFont="1" applyFill="1" applyBorder="1" applyAlignment="1" applyProtection="1">
      <alignment horizontal="center"/>
    </xf>
    <xf numFmtId="0" fontId="11" fillId="0" borderId="26" xfId="1" applyNumberFormat="1" applyFont="1" applyFill="1" applyBorder="1" applyAlignment="1" applyProtection="1">
      <alignment horizontal="center"/>
    </xf>
    <xf numFmtId="0" fontId="10" fillId="0" borderId="49" xfId="1" applyNumberFormat="1" applyFont="1" applyBorder="1" applyAlignment="1" applyProtection="1">
      <alignment horizontal="center" vertical="center"/>
    </xf>
    <xf numFmtId="0" fontId="10" fillId="0" borderId="39" xfId="1" applyNumberFormat="1" applyFont="1" applyBorder="1" applyAlignment="1" applyProtection="1">
      <alignment horizontal="center" vertical="center"/>
    </xf>
    <xf numFmtId="0" fontId="10" fillId="0" borderId="50" xfId="1" applyNumberFormat="1" applyFont="1" applyBorder="1" applyAlignment="1" applyProtection="1">
      <alignment horizontal="center" vertical="center"/>
    </xf>
    <xf numFmtId="176" fontId="10" fillId="3" borderId="37" xfId="1" applyNumberFormat="1" applyFont="1" applyFill="1" applyBorder="1" applyAlignment="1" applyProtection="1">
      <alignment horizontal="right" vertical="center"/>
      <protection locked="0"/>
    </xf>
    <xf numFmtId="179" fontId="10" fillId="0" borderId="37" xfId="1" applyNumberFormat="1" applyFont="1" applyBorder="1" applyAlignment="1" applyProtection="1">
      <alignment vertical="center"/>
    </xf>
    <xf numFmtId="178" fontId="10" fillId="3" borderId="37" xfId="1" applyNumberFormat="1" applyFont="1" applyFill="1" applyBorder="1" applyAlignment="1" applyProtection="1">
      <alignment horizontal="right" vertical="center"/>
      <protection locked="0"/>
    </xf>
    <xf numFmtId="176" fontId="10" fillId="3" borderId="12" xfId="1" applyNumberFormat="1" applyFont="1" applyFill="1" applyBorder="1" applyAlignment="1" applyProtection="1">
      <alignment horizontal="right" vertical="center"/>
      <protection locked="0"/>
    </xf>
    <xf numFmtId="0" fontId="10" fillId="0" borderId="31" xfId="1" quotePrefix="1" applyNumberFormat="1" applyFont="1" applyBorder="1" applyAlignment="1" applyProtection="1">
      <alignment horizontal="center" vertical="center"/>
    </xf>
    <xf numFmtId="0" fontId="10" fillId="0" borderId="4" xfId="1" quotePrefix="1" applyNumberFormat="1" applyFont="1" applyBorder="1" applyAlignment="1" applyProtection="1">
      <alignment horizontal="center" vertical="center"/>
    </xf>
    <xf numFmtId="0" fontId="10" fillId="0" borderId="51" xfId="1" quotePrefix="1" applyNumberFormat="1" applyFont="1" applyBorder="1" applyAlignment="1" applyProtection="1">
      <alignment horizontal="center" vertical="center"/>
    </xf>
    <xf numFmtId="179" fontId="10" fillId="0" borderId="32" xfId="1" applyNumberFormat="1" applyFont="1" applyBorder="1" applyAlignment="1" applyProtection="1">
      <alignment vertical="center"/>
    </xf>
    <xf numFmtId="0" fontId="10" fillId="0" borderId="33" xfId="1" quotePrefix="1" applyNumberFormat="1" applyFont="1" applyBorder="1" applyAlignment="1" applyProtection="1">
      <alignment horizontal="center" vertical="center"/>
    </xf>
    <xf numFmtId="0" fontId="10" fillId="0" borderId="2" xfId="1" quotePrefix="1" applyNumberFormat="1" applyFont="1" applyBorder="1" applyAlignment="1" applyProtection="1">
      <alignment horizontal="center" vertical="center"/>
    </xf>
    <xf numFmtId="0" fontId="10" fillId="0" borderId="2" xfId="1" quotePrefix="1" applyNumberFormat="1" applyFont="1" applyFill="1" applyBorder="1" applyAlignment="1" applyProtection="1">
      <alignment horizontal="center" vertical="center"/>
    </xf>
    <xf numFmtId="0" fontId="10" fillId="0" borderId="39" xfId="1" quotePrefix="1" applyNumberFormat="1" applyFont="1" applyBorder="1" applyAlignment="1" applyProtection="1">
      <alignment horizontal="center" vertical="center"/>
    </xf>
    <xf numFmtId="0" fontId="10" fillId="0" borderId="52" xfId="1" quotePrefix="1" applyNumberFormat="1" applyFont="1" applyBorder="1" applyAlignment="1" applyProtection="1">
      <alignment horizontal="center" vertical="center"/>
    </xf>
    <xf numFmtId="0" fontId="10" fillId="0" borderId="14" xfId="1" quotePrefix="1" applyNumberFormat="1" applyFont="1" applyBorder="1" applyAlignment="1" applyProtection="1">
      <alignment horizontal="center" vertical="center"/>
    </xf>
    <xf numFmtId="0" fontId="10" fillId="0" borderId="14" xfId="1" quotePrefix="1" applyNumberFormat="1" applyFont="1" applyFill="1" applyBorder="1" applyAlignment="1" applyProtection="1">
      <alignment horizontal="center" vertical="center"/>
    </xf>
    <xf numFmtId="0" fontId="10" fillId="0" borderId="53" xfId="1" quotePrefix="1" applyNumberFormat="1" applyFont="1" applyBorder="1" applyAlignment="1" applyProtection="1">
      <alignment horizontal="center" vertical="center"/>
    </xf>
    <xf numFmtId="0" fontId="15" fillId="3" borderId="0" xfId="1" applyNumberFormat="1" applyFont="1" applyFill="1" applyAlignment="1" applyProtection="1">
      <alignment horizontal="center"/>
    </xf>
    <xf numFmtId="180" fontId="11" fillId="0" borderId="0" xfId="1" applyNumberFormat="1" applyFont="1" applyAlignment="1" applyProtection="1">
      <alignment horizontal="center"/>
    </xf>
    <xf numFmtId="0" fontId="14" fillId="3" borderId="10" xfId="1" applyNumberFormat="1" applyFont="1" applyFill="1" applyBorder="1" applyAlignment="1" applyProtection="1">
      <alignment horizontal="center" vertical="center"/>
      <protection locked="0"/>
    </xf>
    <xf numFmtId="0" fontId="10" fillId="0" borderId="49" xfId="1" quotePrefix="1" applyNumberFormat="1" applyFont="1" applyBorder="1" applyAlignment="1" applyProtection="1">
      <alignment horizontal="center" vertical="center"/>
    </xf>
    <xf numFmtId="176" fontId="10" fillId="3" borderId="39" xfId="1" applyNumberFormat="1" applyFont="1" applyFill="1" applyBorder="1" applyAlignment="1" applyProtection="1">
      <alignment horizontal="right" vertical="center"/>
      <protection locked="0"/>
    </xf>
    <xf numFmtId="176" fontId="10" fillId="3" borderId="54" xfId="1" applyNumberFormat="1" applyFont="1" applyFill="1" applyBorder="1" applyAlignment="1" applyProtection="1">
      <alignment horizontal="right" vertical="center"/>
      <protection locked="0"/>
    </xf>
    <xf numFmtId="0" fontId="5" fillId="0" borderId="46" xfId="0" applyFont="1" applyBorder="1"/>
    <xf numFmtId="0" fontId="5" fillId="0" borderId="55" xfId="0" applyFont="1" applyBorder="1"/>
    <xf numFmtId="0" fontId="10" fillId="3" borderId="32" xfId="1" applyNumberFormat="1" applyFont="1" applyFill="1" applyBorder="1" applyAlignment="1" applyProtection="1">
      <alignment horizontal="center" vertical="center"/>
      <protection locked="0"/>
    </xf>
    <xf numFmtId="178" fontId="10" fillId="3" borderId="2" xfId="1" applyNumberFormat="1" applyFont="1" applyFill="1" applyBorder="1" applyAlignment="1" applyProtection="1">
      <alignment horizontal="right" vertical="center"/>
      <protection locked="0"/>
    </xf>
    <xf numFmtId="0" fontId="11" fillId="0" borderId="55" xfId="1" applyNumberFormat="1" applyFont="1" applyBorder="1" applyAlignment="1" applyProtection="1">
      <alignment horizontal="center"/>
    </xf>
    <xf numFmtId="0" fontId="11" fillId="0" borderId="56" xfId="1" applyNumberFormat="1" applyFont="1" applyBorder="1" applyAlignment="1" applyProtection="1">
      <alignment horizontal="left"/>
    </xf>
    <xf numFmtId="0" fontId="11" fillId="0" borderId="56" xfId="1" applyNumberFormat="1" applyFont="1" applyBorder="1" applyAlignment="1" applyProtection="1">
      <alignment horizontal="center"/>
    </xf>
    <xf numFmtId="177" fontId="5" fillId="0" borderId="0" xfId="0" applyNumberFormat="1" applyFont="1"/>
    <xf numFmtId="0" fontId="10" fillId="0" borderId="31" xfId="1" applyNumberFormat="1" applyFont="1" applyBorder="1" applyAlignment="1" applyProtection="1">
      <alignment horizontal="center" vertical="center"/>
    </xf>
    <xf numFmtId="0" fontId="10" fillId="0" borderId="11" xfId="1" quotePrefix="1" applyNumberFormat="1" applyFont="1" applyBorder="1" applyAlignment="1" applyProtection="1">
      <alignment horizontal="center" vertical="center"/>
    </xf>
    <xf numFmtId="0" fontId="11" fillId="0" borderId="57" xfId="1" applyNumberFormat="1" applyFont="1" applyBorder="1" applyAlignment="1" applyProtection="1">
      <alignment horizontal="center"/>
    </xf>
    <xf numFmtId="0" fontId="11" fillId="0" borderId="55" xfId="1" applyNumberFormat="1" applyFont="1" applyBorder="1" applyAlignment="1" applyProtection="1">
      <alignment horizontal="left"/>
    </xf>
    <xf numFmtId="0" fontId="5" fillId="0" borderId="0" xfId="0" applyFont="1" applyFill="1" applyBorder="1" applyAlignment="1">
      <alignment horizontal="left" vertical="center"/>
    </xf>
    <xf numFmtId="0" fontId="8" fillId="0" borderId="0" xfId="0" applyFont="1" applyFill="1" applyBorder="1"/>
    <xf numFmtId="0" fontId="8" fillId="0" borderId="0" xfId="0" applyFont="1" applyFill="1"/>
    <xf numFmtId="0" fontId="5" fillId="0" borderId="4" xfId="0" applyFont="1" applyBorder="1"/>
    <xf numFmtId="0" fontId="5" fillId="0" borderId="0" xfId="0" applyFont="1"/>
    <xf numFmtId="0" fontId="5" fillId="0" borderId="0" xfId="0" applyFont="1" applyBorder="1" applyAlignment="1">
      <alignment vertical="center"/>
    </xf>
    <xf numFmtId="0" fontId="11" fillId="0" borderId="0" xfId="1" applyNumberFormat="1" applyFont="1" applyAlignment="1" applyProtection="1">
      <alignment horizontal="left"/>
    </xf>
    <xf numFmtId="0" fontId="10" fillId="0" borderId="34" xfId="1" quotePrefix="1" applyNumberFormat="1" applyFont="1" applyBorder="1" applyAlignment="1" applyProtection="1">
      <alignment horizontal="center" vertical="center"/>
    </xf>
    <xf numFmtId="0" fontId="5" fillId="0" borderId="0" xfId="0" applyFont="1" applyBorder="1"/>
    <xf numFmtId="0" fontId="5" fillId="0" borderId="0" xfId="0" applyFont="1" applyBorder="1" applyAlignment="1">
      <alignment horizontal="left" vertical="top"/>
    </xf>
    <xf numFmtId="0" fontId="5" fillId="0" borderId="10" xfId="0" applyFont="1" applyBorder="1" applyAlignment="1">
      <alignment horizontal="left" vertical="top"/>
    </xf>
    <xf numFmtId="0" fontId="5" fillId="0" borderId="12" xfId="0" applyFont="1" applyBorder="1" applyAlignment="1">
      <alignment horizontal="left" vertical="top"/>
    </xf>
    <xf numFmtId="0" fontId="5" fillId="0" borderId="1" xfId="0" applyFont="1" applyBorder="1" applyAlignment="1">
      <alignment horizontal="left" vertical="top"/>
    </xf>
    <xf numFmtId="0" fontId="11" fillId="0" borderId="8" xfId="1" applyNumberFormat="1" applyFont="1" applyBorder="1" applyAlignment="1" applyProtection="1">
      <alignment horizontal="left"/>
    </xf>
    <xf numFmtId="0" fontId="11" fillId="0" borderId="7" xfId="1" applyNumberFormat="1" applyFont="1" applyBorder="1" applyAlignment="1" applyProtection="1">
      <alignment horizontal="left"/>
    </xf>
    <xf numFmtId="180" fontId="11" fillId="0" borderId="0" xfId="1" applyNumberFormat="1" applyFont="1" applyFill="1" applyBorder="1" applyAlignment="1" applyProtection="1">
      <alignment horizontal="left"/>
    </xf>
    <xf numFmtId="180" fontId="11" fillId="0" borderId="0" xfId="1" applyNumberFormat="1" applyFont="1" applyBorder="1" applyAlignment="1" applyProtection="1">
      <alignment horizontal="left"/>
    </xf>
    <xf numFmtId="0" fontId="11" fillId="0" borderId="0" xfId="1" applyNumberFormat="1" applyFont="1" applyFill="1" applyBorder="1" applyAlignment="1" applyProtection="1">
      <alignment horizontal="left"/>
    </xf>
    <xf numFmtId="0" fontId="11" fillId="0" borderId="7" xfId="1" applyNumberFormat="1" applyFont="1" applyFill="1" applyBorder="1" applyAlignment="1" applyProtection="1">
      <alignment horizontal="left"/>
    </xf>
    <xf numFmtId="179" fontId="11" fillId="0" borderId="0" xfId="1" applyNumberFormat="1" applyFont="1" applyFill="1" applyBorder="1" applyAlignment="1" applyProtection="1">
      <alignment horizontal="left" vertical="center"/>
    </xf>
    <xf numFmtId="0" fontId="5" fillId="0" borderId="0" xfId="1" applyNumberFormat="1" applyFont="1" applyFill="1" applyBorder="1" applyAlignment="1" applyProtection="1">
      <alignment horizontal="left"/>
    </xf>
    <xf numFmtId="0" fontId="5" fillId="0" borderId="73" xfId="0" applyFont="1" applyBorder="1"/>
    <xf numFmtId="182" fontId="9" fillId="0" borderId="0" xfId="1" applyNumberFormat="1" applyFont="1" applyBorder="1" applyAlignment="1" applyProtection="1">
      <alignment horizontal="right" vertical="center"/>
    </xf>
    <xf numFmtId="0" fontId="11" fillId="0" borderId="8" xfId="2" applyNumberFormat="1" applyFont="1" applyBorder="1" applyAlignment="1" applyProtection="1">
      <alignment horizontal="left"/>
    </xf>
    <xf numFmtId="0" fontId="15" fillId="3" borderId="0" xfId="1" applyNumberFormat="1" applyFont="1" applyFill="1" applyBorder="1" applyAlignment="1" applyProtection="1">
      <alignment horizontal="left"/>
    </xf>
    <xf numFmtId="0" fontId="10" fillId="0" borderId="0" xfId="1" applyNumberFormat="1" applyFont="1" applyFill="1" applyBorder="1" applyAlignment="1" applyProtection="1">
      <alignment horizontal="left"/>
    </xf>
    <xf numFmtId="0" fontId="11" fillId="0" borderId="28" xfId="1" applyNumberFormat="1" applyFont="1" applyBorder="1" applyAlignment="1" applyProtection="1">
      <alignment horizontal="left"/>
    </xf>
    <xf numFmtId="177" fontId="11" fillId="0" borderId="0" xfId="1" applyNumberFormat="1" applyFont="1" applyFill="1" applyBorder="1" applyAlignment="1" applyProtection="1">
      <alignment horizontal="left"/>
    </xf>
    <xf numFmtId="181" fontId="11" fillId="0" borderId="0" xfId="1" applyNumberFormat="1" applyFont="1" applyFill="1" applyBorder="1" applyAlignment="1" applyProtection="1">
      <alignment horizontal="left" vertical="center"/>
    </xf>
    <xf numFmtId="0" fontId="11" fillId="0" borderId="46" xfId="1" applyNumberFormat="1" applyFont="1" applyBorder="1" applyAlignment="1" applyProtection="1">
      <alignment horizontal="left"/>
    </xf>
    <xf numFmtId="0" fontId="11" fillId="0" borderId="47" xfId="1" applyNumberFormat="1" applyFont="1" applyBorder="1" applyAlignment="1" applyProtection="1">
      <alignment horizontal="left"/>
    </xf>
    <xf numFmtId="181" fontId="11" fillId="0" borderId="0" xfId="1" applyNumberFormat="1" applyFont="1" applyFill="1" applyBorder="1" applyAlignment="1" applyProtection="1">
      <alignment horizontal="left"/>
    </xf>
    <xf numFmtId="177" fontId="5" fillId="0" borderId="0" xfId="0" applyNumberFormat="1" applyFont="1" applyAlignment="1">
      <alignment horizontal="left"/>
    </xf>
    <xf numFmtId="0" fontId="11" fillId="0" borderId="25" xfId="1" applyNumberFormat="1" applyFont="1" applyFill="1" applyBorder="1" applyAlignment="1" applyProtection="1">
      <alignment horizontal="left"/>
    </xf>
    <xf numFmtId="0" fontId="11" fillId="0" borderId="26" xfId="1" applyNumberFormat="1" applyFont="1" applyFill="1" applyBorder="1" applyAlignment="1" applyProtection="1">
      <alignment horizontal="left"/>
    </xf>
    <xf numFmtId="0" fontId="10" fillId="0" borderId="0" xfId="1" applyNumberFormat="1" applyFont="1" applyBorder="1" applyAlignment="1" applyProtection="1">
      <alignment horizontal="left" vertical="center"/>
    </xf>
    <xf numFmtId="0" fontId="11" fillId="0" borderId="0" xfId="1" applyNumberFormat="1" applyFont="1" applyBorder="1" applyAlignment="1" applyProtection="1">
      <alignment horizontal="left" vertical="center"/>
    </xf>
    <xf numFmtId="182" fontId="9" fillId="0" borderId="0" xfId="1" applyNumberFormat="1" applyFont="1" applyBorder="1" applyAlignment="1" applyProtection="1">
      <alignment horizontal="left" vertical="center"/>
    </xf>
    <xf numFmtId="0" fontId="10" fillId="0" borderId="29" xfId="1" applyNumberFormat="1" applyFont="1" applyBorder="1" applyAlignment="1" applyProtection="1">
      <alignment horizontal="left" vertical="center"/>
    </xf>
    <xf numFmtId="0" fontId="10" fillId="0" borderId="30" xfId="1" applyNumberFormat="1" applyFont="1" applyBorder="1" applyAlignment="1" applyProtection="1">
      <alignment horizontal="left" vertical="center"/>
    </xf>
    <xf numFmtId="177" fontId="10" fillId="3" borderId="23" xfId="1" applyNumberFormat="1" applyFont="1" applyFill="1" applyBorder="1" applyAlignment="1" applyProtection="1">
      <alignment horizontal="left" vertical="center"/>
      <protection locked="0"/>
    </xf>
    <xf numFmtId="0" fontId="10" fillId="0" borderId="23" xfId="1" applyNumberFormat="1" applyFont="1" applyBorder="1" applyAlignment="1" applyProtection="1">
      <alignment horizontal="left" vertical="center"/>
    </xf>
    <xf numFmtId="181" fontId="10" fillId="0" borderId="23" xfId="1" applyNumberFormat="1" applyFont="1" applyBorder="1" applyAlignment="1" applyProtection="1">
      <alignment horizontal="left" vertical="center"/>
    </xf>
    <xf numFmtId="0" fontId="10" fillId="0" borderId="24" xfId="1" applyNumberFormat="1" applyFont="1" applyBorder="1" applyAlignment="1" applyProtection="1">
      <alignment horizontal="left" vertical="center"/>
    </xf>
    <xf numFmtId="0" fontId="5" fillId="0" borderId="0" xfId="1" applyNumberFormat="1" applyFont="1" applyBorder="1" applyAlignment="1" applyProtection="1">
      <alignment horizontal="left"/>
    </xf>
    <xf numFmtId="0" fontId="10" fillId="0" borderId="8" xfId="1" applyNumberFormat="1" applyFont="1" applyBorder="1" applyAlignment="1" applyProtection="1">
      <alignment horizontal="left" vertical="center"/>
    </xf>
    <xf numFmtId="0" fontId="10" fillId="0" borderId="31" xfId="1" applyNumberFormat="1" applyFont="1" applyBorder="1" applyAlignment="1" applyProtection="1">
      <alignment horizontal="left" vertical="center"/>
    </xf>
    <xf numFmtId="0" fontId="10" fillId="3" borderId="32" xfId="1" applyNumberFormat="1" applyFont="1" applyFill="1" applyBorder="1" applyAlignment="1" applyProtection="1">
      <alignment horizontal="left" vertical="center"/>
      <protection locked="0"/>
    </xf>
    <xf numFmtId="0" fontId="10" fillId="0" borderId="5" xfId="1" applyNumberFormat="1" applyFont="1" applyBorder="1" applyAlignment="1" applyProtection="1">
      <alignment horizontal="left" vertical="center"/>
    </xf>
    <xf numFmtId="0" fontId="10" fillId="0" borderId="11" xfId="1" quotePrefix="1" applyNumberFormat="1" applyFont="1" applyBorder="1" applyAlignment="1" applyProtection="1">
      <alignment horizontal="left" vertical="center"/>
    </xf>
    <xf numFmtId="0" fontId="10" fillId="3" borderId="10" xfId="1" applyNumberFormat="1" applyFont="1" applyFill="1" applyBorder="1" applyAlignment="1" applyProtection="1">
      <alignment horizontal="left" vertical="center"/>
      <protection locked="0"/>
    </xf>
    <xf numFmtId="0" fontId="10" fillId="0" borderId="7" xfId="1" applyNumberFormat="1" applyFont="1" applyBorder="1" applyAlignment="1" applyProtection="1">
      <alignment horizontal="left" vertical="center"/>
    </xf>
    <xf numFmtId="0" fontId="10" fillId="0" borderId="33" xfId="1" applyNumberFormat="1" applyFont="1" applyBorder="1" applyAlignment="1" applyProtection="1">
      <alignment horizontal="left" vertical="center"/>
    </xf>
    <xf numFmtId="0" fontId="10" fillId="0" borderId="34" xfId="1" applyNumberFormat="1" applyFont="1" applyBorder="1" applyAlignment="1" applyProtection="1">
      <alignment horizontal="left" vertical="center"/>
    </xf>
    <xf numFmtId="0" fontId="10" fillId="0" borderId="35" xfId="1" applyNumberFormat="1" applyFont="1" applyBorder="1" applyAlignment="1" applyProtection="1">
      <alignment horizontal="left" vertical="center"/>
    </xf>
    <xf numFmtId="176" fontId="10" fillId="3" borderId="36" xfId="1" applyNumberFormat="1" applyFont="1" applyFill="1" applyBorder="1" applyAlignment="1" applyProtection="1">
      <alignment horizontal="left" vertical="center"/>
      <protection locked="0"/>
    </xf>
    <xf numFmtId="179" fontId="10" fillId="0" borderId="37" xfId="1" applyNumberFormat="1" applyFont="1" applyBorder="1" applyAlignment="1" applyProtection="1">
      <alignment horizontal="left" vertical="center"/>
    </xf>
    <xf numFmtId="0" fontId="10" fillId="0" borderId="38" xfId="1" applyNumberFormat="1" applyFont="1" applyBorder="1" applyAlignment="1" applyProtection="1">
      <alignment horizontal="left" vertical="center"/>
    </xf>
    <xf numFmtId="178" fontId="10" fillId="3" borderId="2" xfId="1" applyNumberFormat="1" applyFont="1" applyFill="1" applyBorder="1" applyAlignment="1" applyProtection="1">
      <alignment horizontal="left" vertical="center"/>
      <protection locked="0"/>
    </xf>
    <xf numFmtId="0" fontId="10" fillId="0" borderId="36" xfId="1" applyNumberFormat="1" applyFont="1" applyBorder="1" applyAlignment="1" applyProtection="1">
      <alignment horizontal="left" vertical="center"/>
    </xf>
    <xf numFmtId="176" fontId="10" fillId="3" borderId="44" xfId="1" applyNumberFormat="1" applyFont="1" applyFill="1" applyBorder="1" applyAlignment="1" applyProtection="1">
      <alignment horizontal="left" vertical="center"/>
      <protection locked="0"/>
    </xf>
    <xf numFmtId="0" fontId="10" fillId="0" borderId="3" xfId="1" quotePrefix="1" applyNumberFormat="1" applyFont="1" applyBorder="1" applyAlignment="1" applyProtection="1">
      <alignment horizontal="left" vertical="center"/>
    </xf>
    <xf numFmtId="179" fontId="10" fillId="0" borderId="32" xfId="1" applyNumberFormat="1" applyFont="1" applyBorder="1" applyAlignment="1" applyProtection="1">
      <alignment horizontal="left" vertical="center"/>
    </xf>
    <xf numFmtId="0" fontId="10" fillId="0" borderId="5" xfId="1" quotePrefix="1" applyNumberFormat="1" applyFont="1" applyBorder="1" applyAlignment="1" applyProtection="1">
      <alignment horizontal="left" vertical="center"/>
    </xf>
    <xf numFmtId="0" fontId="10" fillId="0" borderId="18" xfId="1" quotePrefix="1" applyNumberFormat="1" applyFont="1" applyBorder="1" applyAlignment="1" applyProtection="1">
      <alignment horizontal="left" vertical="center"/>
    </xf>
    <xf numFmtId="0" fontId="10" fillId="0" borderId="36" xfId="1" quotePrefix="1" applyNumberFormat="1" applyFont="1" applyBorder="1" applyAlignment="1" applyProtection="1">
      <alignment horizontal="left" vertical="center"/>
    </xf>
    <xf numFmtId="177" fontId="10" fillId="0" borderId="37" xfId="1" applyNumberFormat="1" applyFont="1" applyBorder="1" applyAlignment="1" applyProtection="1">
      <alignment horizontal="left" vertical="center"/>
    </xf>
    <xf numFmtId="0" fontId="10" fillId="0" borderId="38" xfId="1" quotePrefix="1" applyNumberFormat="1" applyFont="1" applyFill="1" applyBorder="1" applyAlignment="1" applyProtection="1">
      <alignment horizontal="left" vertical="center"/>
    </xf>
    <xf numFmtId="0" fontId="10" fillId="0" borderId="34" xfId="1" quotePrefix="1" applyNumberFormat="1" applyFont="1" applyBorder="1" applyAlignment="1" applyProtection="1">
      <alignment horizontal="left" vertical="center"/>
    </xf>
    <xf numFmtId="0" fontId="10" fillId="0" borderId="38" xfId="1" applyNumberFormat="1" applyFont="1" applyFill="1" applyBorder="1" applyAlignment="1" applyProtection="1">
      <alignment horizontal="left" vertical="center"/>
    </xf>
    <xf numFmtId="0" fontId="10" fillId="0" borderId="13" xfId="1" quotePrefix="1" applyNumberFormat="1" applyFont="1" applyBorder="1" applyAlignment="1" applyProtection="1">
      <alignment horizontal="left" vertical="center"/>
    </xf>
    <xf numFmtId="177" fontId="10" fillId="0" borderId="45" xfId="1" applyNumberFormat="1" applyFont="1" applyBorder="1" applyAlignment="1" applyProtection="1">
      <alignment horizontal="left" vertical="center"/>
    </xf>
    <xf numFmtId="0" fontId="10" fillId="0" borderId="15" xfId="1" quotePrefix="1" applyNumberFormat="1" applyFont="1" applyFill="1" applyBorder="1" applyAlignment="1" applyProtection="1">
      <alignment horizontal="left" vertical="center"/>
    </xf>
    <xf numFmtId="0" fontId="10" fillId="0" borderId="20" xfId="1" quotePrefix="1" applyNumberFormat="1" applyFont="1" applyBorder="1" applyAlignment="1" applyProtection="1">
      <alignment horizontal="left" vertical="center"/>
    </xf>
    <xf numFmtId="0" fontId="10" fillId="0" borderId="15" xfId="1" applyNumberFormat="1" applyFont="1" applyFill="1" applyBorder="1" applyAlignment="1" applyProtection="1">
      <alignment horizontal="left" vertical="center"/>
    </xf>
    <xf numFmtId="0" fontId="15" fillId="3" borderId="0" xfId="1" applyNumberFormat="1" applyFont="1" applyFill="1" applyAlignment="1" applyProtection="1">
      <alignment horizontal="left"/>
    </xf>
    <xf numFmtId="0" fontId="11" fillId="0" borderId="57" xfId="1" applyNumberFormat="1" applyFont="1" applyBorder="1" applyAlignment="1" applyProtection="1">
      <alignment horizontal="left"/>
    </xf>
    <xf numFmtId="180" fontId="11" fillId="0" borderId="0" xfId="1" applyNumberFormat="1" applyFont="1" applyAlignment="1" applyProtection="1">
      <alignment horizontal="left"/>
    </xf>
    <xf numFmtId="0" fontId="16" fillId="2" borderId="3" xfId="0" applyFont="1" applyFill="1" applyBorder="1" applyAlignment="1">
      <alignment horizontal="center"/>
    </xf>
    <xf numFmtId="0" fontId="5" fillId="2" borderId="4" xfId="0" applyFont="1" applyFill="1" applyBorder="1" applyAlignment="1">
      <alignment horizontal="center"/>
    </xf>
    <xf numFmtId="0" fontId="5" fillId="2" borderId="18" xfId="0" applyFont="1" applyFill="1" applyBorder="1" applyAlignment="1">
      <alignment horizontal="center"/>
    </xf>
    <xf numFmtId="0" fontId="5" fillId="2" borderId="8" xfId="0" applyFont="1" applyFill="1" applyBorder="1" applyAlignment="1">
      <alignment horizontal="center"/>
    </xf>
    <xf numFmtId="0" fontId="5" fillId="2" borderId="0" xfId="0" applyFont="1" applyFill="1" applyBorder="1" applyAlignment="1">
      <alignment horizontal="center"/>
    </xf>
    <xf numFmtId="0" fontId="5" fillId="2" borderId="11" xfId="0" applyFont="1" applyFill="1" applyBorder="1" applyAlignment="1">
      <alignment horizontal="center"/>
    </xf>
    <xf numFmtId="0" fontId="5" fillId="2" borderId="44" xfId="0" applyFont="1" applyFill="1" applyBorder="1" applyAlignment="1">
      <alignment horizontal="center"/>
    </xf>
    <xf numFmtId="0" fontId="5" fillId="2" borderId="1" xfId="0" applyFont="1" applyFill="1" applyBorder="1" applyAlignment="1">
      <alignment horizontal="center"/>
    </xf>
    <xf numFmtId="0" fontId="5" fillId="2" borderId="9" xfId="0" applyFont="1" applyFill="1" applyBorder="1" applyAlignment="1">
      <alignment horizontal="center"/>
    </xf>
    <xf numFmtId="0" fontId="6" fillId="2" borderId="32" xfId="0" applyFont="1" applyFill="1" applyBorder="1" applyAlignment="1">
      <alignment horizontal="center" vertical="center" shrinkToFit="1"/>
    </xf>
    <xf numFmtId="0" fontId="6" fillId="2" borderId="4" xfId="0" applyFont="1" applyFill="1" applyBorder="1" applyAlignment="1">
      <alignment horizontal="center" vertical="center" shrinkToFit="1"/>
    </xf>
    <xf numFmtId="0" fontId="6" fillId="2" borderId="5" xfId="0" applyFont="1" applyFill="1" applyBorder="1" applyAlignment="1">
      <alignment horizontal="center" vertical="center" shrinkToFit="1"/>
    </xf>
    <xf numFmtId="0" fontId="6" fillId="2" borderId="10" xfId="0" applyFont="1" applyFill="1" applyBorder="1" applyAlignment="1">
      <alignment horizontal="center" vertical="center" shrinkToFit="1"/>
    </xf>
    <xf numFmtId="0" fontId="6" fillId="2" borderId="0" xfId="0" applyFont="1" applyFill="1" applyBorder="1" applyAlignment="1">
      <alignment horizontal="center" vertical="center" shrinkToFit="1"/>
    </xf>
    <xf numFmtId="0" fontId="6" fillId="2" borderId="7" xfId="0" applyFont="1" applyFill="1" applyBorder="1" applyAlignment="1">
      <alignment horizontal="center" vertical="center" shrinkToFit="1"/>
    </xf>
    <xf numFmtId="0" fontId="6" fillId="2" borderId="12" xfId="0" applyFont="1" applyFill="1" applyBorder="1" applyAlignment="1">
      <alignment horizontal="center" vertical="center" shrinkToFit="1"/>
    </xf>
    <xf numFmtId="0" fontId="6" fillId="2" borderId="1" xfId="0" applyFont="1" applyFill="1" applyBorder="1" applyAlignment="1">
      <alignment horizontal="center" vertical="center" shrinkToFit="1"/>
    </xf>
    <xf numFmtId="0" fontId="6" fillId="2" borderId="19" xfId="0" applyFont="1" applyFill="1" applyBorder="1" applyAlignment="1">
      <alignment horizontal="center" vertical="center" shrinkToFit="1"/>
    </xf>
    <xf numFmtId="0" fontId="12" fillId="2" borderId="6" xfId="0" applyFont="1" applyFill="1" applyBorder="1" applyAlignment="1">
      <alignment horizontal="center" vertical="center" shrinkToFit="1"/>
    </xf>
    <xf numFmtId="0" fontId="12" fillId="2" borderId="0"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18" fillId="2" borderId="58"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45" xfId="0" applyFont="1" applyFill="1" applyBorder="1" applyAlignment="1">
      <alignment horizontal="center" vertical="center" wrapText="1"/>
    </xf>
    <xf numFmtId="0" fontId="18" fillId="2" borderId="14" xfId="0" applyFont="1" applyFill="1" applyBorder="1" applyAlignment="1">
      <alignment horizontal="center" vertical="center" wrapText="1"/>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14" xfId="0" applyFont="1" applyFill="1" applyBorder="1" applyAlignment="1">
      <alignment horizontal="center" vertical="center"/>
    </xf>
    <xf numFmtId="0" fontId="12" fillId="2" borderId="58" xfId="0" applyFont="1" applyFill="1" applyBorder="1" applyAlignment="1">
      <alignment horizontal="center" vertical="center" wrapText="1"/>
    </xf>
    <xf numFmtId="0" fontId="12" fillId="2" borderId="6" xfId="0" applyFont="1" applyFill="1" applyBorder="1" applyAlignment="1">
      <alignment horizontal="center" vertical="center"/>
    </xf>
    <xf numFmtId="0" fontId="12" fillId="2" borderId="60"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45"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15" xfId="0" applyFont="1" applyFill="1" applyBorder="1" applyAlignment="1">
      <alignment horizontal="center" vertical="center"/>
    </xf>
    <xf numFmtId="0" fontId="17" fillId="0" borderId="40" xfId="0" applyFont="1" applyBorder="1" applyAlignment="1">
      <alignment horizontal="center" vertical="center"/>
    </xf>
    <xf numFmtId="0" fontId="17" fillId="0" borderId="63" xfId="0" applyFont="1" applyBorder="1" applyAlignment="1">
      <alignment horizontal="center" vertical="center"/>
    </xf>
    <xf numFmtId="0" fontId="17" fillId="0" borderId="41" xfId="0" applyFont="1" applyBorder="1" applyAlignment="1">
      <alignment horizontal="center" vertical="center"/>
    </xf>
    <xf numFmtId="0" fontId="17" fillId="0" borderId="33" xfId="0" applyFont="1" applyBorder="1" applyAlignment="1">
      <alignment horizontal="center" vertical="center"/>
    </xf>
    <xf numFmtId="0" fontId="17" fillId="0" borderId="39" xfId="0" applyFont="1" applyBorder="1" applyAlignment="1">
      <alignment horizontal="center" vertical="center"/>
    </xf>
    <xf numFmtId="0" fontId="17" fillId="0" borderId="37" xfId="0" applyFont="1" applyBorder="1" applyAlignment="1">
      <alignment horizontal="center" vertical="center"/>
    </xf>
    <xf numFmtId="0" fontId="17" fillId="0" borderId="2" xfId="0" applyFont="1" applyBorder="1" applyAlignment="1">
      <alignment horizontal="center" vertical="center"/>
    </xf>
    <xf numFmtId="0" fontId="17" fillId="0" borderId="34" xfId="0" applyFont="1" applyBorder="1" applyAlignment="1">
      <alignment horizontal="center" vertical="center"/>
    </xf>
    <xf numFmtId="0" fontId="17" fillId="0" borderId="38"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18" xfId="0" applyFont="1" applyBorder="1" applyAlignment="1">
      <alignment horizontal="center" vertical="center"/>
    </xf>
    <xf numFmtId="0" fontId="17" fillId="0" borderId="22" xfId="0" applyFont="1" applyBorder="1" applyAlignment="1">
      <alignment horizontal="left" vertical="center"/>
    </xf>
    <xf numFmtId="0" fontId="17" fillId="0" borderId="23" xfId="0" applyFont="1" applyBorder="1" applyAlignment="1">
      <alignment horizontal="left" vertical="center"/>
    </xf>
    <xf numFmtId="0" fontId="17" fillId="0" borderId="24" xfId="0" applyFont="1" applyBorder="1" applyAlignment="1">
      <alignment horizontal="left"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20" xfId="0" applyFont="1" applyBorder="1" applyAlignment="1">
      <alignment horizontal="center" vertical="center"/>
    </xf>
    <xf numFmtId="0" fontId="19" fillId="0" borderId="21" xfId="0" applyFont="1" applyBorder="1" applyAlignment="1">
      <alignment horizontal="center" vertical="center"/>
    </xf>
    <xf numFmtId="0" fontId="19" fillId="0" borderId="16" xfId="0" applyFont="1" applyBorder="1" applyAlignment="1">
      <alignment horizontal="center" vertical="center"/>
    </xf>
    <xf numFmtId="0" fontId="19" fillId="0" borderId="71" xfId="0" applyFont="1" applyBorder="1" applyAlignment="1">
      <alignment horizontal="center" vertical="center"/>
    </xf>
    <xf numFmtId="0" fontId="8" fillId="0" borderId="3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5"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0" xfId="0" applyFont="1" applyBorder="1" applyAlignment="1">
      <alignment horizontal="center" vertical="center" wrapText="1"/>
    </xf>
    <xf numFmtId="0" fontId="17" fillId="0" borderId="21" xfId="0" applyFont="1" applyBorder="1" applyAlignment="1">
      <alignment vertical="center"/>
    </xf>
    <xf numFmtId="0" fontId="5" fillId="0" borderId="16" xfId="0" applyFont="1" applyBorder="1" applyAlignment="1">
      <alignment vertical="center"/>
    </xf>
    <xf numFmtId="0" fontId="5" fillId="0" borderId="59" xfId="0" applyFont="1" applyBorder="1" applyAlignment="1">
      <alignment vertical="center"/>
    </xf>
    <xf numFmtId="0" fontId="8" fillId="0" borderId="68" xfId="0" applyFont="1" applyBorder="1" applyAlignment="1">
      <alignment vertical="center"/>
    </xf>
    <xf numFmtId="0" fontId="8" fillId="0" borderId="69" xfId="0" applyFont="1" applyBorder="1" applyAlignment="1">
      <alignment vertical="center"/>
    </xf>
    <xf numFmtId="0" fontId="17" fillId="0" borderId="68" xfId="0" applyFont="1" applyBorder="1" applyAlignment="1">
      <alignment horizontal="center" vertical="center"/>
    </xf>
    <xf numFmtId="0" fontId="17" fillId="0" borderId="17" xfId="0" applyFont="1" applyBorder="1" applyAlignment="1">
      <alignment horizontal="center" vertical="center"/>
    </xf>
    <xf numFmtId="0" fontId="17" fillId="0" borderId="64" xfId="0" applyFont="1" applyBorder="1" applyAlignment="1">
      <alignment horizontal="center" vertical="center"/>
    </xf>
    <xf numFmtId="0" fontId="17" fillId="0" borderId="65" xfId="0" applyFont="1" applyBorder="1" applyAlignment="1">
      <alignment horizontal="center" vertical="center"/>
    </xf>
    <xf numFmtId="0" fontId="17" fillId="0" borderId="70" xfId="0" applyFont="1" applyBorder="1" applyAlignment="1">
      <alignment horizontal="center" vertical="center"/>
    </xf>
    <xf numFmtId="0" fontId="17" fillId="0" borderId="66" xfId="0" applyFont="1" applyBorder="1" applyAlignment="1">
      <alignment horizontal="center" vertical="center"/>
    </xf>
    <xf numFmtId="0" fontId="17" fillId="0" borderId="29" xfId="0" applyFont="1" applyBorder="1" applyAlignment="1">
      <alignment horizontal="center" vertical="center"/>
    </xf>
    <xf numFmtId="0" fontId="17" fillId="0" borderId="23" xfId="0" applyFont="1" applyBorder="1" applyAlignment="1">
      <alignment horizontal="center" vertical="center"/>
    </xf>
    <xf numFmtId="0" fontId="17" fillId="0" borderId="67" xfId="0" applyFont="1" applyBorder="1" applyAlignment="1">
      <alignment horizontal="center" vertical="center"/>
    </xf>
    <xf numFmtId="0" fontId="5" fillId="0" borderId="72" xfId="0" applyFont="1" applyBorder="1" applyAlignment="1">
      <alignment horizontal="center" vertical="center" wrapText="1" shrinkToFit="1"/>
    </xf>
    <xf numFmtId="0" fontId="5" fillId="0" borderId="72" xfId="0" applyFont="1" applyBorder="1" applyAlignment="1">
      <alignment horizontal="right" vertical="center" wrapText="1" shrinkToFit="1"/>
    </xf>
    <xf numFmtId="0" fontId="5" fillId="0" borderId="72" xfId="0" applyFont="1" applyBorder="1" applyAlignment="1">
      <alignment horizontal="center" vertical="center" wrapText="1"/>
    </xf>
    <xf numFmtId="0" fontId="17" fillId="0" borderId="72" xfId="0" applyFont="1" applyBorder="1" applyAlignment="1">
      <alignment horizontal="center" vertical="center" wrapText="1"/>
    </xf>
    <xf numFmtId="0" fontId="5" fillId="0" borderId="40" xfId="0" applyFont="1" applyBorder="1" applyAlignment="1">
      <alignment horizontal="center" vertical="center"/>
    </xf>
    <xf numFmtId="0" fontId="5" fillId="0" borderId="63" xfId="0" applyFont="1" applyBorder="1" applyAlignment="1">
      <alignment horizontal="center" vertical="center"/>
    </xf>
    <xf numFmtId="0" fontId="5" fillId="0" borderId="42" xfId="0" applyFont="1" applyBorder="1" applyAlignment="1">
      <alignment horizontal="center" vertical="center"/>
    </xf>
    <xf numFmtId="0" fontId="5" fillId="0" borderId="62" xfId="0" applyFont="1" applyBorder="1" applyAlignment="1">
      <alignment horizontal="center" vertical="center"/>
    </xf>
    <xf numFmtId="0" fontId="17" fillId="0" borderId="63" xfId="0" applyFont="1" applyFill="1" applyBorder="1" applyAlignment="1">
      <alignment vertical="center"/>
    </xf>
    <xf numFmtId="0" fontId="17" fillId="0" borderId="41" xfId="0" applyFont="1" applyBorder="1" applyAlignment="1">
      <alignment vertical="center"/>
    </xf>
    <xf numFmtId="0" fontId="5" fillId="0" borderId="3" xfId="0" applyFont="1" applyBorder="1" applyAlignment="1">
      <alignment horizontal="center" vertical="center" wrapText="1"/>
    </xf>
    <xf numFmtId="0" fontId="5" fillId="0" borderId="18" xfId="0" applyFont="1" applyBorder="1" applyAlignment="1">
      <alignment horizontal="center" vertical="center"/>
    </xf>
    <xf numFmtId="0" fontId="5" fillId="0" borderId="13" xfId="0" applyFont="1" applyBorder="1" applyAlignment="1">
      <alignment horizontal="center" vertical="center"/>
    </xf>
    <xf numFmtId="0" fontId="5" fillId="0" borderId="20" xfId="0" applyFont="1" applyBorder="1" applyAlignment="1">
      <alignment horizontal="center" vertical="center"/>
    </xf>
    <xf numFmtId="0" fontId="17" fillId="0" borderId="32" xfId="0" applyFont="1" applyBorder="1" applyAlignment="1">
      <alignment horizontal="left" vertical="center"/>
    </xf>
    <xf numFmtId="0" fontId="17" fillId="0" borderId="4" xfId="0" applyFont="1" applyBorder="1" applyAlignment="1">
      <alignment horizontal="left" vertical="center"/>
    </xf>
    <xf numFmtId="0" fontId="17" fillId="0" borderId="5" xfId="0" applyFont="1" applyBorder="1" applyAlignment="1">
      <alignment horizontal="left" vertical="center"/>
    </xf>
    <xf numFmtId="0" fontId="17" fillId="0" borderId="62" xfId="0" applyFont="1" applyFill="1" applyBorder="1" applyAlignment="1">
      <alignment vertical="center"/>
    </xf>
    <xf numFmtId="0" fontId="17" fillId="0" borderId="43" xfId="0" applyFont="1" applyBorder="1" applyAlignment="1">
      <alignment vertical="center"/>
    </xf>
    <xf numFmtId="0" fontId="17" fillId="0" borderId="45" xfId="0" applyFont="1" applyBorder="1" applyAlignment="1">
      <alignment horizontal="center" vertical="center"/>
    </xf>
    <xf numFmtId="0" fontId="17" fillId="0" borderId="15" xfId="0" applyFont="1" applyBorder="1" applyAlignment="1">
      <alignment horizontal="center" vertical="center"/>
    </xf>
    <xf numFmtId="0" fontId="5" fillId="0" borderId="0" xfId="0" applyFont="1" applyBorder="1" applyAlignment="1">
      <alignment vertical="center"/>
    </xf>
    <xf numFmtId="0" fontId="5" fillId="0" borderId="7" xfId="0" applyFont="1" applyBorder="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68" xfId="0" applyFont="1" applyBorder="1" applyAlignment="1">
      <alignment horizontal="center" vertical="center"/>
    </xf>
    <xf numFmtId="0" fontId="5" fillId="0" borderId="17" xfId="0" applyFont="1" applyBorder="1" applyAlignment="1">
      <alignment horizontal="center" vertical="center"/>
    </xf>
    <xf numFmtId="0" fontId="5" fillId="0" borderId="69" xfId="0" applyFont="1" applyBorder="1" applyAlignment="1">
      <alignment horizontal="center" vertical="center"/>
    </xf>
    <xf numFmtId="0" fontId="17" fillId="0" borderId="68" xfId="0" applyFont="1" applyBorder="1" applyAlignment="1">
      <alignment horizontal="left" vertical="center"/>
    </xf>
    <xf numFmtId="0" fontId="8" fillId="0" borderId="17" xfId="0" applyFont="1" applyBorder="1" applyAlignment="1">
      <alignment horizontal="left" vertical="center"/>
    </xf>
    <xf numFmtId="0" fontId="8" fillId="0" borderId="61" xfId="0" applyFont="1" applyBorder="1" applyAlignment="1">
      <alignment horizontal="left" vertical="center"/>
    </xf>
    <xf numFmtId="0" fontId="4" fillId="0" borderId="8" xfId="0" applyFont="1" applyFill="1" applyBorder="1" applyAlignment="1">
      <alignment horizontal="center" vertical="center" textRotation="255"/>
    </xf>
    <xf numFmtId="0" fontId="4" fillId="0" borderId="0"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44"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0" borderId="9" xfId="0" applyFont="1" applyFill="1" applyBorder="1" applyAlignment="1">
      <alignment horizontal="center" vertical="center" textRotation="255"/>
    </xf>
    <xf numFmtId="0" fontId="5" fillId="0" borderId="8" xfId="0" applyFont="1" applyBorder="1" applyAlignment="1">
      <alignment vertical="top"/>
    </xf>
    <xf numFmtId="0" fontId="5" fillId="0" borderId="0" xfId="0" applyFont="1" applyBorder="1" applyAlignment="1">
      <alignment vertical="top"/>
    </xf>
    <xf numFmtId="0" fontId="5" fillId="0" borderId="7" xfId="0" applyFont="1" applyBorder="1" applyAlignment="1">
      <alignment vertical="top"/>
    </xf>
    <xf numFmtId="0" fontId="5" fillId="0" borderId="13" xfId="0" applyFont="1" applyBorder="1" applyAlignment="1">
      <alignment vertical="top"/>
    </xf>
    <xf numFmtId="0" fontId="5" fillId="0" borderId="14" xfId="0" applyFont="1" applyBorder="1" applyAlignment="1">
      <alignment vertical="top"/>
    </xf>
    <xf numFmtId="0" fontId="5" fillId="0" borderId="15" xfId="0" applyFont="1" applyBorder="1" applyAlignment="1">
      <alignment vertical="top"/>
    </xf>
    <xf numFmtId="0" fontId="5" fillId="0" borderId="33" xfId="0" applyFont="1" applyBorder="1" applyAlignment="1">
      <alignment horizontal="center" vertical="center"/>
    </xf>
    <xf numFmtId="0" fontId="5" fillId="0" borderId="39" xfId="0" applyFont="1" applyBorder="1" applyAlignment="1">
      <alignment horizontal="center" vertical="center"/>
    </xf>
    <xf numFmtId="0" fontId="5" fillId="0" borderId="4" xfId="0" applyFont="1" applyBorder="1" applyAlignment="1">
      <alignment vertical="center"/>
    </xf>
    <xf numFmtId="0" fontId="5" fillId="0" borderId="5" xfId="0" applyFont="1" applyBorder="1" applyAlignment="1">
      <alignment vertical="center"/>
    </xf>
    <xf numFmtId="0" fontId="6" fillId="0" borderId="3" xfId="0" applyFont="1" applyFill="1" applyBorder="1" applyAlignment="1">
      <alignment horizontal="center" vertical="center" textRotation="255"/>
    </xf>
    <xf numFmtId="0" fontId="6" fillId="0" borderId="4" xfId="0" applyFont="1" applyFill="1" applyBorder="1" applyAlignment="1">
      <alignment horizontal="center" vertical="center" textRotation="255"/>
    </xf>
    <xf numFmtId="0" fontId="6" fillId="0" borderId="8" xfId="0" applyFont="1" applyFill="1" applyBorder="1" applyAlignment="1">
      <alignment horizontal="center" vertical="center" textRotation="255"/>
    </xf>
    <xf numFmtId="0" fontId="6" fillId="0" borderId="0" xfId="0" applyFont="1" applyFill="1" applyBorder="1" applyAlignment="1">
      <alignment horizontal="center" vertical="center" textRotation="255"/>
    </xf>
    <xf numFmtId="0" fontId="8" fillId="0" borderId="21" xfId="0" applyFont="1" applyBorder="1" applyAlignment="1">
      <alignment vertical="center"/>
    </xf>
    <xf numFmtId="0" fontId="5" fillId="0" borderId="71" xfId="0" applyFont="1" applyBorder="1" applyAlignment="1">
      <alignment vertical="center"/>
    </xf>
    <xf numFmtId="0" fontId="8" fillId="0" borderId="21" xfId="0" applyFont="1" applyBorder="1" applyAlignment="1">
      <alignment horizontal="center" vertical="center"/>
    </xf>
    <xf numFmtId="0" fontId="8" fillId="0" borderId="16" xfId="0" applyFont="1" applyBorder="1" applyAlignment="1">
      <alignment horizontal="center" vertical="center"/>
    </xf>
    <xf numFmtId="0" fontId="8" fillId="0" borderId="21" xfId="0" applyFont="1" applyBorder="1" applyAlignment="1">
      <alignment horizontal="left" vertical="center"/>
    </xf>
    <xf numFmtId="0" fontId="8" fillId="0" borderId="16" xfId="0" applyFont="1" applyBorder="1" applyAlignment="1">
      <alignment horizontal="left" vertical="center"/>
    </xf>
    <xf numFmtId="0" fontId="8" fillId="0" borderId="59" xfId="0" applyFont="1" applyBorder="1" applyAlignment="1">
      <alignment horizontal="left" vertical="center"/>
    </xf>
    <xf numFmtId="0" fontId="10" fillId="0" borderId="37" xfId="1" quotePrefix="1" applyNumberFormat="1" applyFont="1" applyBorder="1" applyAlignment="1" applyProtection="1">
      <alignment horizontal="center" vertical="center"/>
    </xf>
    <xf numFmtId="0" fontId="10" fillId="0" borderId="38" xfId="1" quotePrefix="1" applyNumberFormat="1" applyFont="1" applyBorder="1" applyAlignment="1" applyProtection="1">
      <alignment horizontal="center" vertical="center"/>
    </xf>
    <xf numFmtId="0" fontId="11" fillId="0" borderId="0" xfId="1" applyNumberFormat="1" applyFont="1" applyAlignment="1" applyProtection="1">
      <alignment horizontal="left"/>
    </xf>
    <xf numFmtId="0" fontId="5" fillId="0" borderId="0" xfId="0" applyFont="1" applyAlignment="1">
      <alignment horizontal="left" vertical="center"/>
    </xf>
    <xf numFmtId="0" fontId="10" fillId="3" borderId="29" xfId="1" applyNumberFormat="1" applyFont="1" applyFill="1" applyBorder="1" applyAlignment="1" applyProtection="1">
      <alignment horizontal="center" vertical="center"/>
      <protection locked="0"/>
    </xf>
    <xf numFmtId="0" fontId="10" fillId="3" borderId="23" xfId="1" applyNumberFormat="1" applyFont="1" applyFill="1" applyBorder="1" applyAlignment="1" applyProtection="1">
      <alignment horizontal="center" vertical="center"/>
      <protection locked="0"/>
    </xf>
    <xf numFmtId="0" fontId="10" fillId="3" borderId="24" xfId="1" applyNumberFormat="1" applyFont="1" applyFill="1" applyBorder="1" applyAlignment="1" applyProtection="1">
      <alignment horizontal="center" vertical="center"/>
      <protection locked="0"/>
    </xf>
    <xf numFmtId="0" fontId="10" fillId="3" borderId="22" xfId="1" applyNumberFormat="1" applyFont="1" applyFill="1" applyBorder="1" applyAlignment="1" applyProtection="1">
      <alignment horizontal="center" vertical="center"/>
      <protection locked="0"/>
    </xf>
    <xf numFmtId="0" fontId="10" fillId="0" borderId="22" xfId="1" applyNumberFormat="1" applyFont="1" applyBorder="1" applyAlignment="1" applyProtection="1">
      <alignment horizontal="center" vertical="center"/>
    </xf>
    <xf numFmtId="0" fontId="10" fillId="0" borderId="67" xfId="1" quotePrefix="1" applyNumberFormat="1" applyFont="1" applyBorder="1" applyAlignment="1" applyProtection="1">
      <alignment horizontal="center" vertical="center"/>
    </xf>
    <xf numFmtId="0" fontId="9" fillId="0" borderId="4" xfId="1" applyNumberFormat="1" applyFont="1" applyBorder="1" applyAlignment="1" applyProtection="1">
      <alignment horizontal="right"/>
    </xf>
    <xf numFmtId="0" fontId="10" fillId="0" borderId="67" xfId="1" applyNumberFormat="1" applyFont="1" applyBorder="1" applyAlignment="1" applyProtection="1">
      <alignment horizontal="center" vertical="center"/>
    </xf>
    <xf numFmtId="0" fontId="10" fillId="0" borderId="34" xfId="1" quotePrefix="1" applyNumberFormat="1" applyFont="1" applyBorder="1" applyAlignment="1" applyProtection="1">
      <alignment horizontal="center" vertical="center"/>
    </xf>
    <xf numFmtId="0" fontId="9" fillId="0" borderId="4" xfId="1" applyNumberFormat="1" applyFont="1" applyBorder="1" applyAlignment="1" applyProtection="1">
      <alignment horizontal="left"/>
    </xf>
    <xf numFmtId="0" fontId="13" fillId="0" borderId="0" xfId="1" applyNumberFormat="1" applyFont="1" applyAlignment="1" applyProtection="1">
      <alignment horizontal="left"/>
    </xf>
    <xf numFmtId="0" fontId="10" fillId="0" borderId="37" xfId="1" quotePrefix="1" applyNumberFormat="1" applyFont="1" applyBorder="1" applyAlignment="1" applyProtection="1">
      <alignment horizontal="left" vertical="center"/>
    </xf>
    <xf numFmtId="0" fontId="10" fillId="0" borderId="38" xfId="1" quotePrefix="1" applyNumberFormat="1" applyFont="1" applyBorder="1" applyAlignment="1" applyProtection="1">
      <alignment horizontal="left" vertical="center"/>
    </xf>
    <xf numFmtId="0" fontId="10" fillId="3" borderId="29" xfId="1" applyNumberFormat="1" applyFont="1" applyFill="1" applyBorder="1" applyAlignment="1" applyProtection="1">
      <alignment horizontal="left" vertical="center"/>
      <protection locked="0"/>
    </xf>
    <xf numFmtId="0" fontId="10" fillId="3" borderId="23" xfId="1" applyNumberFormat="1" applyFont="1" applyFill="1" applyBorder="1" applyAlignment="1" applyProtection="1">
      <alignment horizontal="left" vertical="center"/>
      <protection locked="0"/>
    </xf>
    <xf numFmtId="0" fontId="10" fillId="3" borderId="24" xfId="1" applyNumberFormat="1" applyFont="1" applyFill="1" applyBorder="1" applyAlignment="1" applyProtection="1">
      <alignment horizontal="left" vertical="center"/>
      <protection locked="0"/>
    </xf>
    <xf numFmtId="0" fontId="10" fillId="3" borderId="22" xfId="1" applyNumberFormat="1" applyFont="1" applyFill="1" applyBorder="1" applyAlignment="1" applyProtection="1">
      <alignment horizontal="left" vertical="center"/>
      <protection locked="0"/>
    </xf>
    <xf numFmtId="0" fontId="10" fillId="0" borderId="22" xfId="1" applyNumberFormat="1" applyFont="1" applyBorder="1" applyAlignment="1" applyProtection="1">
      <alignment horizontal="left" vertical="center"/>
    </xf>
    <xf numFmtId="0" fontId="10" fillId="0" borderId="67" xfId="1" applyNumberFormat="1" applyFont="1" applyBorder="1" applyAlignment="1" applyProtection="1">
      <alignment horizontal="left" vertical="center"/>
    </xf>
  </cellXfs>
  <cellStyles count="3">
    <cellStyle name="標準" xfId="0" builtinId="0"/>
    <cellStyle name="標準_ピペット_HGQC1308計算ｼｰﾄ1" xfId="1"/>
    <cellStyle name="標準_ピペット結果シート"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25</xdr:row>
      <xdr:rowOff>133350</xdr:rowOff>
    </xdr:from>
    <xdr:to>
      <xdr:col>24</xdr:col>
      <xdr:colOff>247650</xdr:colOff>
      <xdr:row>33</xdr:row>
      <xdr:rowOff>104775</xdr:rowOff>
    </xdr:to>
    <xdr:sp macro="" textlink="">
      <xdr:nvSpPr>
        <xdr:cNvPr id="2" name="Text Box 32"/>
        <xdr:cNvSpPr txBox="1">
          <a:spLocks noChangeArrowheads="1"/>
        </xdr:cNvSpPr>
      </xdr:nvSpPr>
      <xdr:spPr bwMode="auto">
        <a:xfrm>
          <a:off x="1590675" y="5629275"/>
          <a:ext cx="7343775" cy="1343025"/>
        </a:xfrm>
        <a:prstGeom prst="rect">
          <a:avLst/>
        </a:prstGeom>
        <a:noFill/>
        <a:ln w="9525">
          <a:noFill/>
          <a:miter lim="800000"/>
          <a:headEnd/>
          <a:tailEnd/>
        </a:ln>
        <a:effectLst/>
      </xdr:spPr>
      <xdr:txBody>
        <a:bodyPr vertOverflow="clip" wrap="square" lIns="45720" tIns="32004" rIns="0" bIns="0" anchor="t" upright="1"/>
        <a:lstStyle/>
        <a:p>
          <a:pPr algn="l" rtl="0">
            <a:defRPr sz="1000"/>
          </a:pPr>
          <a:endParaRPr lang="ja-JP" altLang="en-US" sz="2400" b="0" i="0" strike="noStrike">
            <a:solidFill>
              <a:srgbClr val="000000"/>
            </a:solidFill>
            <a:latin typeface="ＤＦＧ中太丸ゴシック体"/>
          </a:endParaRPr>
        </a:p>
        <a:p>
          <a:pPr algn="l" rtl="0">
            <a:defRPr sz="1000"/>
          </a:pPr>
          <a:r>
            <a:rPr lang="ja-JP" altLang="en-US" sz="2400" b="0" i="0" strike="noStrike">
              <a:solidFill>
                <a:srgbClr val="000000"/>
              </a:solidFill>
              <a:latin typeface="ＤＦＧ中太丸ゴシック体"/>
            </a:rPr>
            <a:t>オートピペット性能試験報告書 　　　　　　　　　参照</a:t>
          </a:r>
        </a:p>
      </xdr:txBody>
    </xdr:sp>
    <xdr:clientData/>
  </xdr:twoCellAnchor>
  <xdr:twoCellAnchor editAs="oneCell">
    <xdr:from>
      <xdr:col>16</xdr:col>
      <xdr:colOff>314325</xdr:colOff>
      <xdr:row>26</xdr:row>
      <xdr:rowOff>123825</xdr:rowOff>
    </xdr:from>
    <xdr:to>
      <xdr:col>21</xdr:col>
      <xdr:colOff>38100</xdr:colOff>
      <xdr:row>32</xdr:row>
      <xdr:rowOff>9525</xdr:rowOff>
    </xdr:to>
    <xdr:sp macro="" textlink="">
      <xdr:nvSpPr>
        <xdr:cNvPr id="3" name="Text Box 33"/>
        <xdr:cNvSpPr txBox="1">
          <a:spLocks noChangeArrowheads="1"/>
        </xdr:cNvSpPr>
      </xdr:nvSpPr>
      <xdr:spPr bwMode="auto">
        <a:xfrm>
          <a:off x="6096000" y="5791200"/>
          <a:ext cx="1571625" cy="914400"/>
        </a:xfrm>
        <a:prstGeom prst="rect">
          <a:avLst/>
        </a:prstGeom>
        <a:noFill/>
        <a:ln w="9525" algn="ctr">
          <a:noFill/>
          <a:miter lim="800000"/>
          <a:headEnd/>
          <a:tailEnd/>
        </a:ln>
        <a:effectLst/>
      </xdr:spPr>
      <xdr:txBody>
        <a:bodyPr vertOverflow="clip" wrap="square" lIns="45720" tIns="32004" rIns="0" bIns="0" anchor="t" upright="1"/>
        <a:lstStyle/>
        <a:p>
          <a:pPr algn="l" rtl="1">
            <a:lnSpc>
              <a:spcPts val="2800"/>
            </a:lnSpc>
            <a:defRPr sz="1000"/>
          </a:pPr>
          <a:r>
            <a:rPr lang="ja-JP" altLang="en-US" sz="2400" b="0" i="0" strike="noStrike">
              <a:solidFill>
                <a:srgbClr val="000000"/>
              </a:solidFill>
              <a:latin typeface="ＤＦＧ中太丸ゴシック体"/>
            </a:rPr>
            <a:t>□様式</a:t>
          </a:r>
          <a:r>
            <a:rPr lang="en-US" altLang="ja-JP" sz="2400" b="0" i="0" strike="noStrike">
              <a:solidFill>
                <a:srgbClr val="000000"/>
              </a:solidFill>
              <a:latin typeface="ＤＦＧ中太丸ゴシック体"/>
            </a:rPr>
            <a:t>-2</a:t>
          </a:r>
        </a:p>
        <a:p>
          <a:pPr algn="l" rtl="1">
            <a:lnSpc>
              <a:spcPts val="2800"/>
            </a:lnSpc>
            <a:defRPr sz="1000"/>
          </a:pPr>
          <a:r>
            <a:rPr lang="en-US" altLang="ja-JP" sz="2400" b="0" i="0" strike="noStrike">
              <a:solidFill>
                <a:srgbClr val="000000"/>
              </a:solidFill>
              <a:latin typeface="ＤＦＧ中太丸ゴシック体"/>
            </a:rPr>
            <a:t>□</a:t>
          </a:r>
          <a:r>
            <a:rPr lang="ja-JP" altLang="en-US" sz="2400" b="0" i="0" strike="noStrike">
              <a:solidFill>
                <a:srgbClr val="000000"/>
              </a:solidFill>
              <a:latin typeface="ＤＦＧ中太丸ゴシック体"/>
            </a:rPr>
            <a:t>様式</a:t>
          </a:r>
          <a:r>
            <a:rPr lang="en-US" altLang="ja-JP" sz="2400" b="0" i="0" strike="noStrike">
              <a:solidFill>
                <a:srgbClr val="000000"/>
              </a:solidFill>
              <a:latin typeface="ＤＦＧ中太丸ゴシック体"/>
            </a:rPr>
            <a:t>-3</a:t>
          </a:r>
        </a:p>
        <a:p>
          <a:pPr algn="l" rtl="1">
            <a:lnSpc>
              <a:spcPts val="2800"/>
            </a:lnSpc>
            <a:defRPr sz="1000"/>
          </a:pPr>
          <a:r>
            <a:rPr lang="ja-JP" altLang="en-US" sz="2400" b="0" i="0" strike="noStrike">
              <a:solidFill>
                <a:srgbClr val="000000"/>
              </a:solidFill>
              <a:latin typeface="ＤＦＧ中太丸ゴシック体"/>
            </a:rPr>
            <a:t>　</a:t>
          </a:r>
        </a:p>
      </xdr:txBody>
    </xdr:sp>
    <xdr:clientData/>
  </xdr:twoCellAnchor>
  <xdr:twoCellAnchor editAs="oneCell">
    <xdr:from>
      <xdr:col>5</xdr:col>
      <xdr:colOff>142875</xdr:colOff>
      <xdr:row>44</xdr:row>
      <xdr:rowOff>0</xdr:rowOff>
    </xdr:from>
    <xdr:to>
      <xdr:col>24</xdr:col>
      <xdr:colOff>257175</xdr:colOff>
      <xdr:row>51</xdr:row>
      <xdr:rowOff>142875</xdr:rowOff>
    </xdr:to>
    <xdr:sp macro="" textlink="">
      <xdr:nvSpPr>
        <xdr:cNvPr id="4" name="Text Box 34"/>
        <xdr:cNvSpPr txBox="1">
          <a:spLocks noChangeArrowheads="1"/>
        </xdr:cNvSpPr>
      </xdr:nvSpPr>
      <xdr:spPr bwMode="auto">
        <a:xfrm>
          <a:off x="1600200" y="8753475"/>
          <a:ext cx="7343775" cy="1343025"/>
        </a:xfrm>
        <a:prstGeom prst="rect">
          <a:avLst/>
        </a:prstGeom>
        <a:noFill/>
        <a:ln w="9525">
          <a:noFill/>
          <a:miter lim="800000"/>
          <a:headEnd/>
          <a:tailEnd/>
        </a:ln>
        <a:effectLst/>
      </xdr:spPr>
      <xdr:txBody>
        <a:bodyPr vertOverflow="clip" wrap="square" lIns="45720" tIns="32004" rIns="0" bIns="0" anchor="t" upright="1"/>
        <a:lstStyle/>
        <a:p>
          <a:pPr algn="l" rtl="0">
            <a:defRPr sz="1000"/>
          </a:pPr>
          <a:endParaRPr lang="ja-JP" altLang="en-US" sz="2400" b="0" i="0" strike="noStrike">
            <a:solidFill>
              <a:srgbClr val="000000"/>
            </a:solidFill>
            <a:latin typeface="ＤＦＧ中太丸ゴシック体"/>
          </a:endParaRPr>
        </a:p>
        <a:p>
          <a:pPr algn="l" rtl="0">
            <a:defRPr sz="1000"/>
          </a:pPr>
          <a:r>
            <a:rPr lang="ja-JP" altLang="en-US" sz="2400" b="0" i="0" strike="noStrike">
              <a:solidFill>
                <a:srgbClr val="000000"/>
              </a:solidFill>
              <a:latin typeface="ＤＦＧ中太丸ゴシック体"/>
            </a:rPr>
            <a:t>オートピペット性能試験報告書 　　　　　　　　　参照</a:t>
          </a:r>
        </a:p>
      </xdr:txBody>
    </xdr:sp>
    <xdr:clientData/>
  </xdr:twoCellAnchor>
  <xdr:twoCellAnchor editAs="oneCell">
    <xdr:from>
      <xdr:col>16</xdr:col>
      <xdr:colOff>342900</xdr:colOff>
      <xdr:row>45</xdr:row>
      <xdr:rowOff>0</xdr:rowOff>
    </xdr:from>
    <xdr:to>
      <xdr:col>21</xdr:col>
      <xdr:colOff>66675</xdr:colOff>
      <xdr:row>50</xdr:row>
      <xdr:rowOff>57150</xdr:rowOff>
    </xdr:to>
    <xdr:sp macro="" textlink="">
      <xdr:nvSpPr>
        <xdr:cNvPr id="5" name="Text Box 35"/>
        <xdr:cNvSpPr txBox="1">
          <a:spLocks noChangeArrowheads="1"/>
        </xdr:cNvSpPr>
      </xdr:nvSpPr>
      <xdr:spPr bwMode="auto">
        <a:xfrm>
          <a:off x="6124575" y="8924925"/>
          <a:ext cx="1571625" cy="914400"/>
        </a:xfrm>
        <a:prstGeom prst="rect">
          <a:avLst/>
        </a:prstGeom>
        <a:noFill/>
        <a:ln w="9525" algn="ctr">
          <a:noFill/>
          <a:miter lim="800000"/>
          <a:headEnd/>
          <a:tailEnd/>
        </a:ln>
        <a:effectLst/>
      </xdr:spPr>
      <xdr:txBody>
        <a:bodyPr vertOverflow="clip" wrap="square" lIns="45720" tIns="32004" rIns="0" bIns="0" anchor="t" upright="1"/>
        <a:lstStyle/>
        <a:p>
          <a:pPr algn="l" rtl="1">
            <a:lnSpc>
              <a:spcPts val="2800"/>
            </a:lnSpc>
            <a:defRPr sz="1000"/>
          </a:pPr>
          <a:r>
            <a:rPr lang="ja-JP" altLang="en-US" sz="2400" b="0" i="0" strike="noStrike">
              <a:solidFill>
                <a:srgbClr val="000000"/>
              </a:solidFill>
              <a:latin typeface="ＤＦＧ中太丸ゴシック体"/>
            </a:rPr>
            <a:t>□様式</a:t>
          </a:r>
          <a:r>
            <a:rPr lang="en-US" altLang="ja-JP" sz="2400" b="0" i="0" strike="noStrike">
              <a:solidFill>
                <a:srgbClr val="000000"/>
              </a:solidFill>
              <a:latin typeface="ＤＦＧ中太丸ゴシック体"/>
            </a:rPr>
            <a:t>-2</a:t>
          </a:r>
        </a:p>
        <a:p>
          <a:pPr algn="l" rtl="1">
            <a:lnSpc>
              <a:spcPts val="2800"/>
            </a:lnSpc>
            <a:defRPr sz="1000"/>
          </a:pPr>
          <a:r>
            <a:rPr lang="en-US" altLang="ja-JP" sz="2400" b="0" i="0" strike="noStrike">
              <a:solidFill>
                <a:srgbClr val="000000"/>
              </a:solidFill>
              <a:latin typeface="ＤＦＧ中太丸ゴシック体"/>
            </a:rPr>
            <a:t>□</a:t>
          </a:r>
          <a:r>
            <a:rPr lang="ja-JP" altLang="en-US" sz="2400" b="0" i="0" strike="noStrike">
              <a:solidFill>
                <a:srgbClr val="000000"/>
              </a:solidFill>
              <a:latin typeface="ＤＦＧ中太丸ゴシック体"/>
            </a:rPr>
            <a:t>様式</a:t>
          </a:r>
          <a:r>
            <a:rPr lang="en-US" altLang="ja-JP" sz="2400" b="0" i="0" strike="noStrike">
              <a:solidFill>
                <a:srgbClr val="000000"/>
              </a:solidFill>
              <a:latin typeface="ＤＦＧ中太丸ゴシック体"/>
            </a:rPr>
            <a:t>-3</a:t>
          </a:r>
          <a:r>
            <a:rPr lang="ja-JP" altLang="en-US" sz="2400" b="0" i="0" strike="noStrike">
              <a:solidFill>
                <a:srgbClr val="000000"/>
              </a:solidFill>
              <a:latin typeface="ＤＦＧ中太丸ゴシック体"/>
            </a:rPr>
            <a:t>　</a:t>
          </a:r>
        </a:p>
      </xdr:txBody>
    </xdr:sp>
    <xdr:clientData/>
  </xdr:twoCellAnchor>
  <xdr:twoCellAnchor editAs="oneCell">
    <xdr:from>
      <xdr:col>2</xdr:col>
      <xdr:colOff>66674</xdr:colOff>
      <xdr:row>1</xdr:row>
      <xdr:rowOff>28574</xdr:rowOff>
    </xdr:from>
    <xdr:to>
      <xdr:col>7</xdr:col>
      <xdr:colOff>108284</xdr:colOff>
      <xdr:row>2</xdr:row>
      <xdr:rowOff>171449</xdr:rowOff>
    </xdr:to>
    <xdr:pic>
      <xdr:nvPicPr>
        <xdr:cNvPr id="6"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49" y="104774"/>
          <a:ext cx="187993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5</xdr:row>
      <xdr:rowOff>38100</xdr:rowOff>
    </xdr:from>
    <xdr:to>
      <xdr:col>11</xdr:col>
      <xdr:colOff>209550</xdr:colOff>
      <xdr:row>32</xdr:row>
      <xdr:rowOff>9525</xdr:rowOff>
    </xdr:to>
    <xdr:sp macro="" textlink="">
      <xdr:nvSpPr>
        <xdr:cNvPr id="2" name="Rectangle 1"/>
        <xdr:cNvSpPr>
          <a:spLocks noChangeArrowheads="1"/>
        </xdr:cNvSpPr>
      </xdr:nvSpPr>
      <xdr:spPr bwMode="auto">
        <a:xfrm>
          <a:off x="419100" y="1047750"/>
          <a:ext cx="6438900" cy="4238625"/>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ＤＦＧ新細丸ゴシック体"/>
            </a:rPr>
            <a:t>　　　       </a:t>
          </a:r>
        </a:p>
        <a:p>
          <a:pPr algn="l" rtl="0">
            <a:defRPr sz="1000"/>
          </a:pP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検定最大容量　　　　  　  　　　　μL　</a:t>
          </a: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検定最小容量　　 　   　　　　　　μL</a:t>
          </a:r>
          <a:endParaRPr lang="ja-JP" altLang="en-US" sz="1100" b="0" i="0" u="none" strike="noStrike" baseline="0">
            <a:solidFill>
              <a:srgbClr val="000000"/>
            </a:solidFill>
            <a:latin typeface="ＤＦＧ新細丸ゴシック体"/>
          </a:endParaRPr>
        </a:p>
        <a:p>
          <a:pPr algn="l" rtl="0">
            <a:defRPr sz="1000"/>
          </a:pPr>
          <a:endParaRPr lang="ja-JP" altLang="en-US" sz="1100" b="0" i="0" u="none" strike="noStrike" baseline="0">
            <a:solidFill>
              <a:srgbClr val="000000"/>
            </a:solidFill>
            <a:latin typeface="ＤＦＧ新細丸ゴシック体"/>
          </a:endParaRPr>
        </a:p>
        <a:p>
          <a:pPr algn="l" rtl="0">
            <a:defRPr sz="1000"/>
          </a:pPr>
          <a:r>
            <a:rPr lang="ja-JP" altLang="en-US" sz="1100" b="0" i="0" u="none" strike="noStrike" baseline="0">
              <a:solidFill>
                <a:srgbClr val="000000"/>
              </a:solidFill>
              <a:latin typeface="ＤＦＧ新細丸ゴシック体"/>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314325</xdr:colOff>
      <xdr:row>5</xdr:row>
      <xdr:rowOff>0</xdr:rowOff>
    </xdr:from>
    <xdr:to>
      <xdr:col>26</xdr:col>
      <xdr:colOff>19050</xdr:colOff>
      <xdr:row>5</xdr:row>
      <xdr:rowOff>0</xdr:rowOff>
    </xdr:to>
    <xdr:sp macro="" textlink="">
      <xdr:nvSpPr>
        <xdr:cNvPr id="2" name="Rectangle 1"/>
        <xdr:cNvSpPr>
          <a:spLocks noChangeArrowheads="1"/>
        </xdr:cNvSpPr>
      </xdr:nvSpPr>
      <xdr:spPr bwMode="auto">
        <a:xfrm>
          <a:off x="8982075" y="1028700"/>
          <a:ext cx="6562725"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設定値　　　　  　  　  　　　</a:t>
          </a:r>
          <a:r>
            <a:rPr lang="el-GR" altLang="ja-JP" sz="1100" b="0" i="0" u="sng" strike="noStrike" baseline="0">
              <a:solidFill>
                <a:srgbClr val="000000"/>
              </a:solidFill>
              <a:latin typeface="ＤＦＧ新細丸ゴシック体"/>
            </a:rPr>
            <a:t>μ</a:t>
          </a:r>
          <a:r>
            <a:rPr lang="en-US" altLang="ja-JP" sz="1100" b="0" i="0" u="sng" strike="noStrike" baseline="0">
              <a:solidFill>
                <a:srgbClr val="000000"/>
              </a:solidFill>
              <a:latin typeface="ＤＦＧ新細丸ゴシック体"/>
            </a:rPr>
            <a:t>L</a:t>
          </a:r>
          <a:r>
            <a:rPr lang="ja-JP" altLang="en-US" sz="1100" b="0" i="0" u="sng" strike="noStrike" baseline="0">
              <a:solidFill>
                <a:srgbClr val="000000"/>
              </a:solidFill>
              <a:latin typeface="ＤＦＧ新細丸ゴシック体"/>
            </a:rPr>
            <a:t>　</a:t>
          </a: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設定値　  　　    　　　　　　</a:t>
          </a:r>
          <a:r>
            <a:rPr lang="el-GR" altLang="ja-JP" sz="1100" b="0" i="0" u="sng" strike="noStrike" baseline="0">
              <a:solidFill>
                <a:srgbClr val="000000"/>
              </a:solidFill>
              <a:latin typeface="ＤＦＧ新細丸ゴシック体"/>
            </a:rPr>
            <a:t>μ</a:t>
          </a:r>
          <a:r>
            <a:rPr lang="en-US" altLang="ja-JP" sz="1100" b="0" i="0" u="sng" strike="noStrike" baseline="0">
              <a:solidFill>
                <a:srgbClr val="000000"/>
              </a:solidFill>
              <a:latin typeface="ＤＦＧ新細丸ゴシック体"/>
            </a:rPr>
            <a:t>L</a:t>
          </a:r>
          <a:endParaRPr lang="en-US" altLang="ja-JP" sz="1100" b="0" i="0" u="none" strike="noStrike" baseline="0">
            <a:solidFill>
              <a:srgbClr val="000000"/>
            </a:solidFill>
            <a:latin typeface="ＤＦＧ新細丸ゴシック体"/>
          </a:endParaRPr>
        </a:p>
        <a:p>
          <a:pPr algn="l" rtl="0">
            <a:defRPr sz="1000"/>
          </a:pPr>
          <a:endParaRPr lang="en-US" altLang="ja-JP" sz="1100" b="0" i="0" u="none" strike="noStrike" baseline="0">
            <a:solidFill>
              <a:srgbClr val="000000"/>
            </a:solidFill>
            <a:latin typeface="ＤＦＧ新細丸ゴシック体"/>
          </a:endParaRPr>
        </a:p>
        <a:p>
          <a:pPr algn="l" rtl="0">
            <a:defRPr sz="1000"/>
          </a:pPr>
          <a:r>
            <a:rPr lang="en-US" altLang="ja-JP" sz="1100" b="0" i="0" u="none" strike="noStrike" baseline="0">
              <a:solidFill>
                <a:srgbClr val="000000"/>
              </a:solidFill>
              <a:latin typeface="ＤＦＧ新細丸ゴシック体"/>
            </a:rPr>
            <a:t>                 </a:t>
          </a:r>
          <a:r>
            <a:rPr lang="ja-JP" altLang="en-US" sz="1100" b="0" i="0" u="none" strike="noStrike" baseline="0">
              <a:solidFill>
                <a:srgbClr val="000000"/>
              </a:solidFill>
              <a:latin typeface="ＤＦＧ新細丸ゴシック体"/>
            </a:rPr>
            <a:t>　　　　</a:t>
          </a:r>
        </a:p>
      </xdr:txBody>
    </xdr:sp>
    <xdr:clientData/>
  </xdr:twoCellAnchor>
  <xdr:twoCellAnchor>
    <xdr:from>
      <xdr:col>1</xdr:col>
      <xdr:colOff>209550</xdr:colOff>
      <xdr:row>5</xdr:row>
      <xdr:rowOff>214681</xdr:rowOff>
    </xdr:from>
    <xdr:to>
      <xdr:col>11</xdr:col>
      <xdr:colOff>371475</xdr:colOff>
      <xdr:row>28</xdr:row>
      <xdr:rowOff>85725</xdr:rowOff>
    </xdr:to>
    <xdr:sp macro="" textlink="">
      <xdr:nvSpPr>
        <xdr:cNvPr id="3" name="Rectangle 2"/>
        <xdr:cNvSpPr>
          <a:spLocks noChangeArrowheads="1"/>
        </xdr:cNvSpPr>
      </xdr:nvSpPr>
      <xdr:spPr bwMode="auto">
        <a:xfrm>
          <a:off x="476250" y="1243381"/>
          <a:ext cx="6638925" cy="4014419"/>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ＤＦＧ新細丸ゴシック体"/>
            </a:rPr>
            <a:t>　　　       </a:t>
          </a:r>
        </a:p>
        <a:p>
          <a:pPr algn="l" rtl="0">
            <a:defRPr sz="1000"/>
          </a:pP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検定最大容量　　　　  　  　　　　μL　</a:t>
          </a: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検定最小容量　　 　    　　　　　　μL</a:t>
          </a:r>
          <a:r>
            <a:rPr lang="ja-JP" altLang="en-US" sz="1100" b="0" i="0" u="none" strike="noStrike" baseline="0">
              <a:solidFill>
                <a:srgbClr val="000000"/>
              </a:solidFill>
              <a:latin typeface="ＤＦＧ新細丸ゴシック体"/>
            </a:rPr>
            <a:t>　　　</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sheetPr>
  <dimension ref="B1:AH74"/>
  <sheetViews>
    <sheetView tabSelected="1" view="pageBreakPreview" zoomScale="80" zoomScaleNormal="100" zoomScaleSheetLayoutView="80" workbookViewId="0">
      <selection activeCell="B1" sqref="B1:H4"/>
    </sheetView>
  </sheetViews>
  <sheetFormatPr defaultRowHeight="14.25" x14ac:dyDescent="0.15"/>
  <cols>
    <col min="1" max="1" width="2.125" style="13" customWidth="1"/>
    <col min="2" max="6" width="4.25" style="13" customWidth="1"/>
    <col min="7" max="7" width="7.125" style="13" customWidth="1"/>
    <col min="8" max="8" width="5.375" style="13" customWidth="1"/>
    <col min="9" max="19" width="5" style="13" customWidth="1"/>
    <col min="20" max="24" width="4.625" style="13" customWidth="1"/>
    <col min="25" max="25" width="5.625" style="13" customWidth="1"/>
    <col min="26" max="26" width="10.625" style="13" customWidth="1"/>
    <col min="27" max="27" width="6.625" style="13" customWidth="1"/>
    <col min="28" max="16384" width="9" style="13"/>
  </cols>
  <sheetData>
    <row r="1" spans="2:27" s="1" customFormat="1" ht="6" customHeight="1" x14ac:dyDescent="0.15">
      <c r="B1" s="232"/>
      <c r="C1" s="233"/>
      <c r="D1" s="233"/>
      <c r="E1" s="233"/>
      <c r="F1" s="233"/>
      <c r="G1" s="233"/>
      <c r="H1" s="234"/>
      <c r="I1" s="241" t="s">
        <v>24</v>
      </c>
      <c r="J1" s="242"/>
      <c r="K1" s="242"/>
      <c r="L1" s="242"/>
      <c r="M1" s="242"/>
      <c r="N1" s="242"/>
      <c r="O1" s="242"/>
      <c r="P1" s="242"/>
      <c r="Q1" s="242"/>
      <c r="R1" s="242"/>
      <c r="S1" s="242"/>
      <c r="T1" s="242"/>
      <c r="U1" s="242"/>
      <c r="V1" s="242"/>
      <c r="W1" s="242"/>
      <c r="X1" s="242"/>
      <c r="Y1" s="243"/>
      <c r="Z1" s="11"/>
    </row>
    <row r="2" spans="2:27" s="1" customFormat="1" ht="18" customHeight="1" x14ac:dyDescent="0.15">
      <c r="B2" s="235"/>
      <c r="C2" s="236"/>
      <c r="D2" s="236"/>
      <c r="E2" s="236"/>
      <c r="F2" s="236"/>
      <c r="G2" s="236"/>
      <c r="H2" s="237"/>
      <c r="I2" s="244"/>
      <c r="J2" s="245"/>
      <c r="K2" s="245"/>
      <c r="L2" s="245"/>
      <c r="M2" s="245"/>
      <c r="N2" s="245"/>
      <c r="O2" s="245"/>
      <c r="P2" s="245"/>
      <c r="Q2" s="245"/>
      <c r="R2" s="245"/>
      <c r="S2" s="245"/>
      <c r="T2" s="245"/>
      <c r="U2" s="245"/>
      <c r="V2" s="245"/>
      <c r="W2" s="245"/>
      <c r="X2" s="245"/>
      <c r="Y2" s="246"/>
      <c r="Z2" s="11"/>
    </row>
    <row r="3" spans="2:27" s="1" customFormat="1" ht="15" customHeight="1" x14ac:dyDescent="0.15">
      <c r="B3" s="235"/>
      <c r="C3" s="236"/>
      <c r="D3" s="236"/>
      <c r="E3" s="236"/>
      <c r="F3" s="236"/>
      <c r="G3" s="236"/>
      <c r="H3" s="237"/>
      <c r="I3" s="244"/>
      <c r="J3" s="245"/>
      <c r="K3" s="245"/>
      <c r="L3" s="245"/>
      <c r="M3" s="245"/>
      <c r="N3" s="245"/>
      <c r="O3" s="245"/>
      <c r="P3" s="245"/>
      <c r="Q3" s="245"/>
      <c r="R3" s="245"/>
      <c r="S3" s="245"/>
      <c r="T3" s="245"/>
      <c r="U3" s="245"/>
      <c r="V3" s="245"/>
      <c r="W3" s="245"/>
      <c r="X3" s="245"/>
      <c r="Y3" s="246"/>
      <c r="Z3" s="11"/>
    </row>
    <row r="4" spans="2:27" s="1" customFormat="1" ht="4.5" customHeight="1" x14ac:dyDescent="0.15">
      <c r="B4" s="238"/>
      <c r="C4" s="239"/>
      <c r="D4" s="239"/>
      <c r="E4" s="239"/>
      <c r="F4" s="239"/>
      <c r="G4" s="239"/>
      <c r="H4" s="240"/>
      <c r="I4" s="247"/>
      <c r="J4" s="248"/>
      <c r="K4" s="248"/>
      <c r="L4" s="248"/>
      <c r="M4" s="248"/>
      <c r="N4" s="248"/>
      <c r="O4" s="248"/>
      <c r="P4" s="248"/>
      <c r="Q4" s="248"/>
      <c r="R4" s="248"/>
      <c r="S4" s="248"/>
      <c r="T4" s="248"/>
      <c r="U4" s="248"/>
      <c r="V4" s="248"/>
      <c r="W4" s="248"/>
      <c r="X4" s="248"/>
      <c r="Y4" s="249"/>
      <c r="Z4" s="11"/>
    </row>
    <row r="5" spans="2:27" s="1" customFormat="1" ht="13.5" customHeight="1" x14ac:dyDescent="0.15">
      <c r="B5" s="3"/>
      <c r="C5" s="250" t="s">
        <v>41</v>
      </c>
      <c r="D5" s="250"/>
      <c r="E5" s="250"/>
      <c r="F5" s="250"/>
      <c r="G5" s="250"/>
      <c r="H5" s="4"/>
      <c r="I5" s="253" t="s">
        <v>42</v>
      </c>
      <c r="J5" s="254"/>
      <c r="K5" s="259" t="s">
        <v>43</v>
      </c>
      <c r="L5" s="259"/>
      <c r="M5" s="259"/>
      <c r="N5" s="259"/>
      <c r="O5" s="259"/>
      <c r="P5" s="259"/>
      <c r="Q5" s="259"/>
      <c r="R5" s="5"/>
      <c r="S5" s="6"/>
      <c r="T5" s="262" t="s">
        <v>44</v>
      </c>
      <c r="U5" s="263"/>
      <c r="V5" s="263"/>
      <c r="W5" s="263"/>
      <c r="X5" s="263"/>
      <c r="Y5" s="264"/>
      <c r="Z5" s="11"/>
      <c r="AA5" s="10"/>
    </row>
    <row r="6" spans="2:27" s="1" customFormat="1" ht="13.5" customHeight="1" x14ac:dyDescent="0.15">
      <c r="B6" s="3"/>
      <c r="C6" s="251"/>
      <c r="D6" s="251"/>
      <c r="E6" s="251"/>
      <c r="F6" s="251"/>
      <c r="G6" s="251"/>
      <c r="H6" s="4"/>
      <c r="I6" s="255"/>
      <c r="J6" s="256"/>
      <c r="K6" s="260"/>
      <c r="L6" s="260"/>
      <c r="M6" s="260"/>
      <c r="N6" s="260"/>
      <c r="O6" s="260"/>
      <c r="P6" s="260"/>
      <c r="Q6" s="260"/>
      <c r="R6" s="5"/>
      <c r="S6" s="6"/>
      <c r="T6" s="265"/>
      <c r="U6" s="266"/>
      <c r="V6" s="266"/>
      <c r="W6" s="266"/>
      <c r="X6" s="266"/>
      <c r="Y6" s="267"/>
      <c r="Z6" s="11"/>
    </row>
    <row r="7" spans="2:27" s="1" customFormat="1" ht="13.5" customHeight="1" thickBot="1" x14ac:dyDescent="0.2">
      <c r="B7" s="17"/>
      <c r="C7" s="252"/>
      <c r="D7" s="252"/>
      <c r="E7" s="252"/>
      <c r="F7" s="252"/>
      <c r="G7" s="252"/>
      <c r="H7" s="18"/>
      <c r="I7" s="257"/>
      <c r="J7" s="258"/>
      <c r="K7" s="261"/>
      <c r="L7" s="261"/>
      <c r="M7" s="261"/>
      <c r="N7" s="261"/>
      <c r="O7" s="261"/>
      <c r="P7" s="261"/>
      <c r="Q7" s="261"/>
      <c r="R7" s="19"/>
      <c r="S7" s="20"/>
      <c r="T7" s="268"/>
      <c r="U7" s="269"/>
      <c r="V7" s="269"/>
      <c r="W7" s="269"/>
      <c r="X7" s="269"/>
      <c r="Y7" s="270"/>
      <c r="Z7" s="11"/>
    </row>
    <row r="8" spans="2:27" s="1" customFormat="1" ht="4.5" customHeight="1" x14ac:dyDescent="0.15">
      <c r="B8" s="10"/>
      <c r="C8" s="10"/>
      <c r="D8" s="10"/>
      <c r="E8" s="10"/>
      <c r="F8" s="10"/>
      <c r="G8" s="10"/>
      <c r="H8" s="10"/>
      <c r="I8" s="10"/>
      <c r="J8" s="10"/>
      <c r="K8" s="10"/>
      <c r="L8" s="10"/>
      <c r="M8" s="10"/>
      <c r="N8" s="10"/>
      <c r="O8" s="10"/>
      <c r="P8" s="10"/>
      <c r="Q8" s="10"/>
      <c r="R8" s="10"/>
      <c r="S8" s="10"/>
      <c r="T8" s="10"/>
      <c r="U8" s="10"/>
      <c r="V8" s="10"/>
      <c r="W8" s="10"/>
      <c r="X8" s="10"/>
      <c r="Y8" s="10"/>
      <c r="Z8" s="10"/>
      <c r="AA8" s="10"/>
    </row>
    <row r="9" spans="2:27" x14ac:dyDescent="0.15">
      <c r="B9" s="154"/>
      <c r="C9" s="9" t="s">
        <v>45</v>
      </c>
      <c r="D9" s="8"/>
      <c r="E9" s="8"/>
      <c r="F9" s="9"/>
      <c r="G9" s="8"/>
      <c r="H9" s="8"/>
      <c r="I9" s="8"/>
      <c r="J9" s="8"/>
      <c r="K9" s="8"/>
      <c r="L9" s="8"/>
      <c r="M9" s="8"/>
      <c r="N9" s="8"/>
      <c r="O9" s="8"/>
      <c r="P9" s="8"/>
      <c r="Q9" s="8"/>
      <c r="R9" s="8"/>
      <c r="S9" s="9"/>
      <c r="T9" s="8"/>
      <c r="U9" s="9"/>
      <c r="V9" s="16"/>
      <c r="W9" s="16"/>
      <c r="X9" s="16"/>
      <c r="Y9" s="155"/>
      <c r="Z9" s="21"/>
    </row>
    <row r="10" spans="2:27" x14ac:dyDescent="0.15">
      <c r="B10" s="154"/>
      <c r="C10" s="9" t="s">
        <v>40</v>
      </c>
      <c r="D10" s="9"/>
      <c r="E10" s="9"/>
      <c r="F10" s="9"/>
      <c r="G10" s="9"/>
      <c r="H10" s="9"/>
      <c r="I10" s="9"/>
      <c r="J10" s="9"/>
      <c r="K10" s="9"/>
      <c r="L10" s="9"/>
      <c r="M10" s="9"/>
      <c r="N10" s="9"/>
      <c r="O10" s="9"/>
      <c r="P10" s="9"/>
      <c r="Q10" s="9"/>
      <c r="R10" s="9"/>
      <c r="S10" s="9"/>
      <c r="T10" s="9"/>
      <c r="U10" s="9"/>
      <c r="V10" s="16"/>
      <c r="W10" s="16"/>
      <c r="X10" s="16"/>
      <c r="Y10" s="156"/>
    </row>
    <row r="11" spans="2:27" x14ac:dyDescent="0.15">
      <c r="B11" s="154"/>
      <c r="C11" s="9" t="s">
        <v>46</v>
      </c>
      <c r="D11" s="9"/>
      <c r="E11" s="9"/>
      <c r="F11" s="9"/>
      <c r="G11" s="9"/>
      <c r="H11" s="9"/>
      <c r="I11" s="9"/>
      <c r="J11" s="9"/>
      <c r="K11" s="9"/>
      <c r="L11" s="9"/>
      <c r="M11" s="9"/>
      <c r="N11" s="9"/>
      <c r="O11" s="9"/>
      <c r="P11" s="9"/>
      <c r="Q11" s="9"/>
      <c r="R11" s="9"/>
      <c r="S11" s="9"/>
      <c r="T11" s="9"/>
      <c r="U11" s="9"/>
      <c r="V11" s="16"/>
      <c r="W11" s="16"/>
      <c r="X11" s="16"/>
      <c r="Y11" s="156"/>
    </row>
    <row r="12" spans="2:27" ht="15" thickBot="1" x14ac:dyDescent="0.2">
      <c r="B12" s="154"/>
      <c r="C12" s="9"/>
      <c r="D12" s="9"/>
      <c r="E12" s="9"/>
      <c r="F12" s="9"/>
      <c r="G12" s="9"/>
      <c r="H12" s="9"/>
      <c r="I12" s="9"/>
      <c r="J12" s="9"/>
      <c r="K12" s="9"/>
      <c r="L12" s="9"/>
      <c r="M12" s="9"/>
      <c r="N12" s="9"/>
      <c r="O12" s="9"/>
      <c r="P12" s="9"/>
      <c r="Q12" s="9"/>
      <c r="R12" s="9"/>
      <c r="S12" s="9"/>
      <c r="T12" s="9"/>
      <c r="U12" s="9"/>
      <c r="V12" s="16"/>
      <c r="W12" s="16"/>
      <c r="X12" s="16"/>
      <c r="Y12" s="156"/>
    </row>
    <row r="13" spans="2:27" ht="24.75" customHeight="1" x14ac:dyDescent="0.15">
      <c r="B13" s="271" t="s">
        <v>47</v>
      </c>
      <c r="C13" s="272"/>
      <c r="D13" s="272"/>
      <c r="E13" s="272"/>
      <c r="F13" s="272"/>
      <c r="G13" s="272" t="s">
        <v>48</v>
      </c>
      <c r="H13" s="272"/>
      <c r="I13" s="272"/>
      <c r="J13" s="272"/>
      <c r="K13" s="272"/>
      <c r="L13" s="272"/>
      <c r="M13" s="272" t="s">
        <v>49</v>
      </c>
      <c r="N13" s="272"/>
      <c r="O13" s="272"/>
      <c r="P13" s="272"/>
      <c r="Q13" s="272" t="s">
        <v>50</v>
      </c>
      <c r="R13" s="272"/>
      <c r="S13" s="272"/>
      <c r="T13" s="272"/>
      <c r="U13" s="272"/>
      <c r="V13" s="272"/>
      <c r="W13" s="272"/>
      <c r="X13" s="272"/>
      <c r="Y13" s="273"/>
    </row>
    <row r="14" spans="2:27" ht="24.75" customHeight="1" x14ac:dyDescent="0.15">
      <c r="B14" s="274" t="s">
        <v>51</v>
      </c>
      <c r="C14" s="275"/>
      <c r="D14" s="275"/>
      <c r="E14" s="275"/>
      <c r="F14" s="275"/>
      <c r="G14" s="276"/>
      <c r="H14" s="277"/>
      <c r="I14" s="277"/>
      <c r="J14" s="277"/>
      <c r="K14" s="277"/>
      <c r="L14" s="278"/>
      <c r="M14" s="275" t="s">
        <v>52</v>
      </c>
      <c r="N14" s="275"/>
      <c r="O14" s="275"/>
      <c r="P14" s="275"/>
      <c r="Q14" s="276"/>
      <c r="R14" s="277"/>
      <c r="S14" s="277"/>
      <c r="T14" s="277"/>
      <c r="U14" s="277"/>
      <c r="V14" s="277"/>
      <c r="W14" s="277"/>
      <c r="X14" s="277"/>
      <c r="Y14" s="279"/>
    </row>
    <row r="15" spans="2:27" ht="24.75" customHeight="1" thickBot="1" x14ac:dyDescent="0.2">
      <c r="B15" s="286" t="s">
        <v>23</v>
      </c>
      <c r="C15" s="287"/>
      <c r="D15" s="287"/>
      <c r="E15" s="287"/>
      <c r="F15" s="287"/>
      <c r="G15" s="303" t="s">
        <v>104</v>
      </c>
      <c r="H15" s="304"/>
      <c r="I15" s="304"/>
      <c r="J15" s="304"/>
      <c r="K15" s="304"/>
      <c r="L15" s="304"/>
      <c r="M15" s="305"/>
      <c r="N15" s="306"/>
      <c r="O15" s="306"/>
      <c r="P15" s="307"/>
      <c r="Q15" s="305"/>
      <c r="R15" s="306"/>
      <c r="S15" s="306"/>
      <c r="T15" s="306"/>
      <c r="U15" s="306"/>
      <c r="V15" s="306"/>
      <c r="W15" s="306"/>
      <c r="X15" s="306"/>
      <c r="Y15" s="308"/>
    </row>
    <row r="16" spans="2:27" ht="3" customHeight="1" thickBot="1" x14ac:dyDescent="0.2">
      <c r="B16" s="162"/>
      <c r="C16" s="162"/>
      <c r="D16" s="162"/>
      <c r="E16" s="162"/>
      <c r="F16" s="162"/>
      <c r="G16" s="158"/>
      <c r="H16" s="158"/>
      <c r="I16" s="158"/>
      <c r="J16" s="158"/>
      <c r="K16" s="158"/>
      <c r="L16" s="158"/>
      <c r="M16" s="158"/>
      <c r="N16" s="158"/>
      <c r="O16" s="158"/>
      <c r="P16" s="158"/>
      <c r="Q16" s="158"/>
      <c r="R16" s="158"/>
      <c r="S16" s="158"/>
      <c r="T16" s="158"/>
      <c r="U16" s="158"/>
      <c r="V16" s="158"/>
      <c r="W16" s="158"/>
      <c r="X16" s="158"/>
      <c r="Y16" s="158"/>
    </row>
    <row r="17" spans="2:29" ht="30" customHeight="1" thickBot="1" x14ac:dyDescent="0.2">
      <c r="B17" s="309" t="s">
        <v>53</v>
      </c>
      <c r="C17" s="310"/>
      <c r="D17" s="310"/>
      <c r="E17" s="311"/>
      <c r="F17" s="283" t="s">
        <v>54</v>
      </c>
      <c r="G17" s="284"/>
      <c r="H17" s="284"/>
      <c r="I17" s="284"/>
      <c r="J17" s="284"/>
      <c r="K17" s="284"/>
      <c r="L17" s="284"/>
      <c r="M17" s="284"/>
      <c r="N17" s="284"/>
      <c r="O17" s="284"/>
      <c r="P17" s="284"/>
      <c r="Q17" s="284"/>
      <c r="R17" s="284"/>
      <c r="S17" s="284"/>
      <c r="T17" s="284"/>
      <c r="U17" s="284"/>
      <c r="V17" s="284"/>
      <c r="W17" s="284"/>
      <c r="X17" s="284"/>
      <c r="Y17" s="285"/>
    </row>
    <row r="18" spans="2:29" ht="30" customHeight="1" thickBot="1" x14ac:dyDescent="0.2">
      <c r="B18" s="280" t="s">
        <v>55</v>
      </c>
      <c r="C18" s="281"/>
      <c r="D18" s="281"/>
      <c r="E18" s="282"/>
      <c r="F18" s="283" t="s">
        <v>56</v>
      </c>
      <c r="G18" s="284"/>
      <c r="H18" s="284"/>
      <c r="I18" s="284"/>
      <c r="J18" s="284"/>
      <c r="K18" s="284"/>
      <c r="L18" s="284"/>
      <c r="M18" s="284"/>
      <c r="N18" s="284"/>
      <c r="O18" s="284"/>
      <c r="P18" s="284"/>
      <c r="Q18" s="284"/>
      <c r="R18" s="284"/>
      <c r="S18" s="284"/>
      <c r="T18" s="284"/>
      <c r="U18" s="284"/>
      <c r="V18" s="284"/>
      <c r="W18" s="284"/>
      <c r="X18" s="284"/>
      <c r="Y18" s="285"/>
      <c r="Z18" s="21"/>
      <c r="AA18" s="21"/>
      <c r="AB18" s="21"/>
      <c r="AC18" s="21"/>
    </row>
    <row r="19" spans="2:29" ht="30" customHeight="1" x14ac:dyDescent="0.15">
      <c r="B19" s="280" t="s">
        <v>57</v>
      </c>
      <c r="C19" s="281"/>
      <c r="D19" s="281"/>
      <c r="E19" s="282"/>
      <c r="F19" s="289" t="s">
        <v>28</v>
      </c>
      <c r="G19" s="290"/>
      <c r="H19" s="290"/>
      <c r="I19" s="290"/>
      <c r="J19" s="290"/>
      <c r="K19" s="290"/>
      <c r="L19" s="290"/>
      <c r="M19" s="290"/>
      <c r="N19" s="290"/>
      <c r="O19" s="290"/>
      <c r="P19" s="290"/>
      <c r="Q19" s="290"/>
      <c r="R19" s="290"/>
      <c r="S19" s="291"/>
      <c r="T19" s="292" t="s">
        <v>21</v>
      </c>
      <c r="U19" s="293"/>
      <c r="V19" s="294"/>
      <c r="W19" s="298" t="s">
        <v>58</v>
      </c>
      <c r="X19" s="299"/>
      <c r="Y19" s="300"/>
    </row>
    <row r="20" spans="2:29" ht="30" customHeight="1" thickBot="1" x14ac:dyDescent="0.2">
      <c r="B20" s="286"/>
      <c r="C20" s="287"/>
      <c r="D20" s="287"/>
      <c r="E20" s="288"/>
      <c r="F20" s="301" t="s">
        <v>29</v>
      </c>
      <c r="G20" s="302"/>
      <c r="H20" s="337" t="s">
        <v>59</v>
      </c>
      <c r="I20" s="338"/>
      <c r="J20" s="338"/>
      <c r="K20" s="338"/>
      <c r="L20" s="338"/>
      <c r="M20" s="338"/>
      <c r="N20" s="338"/>
      <c r="O20" s="338"/>
      <c r="P20" s="338"/>
      <c r="Q20" s="338"/>
      <c r="R20" s="338"/>
      <c r="S20" s="339"/>
      <c r="T20" s="295"/>
      <c r="U20" s="296"/>
      <c r="V20" s="297"/>
      <c r="W20" s="340" t="s">
        <v>60</v>
      </c>
      <c r="X20" s="341"/>
      <c r="Y20" s="342"/>
    </row>
    <row r="21" spans="2:29" ht="24" customHeight="1" x14ac:dyDescent="0.15">
      <c r="B21" s="359" t="s">
        <v>61</v>
      </c>
      <c r="C21" s="360"/>
      <c r="D21" s="360"/>
      <c r="E21" s="360"/>
      <c r="F21" s="363" t="s">
        <v>107</v>
      </c>
      <c r="G21" s="299"/>
      <c r="H21" s="299"/>
      <c r="I21" s="299"/>
      <c r="J21" s="299"/>
      <c r="K21" s="299"/>
      <c r="L21" s="299"/>
      <c r="M21" s="299"/>
      <c r="N21" s="299"/>
      <c r="O21" s="364"/>
      <c r="P21" s="365" t="s">
        <v>105</v>
      </c>
      <c r="Q21" s="366"/>
      <c r="R21" s="367" t="s">
        <v>106</v>
      </c>
      <c r="S21" s="368"/>
      <c r="T21" s="368"/>
      <c r="U21" s="368"/>
      <c r="V21" s="368"/>
      <c r="W21" s="368"/>
      <c r="X21" s="368"/>
      <c r="Y21" s="369"/>
    </row>
    <row r="22" spans="2:29" ht="24.75" customHeight="1" x14ac:dyDescent="0.15">
      <c r="B22" s="361"/>
      <c r="C22" s="362"/>
      <c r="D22" s="362"/>
      <c r="E22" s="362"/>
      <c r="F22" s="22" t="s">
        <v>62</v>
      </c>
      <c r="G22" s="163"/>
      <c r="H22" s="163"/>
      <c r="I22" s="163"/>
      <c r="J22" s="163"/>
      <c r="K22" s="163"/>
      <c r="L22" s="163"/>
      <c r="M22" s="163"/>
      <c r="N22" s="163"/>
      <c r="O22" s="163"/>
      <c r="P22" s="24" t="s">
        <v>62</v>
      </c>
      <c r="Q22" s="23"/>
      <c r="R22" s="23"/>
      <c r="S22" s="23"/>
      <c r="T22" s="23"/>
      <c r="U22" s="23"/>
      <c r="V22" s="23"/>
      <c r="W22" s="23"/>
      <c r="X22" s="23"/>
      <c r="Y22" s="25"/>
    </row>
    <row r="23" spans="2:29" ht="13.5" customHeight="1" x14ac:dyDescent="0.15">
      <c r="B23" s="361"/>
      <c r="C23" s="362"/>
      <c r="D23" s="362"/>
      <c r="E23" s="362"/>
      <c r="F23" s="164"/>
      <c r="G23" s="163"/>
      <c r="H23" s="163"/>
      <c r="I23" s="163"/>
      <c r="J23" s="163"/>
      <c r="K23" s="163"/>
      <c r="L23" s="163"/>
      <c r="M23" s="163"/>
      <c r="N23" s="163"/>
      <c r="O23" s="163"/>
      <c r="P23" s="23"/>
      <c r="Q23" s="23"/>
      <c r="R23" s="23"/>
      <c r="S23" s="23"/>
      <c r="T23" s="23"/>
      <c r="U23" s="23"/>
      <c r="V23" s="23"/>
      <c r="W23" s="23"/>
      <c r="X23" s="23"/>
      <c r="Y23" s="25"/>
    </row>
    <row r="24" spans="2:29" ht="13.5" customHeight="1" x14ac:dyDescent="0.15">
      <c r="B24" s="361"/>
      <c r="C24" s="362"/>
      <c r="D24" s="362"/>
      <c r="E24" s="362"/>
      <c r="F24" s="164"/>
      <c r="G24" s="163"/>
      <c r="H24" s="163"/>
      <c r="I24" s="163"/>
      <c r="J24" s="163"/>
      <c r="K24" s="163"/>
      <c r="L24" s="163"/>
      <c r="M24" s="163"/>
      <c r="N24" s="163"/>
      <c r="O24" s="163"/>
      <c r="P24" s="23"/>
      <c r="Q24" s="23"/>
      <c r="R24" s="23"/>
      <c r="S24" s="23"/>
      <c r="T24" s="23"/>
      <c r="U24" s="23"/>
      <c r="V24" s="23"/>
      <c r="W24" s="23"/>
      <c r="X24" s="23"/>
      <c r="Y24" s="25"/>
      <c r="AB24" s="14"/>
    </row>
    <row r="25" spans="2:29" ht="13.5" customHeight="1" x14ac:dyDescent="0.15">
      <c r="B25" s="361"/>
      <c r="C25" s="362"/>
      <c r="D25" s="362"/>
      <c r="E25" s="362"/>
      <c r="F25" s="164"/>
      <c r="G25" s="163"/>
      <c r="H25" s="163"/>
      <c r="I25" s="163"/>
      <c r="J25" s="163"/>
      <c r="K25" s="163"/>
      <c r="L25" s="163"/>
      <c r="M25" s="163"/>
      <c r="N25" s="163"/>
      <c r="O25" s="163"/>
      <c r="P25" s="23"/>
      <c r="Q25" s="23"/>
      <c r="R25" s="23"/>
      <c r="S25" s="23"/>
      <c r="T25" s="23"/>
      <c r="U25" s="23"/>
      <c r="V25" s="23"/>
      <c r="W25" s="23"/>
      <c r="X25" s="23"/>
      <c r="Y25" s="25"/>
    </row>
    <row r="26" spans="2:29" ht="13.5" customHeight="1" x14ac:dyDescent="0.15">
      <c r="B26" s="361"/>
      <c r="C26" s="362"/>
      <c r="D26" s="362"/>
      <c r="E26" s="362"/>
      <c r="F26" s="164"/>
      <c r="G26" s="163"/>
      <c r="H26" s="163"/>
      <c r="I26" s="163"/>
      <c r="J26" s="163"/>
      <c r="K26" s="163"/>
      <c r="L26" s="163"/>
      <c r="M26" s="163"/>
      <c r="N26" s="163"/>
      <c r="O26" s="163"/>
      <c r="P26" s="23"/>
      <c r="Q26" s="23"/>
      <c r="R26" s="23"/>
      <c r="S26" s="23"/>
      <c r="T26" s="23"/>
      <c r="U26" s="23"/>
      <c r="V26" s="23"/>
      <c r="W26" s="23"/>
      <c r="X26" s="23"/>
      <c r="Y26" s="25"/>
    </row>
    <row r="27" spans="2:29" ht="13.5" customHeight="1" x14ac:dyDescent="0.15">
      <c r="B27" s="361"/>
      <c r="C27" s="362"/>
      <c r="D27" s="362"/>
      <c r="E27" s="362"/>
      <c r="F27" s="164"/>
      <c r="G27" s="163"/>
      <c r="H27" s="163"/>
      <c r="I27" s="163"/>
      <c r="J27" s="163"/>
      <c r="K27" s="163"/>
      <c r="L27" s="163"/>
      <c r="M27" s="163"/>
      <c r="N27" s="163"/>
      <c r="O27" s="163"/>
      <c r="P27" s="23"/>
      <c r="Q27" s="23"/>
      <c r="R27" s="23"/>
      <c r="S27" s="23"/>
      <c r="T27" s="23"/>
      <c r="U27" s="23"/>
      <c r="V27" s="23"/>
      <c r="W27" s="23"/>
      <c r="X27" s="23"/>
      <c r="Y27" s="25"/>
    </row>
    <row r="28" spans="2:29" ht="13.5" customHeight="1" x14ac:dyDescent="0.15">
      <c r="B28" s="361"/>
      <c r="C28" s="362"/>
      <c r="D28" s="362"/>
      <c r="E28" s="362"/>
      <c r="F28" s="164"/>
      <c r="G28" s="163"/>
      <c r="H28" s="163"/>
      <c r="I28" s="163"/>
      <c r="J28" s="163"/>
      <c r="K28" s="163"/>
      <c r="L28" s="163"/>
      <c r="M28" s="163"/>
      <c r="N28" s="163"/>
      <c r="O28" s="163"/>
      <c r="P28" s="23"/>
      <c r="Q28" s="23"/>
      <c r="R28" s="23"/>
      <c r="S28" s="23"/>
      <c r="T28" s="23"/>
      <c r="U28" s="23"/>
      <c r="V28" s="23"/>
      <c r="W28" s="23"/>
      <c r="X28" s="23"/>
      <c r="Y28" s="25"/>
    </row>
    <row r="29" spans="2:29" ht="13.5" customHeight="1" x14ac:dyDescent="0.15">
      <c r="B29" s="361"/>
      <c r="C29" s="362"/>
      <c r="D29" s="362"/>
      <c r="E29" s="362"/>
      <c r="F29" s="164"/>
      <c r="G29" s="163"/>
      <c r="H29" s="163"/>
      <c r="I29" s="163"/>
      <c r="J29" s="163"/>
      <c r="K29" s="163"/>
      <c r="L29" s="163"/>
      <c r="M29" s="163"/>
      <c r="N29" s="163"/>
      <c r="O29" s="163"/>
      <c r="P29" s="23"/>
      <c r="Q29" s="23"/>
      <c r="R29" s="23"/>
      <c r="S29" s="23"/>
      <c r="T29" s="23"/>
      <c r="U29" s="23"/>
      <c r="V29" s="23"/>
      <c r="W29" s="23"/>
      <c r="X29" s="23"/>
      <c r="Y29" s="25"/>
    </row>
    <row r="30" spans="2:29" ht="13.5" customHeight="1" x14ac:dyDescent="0.15">
      <c r="B30" s="361"/>
      <c r="C30" s="362"/>
      <c r="D30" s="362"/>
      <c r="E30" s="362"/>
      <c r="F30" s="164"/>
      <c r="G30" s="163"/>
      <c r="H30" s="163"/>
      <c r="I30" s="163"/>
      <c r="J30" s="163"/>
      <c r="K30" s="163"/>
      <c r="L30" s="163"/>
      <c r="M30" s="163"/>
      <c r="N30" s="163"/>
      <c r="O30" s="163"/>
      <c r="P30" s="23"/>
      <c r="Q30" s="23"/>
      <c r="R30" s="23"/>
      <c r="S30" s="23"/>
      <c r="T30" s="23"/>
      <c r="U30" s="23"/>
      <c r="V30" s="23"/>
      <c r="W30" s="23"/>
      <c r="X30" s="23"/>
      <c r="Y30" s="25"/>
    </row>
    <row r="31" spans="2:29" ht="13.5" customHeight="1" x14ac:dyDescent="0.15">
      <c r="B31" s="361"/>
      <c r="C31" s="362"/>
      <c r="D31" s="362"/>
      <c r="E31" s="362"/>
      <c r="F31" s="164"/>
      <c r="G31" s="163"/>
      <c r="H31" s="163"/>
      <c r="I31" s="163"/>
      <c r="J31" s="163"/>
      <c r="K31" s="163"/>
      <c r="L31" s="163"/>
      <c r="M31" s="163"/>
      <c r="N31" s="163"/>
      <c r="O31" s="163"/>
      <c r="P31" s="23"/>
      <c r="Q31" s="23"/>
      <c r="R31" s="23"/>
      <c r="S31" s="23"/>
      <c r="T31" s="23"/>
      <c r="U31" s="23"/>
      <c r="V31" s="23"/>
      <c r="W31" s="23"/>
      <c r="X31" s="23"/>
      <c r="Y31" s="25"/>
    </row>
    <row r="32" spans="2:29" ht="13.5" customHeight="1" x14ac:dyDescent="0.15">
      <c r="B32" s="361"/>
      <c r="C32" s="362"/>
      <c r="D32" s="362"/>
      <c r="E32" s="362"/>
      <c r="F32" s="164"/>
      <c r="G32" s="163"/>
      <c r="H32" s="163"/>
      <c r="I32" s="163"/>
      <c r="J32" s="163"/>
      <c r="K32" s="163"/>
      <c r="L32" s="163"/>
      <c r="M32" s="163"/>
      <c r="N32" s="163"/>
      <c r="O32" s="163"/>
      <c r="P32" s="23"/>
      <c r="Q32" s="23"/>
      <c r="R32" s="23"/>
      <c r="S32" s="23"/>
      <c r="T32" s="23"/>
      <c r="U32" s="23"/>
      <c r="V32" s="23"/>
      <c r="W32" s="23"/>
      <c r="X32" s="23"/>
      <c r="Y32" s="25"/>
    </row>
    <row r="33" spans="2:34" ht="13.5" customHeight="1" x14ac:dyDescent="0.15">
      <c r="B33" s="361"/>
      <c r="C33" s="362"/>
      <c r="D33" s="362"/>
      <c r="E33" s="362"/>
      <c r="F33" s="164"/>
      <c r="G33" s="163"/>
      <c r="H33" s="163"/>
      <c r="I33" s="163"/>
      <c r="J33" s="163"/>
      <c r="K33" s="163"/>
      <c r="L33" s="163"/>
      <c r="M33" s="163"/>
      <c r="N33" s="163"/>
      <c r="O33" s="163"/>
      <c r="P33" s="23"/>
      <c r="Q33" s="23"/>
      <c r="R33" s="23"/>
      <c r="S33" s="23"/>
      <c r="T33" s="23"/>
      <c r="U33" s="23"/>
      <c r="V33" s="23"/>
      <c r="W33" s="23"/>
      <c r="X33" s="23"/>
      <c r="Y33" s="25"/>
    </row>
    <row r="34" spans="2:34" ht="13.5" customHeight="1" x14ac:dyDescent="0.15">
      <c r="B34" s="361"/>
      <c r="C34" s="362"/>
      <c r="D34" s="362"/>
      <c r="E34" s="362"/>
      <c r="F34" s="164"/>
      <c r="G34" s="163"/>
      <c r="H34" s="163"/>
      <c r="I34" s="163"/>
      <c r="J34" s="163"/>
      <c r="K34" s="163"/>
      <c r="L34" s="163"/>
      <c r="M34" s="163"/>
      <c r="N34" s="163"/>
      <c r="O34" s="163"/>
      <c r="P34" s="23"/>
      <c r="Q34" s="23"/>
      <c r="R34" s="23"/>
      <c r="S34" s="23"/>
      <c r="T34" s="23"/>
      <c r="U34" s="23"/>
      <c r="V34" s="23"/>
      <c r="W34" s="23"/>
      <c r="X34" s="23"/>
      <c r="Y34" s="25"/>
    </row>
    <row r="35" spans="2:34" ht="13.5" customHeight="1" x14ac:dyDescent="0.15">
      <c r="B35" s="361"/>
      <c r="C35" s="362"/>
      <c r="D35" s="362"/>
      <c r="E35" s="362"/>
      <c r="F35" s="164"/>
      <c r="G35" s="163"/>
      <c r="H35" s="163"/>
      <c r="I35" s="163"/>
      <c r="J35" s="163"/>
      <c r="K35" s="163"/>
      <c r="L35" s="163"/>
      <c r="M35" s="163"/>
      <c r="N35" s="163"/>
      <c r="O35" s="163"/>
      <c r="P35" s="23"/>
      <c r="Q35" s="23"/>
      <c r="R35" s="23"/>
      <c r="S35" s="23"/>
      <c r="T35" s="23"/>
      <c r="U35" s="23"/>
      <c r="V35" s="23"/>
      <c r="W35" s="23"/>
      <c r="X35" s="23"/>
      <c r="Y35" s="25"/>
    </row>
    <row r="36" spans="2:34" ht="13.5" customHeight="1" x14ac:dyDescent="0.15">
      <c r="B36" s="361"/>
      <c r="C36" s="362"/>
      <c r="D36" s="362"/>
      <c r="E36" s="362"/>
      <c r="F36" s="164"/>
      <c r="G36" s="163"/>
      <c r="H36" s="163"/>
      <c r="I36" s="163"/>
      <c r="J36" s="163"/>
      <c r="K36" s="163"/>
      <c r="L36" s="163"/>
      <c r="M36" s="163"/>
      <c r="N36" s="163"/>
      <c r="O36" s="163"/>
      <c r="P36" s="23"/>
      <c r="Q36" s="23"/>
      <c r="R36" s="23"/>
      <c r="S36" s="23"/>
      <c r="T36" s="23"/>
      <c r="U36" s="23"/>
      <c r="V36" s="23"/>
      <c r="W36" s="23"/>
      <c r="X36" s="23"/>
      <c r="Y36" s="25"/>
    </row>
    <row r="37" spans="2:34" ht="13.5" customHeight="1" x14ac:dyDescent="0.15">
      <c r="B37" s="361"/>
      <c r="C37" s="362"/>
      <c r="D37" s="362"/>
      <c r="E37" s="362"/>
      <c r="F37" s="164"/>
      <c r="G37" s="163"/>
      <c r="H37" s="163"/>
      <c r="I37" s="163"/>
      <c r="J37" s="163"/>
      <c r="K37" s="163"/>
      <c r="L37" s="163"/>
      <c r="M37" s="163"/>
      <c r="N37" s="163"/>
      <c r="O37" s="163"/>
      <c r="P37" s="23"/>
      <c r="Q37" s="23"/>
      <c r="R37" s="23"/>
      <c r="S37" s="23"/>
      <c r="T37" s="23"/>
      <c r="U37" s="23"/>
      <c r="V37" s="23"/>
      <c r="W37" s="23"/>
      <c r="X37" s="23"/>
      <c r="Y37" s="25"/>
    </row>
    <row r="38" spans="2:34" ht="13.5" customHeight="1" x14ac:dyDescent="0.15">
      <c r="B38" s="361"/>
      <c r="C38" s="362"/>
      <c r="D38" s="362"/>
      <c r="E38" s="362"/>
      <c r="F38" s="165"/>
      <c r="G38" s="166"/>
      <c r="H38" s="166"/>
      <c r="I38" s="166"/>
      <c r="J38" s="166"/>
      <c r="K38" s="166"/>
      <c r="L38" s="166"/>
      <c r="M38" s="166"/>
      <c r="N38" s="166"/>
      <c r="O38" s="166"/>
      <c r="P38" s="28"/>
      <c r="Q38" s="28"/>
      <c r="R38" s="28"/>
      <c r="S38" s="28"/>
      <c r="T38" s="28"/>
      <c r="U38" s="28"/>
      <c r="V38" s="28"/>
      <c r="W38" s="28"/>
      <c r="X38" s="28"/>
      <c r="Y38" s="29"/>
    </row>
    <row r="39" spans="2:34" ht="13.5" customHeight="1" x14ac:dyDescent="0.15">
      <c r="B39" s="361"/>
      <c r="C39" s="362"/>
      <c r="D39" s="362"/>
      <c r="E39" s="362"/>
      <c r="F39" s="22" t="s">
        <v>63</v>
      </c>
      <c r="G39" s="163"/>
      <c r="H39" s="163"/>
      <c r="I39" s="163"/>
      <c r="J39" s="163"/>
      <c r="K39" s="163"/>
      <c r="L39" s="163"/>
      <c r="M39" s="163"/>
      <c r="N39" s="163"/>
      <c r="O39" s="163"/>
      <c r="P39" s="23"/>
      <c r="Q39" s="23"/>
      <c r="R39" s="23"/>
      <c r="S39" s="23"/>
      <c r="T39" s="23"/>
      <c r="U39" s="23"/>
      <c r="V39" s="23"/>
      <c r="W39" s="23"/>
      <c r="X39" s="23"/>
      <c r="Y39" s="25"/>
    </row>
    <row r="40" spans="2:34" ht="13.5" customHeight="1" x14ac:dyDescent="0.15">
      <c r="B40" s="361"/>
      <c r="C40" s="362"/>
      <c r="D40" s="362"/>
      <c r="E40" s="362"/>
      <c r="F40" s="164"/>
      <c r="G40" s="163"/>
      <c r="H40" s="163"/>
      <c r="I40" s="163"/>
      <c r="J40" s="163"/>
      <c r="K40" s="163"/>
      <c r="L40" s="163"/>
      <c r="M40" s="163"/>
      <c r="N40" s="163"/>
      <c r="O40" s="163"/>
      <c r="P40" s="23"/>
      <c r="Q40" s="23"/>
      <c r="R40" s="23"/>
      <c r="S40" s="23"/>
      <c r="T40" s="23"/>
      <c r="U40" s="23"/>
      <c r="V40" s="23"/>
      <c r="W40" s="23"/>
      <c r="X40" s="23"/>
      <c r="Y40" s="25"/>
    </row>
    <row r="41" spans="2:34" ht="13.5" customHeight="1" x14ac:dyDescent="0.15">
      <c r="B41" s="361"/>
      <c r="C41" s="362"/>
      <c r="D41" s="362"/>
      <c r="E41" s="362"/>
      <c r="F41" s="164"/>
      <c r="G41" s="163"/>
      <c r="H41" s="163"/>
      <c r="I41" s="163"/>
      <c r="J41" s="163"/>
      <c r="K41" s="163"/>
      <c r="L41" s="163"/>
      <c r="M41" s="163"/>
      <c r="N41" s="163"/>
      <c r="O41" s="163"/>
      <c r="P41" s="23"/>
      <c r="Q41" s="23"/>
      <c r="R41" s="23"/>
      <c r="S41" s="23"/>
      <c r="T41" s="23"/>
      <c r="U41" s="23"/>
      <c r="V41" s="23"/>
      <c r="W41" s="23"/>
      <c r="X41" s="23"/>
      <c r="Y41" s="25"/>
      <c r="AA41" s="30"/>
      <c r="AB41" s="14"/>
      <c r="AC41" s="14"/>
      <c r="AD41" s="14"/>
      <c r="AE41" s="14"/>
      <c r="AF41" s="14"/>
      <c r="AG41" s="14"/>
      <c r="AH41" s="14"/>
    </row>
    <row r="42" spans="2:34" ht="13.5" customHeight="1" x14ac:dyDescent="0.15">
      <c r="B42" s="343" t="s">
        <v>22</v>
      </c>
      <c r="C42" s="344"/>
      <c r="D42" s="344"/>
      <c r="E42" s="345"/>
      <c r="F42" s="26"/>
      <c r="G42" s="23"/>
      <c r="H42" s="23"/>
      <c r="I42" s="23"/>
      <c r="J42" s="23"/>
      <c r="K42" s="23"/>
      <c r="L42" s="23"/>
      <c r="M42" s="23"/>
      <c r="N42" s="23"/>
      <c r="O42" s="23"/>
      <c r="P42" s="23"/>
      <c r="Q42" s="23"/>
      <c r="R42" s="23"/>
      <c r="S42" s="23"/>
      <c r="T42" s="23"/>
      <c r="U42" s="23"/>
      <c r="V42" s="23"/>
      <c r="W42" s="23"/>
      <c r="X42" s="23"/>
      <c r="Y42" s="25"/>
      <c r="AA42" s="30"/>
      <c r="AB42" s="14"/>
      <c r="AC42" s="14"/>
      <c r="AD42" s="14"/>
      <c r="AE42" s="14"/>
      <c r="AF42" s="14"/>
      <c r="AG42" s="14"/>
      <c r="AH42" s="14"/>
    </row>
    <row r="43" spans="2:34" ht="13.5" customHeight="1" x14ac:dyDescent="0.15">
      <c r="B43" s="343"/>
      <c r="C43" s="344"/>
      <c r="D43" s="344"/>
      <c r="E43" s="345"/>
      <c r="F43" s="26"/>
      <c r="G43" s="23"/>
      <c r="H43" s="23"/>
      <c r="I43" s="23"/>
      <c r="J43" s="23"/>
      <c r="K43" s="23"/>
      <c r="L43" s="23"/>
      <c r="M43" s="23"/>
      <c r="N43" s="23"/>
      <c r="O43" s="23"/>
      <c r="P43" s="23"/>
      <c r="Q43" s="23"/>
      <c r="R43" s="23"/>
      <c r="S43" s="23"/>
      <c r="T43" s="23"/>
      <c r="U43" s="23"/>
      <c r="V43" s="23"/>
      <c r="W43" s="23"/>
      <c r="X43" s="23"/>
      <c r="Y43" s="25"/>
      <c r="AA43" s="30"/>
      <c r="AB43" s="14"/>
      <c r="AC43" s="14"/>
      <c r="AD43" s="14"/>
      <c r="AE43" s="14"/>
      <c r="AF43" s="14"/>
      <c r="AG43" s="14"/>
      <c r="AH43" s="14"/>
    </row>
    <row r="44" spans="2:34" ht="13.5" customHeight="1" x14ac:dyDescent="0.15">
      <c r="B44" s="343"/>
      <c r="C44" s="344"/>
      <c r="D44" s="344"/>
      <c r="E44" s="345"/>
      <c r="F44" s="26"/>
      <c r="G44" s="23"/>
      <c r="H44" s="23"/>
      <c r="I44" s="23"/>
      <c r="J44" s="23"/>
      <c r="K44" s="23"/>
      <c r="L44" s="23"/>
      <c r="M44" s="23"/>
      <c r="N44" s="23"/>
      <c r="O44" s="23"/>
      <c r="P44" s="23"/>
      <c r="Q44" s="23"/>
      <c r="R44" s="23"/>
      <c r="S44" s="23"/>
      <c r="T44" s="23"/>
      <c r="U44" s="23"/>
      <c r="V44" s="23"/>
      <c r="W44" s="23"/>
      <c r="X44" s="23"/>
      <c r="Y44" s="25"/>
      <c r="AA44" s="30"/>
      <c r="AB44" s="14"/>
      <c r="AC44" s="14"/>
      <c r="AD44" s="14"/>
      <c r="AE44" s="14"/>
      <c r="AF44" s="14"/>
      <c r="AG44" s="14"/>
      <c r="AH44" s="14"/>
    </row>
    <row r="45" spans="2:34" ht="13.5" customHeight="1" x14ac:dyDescent="0.15">
      <c r="B45" s="343"/>
      <c r="C45" s="344"/>
      <c r="D45" s="344"/>
      <c r="E45" s="345"/>
      <c r="F45" s="26"/>
      <c r="G45" s="23"/>
      <c r="H45" s="23"/>
      <c r="I45" s="23"/>
      <c r="J45" s="23"/>
      <c r="K45" s="23"/>
      <c r="L45" s="23"/>
      <c r="M45" s="23"/>
      <c r="N45" s="23"/>
      <c r="O45" s="23"/>
      <c r="P45" s="23"/>
      <c r="Q45" s="23"/>
      <c r="R45" s="23"/>
      <c r="S45" s="23"/>
      <c r="T45" s="23"/>
      <c r="U45" s="23"/>
      <c r="V45" s="23"/>
      <c r="W45" s="23"/>
      <c r="X45" s="23"/>
      <c r="Y45" s="25"/>
      <c r="AA45" s="30"/>
      <c r="AB45" s="14"/>
      <c r="AC45" s="14"/>
      <c r="AD45" s="14"/>
      <c r="AE45" s="14"/>
      <c r="AF45" s="14"/>
      <c r="AG45" s="14"/>
      <c r="AH45" s="14"/>
    </row>
    <row r="46" spans="2:34" ht="13.5" customHeight="1" x14ac:dyDescent="0.15">
      <c r="B46" s="343"/>
      <c r="C46" s="344"/>
      <c r="D46" s="344"/>
      <c r="E46" s="345"/>
      <c r="F46" s="26"/>
      <c r="G46" s="23"/>
      <c r="H46" s="23"/>
      <c r="I46" s="23"/>
      <c r="J46" s="23"/>
      <c r="K46" s="23"/>
      <c r="L46" s="23"/>
      <c r="M46" s="23"/>
      <c r="N46" s="23"/>
      <c r="O46" s="23"/>
      <c r="P46" s="23"/>
      <c r="Q46" s="23"/>
      <c r="R46" s="23"/>
      <c r="S46" s="23"/>
      <c r="T46" s="23"/>
      <c r="U46" s="23"/>
      <c r="V46" s="23"/>
      <c r="W46" s="23"/>
      <c r="X46" s="23"/>
      <c r="Y46" s="25"/>
      <c r="AA46" s="30"/>
      <c r="AB46" s="14"/>
      <c r="AC46" s="14"/>
      <c r="AD46" s="14"/>
      <c r="AE46" s="14"/>
      <c r="AF46" s="14"/>
      <c r="AG46" s="14"/>
      <c r="AH46" s="14"/>
    </row>
    <row r="47" spans="2:34" ht="13.5" customHeight="1" x14ac:dyDescent="0.15">
      <c r="B47" s="343"/>
      <c r="C47" s="344"/>
      <c r="D47" s="344"/>
      <c r="E47" s="345"/>
      <c r="F47" s="26"/>
      <c r="G47" s="23"/>
      <c r="H47" s="23"/>
      <c r="I47" s="23"/>
      <c r="J47" s="23"/>
      <c r="K47" s="23"/>
      <c r="L47" s="23"/>
      <c r="M47" s="23"/>
      <c r="N47" s="23"/>
      <c r="O47" s="23"/>
      <c r="P47" s="23"/>
      <c r="Q47" s="23"/>
      <c r="R47" s="23"/>
      <c r="S47" s="23"/>
      <c r="T47" s="23"/>
      <c r="U47" s="23"/>
      <c r="V47" s="23"/>
      <c r="W47" s="23"/>
      <c r="X47" s="23"/>
      <c r="Y47" s="25"/>
      <c r="AA47" s="30"/>
      <c r="AB47" s="14"/>
      <c r="AC47" s="14"/>
      <c r="AD47" s="14"/>
      <c r="AE47" s="14"/>
      <c r="AF47" s="14"/>
      <c r="AG47" s="14"/>
      <c r="AH47" s="14"/>
    </row>
    <row r="48" spans="2:34" ht="13.5" customHeight="1" x14ac:dyDescent="0.15">
      <c r="B48" s="343"/>
      <c r="C48" s="344"/>
      <c r="D48" s="344"/>
      <c r="E48" s="345"/>
      <c r="F48" s="26"/>
      <c r="G48" s="23"/>
      <c r="H48" s="23"/>
      <c r="I48" s="23"/>
      <c r="J48" s="23"/>
      <c r="K48" s="23"/>
      <c r="L48" s="23"/>
      <c r="M48" s="23"/>
      <c r="N48" s="23"/>
      <c r="O48" s="23"/>
      <c r="P48" s="23"/>
      <c r="Q48" s="23"/>
      <c r="R48" s="23"/>
      <c r="S48" s="23"/>
      <c r="T48" s="23"/>
      <c r="U48" s="23"/>
      <c r="V48" s="23"/>
      <c r="W48" s="23"/>
      <c r="X48" s="23"/>
      <c r="Y48" s="25"/>
      <c r="AA48" s="30"/>
      <c r="AB48" s="14"/>
      <c r="AC48" s="14"/>
      <c r="AD48" s="14"/>
      <c r="AE48" s="14"/>
      <c r="AF48" s="14"/>
      <c r="AG48" s="14"/>
      <c r="AH48" s="14"/>
    </row>
    <row r="49" spans="2:34" ht="13.5" customHeight="1" x14ac:dyDescent="0.15">
      <c r="B49" s="343"/>
      <c r="C49" s="344"/>
      <c r="D49" s="344"/>
      <c r="E49" s="345"/>
      <c r="F49" s="26"/>
      <c r="G49" s="23"/>
      <c r="H49" s="23"/>
      <c r="I49" s="23"/>
      <c r="J49" s="23"/>
      <c r="K49" s="23"/>
      <c r="L49" s="23"/>
      <c r="M49" s="23"/>
      <c r="N49" s="23"/>
      <c r="O49" s="23"/>
      <c r="P49" s="23"/>
      <c r="Q49" s="23"/>
      <c r="R49" s="23"/>
      <c r="S49" s="23"/>
      <c r="T49" s="23"/>
      <c r="U49" s="23"/>
      <c r="V49" s="23"/>
      <c r="W49" s="23"/>
      <c r="X49" s="23"/>
      <c r="Y49" s="25"/>
      <c r="AA49" s="30"/>
      <c r="AB49" s="14"/>
      <c r="AC49" s="14"/>
      <c r="AD49" s="14"/>
      <c r="AE49" s="14"/>
      <c r="AF49" s="14"/>
      <c r="AG49" s="14"/>
      <c r="AH49" s="14"/>
    </row>
    <row r="50" spans="2:34" ht="13.5" customHeight="1" x14ac:dyDescent="0.15">
      <c r="B50" s="343"/>
      <c r="C50" s="344"/>
      <c r="D50" s="344"/>
      <c r="E50" s="345"/>
      <c r="F50" s="26"/>
      <c r="G50" s="23"/>
      <c r="H50" s="23"/>
      <c r="I50" s="23"/>
      <c r="J50" s="23"/>
      <c r="K50" s="23"/>
      <c r="L50" s="23"/>
      <c r="M50" s="23"/>
      <c r="N50" s="23"/>
      <c r="O50" s="23"/>
      <c r="P50" s="23"/>
      <c r="Q50" s="23"/>
      <c r="R50" s="23"/>
      <c r="S50" s="23"/>
      <c r="T50" s="23"/>
      <c r="U50" s="23"/>
      <c r="V50" s="23"/>
      <c r="W50" s="23"/>
      <c r="X50" s="23"/>
      <c r="Y50" s="25"/>
      <c r="AA50" s="30"/>
      <c r="AB50" s="14"/>
      <c r="AC50" s="14"/>
      <c r="AD50" s="14"/>
      <c r="AE50" s="14"/>
      <c r="AF50" s="14"/>
      <c r="AG50" s="14"/>
      <c r="AH50" s="14"/>
    </row>
    <row r="51" spans="2:34" ht="13.5" customHeight="1" x14ac:dyDescent="0.15">
      <c r="B51" s="343"/>
      <c r="C51" s="344"/>
      <c r="D51" s="344"/>
      <c r="E51" s="345"/>
      <c r="F51" s="26"/>
      <c r="G51" s="23"/>
      <c r="H51" s="23"/>
      <c r="I51" s="23"/>
      <c r="J51" s="23"/>
      <c r="K51" s="23"/>
      <c r="L51" s="23"/>
      <c r="M51" s="23"/>
      <c r="N51" s="23"/>
      <c r="O51" s="23"/>
      <c r="P51" s="23"/>
      <c r="Q51" s="23"/>
      <c r="R51" s="23"/>
      <c r="S51" s="23"/>
      <c r="T51" s="23"/>
      <c r="U51" s="23"/>
      <c r="V51" s="23"/>
      <c r="W51" s="23"/>
      <c r="X51" s="23"/>
      <c r="Y51" s="25"/>
      <c r="AA51" s="30"/>
      <c r="AB51" s="14"/>
      <c r="AC51" s="14"/>
      <c r="AD51" s="14"/>
      <c r="AE51" s="14"/>
      <c r="AF51" s="14"/>
      <c r="AG51" s="14"/>
      <c r="AH51" s="14"/>
    </row>
    <row r="52" spans="2:34" ht="13.5" customHeight="1" x14ac:dyDescent="0.15">
      <c r="B52" s="343"/>
      <c r="C52" s="344"/>
      <c r="D52" s="344"/>
      <c r="E52" s="345"/>
      <c r="F52" s="26"/>
      <c r="G52" s="23"/>
      <c r="H52" s="23"/>
      <c r="I52" s="23"/>
      <c r="J52" s="23"/>
      <c r="K52" s="23"/>
      <c r="L52" s="23"/>
      <c r="M52" s="23"/>
      <c r="N52" s="23"/>
      <c r="O52" s="23"/>
      <c r="P52" s="23"/>
      <c r="Q52" s="23"/>
      <c r="R52" s="23"/>
      <c r="S52" s="23"/>
      <c r="T52" s="23"/>
      <c r="U52" s="23"/>
      <c r="V52" s="23"/>
      <c r="W52" s="23"/>
      <c r="X52" s="23"/>
      <c r="Y52" s="25"/>
      <c r="AA52" s="30"/>
      <c r="AB52" s="14"/>
      <c r="AC52" s="14"/>
      <c r="AD52" s="14"/>
      <c r="AE52" s="14"/>
      <c r="AF52" s="14"/>
      <c r="AG52" s="14"/>
      <c r="AH52" s="14"/>
    </row>
    <row r="53" spans="2:34" ht="13.5" customHeight="1" x14ac:dyDescent="0.15">
      <c r="B53" s="343"/>
      <c r="C53" s="344"/>
      <c r="D53" s="344"/>
      <c r="E53" s="345"/>
      <c r="F53" s="26"/>
      <c r="G53" s="23"/>
      <c r="H53" s="23"/>
      <c r="I53" s="23"/>
      <c r="J53" s="23"/>
      <c r="K53" s="23"/>
      <c r="L53" s="23"/>
      <c r="M53" s="23"/>
      <c r="N53" s="23"/>
      <c r="O53" s="23"/>
      <c r="P53" s="23"/>
      <c r="Q53" s="23"/>
      <c r="R53" s="23"/>
      <c r="S53" s="23"/>
      <c r="T53" s="23"/>
      <c r="U53" s="23"/>
      <c r="V53" s="23"/>
      <c r="W53" s="23"/>
      <c r="X53" s="23"/>
      <c r="Y53" s="25"/>
      <c r="AA53" s="30"/>
      <c r="AB53" s="14"/>
      <c r="AC53" s="14"/>
      <c r="AD53" s="14"/>
      <c r="AE53" s="14"/>
      <c r="AF53" s="14"/>
      <c r="AG53" s="14"/>
      <c r="AH53" s="14"/>
    </row>
    <row r="54" spans="2:34" ht="13.5" customHeight="1" x14ac:dyDescent="0.15">
      <c r="B54" s="343"/>
      <c r="C54" s="344"/>
      <c r="D54" s="344"/>
      <c r="E54" s="345"/>
      <c r="F54" s="26"/>
      <c r="G54" s="23"/>
      <c r="H54" s="23"/>
      <c r="I54" s="23"/>
      <c r="J54" s="23"/>
      <c r="K54" s="23"/>
      <c r="L54" s="23"/>
      <c r="M54" s="23"/>
      <c r="N54" s="23"/>
      <c r="O54" s="23"/>
      <c r="P54" s="23"/>
      <c r="Q54" s="23"/>
      <c r="R54" s="23"/>
      <c r="S54" s="23"/>
      <c r="T54" s="23"/>
      <c r="U54" s="23"/>
      <c r="V54" s="23"/>
      <c r="W54" s="23"/>
      <c r="X54" s="23"/>
      <c r="Y54" s="25"/>
      <c r="AA54" s="30"/>
      <c r="AB54" s="14"/>
      <c r="AC54" s="14"/>
      <c r="AD54" s="14"/>
      <c r="AE54" s="14"/>
      <c r="AF54" s="14"/>
      <c r="AG54" s="14"/>
      <c r="AH54" s="14"/>
    </row>
    <row r="55" spans="2:34" ht="13.5" customHeight="1" x14ac:dyDescent="0.15">
      <c r="B55" s="346"/>
      <c r="C55" s="347"/>
      <c r="D55" s="347"/>
      <c r="E55" s="348"/>
      <c r="F55" s="27"/>
      <c r="G55" s="28"/>
      <c r="H55" s="28"/>
      <c r="I55" s="28"/>
      <c r="J55" s="28"/>
      <c r="K55" s="28"/>
      <c r="L55" s="28"/>
      <c r="M55" s="28"/>
      <c r="N55" s="28"/>
      <c r="O55" s="28"/>
      <c r="P55" s="28"/>
      <c r="Q55" s="28"/>
      <c r="R55" s="28"/>
      <c r="S55" s="28"/>
      <c r="T55" s="28"/>
      <c r="U55" s="28"/>
      <c r="V55" s="28"/>
      <c r="W55" s="28"/>
      <c r="X55" s="28"/>
      <c r="Y55" s="29"/>
      <c r="AA55" s="30"/>
      <c r="AB55" s="14"/>
      <c r="AC55" s="14"/>
      <c r="AD55" s="14"/>
      <c r="AE55" s="14"/>
      <c r="AF55" s="14"/>
      <c r="AG55" s="14"/>
      <c r="AH55" s="14"/>
    </row>
    <row r="56" spans="2:34" x14ac:dyDescent="0.15">
      <c r="B56" s="349" t="s">
        <v>2</v>
      </c>
      <c r="C56" s="350"/>
      <c r="D56" s="350"/>
      <c r="E56" s="350"/>
      <c r="F56" s="350"/>
      <c r="G56" s="350"/>
      <c r="H56" s="350"/>
      <c r="I56" s="350"/>
      <c r="J56" s="350"/>
      <c r="K56" s="350"/>
      <c r="L56" s="350"/>
      <c r="M56" s="350"/>
      <c r="N56" s="350"/>
      <c r="O56" s="350"/>
      <c r="P56" s="350"/>
      <c r="Q56" s="350"/>
      <c r="R56" s="350"/>
      <c r="S56" s="350"/>
      <c r="T56" s="350"/>
      <c r="U56" s="350"/>
      <c r="V56" s="350"/>
      <c r="W56" s="350"/>
      <c r="X56" s="350"/>
      <c r="Y56" s="351"/>
    </row>
    <row r="57" spans="2:34" x14ac:dyDescent="0.15">
      <c r="B57" s="349"/>
      <c r="C57" s="350"/>
      <c r="D57" s="350"/>
      <c r="E57" s="350"/>
      <c r="F57" s="350"/>
      <c r="G57" s="350"/>
      <c r="H57" s="350"/>
      <c r="I57" s="350"/>
      <c r="J57" s="350"/>
      <c r="K57" s="350"/>
      <c r="L57" s="350"/>
      <c r="M57" s="350"/>
      <c r="N57" s="350"/>
      <c r="O57" s="350"/>
      <c r="P57" s="350"/>
      <c r="Q57" s="350"/>
      <c r="R57" s="350"/>
      <c r="S57" s="350"/>
      <c r="T57" s="350"/>
      <c r="U57" s="350"/>
      <c r="V57" s="350"/>
      <c r="W57" s="350"/>
      <c r="X57" s="350"/>
      <c r="Y57" s="351"/>
    </row>
    <row r="58" spans="2:34" x14ac:dyDescent="0.15">
      <c r="B58" s="349"/>
      <c r="C58" s="350"/>
      <c r="D58" s="350"/>
      <c r="E58" s="350"/>
      <c r="F58" s="350"/>
      <c r="G58" s="350"/>
      <c r="H58" s="350"/>
      <c r="I58" s="350"/>
      <c r="J58" s="350"/>
      <c r="K58" s="350"/>
      <c r="L58" s="350"/>
      <c r="M58" s="350"/>
      <c r="N58" s="350"/>
      <c r="O58" s="350"/>
      <c r="P58" s="350"/>
      <c r="Q58" s="350"/>
      <c r="R58" s="350"/>
      <c r="S58" s="350"/>
      <c r="T58" s="350"/>
      <c r="U58" s="350"/>
      <c r="V58" s="350"/>
      <c r="W58" s="350"/>
      <c r="X58" s="350"/>
      <c r="Y58" s="351"/>
    </row>
    <row r="59" spans="2:34" ht="15" thickBot="1" x14ac:dyDescent="0.2">
      <c r="B59" s="352"/>
      <c r="C59" s="353"/>
      <c r="D59" s="353"/>
      <c r="E59" s="353"/>
      <c r="F59" s="353"/>
      <c r="G59" s="353"/>
      <c r="H59" s="353"/>
      <c r="I59" s="353"/>
      <c r="J59" s="353"/>
      <c r="K59" s="353"/>
      <c r="L59" s="353"/>
      <c r="M59" s="353"/>
      <c r="N59" s="353"/>
      <c r="O59" s="353"/>
      <c r="P59" s="353"/>
      <c r="Q59" s="353"/>
      <c r="R59" s="353"/>
      <c r="S59" s="353"/>
      <c r="T59" s="353"/>
      <c r="U59" s="353"/>
      <c r="V59" s="353"/>
      <c r="W59" s="353"/>
      <c r="X59" s="353"/>
      <c r="Y59" s="354"/>
    </row>
    <row r="60" spans="2:34" ht="16.5" customHeight="1" x14ac:dyDescent="0.15">
      <c r="B60" s="316" t="s">
        <v>1</v>
      </c>
      <c r="C60" s="317"/>
      <c r="D60" s="317"/>
      <c r="E60" s="317"/>
      <c r="F60" s="357" t="s">
        <v>64</v>
      </c>
      <c r="G60" s="357"/>
      <c r="H60" s="357"/>
      <c r="I60" s="357"/>
      <c r="J60" s="357"/>
      <c r="K60" s="357"/>
      <c r="L60" s="357"/>
      <c r="M60" s="357"/>
      <c r="N60" s="357"/>
      <c r="O60" s="357"/>
      <c r="P60" s="357"/>
      <c r="Q60" s="357"/>
      <c r="R60" s="357"/>
      <c r="S60" s="357"/>
      <c r="T60" s="357"/>
      <c r="U60" s="357"/>
      <c r="V60" s="357"/>
      <c r="W60" s="357"/>
      <c r="X60" s="357"/>
      <c r="Y60" s="358"/>
    </row>
    <row r="61" spans="2:34" ht="16.5" customHeight="1" x14ac:dyDescent="0.15">
      <c r="B61" s="355"/>
      <c r="C61" s="356"/>
      <c r="D61" s="356"/>
      <c r="E61" s="356"/>
      <c r="F61" s="333" t="s">
        <v>65</v>
      </c>
      <c r="G61" s="333"/>
      <c r="H61" s="333"/>
      <c r="I61" s="333"/>
      <c r="J61" s="333"/>
      <c r="K61" s="333"/>
      <c r="L61" s="333"/>
      <c r="M61" s="333"/>
      <c r="N61" s="333"/>
      <c r="O61" s="333"/>
      <c r="P61" s="333"/>
      <c r="Q61" s="333"/>
      <c r="R61" s="333"/>
      <c r="S61" s="333"/>
      <c r="T61" s="333"/>
      <c r="U61" s="333"/>
      <c r="V61" s="333"/>
      <c r="W61" s="333"/>
      <c r="X61" s="333"/>
      <c r="Y61" s="334"/>
    </row>
    <row r="62" spans="2:34" ht="16.5" customHeight="1" thickBot="1" x14ac:dyDescent="0.2">
      <c r="B62" s="318"/>
      <c r="C62" s="319"/>
      <c r="D62" s="319"/>
      <c r="E62" s="319"/>
      <c r="F62" s="335" t="s">
        <v>66</v>
      </c>
      <c r="G62" s="335"/>
      <c r="H62" s="335"/>
      <c r="I62" s="335"/>
      <c r="J62" s="335"/>
      <c r="K62" s="335"/>
      <c r="L62" s="335"/>
      <c r="M62" s="335"/>
      <c r="N62" s="335"/>
      <c r="O62" s="335"/>
      <c r="P62" s="335"/>
      <c r="Q62" s="335"/>
      <c r="R62" s="335"/>
      <c r="S62" s="335"/>
      <c r="T62" s="335"/>
      <c r="U62" s="335"/>
      <c r="V62" s="335"/>
      <c r="W62" s="335"/>
      <c r="X62" s="335"/>
      <c r="Y62" s="336"/>
    </row>
    <row r="63" spans="2:34" ht="30" customHeight="1" x14ac:dyDescent="0.15">
      <c r="B63" s="316" t="s">
        <v>0</v>
      </c>
      <c r="C63" s="317"/>
      <c r="D63" s="317"/>
      <c r="E63" s="317"/>
      <c r="F63" s="320" t="s">
        <v>67</v>
      </c>
      <c r="G63" s="321"/>
      <c r="H63" s="322" t="s">
        <v>3</v>
      </c>
      <c r="I63" s="323"/>
      <c r="J63" s="326" t="s">
        <v>68</v>
      </c>
      <c r="K63" s="327"/>
      <c r="L63" s="327"/>
      <c r="M63" s="327"/>
      <c r="N63" s="327"/>
      <c r="O63" s="327"/>
      <c r="P63" s="327"/>
      <c r="Q63" s="327"/>
      <c r="R63" s="327"/>
      <c r="S63" s="327"/>
      <c r="T63" s="327"/>
      <c r="U63" s="327"/>
      <c r="V63" s="327"/>
      <c r="W63" s="327"/>
      <c r="X63" s="327"/>
      <c r="Y63" s="328"/>
    </row>
    <row r="64" spans="2:34" ht="30" customHeight="1" thickBot="1" x14ac:dyDescent="0.2">
      <c r="B64" s="318"/>
      <c r="C64" s="319"/>
      <c r="D64" s="319"/>
      <c r="E64" s="319"/>
      <c r="F64" s="329" t="s">
        <v>69</v>
      </c>
      <c r="G64" s="330"/>
      <c r="H64" s="324"/>
      <c r="I64" s="325"/>
      <c r="J64" s="331" t="s">
        <v>70</v>
      </c>
      <c r="K64" s="287"/>
      <c r="L64" s="287"/>
      <c r="M64" s="287"/>
      <c r="N64" s="287"/>
      <c r="O64" s="287"/>
      <c r="P64" s="287"/>
      <c r="Q64" s="287"/>
      <c r="R64" s="287"/>
      <c r="S64" s="287"/>
      <c r="T64" s="287"/>
      <c r="U64" s="287"/>
      <c r="V64" s="287"/>
      <c r="W64" s="287"/>
      <c r="X64" s="287"/>
      <c r="Y64" s="332"/>
    </row>
    <row r="65" spans="2:26" ht="3.75" customHeight="1" thickBot="1" x14ac:dyDescent="0.2">
      <c r="B65" s="159"/>
      <c r="C65" s="159"/>
      <c r="D65" s="159"/>
      <c r="E65" s="159"/>
      <c r="F65" s="7"/>
      <c r="G65" s="159"/>
      <c r="H65" s="159"/>
      <c r="I65" s="159"/>
      <c r="J65" s="159"/>
      <c r="K65" s="159"/>
      <c r="L65" s="159"/>
      <c r="M65" s="159"/>
      <c r="N65" s="159"/>
      <c r="O65" s="159"/>
      <c r="P65" s="159"/>
      <c r="Q65" s="159"/>
      <c r="R65" s="159"/>
      <c r="S65" s="159"/>
      <c r="T65" s="159"/>
      <c r="U65" s="159"/>
      <c r="V65" s="159"/>
      <c r="W65" s="159"/>
      <c r="X65" s="159"/>
      <c r="Y65" s="159"/>
      <c r="Z65" s="21"/>
    </row>
    <row r="66" spans="2:26" s="31" customFormat="1" ht="63.75" customHeight="1" thickBot="1" x14ac:dyDescent="0.2">
      <c r="B66" s="312" t="s">
        <v>71</v>
      </c>
      <c r="C66" s="312"/>
      <c r="D66" s="312"/>
      <c r="E66" s="312"/>
      <c r="F66" s="312"/>
      <c r="G66" s="313" t="s">
        <v>39</v>
      </c>
      <c r="H66" s="313"/>
      <c r="I66" s="313"/>
      <c r="J66" s="313"/>
      <c r="K66" s="313"/>
      <c r="L66" s="313"/>
      <c r="M66" s="313"/>
      <c r="N66" s="313"/>
      <c r="O66" s="313"/>
      <c r="P66" s="313"/>
      <c r="Q66" s="314" t="s">
        <v>72</v>
      </c>
      <c r="R66" s="314"/>
      <c r="S66" s="314"/>
      <c r="T66" s="315"/>
      <c r="U66" s="315"/>
      <c r="V66" s="315"/>
      <c r="W66" s="315"/>
      <c r="X66" s="315"/>
      <c r="Y66" s="315"/>
    </row>
    <row r="67" spans="2:26" x14ac:dyDescent="0.15">
      <c r="B67" s="158"/>
      <c r="C67" s="158"/>
      <c r="D67" s="158"/>
      <c r="E67" s="158"/>
      <c r="F67" s="158"/>
      <c r="G67" s="158"/>
      <c r="H67" s="158"/>
      <c r="I67" s="158"/>
      <c r="J67" s="158"/>
      <c r="K67" s="158"/>
      <c r="L67" s="158"/>
      <c r="M67" s="158"/>
      <c r="N67" s="158"/>
      <c r="O67" s="158"/>
      <c r="P67" s="158"/>
      <c r="Q67" s="158"/>
      <c r="R67" s="158"/>
      <c r="S67" s="158"/>
      <c r="T67" s="158"/>
      <c r="U67" s="158"/>
      <c r="V67" s="158"/>
      <c r="W67" s="158"/>
      <c r="X67" s="158"/>
      <c r="Y67" s="158"/>
    </row>
    <row r="73" spans="2:26" x14ac:dyDescent="0.15">
      <c r="H73" s="2"/>
      <c r="I73" s="158"/>
    </row>
    <row r="74" spans="2:26" x14ac:dyDescent="0.15">
      <c r="H74" s="2"/>
      <c r="I74" s="158"/>
    </row>
  </sheetData>
  <mergeCells count="49">
    <mergeCell ref="F61:Y61"/>
    <mergeCell ref="F62:Y62"/>
    <mergeCell ref="H20:S20"/>
    <mergeCell ref="W20:Y20"/>
    <mergeCell ref="B42:E55"/>
    <mergeCell ref="B56:Y59"/>
    <mergeCell ref="B60:E62"/>
    <mergeCell ref="F60:Y60"/>
    <mergeCell ref="B21:E41"/>
    <mergeCell ref="F21:O21"/>
    <mergeCell ref="P21:Q21"/>
    <mergeCell ref="R21:Y21"/>
    <mergeCell ref="B66:F66"/>
    <mergeCell ref="G66:P66"/>
    <mergeCell ref="Q66:S66"/>
    <mergeCell ref="T66:Y66"/>
    <mergeCell ref="B63:E64"/>
    <mergeCell ref="F63:G63"/>
    <mergeCell ref="H63:I64"/>
    <mergeCell ref="J63:Y63"/>
    <mergeCell ref="F64:G64"/>
    <mergeCell ref="J64:Y64"/>
    <mergeCell ref="B15:F15"/>
    <mergeCell ref="G15:L15"/>
    <mergeCell ref="M15:P15"/>
    <mergeCell ref="Q15:Y15"/>
    <mergeCell ref="B17:E17"/>
    <mergeCell ref="F17:Y17"/>
    <mergeCell ref="B18:E18"/>
    <mergeCell ref="F18:Y18"/>
    <mergeCell ref="B19:E20"/>
    <mergeCell ref="F19:S19"/>
    <mergeCell ref="T19:V20"/>
    <mergeCell ref="W19:Y19"/>
    <mergeCell ref="F20:G20"/>
    <mergeCell ref="B13:F13"/>
    <mergeCell ref="G13:L13"/>
    <mergeCell ref="M13:P13"/>
    <mergeCell ref="Q13:Y13"/>
    <mergeCell ref="B14:F14"/>
    <mergeCell ref="G14:L14"/>
    <mergeCell ref="M14:P14"/>
    <mergeCell ref="Q14:Y14"/>
    <mergeCell ref="B1:H4"/>
    <mergeCell ref="I1:Y4"/>
    <mergeCell ref="C5:G7"/>
    <mergeCell ref="I5:J7"/>
    <mergeCell ref="K5:Q7"/>
    <mergeCell ref="T5:Y7"/>
  </mergeCells>
  <phoneticPr fontId="1"/>
  <pageMargins left="0.43307086614173229" right="0.39370078740157483" top="0.78740157480314965" bottom="0.62992125984251968" header="0.51181102362204722" footer="0.35433070866141736"/>
  <pageSetup paperSize="9" scale="75" orientation="portrait" r:id="rId1"/>
  <headerFooter alignWithMargins="0">
    <oddFooter>&amp;C&amp;P / &amp;N ページ&amp;RRev.4.0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B1:P86"/>
  <sheetViews>
    <sheetView view="pageBreakPreview" topLeftCell="A37" zoomScale="80" zoomScaleNormal="100" zoomScaleSheetLayoutView="80" workbookViewId="0">
      <selection activeCell="H10" sqref="H10"/>
    </sheetView>
  </sheetViews>
  <sheetFormatPr defaultRowHeight="13.5" outlineLevelRow="1" outlineLevelCol="1" x14ac:dyDescent="0.15"/>
  <cols>
    <col min="1" max="1" width="2.75" style="158" customWidth="1"/>
    <col min="2" max="2" width="7" style="32" customWidth="1"/>
    <col min="3" max="3" width="2.125" style="158" customWidth="1"/>
    <col min="4" max="4" width="12.625" style="158" customWidth="1"/>
    <col min="5" max="5" width="9.625" style="158" customWidth="1"/>
    <col min="6" max="6" width="12.625" style="158" customWidth="1"/>
    <col min="7" max="7" width="8.125" style="158" customWidth="1"/>
    <col min="8" max="8" width="9.625" style="158" customWidth="1"/>
    <col min="9" max="9" width="12.625" style="158" customWidth="1"/>
    <col min="10" max="10" width="8.125" style="158" customWidth="1"/>
    <col min="11" max="11" width="2" style="158" customWidth="1"/>
    <col min="12" max="12" width="7.875" style="158" customWidth="1"/>
    <col min="13" max="13" width="6.625" style="158" hidden="1" customWidth="1" outlineLevel="1"/>
    <col min="14" max="14" width="14.625" style="158" hidden="1" customWidth="1" outlineLevel="1"/>
    <col min="15" max="15" width="9" style="158" collapsed="1"/>
    <col min="16" max="16384" width="9" style="158"/>
  </cols>
  <sheetData>
    <row r="1" spans="2:16" ht="14.25" thickBot="1" x14ac:dyDescent="0.2"/>
    <row r="2" spans="2:16" x14ac:dyDescent="0.15">
      <c r="B2" s="33"/>
      <c r="C2" s="157"/>
      <c r="D2" s="157"/>
      <c r="E2" s="157"/>
      <c r="F2" s="157"/>
      <c r="G2" s="157"/>
      <c r="H2" s="157"/>
      <c r="I2" s="157"/>
      <c r="J2" s="157"/>
      <c r="K2" s="157"/>
      <c r="L2" s="34"/>
      <c r="M2" s="162"/>
    </row>
    <row r="3" spans="2:16" ht="14.25" x14ac:dyDescent="0.15">
      <c r="B3" s="35"/>
      <c r="C3" s="162"/>
      <c r="D3" s="162"/>
      <c r="E3" s="162"/>
      <c r="F3" s="162"/>
      <c r="G3" s="162"/>
      <c r="H3" s="36" t="s">
        <v>38</v>
      </c>
      <c r="I3" s="36"/>
      <c r="J3" s="162"/>
      <c r="K3" s="162"/>
      <c r="L3" s="37"/>
      <c r="M3" s="162"/>
    </row>
    <row r="4" spans="2:16" s="12" customFormat="1" ht="24.75" customHeight="1" x14ac:dyDescent="0.2">
      <c r="B4" s="38"/>
      <c r="C4" s="39"/>
      <c r="D4" s="40"/>
      <c r="E4" s="41" t="s">
        <v>73</v>
      </c>
      <c r="F4" s="39"/>
      <c r="G4" s="39"/>
      <c r="H4" s="39"/>
      <c r="I4" s="42" t="s">
        <v>74</v>
      </c>
      <c r="J4" s="39"/>
      <c r="K4" s="39"/>
      <c r="L4" s="43"/>
      <c r="M4" s="39"/>
      <c r="N4" s="44"/>
      <c r="O4" s="44"/>
      <c r="P4" s="44"/>
    </row>
    <row r="5" spans="2:16" ht="12.75" customHeight="1" x14ac:dyDescent="0.2">
      <c r="B5" s="45"/>
      <c r="C5" s="46"/>
      <c r="D5" s="47"/>
      <c r="E5" s="46"/>
      <c r="F5" s="46"/>
      <c r="G5" s="46"/>
      <c r="H5" s="46"/>
      <c r="I5" s="46"/>
      <c r="J5" s="46"/>
      <c r="K5" s="46"/>
      <c r="L5" s="48"/>
      <c r="M5" s="46"/>
      <c r="N5" s="49"/>
      <c r="O5" s="49"/>
      <c r="P5" s="49"/>
    </row>
    <row r="6" spans="2:16" ht="12.75" customHeight="1" x14ac:dyDescent="0.2">
      <c r="B6" s="45"/>
      <c r="C6" s="46"/>
      <c r="D6" s="47"/>
      <c r="E6" s="46"/>
      <c r="F6" s="46"/>
      <c r="G6" s="46"/>
      <c r="H6" s="46"/>
      <c r="I6" s="46"/>
      <c r="J6" s="46"/>
      <c r="K6" s="46"/>
      <c r="L6" s="48"/>
      <c r="M6" s="46"/>
      <c r="N6" s="49"/>
      <c r="O6" s="49"/>
      <c r="P6" s="49"/>
    </row>
    <row r="7" spans="2:16" ht="12.75" customHeight="1" x14ac:dyDescent="0.2">
      <c r="B7" s="45"/>
      <c r="C7" s="46"/>
      <c r="D7" s="47"/>
      <c r="E7" s="46"/>
      <c r="F7" s="46"/>
      <c r="G7" s="46"/>
      <c r="H7" s="46"/>
      <c r="I7" s="46"/>
      <c r="J7" s="46"/>
      <c r="K7" s="46"/>
      <c r="L7" s="48"/>
      <c r="M7" s="46"/>
      <c r="N7" s="49"/>
      <c r="O7" s="49"/>
      <c r="P7" s="49"/>
    </row>
    <row r="8" spans="2:16" ht="12.75" customHeight="1" x14ac:dyDescent="0.2">
      <c r="B8" s="45"/>
      <c r="C8" s="46"/>
      <c r="D8" s="47"/>
      <c r="E8" s="46"/>
      <c r="F8" s="46"/>
      <c r="G8" s="46"/>
      <c r="H8" s="46"/>
      <c r="I8" s="46"/>
      <c r="J8" s="46"/>
      <c r="K8" s="46"/>
      <c r="L8" s="48"/>
      <c r="M8" s="46"/>
      <c r="N8" s="49"/>
      <c r="O8" s="49"/>
      <c r="P8" s="49"/>
    </row>
    <row r="9" spans="2:16" ht="12.75" customHeight="1" x14ac:dyDescent="0.2">
      <c r="B9" s="45"/>
      <c r="C9" s="46"/>
      <c r="D9" s="47"/>
      <c r="E9" s="46"/>
      <c r="F9" s="46"/>
      <c r="G9" s="46"/>
      <c r="H9" s="46"/>
      <c r="I9" s="46"/>
      <c r="J9" s="46"/>
      <c r="K9" s="46"/>
      <c r="L9" s="48"/>
      <c r="M9" s="46"/>
      <c r="N9" s="49"/>
      <c r="O9" s="49"/>
      <c r="P9" s="49"/>
    </row>
    <row r="10" spans="2:16" ht="12.75" customHeight="1" x14ac:dyDescent="0.2">
      <c r="B10" s="45"/>
      <c r="C10" s="46"/>
      <c r="D10" s="47"/>
      <c r="E10" s="46"/>
      <c r="F10" s="46"/>
      <c r="G10" s="46"/>
      <c r="H10" s="46"/>
      <c r="I10" s="46"/>
      <c r="J10" s="46"/>
      <c r="K10" s="46"/>
      <c r="L10" s="48"/>
      <c r="M10" s="46"/>
      <c r="N10" s="49"/>
      <c r="O10" s="49"/>
      <c r="P10" s="49"/>
    </row>
    <row r="11" spans="2:16" ht="12.75" customHeight="1" x14ac:dyDescent="0.2">
      <c r="B11" s="45"/>
      <c r="C11" s="46"/>
      <c r="D11" s="47"/>
      <c r="E11" s="46"/>
      <c r="F11" s="46"/>
      <c r="G11" s="46"/>
      <c r="H11" s="46"/>
      <c r="I11" s="46"/>
      <c r="J11" s="46"/>
      <c r="K11" s="46"/>
      <c r="L11" s="48"/>
      <c r="M11" s="46"/>
      <c r="N11" s="49"/>
      <c r="O11" s="49"/>
      <c r="P11" s="49"/>
    </row>
    <row r="12" spans="2:16" ht="12.75" customHeight="1" x14ac:dyDescent="0.2">
      <c r="B12" s="45"/>
      <c r="C12" s="46"/>
      <c r="D12" s="47"/>
      <c r="E12" s="46"/>
      <c r="F12" s="46"/>
      <c r="G12" s="46"/>
      <c r="H12" s="46"/>
      <c r="I12" s="46"/>
      <c r="J12" s="46"/>
      <c r="K12" s="46"/>
      <c r="L12" s="48"/>
      <c r="M12" s="46"/>
      <c r="N12" s="49"/>
      <c r="O12" s="49"/>
      <c r="P12" s="49"/>
    </row>
    <row r="13" spans="2:16" ht="12.75" customHeight="1" x14ac:dyDescent="0.2">
      <c r="B13" s="45"/>
      <c r="C13" s="46"/>
      <c r="D13" s="47"/>
      <c r="E13" s="46"/>
      <c r="F13" s="46"/>
      <c r="G13" s="46"/>
      <c r="H13" s="46"/>
      <c r="I13" s="46"/>
      <c r="J13" s="46"/>
      <c r="K13" s="46"/>
      <c r="L13" s="48"/>
      <c r="M13" s="46"/>
      <c r="N13" s="49"/>
      <c r="O13" s="49"/>
      <c r="P13" s="49"/>
    </row>
    <row r="14" spans="2:16" ht="12.75" customHeight="1" x14ac:dyDescent="0.2">
      <c r="B14" s="45"/>
      <c r="C14" s="46"/>
      <c r="D14" s="47"/>
      <c r="E14" s="46"/>
      <c r="F14" s="46"/>
      <c r="G14" s="46"/>
      <c r="H14" s="46"/>
      <c r="I14" s="46"/>
      <c r="J14" s="46"/>
      <c r="K14" s="46"/>
      <c r="L14" s="48"/>
      <c r="M14" s="46"/>
      <c r="N14" s="49"/>
      <c r="O14" s="49"/>
      <c r="P14" s="49"/>
    </row>
    <row r="15" spans="2:16" ht="12.75" customHeight="1" x14ac:dyDescent="0.2">
      <c r="B15" s="45"/>
      <c r="C15" s="46"/>
      <c r="D15" s="47"/>
      <c r="E15" s="46"/>
      <c r="F15" s="46"/>
      <c r="G15" s="46"/>
      <c r="H15" s="46"/>
      <c r="I15" s="46"/>
      <c r="J15" s="46"/>
      <c r="K15" s="46"/>
      <c r="L15" s="48"/>
      <c r="M15" s="46"/>
      <c r="N15" s="49"/>
      <c r="O15" s="49"/>
      <c r="P15" s="49"/>
    </row>
    <row r="16" spans="2:16" ht="12.75" customHeight="1" x14ac:dyDescent="0.2">
      <c r="B16" s="45"/>
      <c r="C16" s="46"/>
      <c r="D16" s="47"/>
      <c r="E16" s="46"/>
      <c r="F16" s="46"/>
      <c r="G16" s="46"/>
      <c r="H16" s="46"/>
      <c r="I16" s="46"/>
      <c r="J16" s="46"/>
      <c r="K16" s="46"/>
      <c r="L16" s="48"/>
      <c r="M16" s="46"/>
      <c r="N16" s="49"/>
      <c r="O16" s="49"/>
      <c r="P16" s="49"/>
    </row>
    <row r="17" spans="2:16" ht="12.75" customHeight="1" x14ac:dyDescent="0.2">
      <c r="B17" s="45"/>
      <c r="C17" s="46"/>
      <c r="D17" s="47"/>
      <c r="E17" s="46"/>
      <c r="F17" s="46"/>
      <c r="G17" s="46"/>
      <c r="H17" s="46"/>
      <c r="I17" s="46"/>
      <c r="J17" s="46"/>
      <c r="K17" s="46"/>
      <c r="L17" s="48"/>
      <c r="M17" s="46"/>
      <c r="N17" s="49"/>
      <c r="O17" s="49"/>
      <c r="P17" s="49"/>
    </row>
    <row r="18" spans="2:16" ht="12.75" customHeight="1" x14ac:dyDescent="0.2">
      <c r="B18" s="45"/>
      <c r="C18" s="46"/>
      <c r="D18" s="47"/>
      <c r="E18" s="46"/>
      <c r="F18" s="46"/>
      <c r="G18" s="46"/>
      <c r="H18" s="46"/>
      <c r="I18" s="46"/>
      <c r="J18" s="46"/>
      <c r="K18" s="46"/>
      <c r="L18" s="48"/>
      <c r="M18" s="46"/>
      <c r="N18" s="49"/>
      <c r="O18" s="49"/>
      <c r="P18" s="49"/>
    </row>
    <row r="19" spans="2:16" ht="12.75" customHeight="1" x14ac:dyDescent="0.2">
      <c r="B19" s="45"/>
      <c r="C19" s="46"/>
      <c r="D19" s="47"/>
      <c r="E19" s="46"/>
      <c r="F19" s="46"/>
      <c r="G19" s="46"/>
      <c r="H19" s="46"/>
      <c r="I19" s="46"/>
      <c r="J19" s="46"/>
      <c r="K19" s="46"/>
      <c r="L19" s="48"/>
      <c r="M19" s="46"/>
      <c r="N19" s="49"/>
      <c r="O19" s="49"/>
      <c r="P19" s="49"/>
    </row>
    <row r="20" spans="2:16" ht="12.75" customHeight="1" x14ac:dyDescent="0.2">
      <c r="B20" s="45"/>
      <c r="C20" s="46"/>
      <c r="D20" s="47"/>
      <c r="E20" s="46"/>
      <c r="F20" s="46"/>
      <c r="G20" s="46"/>
      <c r="H20" s="46"/>
      <c r="I20" s="46"/>
      <c r="J20" s="46"/>
      <c r="K20" s="46"/>
      <c r="L20" s="48"/>
      <c r="M20" s="46"/>
      <c r="N20" s="49"/>
      <c r="O20" s="49"/>
      <c r="P20" s="49"/>
    </row>
    <row r="21" spans="2:16" ht="12.75" customHeight="1" x14ac:dyDescent="0.2">
      <c r="B21" s="167"/>
      <c r="C21" s="55"/>
      <c r="D21" s="47"/>
      <c r="E21" s="55"/>
      <c r="F21" s="55"/>
      <c r="G21" s="55"/>
      <c r="H21" s="55"/>
      <c r="I21" s="55"/>
      <c r="J21" s="55"/>
      <c r="K21" s="55"/>
      <c r="L21" s="168"/>
      <c r="M21" s="55"/>
      <c r="N21" s="160"/>
      <c r="O21" s="160"/>
      <c r="P21" s="49"/>
    </row>
    <row r="22" spans="2:16" ht="12" customHeight="1" x14ac:dyDescent="0.15">
      <c r="B22" s="167"/>
      <c r="C22" s="55"/>
      <c r="D22" s="169"/>
      <c r="E22" s="169"/>
      <c r="F22" s="170"/>
      <c r="G22" s="170"/>
      <c r="H22" s="169"/>
      <c r="I22" s="171"/>
      <c r="J22" s="171"/>
      <c r="K22" s="171"/>
      <c r="L22" s="172"/>
      <c r="M22" s="171"/>
      <c r="N22" s="171"/>
      <c r="O22" s="173"/>
      <c r="P22" s="49"/>
    </row>
    <row r="23" spans="2:16" ht="12" customHeight="1" x14ac:dyDescent="0.15">
      <c r="B23" s="167"/>
      <c r="C23" s="55"/>
      <c r="D23" s="169"/>
      <c r="E23" s="169"/>
      <c r="F23" s="170"/>
      <c r="G23" s="170"/>
      <c r="H23" s="169"/>
      <c r="I23" s="171"/>
      <c r="J23" s="171"/>
      <c r="K23" s="171"/>
      <c r="L23" s="172"/>
      <c r="M23" s="171"/>
      <c r="N23" s="171"/>
      <c r="O23" s="173"/>
      <c r="P23" s="49"/>
    </row>
    <row r="24" spans="2:16" ht="12" customHeight="1" x14ac:dyDescent="0.15">
      <c r="B24" s="167"/>
      <c r="C24" s="55"/>
      <c r="D24" s="169"/>
      <c r="E24" s="169"/>
      <c r="F24" s="170"/>
      <c r="G24" s="170"/>
      <c r="H24" s="169"/>
      <c r="I24" s="171"/>
      <c r="J24" s="171"/>
      <c r="K24" s="171"/>
      <c r="L24" s="172"/>
      <c r="M24" s="171"/>
      <c r="N24" s="171"/>
      <c r="O24" s="173"/>
      <c r="P24" s="49"/>
    </row>
    <row r="25" spans="2:16" ht="12" customHeight="1" x14ac:dyDescent="0.15">
      <c r="B25" s="167"/>
      <c r="C25" s="55"/>
      <c r="D25" s="169"/>
      <c r="E25" s="169"/>
      <c r="F25" s="170"/>
      <c r="G25" s="170"/>
      <c r="H25" s="169"/>
      <c r="I25" s="171"/>
      <c r="J25" s="171"/>
      <c r="K25" s="174"/>
      <c r="L25" s="172"/>
      <c r="M25" s="171"/>
      <c r="N25" s="171"/>
      <c r="O25" s="173"/>
      <c r="P25" s="49"/>
    </row>
    <row r="26" spans="2:16" ht="12" customHeight="1" x14ac:dyDescent="0.15">
      <c r="B26" s="167"/>
      <c r="C26" s="55"/>
      <c r="D26" s="169"/>
      <c r="E26" s="169"/>
      <c r="F26" s="170"/>
      <c r="G26" s="170"/>
      <c r="H26" s="169"/>
      <c r="I26" s="171"/>
      <c r="J26" s="171"/>
      <c r="K26" s="171"/>
      <c r="L26" s="172"/>
      <c r="M26" s="171"/>
      <c r="N26" s="171"/>
      <c r="O26" s="173"/>
      <c r="P26" s="49"/>
    </row>
    <row r="27" spans="2:16" ht="12" customHeight="1" x14ac:dyDescent="0.15">
      <c r="B27" s="167"/>
      <c r="C27" s="55"/>
      <c r="D27" s="169"/>
      <c r="E27" s="169"/>
      <c r="F27" s="170"/>
      <c r="G27" s="170"/>
      <c r="H27" s="169"/>
      <c r="I27" s="171"/>
      <c r="J27" s="171"/>
      <c r="K27" s="171"/>
      <c r="L27" s="172"/>
      <c r="M27" s="171"/>
      <c r="N27" s="171"/>
      <c r="O27" s="173"/>
      <c r="P27" s="49"/>
    </row>
    <row r="28" spans="2:16" ht="12" customHeight="1" x14ac:dyDescent="0.15">
      <c r="B28" s="167"/>
      <c r="C28" s="55"/>
      <c r="D28" s="169"/>
      <c r="E28" s="169"/>
      <c r="F28" s="170"/>
      <c r="G28" s="170"/>
      <c r="H28" s="169"/>
      <c r="I28" s="171"/>
      <c r="J28" s="171"/>
      <c r="K28" s="171"/>
      <c r="L28" s="172"/>
      <c r="M28" s="171"/>
      <c r="N28" s="171"/>
      <c r="O28" s="173"/>
      <c r="P28" s="49"/>
    </row>
    <row r="29" spans="2:16" ht="12" customHeight="1" x14ac:dyDescent="0.15">
      <c r="B29" s="167"/>
      <c r="C29" s="55"/>
      <c r="D29" s="169"/>
      <c r="E29" s="169"/>
      <c r="F29" s="170"/>
      <c r="G29" s="170"/>
      <c r="H29" s="169"/>
      <c r="I29" s="171"/>
      <c r="J29" s="171"/>
      <c r="K29" s="171"/>
      <c r="L29" s="172"/>
      <c r="M29" s="171"/>
      <c r="N29" s="171"/>
      <c r="O29" s="173"/>
      <c r="P29" s="49"/>
    </row>
    <row r="30" spans="2:16" ht="12" customHeight="1" x14ac:dyDescent="0.15">
      <c r="B30" s="167"/>
      <c r="C30" s="55"/>
      <c r="D30" s="169"/>
      <c r="E30" s="169"/>
      <c r="F30" s="170"/>
      <c r="G30" s="170"/>
      <c r="H30" s="169"/>
      <c r="I30" s="171"/>
      <c r="J30" s="171"/>
      <c r="K30" s="171"/>
      <c r="L30" s="172"/>
      <c r="M30" s="171"/>
      <c r="N30" s="171"/>
      <c r="O30" s="173"/>
      <c r="P30" s="49"/>
    </row>
    <row r="31" spans="2:16" ht="12" customHeight="1" x14ac:dyDescent="0.15">
      <c r="B31" s="167"/>
      <c r="C31" s="55"/>
      <c r="D31" s="169"/>
      <c r="E31" s="169"/>
      <c r="F31" s="170"/>
      <c r="G31" s="170"/>
      <c r="H31" s="169"/>
      <c r="I31" s="171"/>
      <c r="J31" s="171"/>
      <c r="K31" s="171"/>
      <c r="L31" s="172"/>
      <c r="M31" s="171"/>
      <c r="N31" s="171"/>
      <c r="O31" s="173"/>
      <c r="P31" s="49"/>
    </row>
    <row r="32" spans="2:16" ht="12" customHeight="1" x14ac:dyDescent="0.15">
      <c r="B32" s="167"/>
      <c r="C32" s="55"/>
      <c r="D32" s="169"/>
      <c r="E32" s="169"/>
      <c r="F32" s="170"/>
      <c r="G32" s="170"/>
      <c r="H32" s="169"/>
      <c r="I32" s="171"/>
      <c r="J32" s="171"/>
      <c r="K32" s="171"/>
      <c r="L32" s="172"/>
      <c r="M32" s="171"/>
      <c r="N32" s="171"/>
      <c r="O32" s="173"/>
      <c r="P32" s="49"/>
    </row>
    <row r="33" spans="2:16" ht="12" customHeight="1" x14ac:dyDescent="0.15">
      <c r="B33" s="167"/>
      <c r="C33" s="55"/>
      <c r="D33" s="169"/>
      <c r="E33" s="169"/>
      <c r="F33" s="170"/>
      <c r="G33" s="170"/>
      <c r="H33" s="169"/>
      <c r="I33" s="171"/>
      <c r="J33" s="171"/>
      <c r="K33" s="171"/>
      <c r="L33" s="172"/>
      <c r="M33" s="171"/>
      <c r="N33" s="171"/>
      <c r="O33" s="173"/>
      <c r="P33" s="49"/>
    </row>
    <row r="34" spans="2:16" ht="12" customHeight="1" x14ac:dyDescent="0.15">
      <c r="B34" s="167"/>
      <c r="C34" s="55"/>
      <c r="D34" s="169"/>
      <c r="E34" s="169"/>
      <c r="F34" s="170"/>
      <c r="G34" s="170"/>
      <c r="H34" s="169"/>
      <c r="I34" s="171"/>
      <c r="J34" s="171"/>
      <c r="K34" s="171"/>
      <c r="L34" s="172"/>
      <c r="M34" s="171"/>
      <c r="N34" s="171"/>
      <c r="O34" s="173"/>
      <c r="P34" s="49"/>
    </row>
    <row r="35" spans="2:16" ht="12" customHeight="1" x14ac:dyDescent="0.15">
      <c r="B35" s="167"/>
      <c r="C35" s="55"/>
      <c r="D35" s="169"/>
      <c r="E35" s="169"/>
      <c r="F35" s="170"/>
      <c r="G35" s="170"/>
      <c r="H35" s="169"/>
      <c r="I35" s="171"/>
      <c r="J35" s="171"/>
      <c r="K35" s="171"/>
      <c r="L35" s="172"/>
      <c r="M35" s="171"/>
      <c r="N35" s="171"/>
      <c r="O35" s="173"/>
      <c r="P35" s="49"/>
    </row>
    <row r="36" spans="2:16" ht="12" customHeight="1" x14ac:dyDescent="0.15">
      <c r="B36" s="167"/>
      <c r="C36" s="55"/>
      <c r="D36" s="169"/>
      <c r="E36" s="169"/>
      <c r="F36" s="170"/>
      <c r="G36" s="170"/>
      <c r="H36" s="169"/>
      <c r="I36" s="171"/>
      <c r="J36" s="171"/>
      <c r="K36" s="171"/>
      <c r="L36" s="172"/>
      <c r="M36" s="171"/>
      <c r="N36" s="171"/>
      <c r="O36" s="173"/>
      <c r="P36" s="49"/>
    </row>
    <row r="37" spans="2:16" ht="12" customHeight="1" x14ac:dyDescent="0.15">
      <c r="B37" s="167"/>
      <c r="C37" s="55"/>
      <c r="D37" s="169"/>
      <c r="E37" s="169"/>
      <c r="F37" s="170"/>
      <c r="G37" s="170"/>
      <c r="H37" s="169"/>
      <c r="I37" s="171"/>
      <c r="J37" s="171"/>
      <c r="K37" s="171"/>
      <c r="L37" s="172"/>
      <c r="M37" s="171"/>
      <c r="N37" s="171"/>
      <c r="O37" s="173"/>
      <c r="P37" s="49"/>
    </row>
    <row r="38" spans="2:16" ht="12" customHeight="1" x14ac:dyDescent="0.15">
      <c r="B38" s="167"/>
      <c r="C38" s="55"/>
      <c r="D38" s="169"/>
      <c r="E38" s="169"/>
      <c r="F38" s="170"/>
      <c r="G38" s="170"/>
      <c r="H38" s="169"/>
      <c r="I38" s="171"/>
      <c r="J38" s="171"/>
      <c r="K38" s="171"/>
      <c r="L38" s="172"/>
      <c r="M38" s="171"/>
      <c r="N38" s="171"/>
      <c r="O38" s="173"/>
      <c r="P38" s="49"/>
    </row>
    <row r="39" spans="2:16" ht="12" customHeight="1" x14ac:dyDescent="0.15">
      <c r="B39" s="167"/>
      <c r="C39" s="55"/>
      <c r="D39" s="169"/>
      <c r="E39" s="169"/>
      <c r="F39" s="170"/>
      <c r="G39" s="170"/>
      <c r="H39" s="169"/>
      <c r="I39" s="171"/>
      <c r="J39" s="171"/>
      <c r="K39" s="171"/>
      <c r="L39" s="172"/>
      <c r="M39" s="171"/>
      <c r="N39" s="171"/>
      <c r="O39" s="173"/>
      <c r="P39" s="49"/>
    </row>
    <row r="40" spans="2:16" ht="12" customHeight="1" x14ac:dyDescent="0.15">
      <c r="B40" s="167"/>
      <c r="C40" s="55"/>
      <c r="D40" s="169"/>
      <c r="E40" s="169"/>
      <c r="F40" s="170"/>
      <c r="G40" s="170"/>
      <c r="H40" s="169"/>
      <c r="I40" s="171"/>
      <c r="J40" s="171"/>
      <c r="K40" s="171"/>
      <c r="L40" s="172"/>
      <c r="M40" s="171"/>
      <c r="N40" s="171"/>
      <c r="O40" s="173"/>
      <c r="P40" s="49"/>
    </row>
    <row r="41" spans="2:16" ht="12" customHeight="1" x14ac:dyDescent="0.15">
      <c r="B41" s="167"/>
      <c r="C41" s="55"/>
      <c r="D41" s="169"/>
      <c r="E41" s="169"/>
      <c r="F41" s="170"/>
      <c r="G41" s="170"/>
      <c r="H41" s="169"/>
      <c r="I41" s="171"/>
      <c r="J41" s="171"/>
      <c r="K41" s="171"/>
      <c r="L41" s="172"/>
      <c r="M41" s="171"/>
      <c r="N41" s="171"/>
      <c r="O41" s="173"/>
      <c r="P41" s="49"/>
    </row>
    <row r="42" spans="2:16" ht="12" customHeight="1" x14ac:dyDescent="0.15">
      <c r="B42" s="45"/>
      <c r="C42" s="46"/>
      <c r="D42" s="50"/>
      <c r="E42" s="50"/>
      <c r="F42" s="51"/>
      <c r="G42" s="51"/>
      <c r="H42" s="50"/>
      <c r="I42" s="52"/>
      <c r="J42" s="52"/>
      <c r="K42" s="52"/>
      <c r="L42" s="53"/>
      <c r="M42" s="52"/>
      <c r="N42" s="52"/>
      <c r="O42" s="54"/>
      <c r="P42" s="49"/>
    </row>
    <row r="43" spans="2:16" ht="12" customHeight="1" x14ac:dyDescent="0.15">
      <c r="B43" s="45"/>
      <c r="C43" s="46"/>
      <c r="D43" s="50"/>
      <c r="E43" s="50"/>
      <c r="F43" s="51"/>
      <c r="G43" s="51"/>
      <c r="H43" s="50"/>
      <c r="I43" s="52"/>
      <c r="J43" s="52"/>
      <c r="K43" s="52"/>
      <c r="L43" s="53"/>
      <c r="M43" s="52"/>
      <c r="N43" s="52"/>
      <c r="O43" s="54"/>
      <c r="P43" s="49"/>
    </row>
    <row r="44" spans="2:16" ht="12" customHeight="1" x14ac:dyDescent="0.15">
      <c r="B44" s="45"/>
      <c r="C44" s="46"/>
      <c r="D44" s="50"/>
      <c r="E44" s="50"/>
      <c r="F44" s="51"/>
      <c r="G44" s="51"/>
      <c r="H44" s="50"/>
      <c r="I44" s="52"/>
      <c r="J44" s="52"/>
      <c r="K44" s="52"/>
      <c r="L44" s="53"/>
      <c r="M44" s="52"/>
      <c r="N44" s="52"/>
      <c r="O44" s="54"/>
      <c r="P44" s="49"/>
    </row>
    <row r="45" spans="2:16" ht="12" customHeight="1" x14ac:dyDescent="0.15">
      <c r="B45" s="45"/>
      <c r="C45" s="46"/>
      <c r="D45" s="50"/>
      <c r="E45" s="50"/>
      <c r="F45" s="51"/>
      <c r="G45" s="51"/>
      <c r="H45" s="50"/>
      <c r="I45" s="52"/>
      <c r="J45" s="52"/>
      <c r="K45" s="52"/>
      <c r="L45" s="53"/>
      <c r="M45" s="52"/>
      <c r="N45" s="52"/>
      <c r="O45" s="54"/>
      <c r="P45" s="49"/>
    </row>
    <row r="46" spans="2:16" x14ac:dyDescent="0.15">
      <c r="B46" s="35"/>
      <c r="C46" s="162"/>
      <c r="D46" s="55"/>
      <c r="E46" s="46"/>
      <c r="F46" s="46"/>
      <c r="G46" s="46"/>
      <c r="H46" s="46"/>
      <c r="I46" s="46"/>
      <c r="J46" s="46"/>
      <c r="K46" s="46"/>
      <c r="L46" s="48"/>
      <c r="M46" s="372" t="s">
        <v>75</v>
      </c>
      <c r="N46" s="372"/>
    </row>
    <row r="47" spans="2:16" x14ac:dyDescent="0.15">
      <c r="B47" s="35"/>
      <c r="C47" s="175"/>
      <c r="D47" s="56"/>
      <c r="E47" s="57"/>
      <c r="F47" s="57"/>
      <c r="G47" s="57"/>
      <c r="H47" s="57"/>
      <c r="I47" s="57"/>
      <c r="J47" s="57"/>
      <c r="K47" s="58"/>
      <c r="L47" s="48"/>
      <c r="M47" s="49"/>
      <c r="N47" s="49"/>
    </row>
    <row r="48" spans="2:16" ht="14.25" thickBot="1" x14ac:dyDescent="0.2">
      <c r="B48" s="59"/>
      <c r="C48" s="162"/>
      <c r="D48" s="60" t="s">
        <v>4</v>
      </c>
      <c r="E48" s="61"/>
      <c r="F48" s="62"/>
      <c r="G48" s="62"/>
      <c r="H48" s="61"/>
      <c r="I48" s="63" t="s">
        <v>76</v>
      </c>
      <c r="J48" s="176">
        <f ca="1">TODAY()</f>
        <v>42710</v>
      </c>
      <c r="K48" s="64"/>
      <c r="L48" s="48"/>
      <c r="M48" s="373" t="s">
        <v>77</v>
      </c>
      <c r="N48" s="373"/>
    </row>
    <row r="49" spans="2:14" ht="14.25" thickBot="1" x14ac:dyDescent="0.2">
      <c r="B49" s="59"/>
      <c r="C49" s="162"/>
      <c r="D49" s="65" t="s">
        <v>6</v>
      </c>
      <c r="E49" s="374"/>
      <c r="F49" s="375"/>
      <c r="G49" s="376"/>
      <c r="H49" s="66" t="s">
        <v>7</v>
      </c>
      <c r="I49" s="377"/>
      <c r="J49" s="376"/>
      <c r="K49" s="64"/>
      <c r="L49" s="48"/>
      <c r="M49" s="52" t="s">
        <v>5</v>
      </c>
      <c r="N49" s="54" t="s">
        <v>78</v>
      </c>
    </row>
    <row r="50" spans="2:14" ht="14.25" thickBot="1" x14ac:dyDescent="0.2">
      <c r="B50" s="59"/>
      <c r="C50" s="162"/>
      <c r="D50" s="66" t="s">
        <v>79</v>
      </c>
      <c r="E50" s="67"/>
      <c r="F50" s="68" t="s">
        <v>5</v>
      </c>
      <c r="G50" s="378" t="s">
        <v>80</v>
      </c>
      <c r="H50" s="379"/>
      <c r="I50" s="69" t="e">
        <f>VLOOKUP(MROUND(E50,0.5),M50:N80,2)</f>
        <v>#N/A</v>
      </c>
      <c r="J50" s="70" t="s">
        <v>81</v>
      </c>
      <c r="K50" s="64"/>
      <c r="L50" s="48"/>
      <c r="M50" s="71">
        <v>16</v>
      </c>
      <c r="N50" s="72">
        <v>1.0021</v>
      </c>
    </row>
    <row r="51" spans="2:14" x14ac:dyDescent="0.15">
      <c r="B51" s="59"/>
      <c r="C51" s="162"/>
      <c r="D51" s="73" t="s">
        <v>8</v>
      </c>
      <c r="E51" s="74" t="s">
        <v>30</v>
      </c>
      <c r="F51" s="75"/>
      <c r="G51" s="76" t="s">
        <v>10</v>
      </c>
      <c r="H51" s="77" t="s">
        <v>32</v>
      </c>
      <c r="I51" s="78"/>
      <c r="J51" s="79" t="s">
        <v>10</v>
      </c>
      <c r="K51" s="64"/>
      <c r="L51" s="48"/>
      <c r="M51" s="71">
        <v>16.5</v>
      </c>
      <c r="N51" s="72">
        <v>1.0022</v>
      </c>
    </row>
    <row r="52" spans="2:14" x14ac:dyDescent="0.15">
      <c r="B52" s="59"/>
      <c r="C52" s="162"/>
      <c r="D52" s="73" t="s">
        <v>12</v>
      </c>
      <c r="E52" s="80" t="s">
        <v>13</v>
      </c>
      <c r="F52" s="370" t="s">
        <v>82</v>
      </c>
      <c r="G52" s="371"/>
      <c r="H52" s="81" t="s">
        <v>13</v>
      </c>
      <c r="I52" s="370" t="s">
        <v>82</v>
      </c>
      <c r="J52" s="371"/>
      <c r="K52" s="64"/>
      <c r="L52" s="48"/>
      <c r="M52" s="71">
        <v>17</v>
      </c>
      <c r="N52" s="72">
        <v>1.0023</v>
      </c>
    </row>
    <row r="53" spans="2:14" x14ac:dyDescent="0.15">
      <c r="B53" s="59"/>
      <c r="C53" s="162"/>
      <c r="D53" s="82">
        <v>1</v>
      </c>
      <c r="E53" s="83"/>
      <c r="F53" s="84" t="e">
        <f>E53*$I$50</f>
        <v>#N/A</v>
      </c>
      <c r="G53" s="85" t="s">
        <v>10</v>
      </c>
      <c r="H53" s="86"/>
      <c r="I53" s="84" t="e">
        <f>H53*$I$50</f>
        <v>#N/A</v>
      </c>
      <c r="J53" s="85" t="s">
        <v>10</v>
      </c>
      <c r="K53" s="64"/>
      <c r="L53" s="48"/>
      <c r="M53" s="71">
        <v>17.5</v>
      </c>
      <c r="N53" s="72">
        <v>1.0024</v>
      </c>
    </row>
    <row r="54" spans="2:14" x14ac:dyDescent="0.15">
      <c r="B54" s="59"/>
      <c r="C54" s="162"/>
      <c r="D54" s="82">
        <v>2</v>
      </c>
      <c r="E54" s="83"/>
      <c r="F54" s="84" t="e">
        <f>E54*$I$50</f>
        <v>#N/A</v>
      </c>
      <c r="G54" s="85" t="s">
        <v>10</v>
      </c>
      <c r="H54" s="86"/>
      <c r="I54" s="84" t="e">
        <f>H54*$I$50</f>
        <v>#N/A</v>
      </c>
      <c r="J54" s="85" t="s">
        <v>10</v>
      </c>
      <c r="K54" s="64"/>
      <c r="L54" s="48"/>
      <c r="M54" s="71">
        <v>18</v>
      </c>
      <c r="N54" s="72">
        <v>1.0024999999999999</v>
      </c>
    </row>
    <row r="55" spans="2:14" x14ac:dyDescent="0.15">
      <c r="B55" s="59"/>
      <c r="C55" s="162"/>
      <c r="D55" s="82">
        <v>3</v>
      </c>
      <c r="E55" s="83"/>
      <c r="F55" s="84" t="e">
        <f>E55*$I$50</f>
        <v>#N/A</v>
      </c>
      <c r="G55" s="85" t="s">
        <v>10</v>
      </c>
      <c r="H55" s="86"/>
      <c r="I55" s="84" t="e">
        <f>H55*$I$50</f>
        <v>#N/A</v>
      </c>
      <c r="J55" s="85" t="s">
        <v>10</v>
      </c>
      <c r="K55" s="64"/>
      <c r="L55" s="48"/>
      <c r="M55" s="71">
        <v>18.5</v>
      </c>
      <c r="N55" s="72">
        <v>1.0025999999999999</v>
      </c>
    </row>
    <row r="56" spans="2:14" x14ac:dyDescent="0.15">
      <c r="B56" s="59"/>
      <c r="C56" s="162"/>
      <c r="D56" s="82">
        <v>4</v>
      </c>
      <c r="E56" s="83"/>
      <c r="F56" s="84" t="e">
        <f>E56*$I$50</f>
        <v>#N/A</v>
      </c>
      <c r="G56" s="85" t="s">
        <v>10</v>
      </c>
      <c r="H56" s="86"/>
      <c r="I56" s="84" t="e">
        <f>H56*$I$50</f>
        <v>#N/A</v>
      </c>
      <c r="J56" s="85" t="s">
        <v>10</v>
      </c>
      <c r="K56" s="64"/>
      <c r="L56" s="48"/>
      <c r="M56" s="71">
        <v>19</v>
      </c>
      <c r="N56" s="72">
        <v>1.0026999999999999</v>
      </c>
    </row>
    <row r="57" spans="2:14" ht="14.25" thickBot="1" x14ac:dyDescent="0.2">
      <c r="B57" s="59"/>
      <c r="C57" s="162"/>
      <c r="D57" s="87">
        <v>5</v>
      </c>
      <c r="E57" s="88"/>
      <c r="F57" s="84" t="e">
        <f>E57*$I$50</f>
        <v>#N/A</v>
      </c>
      <c r="G57" s="85" t="s">
        <v>10</v>
      </c>
      <c r="H57" s="89"/>
      <c r="I57" s="84" t="e">
        <f>H57*$I$50</f>
        <v>#N/A</v>
      </c>
      <c r="J57" s="85" t="s">
        <v>10</v>
      </c>
      <c r="K57" s="64"/>
      <c r="L57" s="48"/>
      <c r="M57" s="71">
        <v>19.5</v>
      </c>
      <c r="N57" s="72">
        <v>1.0027999999999999</v>
      </c>
    </row>
    <row r="58" spans="2:14" x14ac:dyDescent="0.15">
      <c r="B58" s="59"/>
      <c r="C58" s="162"/>
      <c r="D58" s="90" t="s">
        <v>14</v>
      </c>
      <c r="E58" s="90" t="s">
        <v>15</v>
      </c>
      <c r="F58" s="91" t="e">
        <f>AVERAGE(F53:F57)</f>
        <v>#N/A</v>
      </c>
      <c r="G58" s="92" t="s">
        <v>16</v>
      </c>
      <c r="H58" s="93" t="s">
        <v>15</v>
      </c>
      <c r="I58" s="91" t="e">
        <f>AVERAGE(I53:I57)</f>
        <v>#N/A</v>
      </c>
      <c r="J58" s="92" t="s">
        <v>16</v>
      </c>
      <c r="K58" s="64"/>
      <c r="L58" s="48"/>
      <c r="M58" s="71">
        <v>20</v>
      </c>
      <c r="N58" s="72">
        <v>1.0028999999999999</v>
      </c>
    </row>
    <row r="59" spans="2:14" x14ac:dyDescent="0.15">
      <c r="B59" s="59"/>
      <c r="C59" s="162"/>
      <c r="D59" s="94" t="s">
        <v>17</v>
      </c>
      <c r="E59" s="94" t="s">
        <v>15</v>
      </c>
      <c r="F59" s="95" t="e">
        <f>ROUND((F58-F51)/F51*100,1)</f>
        <v>#N/A</v>
      </c>
      <c r="G59" s="96" t="e">
        <f>IF(ABS(F59)&lt;=D63,"適","不適")</f>
        <v>#N/A</v>
      </c>
      <c r="H59" s="161" t="s">
        <v>15</v>
      </c>
      <c r="I59" s="95" t="e">
        <f>ROUND((I58-I51)/I51*100,1)</f>
        <v>#N/A</v>
      </c>
      <c r="J59" s="97" t="e">
        <f>IF(ABS(I59)&lt;=H63,"適","不適")</f>
        <v>#N/A</v>
      </c>
      <c r="K59" s="64"/>
      <c r="L59" s="48"/>
      <c r="M59" s="71">
        <v>20.5</v>
      </c>
      <c r="N59" s="72">
        <v>1.0029999999999999</v>
      </c>
    </row>
    <row r="60" spans="2:14" ht="14.25" thickBot="1" x14ac:dyDescent="0.2">
      <c r="B60" s="59"/>
      <c r="C60" s="162"/>
      <c r="D60" s="98" t="s">
        <v>18</v>
      </c>
      <c r="E60" s="98" t="s">
        <v>15</v>
      </c>
      <c r="F60" s="99" t="e">
        <f>ROUND(STDEV(F53:F57)/F58*100,1)</f>
        <v>#N/A</v>
      </c>
      <c r="G60" s="100" t="e">
        <f>IF(ABS(F60)&lt;=D64,"適","不適")</f>
        <v>#N/A</v>
      </c>
      <c r="H60" s="101" t="s">
        <v>15</v>
      </c>
      <c r="I60" s="99" t="e">
        <f>ROUND(STDEV(I53:I57)/I58*100,1)</f>
        <v>#N/A</v>
      </c>
      <c r="J60" s="102" t="e">
        <f>IF(ABS(I60)&lt;=H64,"適","不適")</f>
        <v>#N/A</v>
      </c>
      <c r="K60" s="64"/>
      <c r="L60" s="48"/>
      <c r="M60" s="71">
        <v>21</v>
      </c>
      <c r="N60" s="72">
        <v>1.0031000000000001</v>
      </c>
    </row>
    <row r="61" spans="2:14" x14ac:dyDescent="0.15">
      <c r="B61" s="59"/>
      <c r="C61" s="162"/>
      <c r="D61" s="103"/>
      <c r="E61" s="104" t="s">
        <v>19</v>
      </c>
      <c r="F61" s="61"/>
      <c r="G61" s="61"/>
      <c r="H61" s="61"/>
      <c r="I61" s="380"/>
      <c r="J61" s="380"/>
      <c r="K61" s="64"/>
      <c r="L61" s="48"/>
      <c r="M61" s="71">
        <v>21.5</v>
      </c>
      <c r="N61" s="72">
        <v>1.0032000000000001</v>
      </c>
    </row>
    <row r="62" spans="2:14" x14ac:dyDescent="0.15">
      <c r="B62" s="59"/>
      <c r="C62" s="162"/>
      <c r="D62" s="105"/>
      <c r="E62" s="105"/>
      <c r="F62" s="105"/>
      <c r="G62" s="105"/>
      <c r="H62" s="105"/>
      <c r="I62" s="105"/>
      <c r="J62" s="106"/>
      <c r="K62" s="107"/>
      <c r="L62" s="48"/>
      <c r="M62" s="71"/>
      <c r="N62" s="72"/>
    </row>
    <row r="63" spans="2:14" ht="14.25" thickBot="1" x14ac:dyDescent="0.2">
      <c r="B63" s="108"/>
      <c r="C63" s="109"/>
      <c r="D63" s="110">
        <v>5</v>
      </c>
      <c r="E63" s="110"/>
      <c r="F63" s="111"/>
      <c r="G63" s="111"/>
      <c r="H63" s="110">
        <v>5</v>
      </c>
      <c r="I63" s="112"/>
      <c r="J63" s="112"/>
      <c r="K63" s="112"/>
      <c r="L63" s="113"/>
      <c r="M63" s="71">
        <v>22</v>
      </c>
      <c r="N63" s="72">
        <v>1.0033000000000001</v>
      </c>
    </row>
    <row r="64" spans="2:14" hidden="1" outlineLevel="1" x14ac:dyDescent="0.15">
      <c r="D64" s="50">
        <v>2</v>
      </c>
      <c r="E64" s="52"/>
      <c r="F64" s="49"/>
      <c r="G64" s="49"/>
      <c r="H64" s="50">
        <v>2</v>
      </c>
      <c r="I64" s="52"/>
      <c r="J64" s="52"/>
      <c r="K64" s="52"/>
      <c r="L64" s="52"/>
      <c r="M64" s="71">
        <v>22.5</v>
      </c>
      <c r="N64" s="114">
        <v>1.0034000000000001</v>
      </c>
    </row>
    <row r="65" spans="4:14" hidden="1" outlineLevel="1" x14ac:dyDescent="0.15">
      <c r="D65" s="49"/>
      <c r="E65" s="52"/>
      <c r="F65" s="49"/>
      <c r="G65" s="49"/>
      <c r="H65" s="52"/>
      <c r="I65" s="52"/>
      <c r="J65" s="52"/>
      <c r="K65" s="52"/>
      <c r="L65" s="52"/>
      <c r="M65" s="71">
        <v>23</v>
      </c>
      <c r="N65" s="114">
        <v>1.0035000000000001</v>
      </c>
    </row>
    <row r="66" spans="4:14" hidden="1" outlineLevel="1" x14ac:dyDescent="0.15">
      <c r="D66" s="57"/>
      <c r="E66" s="115"/>
      <c r="F66" s="57"/>
      <c r="G66" s="57"/>
      <c r="H66" s="115"/>
      <c r="I66" s="115"/>
      <c r="J66" s="115"/>
      <c r="K66" s="116"/>
      <c r="L66" s="52"/>
      <c r="M66" s="71"/>
      <c r="N66" s="114"/>
    </row>
    <row r="67" spans="4:14" hidden="1" outlineLevel="1" x14ac:dyDescent="0.15">
      <c r="D67" s="60" t="s">
        <v>20</v>
      </c>
      <c r="E67" s="61"/>
      <c r="F67" s="62"/>
      <c r="G67" s="62"/>
      <c r="H67" s="61"/>
      <c r="I67" s="63" t="s">
        <v>83</v>
      </c>
      <c r="J67" s="176">
        <f ca="1">TODAY()</f>
        <v>42710</v>
      </c>
      <c r="K67" s="64"/>
      <c r="L67" s="46"/>
      <c r="M67" s="71">
        <v>23.5</v>
      </c>
      <c r="N67" s="114">
        <v>1.0036</v>
      </c>
    </row>
    <row r="68" spans="4:14" ht="14.25" hidden="1" outlineLevel="1" thickBot="1" x14ac:dyDescent="0.2">
      <c r="D68" s="65" t="s">
        <v>6</v>
      </c>
      <c r="E68" s="374"/>
      <c r="F68" s="375"/>
      <c r="G68" s="376"/>
      <c r="H68" s="66" t="s">
        <v>7</v>
      </c>
      <c r="I68" s="377"/>
      <c r="J68" s="376"/>
      <c r="K68" s="64"/>
      <c r="L68" s="46"/>
      <c r="M68" s="71">
        <v>24</v>
      </c>
      <c r="N68" s="114">
        <v>1.0038</v>
      </c>
    </row>
    <row r="69" spans="4:14" ht="14.25" hidden="1" outlineLevel="1" thickBot="1" x14ac:dyDescent="0.2">
      <c r="D69" s="66" t="s">
        <v>84</v>
      </c>
      <c r="E69" s="67">
        <v>25</v>
      </c>
      <c r="F69" s="68" t="s">
        <v>5</v>
      </c>
      <c r="G69" s="378" t="s">
        <v>80</v>
      </c>
      <c r="H69" s="381"/>
      <c r="I69" s="69">
        <f>VLOOKUP(MROUND(E69,0.5),M50:N80,2)</f>
        <v>1.004</v>
      </c>
      <c r="J69" s="70" t="s">
        <v>81</v>
      </c>
      <c r="K69" s="64"/>
      <c r="L69" s="46"/>
      <c r="M69" s="71">
        <v>24.5</v>
      </c>
      <c r="N69" s="114">
        <v>1.0039</v>
      </c>
    </row>
    <row r="70" spans="4:14" hidden="1" outlineLevel="1" x14ac:dyDescent="0.15">
      <c r="D70" s="73" t="s">
        <v>8</v>
      </c>
      <c r="E70" s="117" t="s">
        <v>9</v>
      </c>
      <c r="F70" s="78">
        <v>100</v>
      </c>
      <c r="G70" s="62" t="s">
        <v>10</v>
      </c>
      <c r="H70" s="117" t="s">
        <v>9</v>
      </c>
      <c r="I70" s="78">
        <v>200</v>
      </c>
      <c r="J70" s="79" t="s">
        <v>85</v>
      </c>
      <c r="K70" s="64"/>
      <c r="L70" s="46"/>
      <c r="M70" s="71">
        <v>25</v>
      </c>
      <c r="N70" s="114">
        <v>1.004</v>
      </c>
    </row>
    <row r="71" spans="4:14" hidden="1" outlineLevel="1" x14ac:dyDescent="0.15">
      <c r="D71" s="73" t="s">
        <v>12</v>
      </c>
      <c r="E71" s="118" t="s">
        <v>13</v>
      </c>
      <c r="F71" s="370" t="s">
        <v>82</v>
      </c>
      <c r="G71" s="382"/>
      <c r="H71" s="118" t="s">
        <v>13</v>
      </c>
      <c r="I71" s="370" t="s">
        <v>82</v>
      </c>
      <c r="J71" s="371"/>
      <c r="K71" s="64"/>
      <c r="L71" s="46"/>
      <c r="M71" s="71">
        <v>25.5</v>
      </c>
      <c r="N71" s="114">
        <v>1.0041</v>
      </c>
    </row>
    <row r="72" spans="4:14" hidden="1" outlineLevel="1" x14ac:dyDescent="0.15">
      <c r="D72" s="119">
        <v>1</v>
      </c>
      <c r="E72" s="120">
        <v>100</v>
      </c>
      <c r="F72" s="121">
        <f>E72*$I$69</f>
        <v>100.4</v>
      </c>
      <c r="G72" s="81" t="s">
        <v>10</v>
      </c>
      <c r="H72" s="122">
        <v>200</v>
      </c>
      <c r="I72" s="121">
        <f>H72*$I$69</f>
        <v>200.8</v>
      </c>
      <c r="J72" s="85" t="s">
        <v>10</v>
      </c>
      <c r="K72" s="64"/>
      <c r="L72" s="46"/>
      <c r="M72" s="71">
        <v>26</v>
      </c>
      <c r="N72" s="114">
        <v>1.0043</v>
      </c>
    </row>
    <row r="73" spans="4:14" hidden="1" outlineLevel="1" x14ac:dyDescent="0.15">
      <c r="D73" s="119">
        <v>2</v>
      </c>
      <c r="E73" s="120">
        <v>100</v>
      </c>
      <c r="F73" s="121">
        <f>E73*$I$69</f>
        <v>100.4</v>
      </c>
      <c r="G73" s="81" t="s">
        <v>10</v>
      </c>
      <c r="H73" s="122">
        <v>200</v>
      </c>
      <c r="I73" s="121">
        <f>H73*$I$69</f>
        <v>200.8</v>
      </c>
      <c r="J73" s="85" t="s">
        <v>10</v>
      </c>
      <c r="K73" s="64"/>
      <c r="L73" s="46"/>
      <c r="M73" s="71">
        <v>26.5</v>
      </c>
      <c r="N73" s="114">
        <v>1.0044</v>
      </c>
    </row>
    <row r="74" spans="4:14" hidden="1" outlineLevel="1" x14ac:dyDescent="0.15">
      <c r="D74" s="119">
        <v>3</v>
      </c>
      <c r="E74" s="120">
        <v>100</v>
      </c>
      <c r="F74" s="121">
        <f>E74*$I$69</f>
        <v>100.4</v>
      </c>
      <c r="G74" s="81" t="s">
        <v>10</v>
      </c>
      <c r="H74" s="122">
        <v>200</v>
      </c>
      <c r="I74" s="121">
        <f>H74*$I$69</f>
        <v>200.8</v>
      </c>
      <c r="J74" s="85" t="s">
        <v>10</v>
      </c>
      <c r="K74" s="64"/>
      <c r="L74" s="46"/>
      <c r="M74" s="71">
        <v>27</v>
      </c>
      <c r="N74" s="114">
        <v>1.0044999999999999</v>
      </c>
    </row>
    <row r="75" spans="4:14" hidden="1" outlineLevel="1" x14ac:dyDescent="0.15">
      <c r="D75" s="119">
        <v>4</v>
      </c>
      <c r="E75" s="120">
        <v>100</v>
      </c>
      <c r="F75" s="121">
        <f>E75*$I$69</f>
        <v>100.4</v>
      </c>
      <c r="G75" s="81" t="s">
        <v>10</v>
      </c>
      <c r="H75" s="122">
        <v>200</v>
      </c>
      <c r="I75" s="121">
        <f>H75*$I$69</f>
        <v>200.8</v>
      </c>
      <c r="J75" s="85" t="s">
        <v>10</v>
      </c>
      <c r="K75" s="64"/>
      <c r="L75" s="46"/>
      <c r="M75" s="71">
        <v>27.5</v>
      </c>
      <c r="N75" s="114">
        <v>1.0046999999999999</v>
      </c>
    </row>
    <row r="76" spans="4:14" hidden="1" outlineLevel="1" x14ac:dyDescent="0.15">
      <c r="D76" s="80">
        <v>5</v>
      </c>
      <c r="E76" s="123">
        <v>100</v>
      </c>
      <c r="F76" s="121">
        <f>E76*$I$69</f>
        <v>100.4</v>
      </c>
      <c r="G76" s="81" t="s">
        <v>10</v>
      </c>
      <c r="H76" s="122">
        <v>200</v>
      </c>
      <c r="I76" s="121">
        <f>H76*$I$69</f>
        <v>200.8</v>
      </c>
      <c r="J76" s="85" t="s">
        <v>10</v>
      </c>
      <c r="K76" s="64"/>
      <c r="L76" s="46"/>
      <c r="M76" s="71">
        <v>28</v>
      </c>
      <c r="N76" s="114">
        <v>1.0047999999999999</v>
      </c>
    </row>
    <row r="77" spans="4:14" hidden="1" outlineLevel="1" x14ac:dyDescent="0.15">
      <c r="D77" s="124" t="s">
        <v>14</v>
      </c>
      <c r="E77" s="125" t="s">
        <v>15</v>
      </c>
      <c r="F77" s="127">
        <f>AVERAGE(F72:F76)</f>
        <v>100.4</v>
      </c>
      <c r="G77" s="125" t="s">
        <v>16</v>
      </c>
      <c r="H77" s="126" t="s">
        <v>15</v>
      </c>
      <c r="I77" s="127">
        <f>AVERAGE(I72:I76)</f>
        <v>200.8</v>
      </c>
      <c r="J77" s="92" t="s">
        <v>16</v>
      </c>
      <c r="K77" s="64"/>
      <c r="L77" s="46"/>
      <c r="M77" s="71">
        <v>28.5</v>
      </c>
      <c r="N77" s="114">
        <v>1.0049999999999999</v>
      </c>
    </row>
    <row r="78" spans="4:14" hidden="1" outlineLevel="1" x14ac:dyDescent="0.15">
      <c r="D78" s="128" t="s">
        <v>17</v>
      </c>
      <c r="E78" s="129" t="s">
        <v>15</v>
      </c>
      <c r="F78" s="95">
        <f>ROUND((F77-F70)/F70*100,1)</f>
        <v>0.4</v>
      </c>
      <c r="G78" s="130" t="str">
        <f>IF(ABS(F78)&lt;=D82,"適","不適")</f>
        <v>適</v>
      </c>
      <c r="H78" s="131" t="s">
        <v>15</v>
      </c>
      <c r="I78" s="95">
        <f>ROUND((I77-I70)/I70*100,1)</f>
        <v>0.4</v>
      </c>
      <c r="J78" s="97" t="str">
        <f>IF(ABS(I78)&lt;=H82,"適","不適")</f>
        <v>適</v>
      </c>
      <c r="K78" s="64"/>
      <c r="L78" s="46"/>
      <c r="M78" s="71">
        <v>29</v>
      </c>
      <c r="N78" s="114">
        <v>1.0051000000000001</v>
      </c>
    </row>
    <row r="79" spans="4:14" ht="14.25" hidden="1" outlineLevel="1" thickBot="1" x14ac:dyDescent="0.2">
      <c r="D79" s="132" t="s">
        <v>18</v>
      </c>
      <c r="E79" s="133" t="s">
        <v>15</v>
      </c>
      <c r="F79" s="99">
        <f>ROUND(STDEV(F72:F76)/F77*100,1)</f>
        <v>0</v>
      </c>
      <c r="G79" s="134" t="str">
        <f>IF(ABS(F79)&lt;=D83,"適","不適")</f>
        <v>適</v>
      </c>
      <c r="H79" s="135" t="s">
        <v>15</v>
      </c>
      <c r="I79" s="99">
        <f>ROUND(STDEV(I72:I76)/I77*100,1)</f>
        <v>0</v>
      </c>
      <c r="J79" s="102" t="str">
        <f>IF(ABS(I79)&lt;=H83,"適","不適")</f>
        <v>適</v>
      </c>
      <c r="K79" s="64"/>
      <c r="L79" s="46"/>
      <c r="M79" s="71">
        <v>29.5</v>
      </c>
      <c r="N79" s="114">
        <v>1.0052000000000001</v>
      </c>
    </row>
    <row r="80" spans="4:14" hidden="1" outlineLevel="1" x14ac:dyDescent="0.15">
      <c r="D80" s="136"/>
      <c r="E80" s="104" t="s">
        <v>19</v>
      </c>
      <c r="F80" s="61"/>
      <c r="G80" s="61"/>
      <c r="H80" s="61"/>
      <c r="I80" s="380" t="s">
        <v>26</v>
      </c>
      <c r="J80" s="380"/>
      <c r="K80" s="64"/>
      <c r="L80" s="46"/>
      <c r="M80" s="71">
        <v>30</v>
      </c>
      <c r="N80" s="114">
        <v>1.0054000000000001</v>
      </c>
    </row>
    <row r="81" spans="4:14" hidden="1" outlineLevel="1" x14ac:dyDescent="0.15">
      <c r="D81" s="105"/>
      <c r="E81" s="105"/>
      <c r="F81" s="105"/>
      <c r="G81" s="105"/>
      <c r="H81" s="105"/>
      <c r="I81" s="105"/>
      <c r="J81" s="106"/>
      <c r="K81" s="107"/>
      <c r="L81" s="46"/>
      <c r="M81" s="52"/>
      <c r="N81" s="52"/>
    </row>
    <row r="82" spans="4:14" hidden="1" outlineLevel="1" x14ac:dyDescent="0.15">
      <c r="D82" s="50">
        <f>IF(F70&lt;=20,5,2)</f>
        <v>2</v>
      </c>
      <c r="E82" s="50"/>
      <c r="F82" s="137"/>
      <c r="G82" s="137"/>
      <c r="H82" s="50">
        <f>IF(I70&lt;=20,5,2)</f>
        <v>2</v>
      </c>
      <c r="I82" s="52"/>
      <c r="J82" s="52"/>
      <c r="K82" s="52"/>
      <c r="L82" s="52"/>
      <c r="M82" s="52"/>
      <c r="N82" s="52"/>
    </row>
    <row r="83" spans="4:14" hidden="1" outlineLevel="1" x14ac:dyDescent="0.15">
      <c r="D83" s="50">
        <f>IF(F70&lt;=20,2,1)</f>
        <v>1</v>
      </c>
      <c r="E83" s="49"/>
      <c r="F83" s="52"/>
      <c r="G83" s="52"/>
      <c r="H83" s="50">
        <f>IF(I70&lt;=20,2,1)</f>
        <v>1</v>
      </c>
      <c r="I83" s="52"/>
      <c r="J83" s="52"/>
      <c r="K83" s="52"/>
      <c r="L83" s="52"/>
      <c r="M83" s="49"/>
      <c r="N83" s="49"/>
    </row>
    <row r="84" spans="4:14" hidden="1" outlineLevel="1" x14ac:dyDescent="0.15">
      <c r="D84" s="52"/>
      <c r="E84" s="52"/>
      <c r="F84" s="52"/>
      <c r="G84" s="52"/>
      <c r="H84" s="52"/>
      <c r="I84" s="52"/>
      <c r="J84" s="52"/>
      <c r="K84" s="52"/>
      <c r="L84" s="52"/>
      <c r="M84" s="49"/>
      <c r="N84" s="49"/>
    </row>
    <row r="85" spans="4:14" hidden="1" outlineLevel="1" x14ac:dyDescent="0.15">
      <c r="D85" s="52"/>
      <c r="E85" s="52"/>
      <c r="F85" s="52"/>
      <c r="G85" s="52"/>
      <c r="H85" s="52"/>
      <c r="I85" s="52"/>
      <c r="J85" s="52"/>
      <c r="K85" s="52"/>
      <c r="L85" s="52"/>
      <c r="M85" s="49"/>
      <c r="N85" s="49"/>
    </row>
    <row r="86" spans="4:14" collapsed="1" x14ac:dyDescent="0.15"/>
  </sheetData>
  <dataConsolidate/>
  <mergeCells count="14">
    <mergeCell ref="I80:J80"/>
    <mergeCell ref="I61:J61"/>
    <mergeCell ref="E68:G68"/>
    <mergeCell ref="I68:J68"/>
    <mergeCell ref="G69:H69"/>
    <mergeCell ref="F71:G71"/>
    <mergeCell ref="I71:J71"/>
    <mergeCell ref="F52:G52"/>
    <mergeCell ref="I52:J52"/>
    <mergeCell ref="M46:N46"/>
    <mergeCell ref="M48:N48"/>
    <mergeCell ref="E49:G49"/>
    <mergeCell ref="I49:J49"/>
    <mergeCell ref="G50:H50"/>
  </mergeCells>
  <phoneticPr fontId="1"/>
  <pageMargins left="0.43307086614173229" right="0.39370078740157483" top="0.78740157480314965" bottom="0.62992125984251968" header="0.51181102362204722" footer="0.35433070866141736"/>
  <pageSetup paperSize="9" scale="81" orientation="portrait" r:id="rId1"/>
  <headerFooter alignWithMargins="0">
    <oddFooter>&amp;C&amp;P / &amp;N ページ&amp;RRev.4.0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B1:P65"/>
  <sheetViews>
    <sheetView view="pageBreakPreview" topLeftCell="A10" zoomScale="80" zoomScaleNormal="80" zoomScaleSheetLayoutView="80" workbookViewId="0">
      <selection activeCell="G10" sqref="G10:H10"/>
    </sheetView>
  </sheetViews>
  <sheetFormatPr defaultRowHeight="13.5" outlineLevelCol="1" x14ac:dyDescent="0.15"/>
  <cols>
    <col min="1" max="1" width="3.5" style="158" customWidth="1"/>
    <col min="2" max="2" width="7" style="32" customWidth="1"/>
    <col min="3" max="3" width="2.25" style="158" customWidth="1"/>
    <col min="4" max="4" width="12.625" style="158" customWidth="1"/>
    <col min="5" max="5" width="9.625" style="158" customWidth="1"/>
    <col min="6" max="6" width="12.625" style="158" customWidth="1"/>
    <col min="7" max="7" width="8.125" style="158" customWidth="1"/>
    <col min="8" max="8" width="9.625" style="158" customWidth="1"/>
    <col min="9" max="9" width="12.625" style="158" customWidth="1"/>
    <col min="10" max="10" width="8.125" style="158" customWidth="1"/>
    <col min="11" max="11" width="2.375" style="158" customWidth="1"/>
    <col min="12" max="12" width="7.25" style="158" customWidth="1"/>
    <col min="13" max="14" width="9" style="158" hidden="1" customWidth="1" outlineLevel="1"/>
    <col min="15" max="15" width="9" style="158" collapsed="1"/>
    <col min="16" max="16384" width="9" style="158"/>
  </cols>
  <sheetData>
    <row r="1" spans="2:15" ht="14.25" thickBot="1" x14ac:dyDescent="0.2"/>
    <row r="2" spans="2:15" x14ac:dyDescent="0.15">
      <c r="B2" s="33"/>
      <c r="C2" s="157"/>
      <c r="D2" s="157"/>
      <c r="E2" s="157"/>
      <c r="F2" s="157"/>
      <c r="G2" s="157"/>
      <c r="H2" s="157"/>
      <c r="I2" s="157"/>
      <c r="J2" s="157"/>
      <c r="K2" s="157"/>
      <c r="L2" s="34"/>
    </row>
    <row r="3" spans="2:15" ht="14.25" x14ac:dyDescent="0.15">
      <c r="B3" s="35"/>
      <c r="C3" s="162"/>
      <c r="D3" s="162"/>
      <c r="E3" s="162"/>
      <c r="F3" s="162"/>
      <c r="G3" s="162"/>
      <c r="H3" s="36" t="s">
        <v>86</v>
      </c>
      <c r="I3" s="36"/>
      <c r="J3" s="162"/>
      <c r="K3" s="162"/>
      <c r="L3" s="37"/>
    </row>
    <row r="4" spans="2:15" s="12" customFormat="1" ht="24.75" customHeight="1" x14ac:dyDescent="0.2">
      <c r="B4" s="38"/>
      <c r="C4" s="39"/>
      <c r="D4" s="40"/>
      <c r="E4" s="41" t="s">
        <v>87</v>
      </c>
      <c r="F4" s="39"/>
      <c r="G4" s="39"/>
      <c r="H4" s="39"/>
      <c r="I4" s="42" t="s">
        <v>88</v>
      </c>
      <c r="J4" s="39"/>
      <c r="K4" s="39"/>
      <c r="L4" s="43"/>
      <c r="M4" s="44"/>
      <c r="N4" s="44"/>
      <c r="O4" s="44"/>
    </row>
    <row r="5" spans="2:15" ht="14.25" customHeight="1" x14ac:dyDescent="0.2">
      <c r="B5" s="45"/>
      <c r="C5" s="46"/>
      <c r="D5" s="47"/>
      <c r="E5" s="46"/>
      <c r="F5" s="46"/>
      <c r="G5" s="46"/>
      <c r="H5" s="46"/>
      <c r="I5" s="46"/>
      <c r="J5" s="46"/>
      <c r="K5" s="46"/>
      <c r="L5" s="48"/>
      <c r="M5" s="49"/>
      <c r="N5" s="49"/>
      <c r="O5" s="49"/>
    </row>
    <row r="6" spans="2:15" ht="25.5" customHeight="1" x14ac:dyDescent="0.15">
      <c r="B6" s="45"/>
      <c r="C6" s="46"/>
      <c r="D6" s="55"/>
      <c r="E6" s="46"/>
      <c r="F6" s="46"/>
      <c r="G6" s="46"/>
      <c r="H6" s="46"/>
      <c r="I6" s="46"/>
      <c r="J6" s="46"/>
      <c r="K6" s="46"/>
      <c r="L6" s="48"/>
      <c r="M6" s="372" t="s">
        <v>89</v>
      </c>
      <c r="N6" s="372"/>
      <c r="O6" s="49"/>
    </row>
    <row r="7" spans="2:15" x14ac:dyDescent="0.15">
      <c r="B7" s="45"/>
      <c r="C7" s="46"/>
      <c r="D7" s="56"/>
      <c r="E7" s="57"/>
      <c r="F7" s="57"/>
      <c r="G7" s="57"/>
      <c r="H7" s="57"/>
      <c r="I7" s="57"/>
      <c r="J7" s="57"/>
      <c r="K7" s="58"/>
      <c r="L7" s="48"/>
      <c r="M7" s="49"/>
      <c r="N7" s="49"/>
      <c r="O7" s="49"/>
    </row>
    <row r="8" spans="2:15" ht="14.25" thickBot="1" x14ac:dyDescent="0.2">
      <c r="B8" s="35"/>
      <c r="C8" s="162"/>
      <c r="D8" s="60" t="s">
        <v>4</v>
      </c>
      <c r="E8" s="61"/>
      <c r="F8" s="62"/>
      <c r="G8" s="62"/>
      <c r="H8" s="61"/>
      <c r="I8" s="63" t="s">
        <v>90</v>
      </c>
      <c r="J8" s="176">
        <f ca="1">TODAY()</f>
        <v>42710</v>
      </c>
      <c r="K8" s="64"/>
      <c r="L8" s="48"/>
      <c r="M8" s="373" t="s">
        <v>77</v>
      </c>
      <c r="N8" s="373"/>
    </row>
    <row r="9" spans="2:15" ht="14.25" thickBot="1" x14ac:dyDescent="0.2">
      <c r="B9" s="35"/>
      <c r="C9" s="162"/>
      <c r="D9" s="65" t="s">
        <v>6</v>
      </c>
      <c r="E9" s="374">
        <v>1111</v>
      </c>
      <c r="F9" s="375"/>
      <c r="G9" s="376"/>
      <c r="H9" s="66" t="s">
        <v>7</v>
      </c>
      <c r="I9" s="377">
        <v>1111</v>
      </c>
      <c r="J9" s="376"/>
      <c r="K9" s="64"/>
      <c r="L9" s="48"/>
      <c r="M9" s="52" t="s">
        <v>5</v>
      </c>
      <c r="N9" s="54" t="s">
        <v>33</v>
      </c>
    </row>
    <row r="10" spans="2:15" ht="14.25" thickBot="1" x14ac:dyDescent="0.2">
      <c r="B10" s="35"/>
      <c r="C10" s="162"/>
      <c r="D10" s="66" t="s">
        <v>37</v>
      </c>
      <c r="E10" s="67">
        <v>25</v>
      </c>
      <c r="F10" s="68" t="s">
        <v>5</v>
      </c>
      <c r="G10" s="378" t="s">
        <v>34</v>
      </c>
      <c r="H10" s="379"/>
      <c r="I10" s="69">
        <f>VLOOKUP(MROUND(E10,0.5),M10:N58,2)</f>
        <v>1.004</v>
      </c>
      <c r="J10" s="70" t="s">
        <v>91</v>
      </c>
      <c r="K10" s="64"/>
      <c r="L10" s="48"/>
      <c r="M10" s="71">
        <v>16</v>
      </c>
      <c r="N10" s="72">
        <v>1.0021</v>
      </c>
    </row>
    <row r="11" spans="2:15" x14ac:dyDescent="0.15">
      <c r="B11" s="35"/>
      <c r="C11" s="162"/>
      <c r="D11" s="73" t="s">
        <v>8</v>
      </c>
      <c r="E11" s="117" t="s">
        <v>9</v>
      </c>
      <c r="F11" s="138">
        <v>5</v>
      </c>
      <c r="G11" s="62" t="s">
        <v>10</v>
      </c>
      <c r="H11" s="139" t="s">
        <v>11</v>
      </c>
      <c r="I11" s="78">
        <v>10</v>
      </c>
      <c r="J11" s="79" t="s">
        <v>10</v>
      </c>
      <c r="K11" s="64"/>
      <c r="L11" s="48"/>
      <c r="M11" s="71">
        <v>16.5</v>
      </c>
      <c r="N11" s="72">
        <v>1.0022</v>
      </c>
    </row>
    <row r="12" spans="2:15" x14ac:dyDescent="0.15">
      <c r="B12" s="35"/>
      <c r="C12" s="162"/>
      <c r="D12" s="73" t="s">
        <v>12</v>
      </c>
      <c r="E12" s="118" t="s">
        <v>13</v>
      </c>
      <c r="F12" s="370" t="s">
        <v>92</v>
      </c>
      <c r="G12" s="382"/>
      <c r="H12" s="118" t="s">
        <v>13</v>
      </c>
      <c r="I12" s="370" t="s">
        <v>92</v>
      </c>
      <c r="J12" s="371"/>
      <c r="K12" s="64"/>
      <c r="L12" s="48"/>
      <c r="M12" s="71">
        <v>17</v>
      </c>
      <c r="N12" s="72">
        <v>1.0023</v>
      </c>
    </row>
    <row r="13" spans="2:15" x14ac:dyDescent="0.15">
      <c r="B13" s="35"/>
      <c r="C13" s="162"/>
      <c r="D13" s="119">
        <v>1</v>
      </c>
      <c r="E13" s="120">
        <v>5</v>
      </c>
      <c r="F13" s="84">
        <f>E13*$I$10</f>
        <v>5.0199999999999996</v>
      </c>
      <c r="G13" s="81" t="s">
        <v>10</v>
      </c>
      <c r="H13" s="140">
        <v>10</v>
      </c>
      <c r="I13" s="84">
        <f>H13*$I$10</f>
        <v>10.039999999999999</v>
      </c>
      <c r="J13" s="85" t="s">
        <v>10</v>
      </c>
      <c r="K13" s="64"/>
      <c r="L13" s="48"/>
      <c r="M13" s="71">
        <v>17.5</v>
      </c>
      <c r="N13" s="72">
        <v>1.0024</v>
      </c>
    </row>
    <row r="14" spans="2:15" x14ac:dyDescent="0.15">
      <c r="B14" s="35"/>
      <c r="C14" s="162"/>
      <c r="D14" s="119">
        <v>2</v>
      </c>
      <c r="E14" s="120">
        <v>5</v>
      </c>
      <c r="F14" s="84">
        <f>E14*$I$10</f>
        <v>5.0199999999999996</v>
      </c>
      <c r="G14" s="81" t="s">
        <v>10</v>
      </c>
      <c r="H14" s="140">
        <v>10</v>
      </c>
      <c r="I14" s="84">
        <f>H14*$I$10</f>
        <v>10.039999999999999</v>
      </c>
      <c r="J14" s="85" t="s">
        <v>10</v>
      </c>
      <c r="K14" s="64"/>
      <c r="L14" s="48"/>
      <c r="M14" s="71">
        <v>18</v>
      </c>
      <c r="N14" s="72">
        <v>1.0024999999999999</v>
      </c>
    </row>
    <row r="15" spans="2:15" x14ac:dyDescent="0.15">
      <c r="B15" s="35"/>
      <c r="C15" s="162"/>
      <c r="D15" s="119">
        <v>3</v>
      </c>
      <c r="E15" s="120">
        <v>5</v>
      </c>
      <c r="F15" s="84">
        <f>E15*$I$10</f>
        <v>5.0199999999999996</v>
      </c>
      <c r="G15" s="81" t="s">
        <v>10</v>
      </c>
      <c r="H15" s="140">
        <v>10</v>
      </c>
      <c r="I15" s="84">
        <f>H15*$I$10</f>
        <v>10.039999999999999</v>
      </c>
      <c r="J15" s="85" t="s">
        <v>10</v>
      </c>
      <c r="K15" s="64"/>
      <c r="L15" s="48"/>
      <c r="M15" s="71">
        <v>18.5</v>
      </c>
      <c r="N15" s="72">
        <v>1.0025999999999999</v>
      </c>
    </row>
    <row r="16" spans="2:15" x14ac:dyDescent="0.15">
      <c r="B16" s="35"/>
      <c r="C16" s="162"/>
      <c r="D16" s="119">
        <v>4</v>
      </c>
      <c r="E16" s="120">
        <v>5</v>
      </c>
      <c r="F16" s="84">
        <f>E16*$I$10</f>
        <v>5.0199999999999996</v>
      </c>
      <c r="G16" s="81" t="s">
        <v>10</v>
      </c>
      <c r="H16" s="140">
        <v>10</v>
      </c>
      <c r="I16" s="84">
        <f>H16*$I$10</f>
        <v>10.039999999999999</v>
      </c>
      <c r="J16" s="85" t="s">
        <v>10</v>
      </c>
      <c r="K16" s="64"/>
      <c r="L16" s="48"/>
      <c r="M16" s="71">
        <v>19</v>
      </c>
      <c r="N16" s="72">
        <v>1.0026999999999999</v>
      </c>
    </row>
    <row r="17" spans="2:16" ht="14.25" thickBot="1" x14ac:dyDescent="0.2">
      <c r="B17" s="35"/>
      <c r="C17" s="162"/>
      <c r="D17" s="80">
        <v>5</v>
      </c>
      <c r="E17" s="123">
        <v>5</v>
      </c>
      <c r="F17" s="84">
        <f>E17*$I$10</f>
        <v>5.0199999999999996</v>
      </c>
      <c r="G17" s="81" t="s">
        <v>10</v>
      </c>
      <c r="H17" s="141">
        <v>10</v>
      </c>
      <c r="I17" s="84">
        <f>H17*$I$10</f>
        <v>10.039999999999999</v>
      </c>
      <c r="J17" s="85" t="s">
        <v>10</v>
      </c>
      <c r="K17" s="64"/>
      <c r="L17" s="48"/>
      <c r="M17" s="71">
        <v>19.5</v>
      </c>
      <c r="N17" s="72">
        <v>1.0027999999999999</v>
      </c>
    </row>
    <row r="18" spans="2:16" x14ac:dyDescent="0.15">
      <c r="B18" s="35"/>
      <c r="C18" s="162"/>
      <c r="D18" s="124" t="s">
        <v>14</v>
      </c>
      <c r="E18" s="125" t="s">
        <v>15</v>
      </c>
      <c r="F18" s="91">
        <f>AVERAGE(F13:F17)</f>
        <v>5.0199999999999996</v>
      </c>
      <c r="G18" s="125" t="s">
        <v>16</v>
      </c>
      <c r="H18" s="126" t="s">
        <v>15</v>
      </c>
      <c r="I18" s="91">
        <f>AVERAGE(I13:I17)</f>
        <v>10.039999999999999</v>
      </c>
      <c r="J18" s="92" t="s">
        <v>16</v>
      </c>
      <c r="K18" s="64"/>
      <c r="L18" s="48"/>
      <c r="M18" s="71">
        <v>20</v>
      </c>
      <c r="N18" s="72">
        <v>1.0028999999999999</v>
      </c>
    </row>
    <row r="19" spans="2:16" x14ac:dyDescent="0.15">
      <c r="B19" s="35"/>
      <c r="C19" s="162"/>
      <c r="D19" s="128" t="s">
        <v>17</v>
      </c>
      <c r="E19" s="129" t="s">
        <v>15</v>
      </c>
      <c r="F19" s="95">
        <f>ROUND((F18-F11)/F11*100,1)</f>
        <v>0.4</v>
      </c>
      <c r="G19" s="130" t="str">
        <f>IF(ABS(F19)&lt;=D23,"適","不適")</f>
        <v>適</v>
      </c>
      <c r="H19" s="131" t="s">
        <v>15</v>
      </c>
      <c r="I19" s="95">
        <f>ROUND((I18-I11)/I11*100,1)</f>
        <v>0.4</v>
      </c>
      <c r="J19" s="97" t="str">
        <f>IF(ABS(I19)&lt;=H23,"適","不適")</f>
        <v>適</v>
      </c>
      <c r="K19" s="64"/>
      <c r="L19" s="48"/>
      <c r="M19" s="71">
        <v>20.5</v>
      </c>
      <c r="N19" s="72">
        <v>1.0029999999999999</v>
      </c>
    </row>
    <row r="20" spans="2:16" ht="14.25" thickBot="1" x14ac:dyDescent="0.2">
      <c r="B20" s="35"/>
      <c r="C20" s="162"/>
      <c r="D20" s="132" t="s">
        <v>18</v>
      </c>
      <c r="E20" s="133" t="s">
        <v>15</v>
      </c>
      <c r="F20" s="99">
        <f>ROUND(STDEV(F13:F17)/F18*100,1)</f>
        <v>0</v>
      </c>
      <c r="G20" s="134" t="str">
        <f>IF(ABS(F20)&lt;=D24,"適","不適")</f>
        <v>適</v>
      </c>
      <c r="H20" s="135" t="s">
        <v>15</v>
      </c>
      <c r="I20" s="99">
        <f>ROUND(STDEV(I13:I17)/I18*100,1)</f>
        <v>0</v>
      </c>
      <c r="J20" s="102" t="str">
        <f>IF(ABS(I20)&lt;=H24,"適","不適")</f>
        <v>適</v>
      </c>
      <c r="K20" s="64"/>
      <c r="L20" s="48"/>
      <c r="M20" s="71">
        <v>21</v>
      </c>
      <c r="N20" s="72">
        <v>1.0031000000000001</v>
      </c>
    </row>
    <row r="21" spans="2:16" x14ac:dyDescent="0.15">
      <c r="B21" s="177"/>
      <c r="C21" s="24"/>
      <c r="D21" s="178"/>
      <c r="E21" s="179" t="s">
        <v>19</v>
      </c>
      <c r="F21" s="60"/>
      <c r="G21" s="60"/>
      <c r="H21" s="60"/>
      <c r="I21" s="383" t="s">
        <v>25</v>
      </c>
      <c r="J21" s="383"/>
      <c r="K21" s="180"/>
      <c r="L21" s="168"/>
      <c r="M21" s="181">
        <v>21.5</v>
      </c>
      <c r="N21" s="182">
        <v>1.0032000000000001</v>
      </c>
      <c r="O21" s="15"/>
    </row>
    <row r="22" spans="2:16" x14ac:dyDescent="0.15">
      <c r="B22" s="177"/>
      <c r="C22" s="24"/>
      <c r="D22" s="183"/>
      <c r="E22" s="183"/>
      <c r="F22" s="183"/>
      <c r="G22" s="183"/>
      <c r="H22" s="183"/>
      <c r="I22" s="183"/>
      <c r="J22" s="183"/>
      <c r="K22" s="184"/>
      <c r="L22" s="168"/>
      <c r="M22" s="181"/>
      <c r="N22" s="182"/>
      <c r="O22" s="15"/>
    </row>
    <row r="23" spans="2:16" x14ac:dyDescent="0.15">
      <c r="B23" s="177"/>
      <c r="C23" s="24"/>
      <c r="D23" s="169">
        <v>5</v>
      </c>
      <c r="E23" s="169"/>
      <c r="F23" s="170"/>
      <c r="G23" s="170"/>
      <c r="H23" s="169">
        <v>5</v>
      </c>
      <c r="I23" s="171"/>
      <c r="J23" s="171"/>
      <c r="K23" s="171"/>
      <c r="L23" s="172"/>
      <c r="M23" s="181">
        <v>22</v>
      </c>
      <c r="N23" s="182">
        <v>1.0033000000000001</v>
      </c>
      <c r="O23" s="15"/>
    </row>
    <row r="24" spans="2:16" x14ac:dyDescent="0.15">
      <c r="B24" s="177"/>
      <c r="C24" s="24"/>
      <c r="D24" s="169">
        <v>2</v>
      </c>
      <c r="E24" s="171"/>
      <c r="F24" s="55"/>
      <c r="G24" s="55"/>
      <c r="H24" s="169">
        <v>2</v>
      </c>
      <c r="I24" s="171"/>
      <c r="J24" s="171"/>
      <c r="K24" s="171"/>
      <c r="L24" s="172"/>
      <c r="M24" s="181">
        <v>22.5</v>
      </c>
      <c r="N24" s="185">
        <v>1.0034000000000001</v>
      </c>
      <c r="O24" s="15"/>
    </row>
    <row r="25" spans="2:16" x14ac:dyDescent="0.15">
      <c r="B25" s="177"/>
      <c r="C25" s="24"/>
      <c r="D25" s="55"/>
      <c r="E25" s="171"/>
      <c r="F25" s="55"/>
      <c r="G25" s="55"/>
      <c r="H25" s="171"/>
      <c r="I25" s="171"/>
      <c r="J25" s="171"/>
      <c r="K25" s="174"/>
      <c r="L25" s="172"/>
      <c r="M25" s="181">
        <v>23</v>
      </c>
      <c r="N25" s="185">
        <v>1.0035000000000001</v>
      </c>
      <c r="O25" s="15"/>
    </row>
    <row r="26" spans="2:16" x14ac:dyDescent="0.15">
      <c r="B26" s="177"/>
      <c r="C26" s="24"/>
      <c r="D26" s="55"/>
      <c r="E26" s="171"/>
      <c r="F26" s="55"/>
      <c r="G26" s="55"/>
      <c r="H26" s="171"/>
      <c r="I26" s="171"/>
      <c r="J26" s="171"/>
      <c r="K26" s="171"/>
      <c r="L26" s="172"/>
      <c r="M26" s="181"/>
      <c r="N26" s="185"/>
      <c r="O26" s="15"/>
    </row>
    <row r="27" spans="2:16" x14ac:dyDescent="0.15">
      <c r="B27" s="177"/>
      <c r="C27" s="24"/>
      <c r="D27" s="55"/>
      <c r="E27" s="171"/>
      <c r="F27" s="55"/>
      <c r="G27" s="55"/>
      <c r="H27" s="171"/>
      <c r="I27" s="171"/>
      <c r="J27" s="171"/>
      <c r="K27" s="171"/>
      <c r="L27" s="172"/>
      <c r="M27" s="181"/>
      <c r="N27" s="185"/>
      <c r="O27" s="15"/>
    </row>
    <row r="28" spans="2:16" x14ac:dyDescent="0.15">
      <c r="B28" s="177"/>
      <c r="C28" s="24"/>
      <c r="D28" s="55"/>
      <c r="E28" s="171"/>
      <c r="F28" s="55"/>
      <c r="G28" s="55"/>
      <c r="H28" s="171"/>
      <c r="I28" s="171"/>
      <c r="J28" s="171"/>
      <c r="K28" s="171"/>
      <c r="L28" s="172"/>
      <c r="M28" s="181"/>
      <c r="N28" s="185"/>
      <c r="O28" s="15"/>
    </row>
    <row r="29" spans="2:16" x14ac:dyDescent="0.15">
      <c r="B29" s="177"/>
      <c r="C29" s="24"/>
      <c r="D29" s="55"/>
      <c r="E29" s="171"/>
      <c r="F29" s="55"/>
      <c r="G29" s="55"/>
      <c r="H29" s="171"/>
      <c r="I29" s="171"/>
      <c r="J29" s="171"/>
      <c r="K29" s="171"/>
      <c r="L29" s="172"/>
      <c r="M29" s="181"/>
      <c r="N29" s="185"/>
      <c r="O29" s="15"/>
    </row>
    <row r="30" spans="2:16" ht="12" customHeight="1" x14ac:dyDescent="0.15">
      <c r="B30" s="167"/>
      <c r="C30" s="55"/>
      <c r="D30" s="169"/>
      <c r="E30" s="169"/>
      <c r="F30" s="170"/>
      <c r="G30" s="170"/>
      <c r="H30" s="169"/>
      <c r="I30" s="171"/>
      <c r="J30" s="171"/>
      <c r="K30" s="171"/>
      <c r="L30" s="172"/>
      <c r="M30" s="171"/>
      <c r="N30" s="171"/>
      <c r="O30" s="173"/>
      <c r="P30" s="49"/>
    </row>
    <row r="31" spans="2:16" ht="12" customHeight="1" x14ac:dyDescent="0.15">
      <c r="B31" s="167"/>
      <c r="C31" s="55"/>
      <c r="D31" s="169"/>
      <c r="E31" s="169"/>
      <c r="F31" s="170"/>
      <c r="G31" s="170"/>
      <c r="H31" s="169"/>
      <c r="I31" s="171"/>
      <c r="J31" s="171"/>
      <c r="K31" s="171"/>
      <c r="L31" s="172"/>
      <c r="M31" s="171"/>
      <c r="N31" s="171"/>
      <c r="O31" s="173"/>
      <c r="P31" s="49"/>
    </row>
    <row r="32" spans="2:16" ht="12" customHeight="1" x14ac:dyDescent="0.15">
      <c r="B32" s="167"/>
      <c r="C32" s="55"/>
      <c r="D32" s="169"/>
      <c r="E32" s="169"/>
      <c r="F32" s="170"/>
      <c r="G32" s="170"/>
      <c r="H32" s="169"/>
      <c r="I32" s="171"/>
      <c r="J32" s="171"/>
      <c r="K32" s="171"/>
      <c r="L32" s="172"/>
      <c r="M32" s="171"/>
      <c r="N32" s="171"/>
      <c r="O32" s="173"/>
      <c r="P32" s="49"/>
    </row>
    <row r="33" spans="2:16" ht="12" customHeight="1" x14ac:dyDescent="0.15">
      <c r="B33" s="167"/>
      <c r="C33" s="55"/>
      <c r="D33" s="169"/>
      <c r="E33" s="169"/>
      <c r="F33" s="170"/>
      <c r="G33" s="170"/>
      <c r="H33" s="169"/>
      <c r="I33" s="171"/>
      <c r="J33" s="171"/>
      <c r="K33" s="171"/>
      <c r="L33" s="172"/>
      <c r="M33" s="171"/>
      <c r="N33" s="171"/>
      <c r="O33" s="173"/>
      <c r="P33" s="49"/>
    </row>
    <row r="34" spans="2:16" ht="12" customHeight="1" x14ac:dyDescent="0.15">
      <c r="B34" s="167"/>
      <c r="C34" s="55"/>
      <c r="D34" s="169"/>
      <c r="E34" s="169"/>
      <c r="F34" s="170"/>
      <c r="G34" s="170"/>
      <c r="H34" s="169"/>
      <c r="I34" s="171"/>
      <c r="J34" s="171"/>
      <c r="K34" s="171"/>
      <c r="L34" s="172"/>
      <c r="M34" s="171"/>
      <c r="N34" s="171"/>
      <c r="O34" s="173"/>
      <c r="P34" s="49"/>
    </row>
    <row r="35" spans="2:16" ht="12" customHeight="1" x14ac:dyDescent="0.15">
      <c r="B35" s="167"/>
      <c r="C35" s="55"/>
      <c r="D35" s="169"/>
      <c r="E35" s="169"/>
      <c r="F35" s="170"/>
      <c r="G35" s="170"/>
      <c r="H35" s="169"/>
      <c r="I35" s="171"/>
      <c r="J35" s="171"/>
      <c r="K35" s="171"/>
      <c r="L35" s="172"/>
      <c r="M35" s="171"/>
      <c r="N35" s="171"/>
      <c r="O35" s="173"/>
      <c r="P35" s="49"/>
    </row>
    <row r="36" spans="2:16" ht="12" customHeight="1" x14ac:dyDescent="0.15">
      <c r="B36" s="167"/>
      <c r="C36" s="55"/>
      <c r="D36" s="169"/>
      <c r="E36" s="169"/>
      <c r="F36" s="170"/>
      <c r="G36" s="170"/>
      <c r="H36" s="169"/>
      <c r="I36" s="171"/>
      <c r="J36" s="171"/>
      <c r="K36" s="171"/>
      <c r="L36" s="172"/>
      <c r="M36" s="171"/>
      <c r="N36" s="171"/>
      <c r="O36" s="173"/>
      <c r="P36" s="49"/>
    </row>
    <row r="37" spans="2:16" ht="12" customHeight="1" x14ac:dyDescent="0.15">
      <c r="B37" s="167"/>
      <c r="C37" s="55"/>
      <c r="D37" s="169"/>
      <c r="E37" s="169"/>
      <c r="F37" s="170"/>
      <c r="G37" s="170"/>
      <c r="H37" s="169"/>
      <c r="I37" s="171"/>
      <c r="J37" s="171"/>
      <c r="K37" s="171"/>
      <c r="L37" s="172"/>
      <c r="M37" s="171"/>
      <c r="N37" s="171"/>
      <c r="O37" s="173"/>
      <c r="P37" s="49"/>
    </row>
    <row r="38" spans="2:16" ht="12" customHeight="1" x14ac:dyDescent="0.15">
      <c r="B38" s="167"/>
      <c r="C38" s="55"/>
      <c r="D38" s="169"/>
      <c r="E38" s="169"/>
      <c r="F38" s="170"/>
      <c r="G38" s="170"/>
      <c r="H38" s="169"/>
      <c r="I38" s="171"/>
      <c r="J38" s="171"/>
      <c r="K38" s="171"/>
      <c r="L38" s="172"/>
      <c r="M38" s="171"/>
      <c r="N38" s="171"/>
      <c r="O38" s="173"/>
      <c r="P38" s="49"/>
    </row>
    <row r="39" spans="2:16" x14ac:dyDescent="0.15">
      <c r="B39" s="177"/>
      <c r="C39" s="24"/>
      <c r="D39" s="55"/>
      <c r="E39" s="171"/>
      <c r="F39" s="55"/>
      <c r="G39" s="55"/>
      <c r="H39" s="171"/>
      <c r="I39" s="171"/>
      <c r="J39" s="171"/>
      <c r="K39" s="171"/>
      <c r="L39" s="172"/>
      <c r="M39" s="181"/>
      <c r="N39" s="185"/>
      <c r="O39" s="15"/>
    </row>
    <row r="40" spans="2:16" x14ac:dyDescent="0.15">
      <c r="B40" s="177"/>
      <c r="C40" s="24"/>
      <c r="D40" s="55"/>
      <c r="E40" s="171"/>
      <c r="F40" s="55"/>
      <c r="G40" s="55"/>
      <c r="H40" s="171"/>
      <c r="I40" s="171"/>
      <c r="J40" s="171"/>
      <c r="K40" s="171"/>
      <c r="L40" s="172"/>
      <c r="M40" s="181"/>
      <c r="N40" s="185"/>
      <c r="O40" s="15"/>
    </row>
    <row r="41" spans="2:16" x14ac:dyDescent="0.15">
      <c r="B41" s="177"/>
      <c r="C41" s="24"/>
      <c r="D41" s="55"/>
      <c r="E41" s="171"/>
      <c r="F41" s="55"/>
      <c r="G41" s="55"/>
      <c r="H41" s="171"/>
      <c r="I41" s="171"/>
      <c r="J41" s="171"/>
      <c r="K41" s="171"/>
      <c r="L41" s="172"/>
      <c r="M41" s="181"/>
      <c r="N41" s="185"/>
      <c r="O41" s="15"/>
    </row>
    <row r="42" spans="2:16" x14ac:dyDescent="0.15">
      <c r="B42" s="35"/>
      <c r="C42" s="162"/>
      <c r="D42" s="46"/>
      <c r="E42" s="52"/>
      <c r="F42" s="46"/>
      <c r="G42" s="46"/>
      <c r="H42" s="52"/>
      <c r="I42" s="52"/>
      <c r="J42" s="52"/>
      <c r="K42" s="52"/>
      <c r="L42" s="53"/>
      <c r="M42" s="71"/>
      <c r="N42" s="114"/>
    </row>
    <row r="43" spans="2:16" x14ac:dyDescent="0.15">
      <c r="B43" s="35"/>
      <c r="C43" s="142"/>
      <c r="D43" s="46"/>
      <c r="E43" s="52"/>
      <c r="F43" s="46"/>
      <c r="G43" s="46"/>
      <c r="H43" s="52"/>
      <c r="I43" s="52"/>
      <c r="J43" s="52"/>
      <c r="K43" s="52"/>
      <c r="L43" s="53"/>
      <c r="M43" s="71"/>
      <c r="N43" s="114"/>
    </row>
    <row r="44" spans="2:16" x14ac:dyDescent="0.15">
      <c r="B44" s="35"/>
      <c r="C44" s="143"/>
      <c r="D44" s="57"/>
      <c r="E44" s="115"/>
      <c r="F44" s="57"/>
      <c r="G44" s="57"/>
      <c r="H44" s="115"/>
      <c r="I44" s="115"/>
      <c r="J44" s="115"/>
      <c r="K44" s="116"/>
      <c r="L44" s="53"/>
      <c r="M44" s="71"/>
      <c r="N44" s="114"/>
    </row>
    <row r="45" spans="2:16" ht="14.25" thickBot="1" x14ac:dyDescent="0.2">
      <c r="B45" s="59"/>
      <c r="C45" s="162"/>
      <c r="D45" s="60" t="s">
        <v>20</v>
      </c>
      <c r="E45" s="61"/>
      <c r="F45" s="62"/>
      <c r="G45" s="62"/>
      <c r="H45" s="61"/>
      <c r="I45" s="63" t="s">
        <v>90</v>
      </c>
      <c r="J45" s="176">
        <f ca="1">TODAY()</f>
        <v>42710</v>
      </c>
      <c r="K45" s="64"/>
      <c r="L45" s="48"/>
      <c r="M45" s="71">
        <v>23.5</v>
      </c>
      <c r="N45" s="114">
        <v>1.0036</v>
      </c>
    </row>
    <row r="46" spans="2:16" ht="14.25" thickBot="1" x14ac:dyDescent="0.2">
      <c r="B46" s="59"/>
      <c r="C46" s="162"/>
      <c r="D46" s="65" t="s">
        <v>6</v>
      </c>
      <c r="E46" s="374"/>
      <c r="F46" s="375"/>
      <c r="G46" s="376"/>
      <c r="H46" s="66" t="s">
        <v>7</v>
      </c>
      <c r="I46" s="377"/>
      <c r="J46" s="376"/>
      <c r="K46" s="64"/>
      <c r="L46" s="48"/>
      <c r="M46" s="71">
        <v>24</v>
      </c>
      <c r="N46" s="114">
        <v>1.0038</v>
      </c>
    </row>
    <row r="47" spans="2:16" ht="14.25" thickBot="1" x14ac:dyDescent="0.2">
      <c r="B47" s="59"/>
      <c r="C47" s="162"/>
      <c r="D47" s="66" t="s">
        <v>37</v>
      </c>
      <c r="E47" s="67"/>
      <c r="F47" s="68" t="s">
        <v>5</v>
      </c>
      <c r="G47" s="378" t="s">
        <v>34</v>
      </c>
      <c r="H47" s="381"/>
      <c r="I47" s="69" t="e">
        <f>VLOOKUP(MROUND(E47,0.5),M10:N58,2)</f>
        <v>#N/A</v>
      </c>
      <c r="J47" s="70" t="s">
        <v>33</v>
      </c>
      <c r="K47" s="64"/>
      <c r="L47" s="48"/>
      <c r="M47" s="71">
        <v>24.5</v>
      </c>
      <c r="N47" s="114">
        <v>1.0039</v>
      </c>
    </row>
    <row r="48" spans="2:16" x14ac:dyDescent="0.15">
      <c r="B48" s="59"/>
      <c r="C48" s="162"/>
      <c r="D48" s="73" t="s">
        <v>8</v>
      </c>
      <c r="E48" s="74" t="s">
        <v>30</v>
      </c>
      <c r="F48" s="144"/>
      <c r="G48" s="76" t="s">
        <v>10</v>
      </c>
      <c r="H48" s="77" t="s">
        <v>32</v>
      </c>
      <c r="I48" s="78"/>
      <c r="J48" s="79" t="s">
        <v>36</v>
      </c>
      <c r="K48" s="64"/>
      <c r="L48" s="48"/>
      <c r="M48" s="71">
        <v>25</v>
      </c>
      <c r="N48" s="114">
        <v>1.004</v>
      </c>
    </row>
    <row r="49" spans="2:14" x14ac:dyDescent="0.15">
      <c r="B49" s="59"/>
      <c r="C49" s="162"/>
      <c r="D49" s="73" t="s">
        <v>12</v>
      </c>
      <c r="E49" s="80" t="s">
        <v>13</v>
      </c>
      <c r="F49" s="370" t="s">
        <v>35</v>
      </c>
      <c r="G49" s="371"/>
      <c r="H49" s="81" t="s">
        <v>13</v>
      </c>
      <c r="I49" s="370" t="s">
        <v>35</v>
      </c>
      <c r="J49" s="371"/>
      <c r="K49" s="64"/>
      <c r="L49" s="48"/>
      <c r="M49" s="71">
        <v>25.5</v>
      </c>
      <c r="N49" s="114">
        <v>1.0041</v>
      </c>
    </row>
    <row r="50" spans="2:14" x14ac:dyDescent="0.15">
      <c r="B50" s="59"/>
      <c r="C50" s="162"/>
      <c r="D50" s="82">
        <v>1</v>
      </c>
      <c r="E50" s="83"/>
      <c r="F50" s="121" t="e">
        <f>E50*$I$47</f>
        <v>#N/A</v>
      </c>
      <c r="G50" s="85" t="s">
        <v>10</v>
      </c>
      <c r="H50" s="145"/>
      <c r="I50" s="121" t="e">
        <f>H50*$I$47</f>
        <v>#N/A</v>
      </c>
      <c r="J50" s="85" t="s">
        <v>10</v>
      </c>
      <c r="K50" s="64"/>
      <c r="L50" s="48"/>
      <c r="M50" s="71">
        <v>26</v>
      </c>
      <c r="N50" s="114">
        <v>1.0043</v>
      </c>
    </row>
    <row r="51" spans="2:14" x14ac:dyDescent="0.15">
      <c r="B51" s="59"/>
      <c r="C51" s="162"/>
      <c r="D51" s="82">
        <v>2</v>
      </c>
      <c r="E51" s="83"/>
      <c r="F51" s="121" t="e">
        <f>E51*$I$47</f>
        <v>#N/A</v>
      </c>
      <c r="G51" s="85" t="s">
        <v>10</v>
      </c>
      <c r="H51" s="145"/>
      <c r="I51" s="121" t="e">
        <f>H51*$I$47</f>
        <v>#N/A</v>
      </c>
      <c r="J51" s="85" t="s">
        <v>10</v>
      </c>
      <c r="K51" s="64"/>
      <c r="L51" s="48"/>
      <c r="M51" s="71">
        <v>26.5</v>
      </c>
      <c r="N51" s="114">
        <v>1.0044</v>
      </c>
    </row>
    <row r="52" spans="2:14" x14ac:dyDescent="0.15">
      <c r="B52" s="59"/>
      <c r="C52" s="162"/>
      <c r="D52" s="82">
        <v>3</v>
      </c>
      <c r="E52" s="83"/>
      <c r="F52" s="121" t="e">
        <f>E52*$I$47</f>
        <v>#N/A</v>
      </c>
      <c r="G52" s="85" t="s">
        <v>10</v>
      </c>
      <c r="H52" s="145"/>
      <c r="I52" s="121" t="e">
        <f>H52*$I$47</f>
        <v>#N/A</v>
      </c>
      <c r="J52" s="85" t="s">
        <v>10</v>
      </c>
      <c r="K52" s="64"/>
      <c r="L52" s="48"/>
      <c r="M52" s="71">
        <v>27</v>
      </c>
      <c r="N52" s="114">
        <v>1.0044999999999999</v>
      </c>
    </row>
    <row r="53" spans="2:14" x14ac:dyDescent="0.15">
      <c r="B53" s="59"/>
      <c r="C53" s="162"/>
      <c r="D53" s="82">
        <v>4</v>
      </c>
      <c r="E53" s="83"/>
      <c r="F53" s="121" t="e">
        <f>E53*$I$47</f>
        <v>#N/A</v>
      </c>
      <c r="G53" s="85" t="s">
        <v>10</v>
      </c>
      <c r="H53" s="145"/>
      <c r="I53" s="121" t="e">
        <f>H53*$I$47</f>
        <v>#N/A</v>
      </c>
      <c r="J53" s="85" t="s">
        <v>10</v>
      </c>
      <c r="K53" s="64"/>
      <c r="L53" s="48"/>
      <c r="M53" s="71">
        <v>27.5</v>
      </c>
      <c r="N53" s="114">
        <v>1.0046999999999999</v>
      </c>
    </row>
    <row r="54" spans="2:14" ht="14.25" thickBot="1" x14ac:dyDescent="0.2">
      <c r="B54" s="59"/>
      <c r="C54" s="162"/>
      <c r="D54" s="87">
        <v>5</v>
      </c>
      <c r="E54" s="88"/>
      <c r="F54" s="121" t="e">
        <f>E54*$I$47</f>
        <v>#N/A</v>
      </c>
      <c r="G54" s="85" t="s">
        <v>10</v>
      </c>
      <c r="H54" s="145"/>
      <c r="I54" s="121" t="e">
        <f>H54*$I$47</f>
        <v>#N/A</v>
      </c>
      <c r="J54" s="85" t="s">
        <v>10</v>
      </c>
      <c r="K54" s="64"/>
      <c r="L54" s="48"/>
      <c r="M54" s="71">
        <v>28</v>
      </c>
      <c r="N54" s="114">
        <v>1.0047999999999999</v>
      </c>
    </row>
    <row r="55" spans="2:14" x14ac:dyDescent="0.15">
      <c r="B55" s="59"/>
      <c r="C55" s="162"/>
      <c r="D55" s="90" t="s">
        <v>14</v>
      </c>
      <c r="E55" s="90" t="s">
        <v>15</v>
      </c>
      <c r="F55" s="127" t="e">
        <f>AVERAGE(F50:F54)</f>
        <v>#N/A</v>
      </c>
      <c r="G55" s="92" t="s">
        <v>16</v>
      </c>
      <c r="H55" s="93" t="s">
        <v>15</v>
      </c>
      <c r="I55" s="127" t="e">
        <f>AVERAGE(I50:I54)</f>
        <v>#N/A</v>
      </c>
      <c r="J55" s="92" t="s">
        <v>16</v>
      </c>
      <c r="K55" s="64"/>
      <c r="L55" s="48"/>
      <c r="M55" s="71">
        <v>28.5</v>
      </c>
      <c r="N55" s="114">
        <v>1.0049999999999999</v>
      </c>
    </row>
    <row r="56" spans="2:14" x14ac:dyDescent="0.15">
      <c r="B56" s="59"/>
      <c r="C56" s="162"/>
      <c r="D56" s="94" t="s">
        <v>17</v>
      </c>
      <c r="E56" s="94" t="s">
        <v>15</v>
      </c>
      <c r="F56" s="95" t="e">
        <f>ROUND((F55-F48)/F48*100,1)</f>
        <v>#N/A</v>
      </c>
      <c r="G56" s="96" t="e">
        <f>IF(ABS(F56)&lt;=D60,"適","不適")</f>
        <v>#N/A</v>
      </c>
      <c r="H56" s="161" t="s">
        <v>15</v>
      </c>
      <c r="I56" s="95" t="e">
        <f>ROUND((I55-I48)/I48*100,1)</f>
        <v>#N/A</v>
      </c>
      <c r="J56" s="97" t="e">
        <f>IF(ABS(I56)&lt;=H60,"適","不適")</f>
        <v>#N/A</v>
      </c>
      <c r="K56" s="64"/>
      <c r="L56" s="48"/>
      <c r="M56" s="71">
        <v>29</v>
      </c>
      <c r="N56" s="114">
        <v>1.0051000000000001</v>
      </c>
    </row>
    <row r="57" spans="2:14" ht="14.25" thickBot="1" x14ac:dyDescent="0.2">
      <c r="B57" s="59"/>
      <c r="C57" s="162"/>
      <c r="D57" s="98" t="s">
        <v>18</v>
      </c>
      <c r="E57" s="98" t="s">
        <v>15</v>
      </c>
      <c r="F57" s="99" t="e">
        <f>ROUND(STDEV(F50:F54)/F55*100,1)</f>
        <v>#N/A</v>
      </c>
      <c r="G57" s="100" t="e">
        <f>IF(ABS(F57)&lt;=D61,"適","不適")</f>
        <v>#N/A</v>
      </c>
      <c r="H57" s="101" t="s">
        <v>15</v>
      </c>
      <c r="I57" s="99" t="e">
        <f>ROUND(STDEV(I50:I54)/I55*100,1)</f>
        <v>#N/A</v>
      </c>
      <c r="J57" s="102" t="e">
        <f>IF(ABS(I57)&lt;=H61,"適","不適")</f>
        <v>#N/A</v>
      </c>
      <c r="K57" s="64"/>
      <c r="L57" s="48"/>
      <c r="M57" s="71">
        <v>29.5</v>
      </c>
      <c r="N57" s="114">
        <v>1.0052000000000001</v>
      </c>
    </row>
    <row r="58" spans="2:14" x14ac:dyDescent="0.15">
      <c r="B58" s="59"/>
      <c r="C58" s="162"/>
      <c r="D58" s="103"/>
      <c r="E58" s="104" t="s">
        <v>19</v>
      </c>
      <c r="F58" s="61"/>
      <c r="G58" s="61"/>
      <c r="H58" s="61"/>
      <c r="I58" s="380"/>
      <c r="J58" s="380"/>
      <c r="K58" s="64"/>
      <c r="L58" s="48"/>
      <c r="M58" s="71">
        <v>30</v>
      </c>
      <c r="N58" s="114">
        <v>1.0054000000000001</v>
      </c>
    </row>
    <row r="59" spans="2:14" x14ac:dyDescent="0.15">
      <c r="B59" s="59"/>
      <c r="C59" s="162"/>
      <c r="D59" s="105"/>
      <c r="E59" s="105"/>
      <c r="F59" s="105"/>
      <c r="G59" s="105"/>
      <c r="H59" s="105"/>
      <c r="I59" s="105"/>
      <c r="J59" s="106"/>
      <c r="K59" s="107"/>
      <c r="L59" s="48"/>
      <c r="M59" s="52"/>
      <c r="N59" s="52"/>
    </row>
    <row r="60" spans="2:14" ht="14.25" thickBot="1" x14ac:dyDescent="0.2">
      <c r="B60" s="108"/>
      <c r="C60" s="109"/>
      <c r="D60" s="110">
        <f>IF(F48&lt;=20,5,2)</f>
        <v>5</v>
      </c>
      <c r="E60" s="110"/>
      <c r="F60" s="111"/>
      <c r="G60" s="111"/>
      <c r="H60" s="110">
        <f>IF(I48&lt;=20,5,2)</f>
        <v>5</v>
      </c>
      <c r="I60" s="112"/>
      <c r="J60" s="112"/>
      <c r="K60" s="112"/>
      <c r="L60" s="113"/>
      <c r="M60" s="52"/>
      <c r="N60" s="52"/>
    </row>
    <row r="61" spans="2:14" x14ac:dyDescent="0.15">
      <c r="D61" s="50">
        <f>IF(F48&lt;=20,2,1)</f>
        <v>2</v>
      </c>
      <c r="E61" s="49"/>
      <c r="F61" s="52"/>
      <c r="G61" s="52"/>
      <c r="H61" s="50">
        <f>IF(I48&lt;=20,2,1)</f>
        <v>2</v>
      </c>
      <c r="I61" s="52"/>
      <c r="J61" s="52"/>
      <c r="K61" s="52"/>
      <c r="L61" s="52"/>
      <c r="M61" s="49"/>
      <c r="N61" s="49"/>
    </row>
    <row r="62" spans="2:14" x14ac:dyDescent="0.15">
      <c r="D62" s="52"/>
      <c r="E62" s="52"/>
      <c r="F62" s="52"/>
      <c r="G62" s="52"/>
      <c r="H62" s="52"/>
      <c r="I62" s="52"/>
      <c r="J62" s="52"/>
      <c r="K62" s="52"/>
      <c r="L62" s="52"/>
      <c r="M62" s="49"/>
      <c r="N62" s="49"/>
    </row>
    <row r="63" spans="2:14" x14ac:dyDescent="0.15">
      <c r="D63" s="52"/>
      <c r="E63" s="52"/>
      <c r="F63" s="52"/>
      <c r="G63" s="52"/>
      <c r="H63" s="52"/>
      <c r="I63" s="52"/>
      <c r="J63" s="52"/>
      <c r="K63" s="52"/>
      <c r="L63" s="52"/>
      <c r="M63" s="49"/>
      <c r="N63" s="49"/>
    </row>
    <row r="64" spans="2:14" x14ac:dyDescent="0.15">
      <c r="D64" s="52"/>
      <c r="E64" s="52"/>
      <c r="F64" s="52"/>
      <c r="G64" s="52"/>
      <c r="H64" s="52"/>
      <c r="I64" s="52"/>
      <c r="J64" s="52"/>
      <c r="K64" s="52"/>
      <c r="L64" s="52"/>
      <c r="M64" s="49"/>
      <c r="N64" s="49"/>
    </row>
    <row r="65" spans="4:14" x14ac:dyDescent="0.15">
      <c r="D65" s="49"/>
      <c r="E65" s="49"/>
      <c r="F65" s="49"/>
      <c r="G65" s="49"/>
      <c r="H65" s="49"/>
      <c r="I65" s="49"/>
      <c r="J65" s="49"/>
      <c r="K65" s="49"/>
      <c r="L65" s="49"/>
      <c r="M65" s="49"/>
      <c r="N65" s="49"/>
    </row>
  </sheetData>
  <mergeCells count="14">
    <mergeCell ref="I58:J58"/>
    <mergeCell ref="I21:J21"/>
    <mergeCell ref="E46:G46"/>
    <mergeCell ref="I46:J46"/>
    <mergeCell ref="G47:H47"/>
    <mergeCell ref="F49:G49"/>
    <mergeCell ref="I49:J49"/>
    <mergeCell ref="F12:G12"/>
    <mergeCell ref="I12:J12"/>
    <mergeCell ref="M6:N6"/>
    <mergeCell ref="M8:N8"/>
    <mergeCell ref="E9:G9"/>
    <mergeCell ref="I9:J9"/>
    <mergeCell ref="G10:H10"/>
  </mergeCells>
  <phoneticPr fontId="1"/>
  <pageMargins left="0.43307086614173229" right="0.39370078740157483" top="0.78740157480314965" bottom="0.62992125984251968" header="0.51181102362204722" footer="0.35433070866141736"/>
  <pageSetup paperSize="9" scale="81" orientation="portrait" r:id="rId1"/>
  <headerFooter alignWithMargins="0">
    <oddFooter>&amp;C&amp;P / &amp;N ページ&amp;RRev.4.0</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6"/>
  </sheetPr>
  <dimension ref="A1:P43"/>
  <sheetViews>
    <sheetView showFormulas="1" view="pageBreakPreview" topLeftCell="F10" zoomScale="80" zoomScaleNormal="100" zoomScaleSheetLayoutView="80" workbookViewId="0">
      <selection activeCell="H10" sqref="H10"/>
    </sheetView>
  </sheetViews>
  <sheetFormatPr defaultRowHeight="13.5" x14ac:dyDescent="0.15"/>
  <cols>
    <col min="1" max="1" width="1.125" style="32" customWidth="1"/>
    <col min="2" max="2" width="1.125" style="158" customWidth="1"/>
    <col min="3" max="3" width="8.5" style="158" bestFit="1" customWidth="1"/>
    <col min="4" max="4" width="6.875" style="158" customWidth="1"/>
    <col min="5" max="5" width="14.75" style="158" bestFit="1" customWidth="1"/>
    <col min="6" max="6" width="13.25" style="158" bestFit="1" customWidth="1"/>
    <col min="7" max="7" width="7.875" style="158" customWidth="1"/>
    <col min="8" max="8" width="15" style="158" customWidth="1"/>
    <col min="9" max="9" width="13.25" style="158" bestFit="1" customWidth="1"/>
    <col min="10" max="10" width="2" style="158" customWidth="1"/>
    <col min="11" max="11" width="1" style="158" customWidth="1"/>
    <col min="12" max="13" width="7" style="158" customWidth="1"/>
    <col min="14" max="15" width="12.375" style="158" customWidth="1"/>
    <col min="16" max="16384" width="9" style="158"/>
  </cols>
  <sheetData>
    <row r="1" spans="1:16" ht="12.75" customHeight="1" x14ac:dyDescent="0.15">
      <c r="A1" s="49"/>
      <c r="B1" s="49"/>
      <c r="C1" s="384" t="s">
        <v>27</v>
      </c>
      <c r="D1" s="384"/>
      <c r="E1" s="49"/>
      <c r="F1" s="49"/>
      <c r="G1" s="49"/>
      <c r="H1" s="49"/>
      <c r="I1" s="49"/>
      <c r="J1" s="49"/>
      <c r="K1" s="49"/>
      <c r="L1" s="49"/>
      <c r="M1" s="49"/>
      <c r="N1" s="49"/>
    </row>
    <row r="2" spans="1:16" ht="14.25" customHeight="1" x14ac:dyDescent="0.15">
      <c r="A2" s="49"/>
      <c r="B2" s="49"/>
      <c r="C2" s="160"/>
      <c r="D2" s="49"/>
      <c r="E2" s="49"/>
      <c r="F2" s="49"/>
      <c r="G2" s="49"/>
      <c r="H2" s="49"/>
      <c r="I2" s="49"/>
      <c r="J2" s="49"/>
      <c r="K2" s="49"/>
      <c r="L2" s="372" t="s">
        <v>89</v>
      </c>
      <c r="M2" s="372"/>
      <c r="N2" s="49"/>
    </row>
    <row r="3" spans="1:16" ht="14.25" customHeight="1" x14ac:dyDescent="0.15">
      <c r="A3" s="49"/>
      <c r="B3" s="146"/>
      <c r="C3" s="56"/>
      <c r="D3" s="57"/>
      <c r="E3" s="57"/>
      <c r="F3" s="57"/>
      <c r="G3" s="57"/>
      <c r="H3" s="57"/>
      <c r="I3" s="57"/>
      <c r="J3" s="58"/>
      <c r="K3" s="46"/>
      <c r="L3" s="49"/>
      <c r="M3" s="49"/>
      <c r="N3" s="49"/>
    </row>
    <row r="4" spans="1:16" ht="14.25" customHeight="1" thickBot="1" x14ac:dyDescent="0.2">
      <c r="A4" s="49"/>
      <c r="B4" s="147"/>
      <c r="C4" s="60" t="s">
        <v>4</v>
      </c>
      <c r="D4" s="61"/>
      <c r="E4" s="62"/>
      <c r="F4" s="62"/>
      <c r="G4" s="61"/>
      <c r="H4" s="63" t="s">
        <v>90</v>
      </c>
      <c r="I4" s="176">
        <f ca="1">TODAY()</f>
        <v>42710</v>
      </c>
      <c r="J4" s="64"/>
      <c r="K4" s="46"/>
      <c r="L4" s="373" t="s">
        <v>93</v>
      </c>
      <c r="M4" s="373"/>
      <c r="N4" s="49"/>
    </row>
    <row r="5" spans="1:16" ht="13.5" customHeight="1" thickBot="1" x14ac:dyDescent="0.2">
      <c r="A5" s="49"/>
      <c r="B5" s="148"/>
      <c r="C5" s="65" t="s">
        <v>6</v>
      </c>
      <c r="D5" s="374"/>
      <c r="E5" s="375"/>
      <c r="F5" s="376"/>
      <c r="G5" s="66" t="s">
        <v>7</v>
      </c>
      <c r="H5" s="377"/>
      <c r="I5" s="376"/>
      <c r="J5" s="64"/>
      <c r="K5" s="46"/>
      <c r="L5" s="52" t="s">
        <v>5</v>
      </c>
      <c r="M5" s="54" t="s">
        <v>91</v>
      </c>
      <c r="N5" s="49"/>
    </row>
    <row r="6" spans="1:16" ht="13.5" customHeight="1" thickBot="1" x14ac:dyDescent="0.2">
      <c r="A6" s="49"/>
      <c r="B6" s="148"/>
      <c r="C6" s="66" t="s">
        <v>94</v>
      </c>
      <c r="D6" s="67"/>
      <c r="E6" s="68" t="s">
        <v>5</v>
      </c>
      <c r="F6" s="378" t="s">
        <v>95</v>
      </c>
      <c r="G6" s="379"/>
      <c r="H6" s="69" t="e">
        <f>VLOOKUP(MROUND(D6,0.5),L6:M36,2)</f>
        <v>#N/A</v>
      </c>
      <c r="I6" s="70" t="s">
        <v>96</v>
      </c>
      <c r="J6" s="64"/>
      <c r="K6" s="46"/>
      <c r="L6" s="71">
        <v>16</v>
      </c>
      <c r="M6" s="72">
        <v>1.0021</v>
      </c>
      <c r="N6" s="49"/>
      <c r="O6" s="149"/>
      <c r="P6" s="149"/>
    </row>
    <row r="7" spans="1:16" ht="13.5" customHeight="1" x14ac:dyDescent="0.15">
      <c r="A7" s="49"/>
      <c r="B7" s="148"/>
      <c r="C7" s="73" t="s">
        <v>8</v>
      </c>
      <c r="D7" s="150" t="s">
        <v>30</v>
      </c>
      <c r="E7" s="75"/>
      <c r="F7" s="76" t="s">
        <v>10</v>
      </c>
      <c r="G7" s="151" t="s">
        <v>31</v>
      </c>
      <c r="H7" s="78"/>
      <c r="I7" s="79" t="s">
        <v>10</v>
      </c>
      <c r="J7" s="64"/>
      <c r="K7" s="46"/>
      <c r="L7" s="71">
        <v>16.5</v>
      </c>
      <c r="M7" s="72">
        <v>1.0022</v>
      </c>
      <c r="N7" s="49"/>
      <c r="O7" s="149"/>
      <c r="P7" s="149"/>
    </row>
    <row r="8" spans="1:16" ht="13.5" customHeight="1" x14ac:dyDescent="0.15">
      <c r="A8" s="49"/>
      <c r="B8" s="148"/>
      <c r="C8" s="73" t="s">
        <v>12</v>
      </c>
      <c r="D8" s="80" t="s">
        <v>13</v>
      </c>
      <c r="E8" s="370" t="s">
        <v>97</v>
      </c>
      <c r="F8" s="371"/>
      <c r="G8" s="81" t="s">
        <v>13</v>
      </c>
      <c r="H8" s="370" t="s">
        <v>97</v>
      </c>
      <c r="I8" s="371"/>
      <c r="J8" s="64"/>
      <c r="K8" s="46"/>
      <c r="L8" s="71">
        <v>17</v>
      </c>
      <c r="M8" s="72">
        <v>1.0023</v>
      </c>
      <c r="N8" s="49"/>
      <c r="O8" s="149"/>
      <c r="P8" s="149"/>
    </row>
    <row r="9" spans="1:16" ht="13.5" customHeight="1" x14ac:dyDescent="0.15">
      <c r="A9" s="49"/>
      <c r="B9" s="148"/>
      <c r="C9" s="82">
        <v>1</v>
      </c>
      <c r="D9" s="83"/>
      <c r="E9" s="84" t="e">
        <f>D9*$H$6</f>
        <v>#N/A</v>
      </c>
      <c r="F9" s="85" t="s">
        <v>10</v>
      </c>
      <c r="G9" s="86"/>
      <c r="H9" s="84" t="e">
        <f>G9*$H$6</f>
        <v>#N/A</v>
      </c>
      <c r="I9" s="85" t="s">
        <v>10</v>
      </c>
      <c r="J9" s="64"/>
      <c r="K9" s="46"/>
      <c r="L9" s="71">
        <v>17.5</v>
      </c>
      <c r="M9" s="72">
        <v>1.0024</v>
      </c>
      <c r="N9" s="49"/>
      <c r="O9" s="149"/>
      <c r="P9" s="149"/>
    </row>
    <row r="10" spans="1:16" ht="13.5" customHeight="1" x14ac:dyDescent="0.15">
      <c r="A10" s="49"/>
      <c r="B10" s="148"/>
      <c r="C10" s="82">
        <v>2</v>
      </c>
      <c r="D10" s="83"/>
      <c r="E10" s="84" t="e">
        <f>D10*$H$6</f>
        <v>#N/A</v>
      </c>
      <c r="F10" s="85" t="s">
        <v>10</v>
      </c>
      <c r="G10" s="86"/>
      <c r="H10" s="84" t="e">
        <f>G10*$H$6</f>
        <v>#N/A</v>
      </c>
      <c r="I10" s="85" t="s">
        <v>10</v>
      </c>
      <c r="J10" s="64"/>
      <c r="K10" s="46"/>
      <c r="L10" s="71">
        <v>18</v>
      </c>
      <c r="M10" s="72">
        <v>1.0024999999999999</v>
      </c>
      <c r="N10" s="49"/>
      <c r="O10" s="149"/>
      <c r="P10" s="149"/>
    </row>
    <row r="11" spans="1:16" ht="13.5" customHeight="1" x14ac:dyDescent="0.15">
      <c r="A11" s="49"/>
      <c r="B11" s="148"/>
      <c r="C11" s="82">
        <v>3</v>
      </c>
      <c r="D11" s="83"/>
      <c r="E11" s="84" t="e">
        <f>D11*$H$6</f>
        <v>#N/A</v>
      </c>
      <c r="F11" s="85" t="s">
        <v>10</v>
      </c>
      <c r="G11" s="86"/>
      <c r="H11" s="84" t="e">
        <f>G11*$H$6</f>
        <v>#N/A</v>
      </c>
      <c r="I11" s="85" t="s">
        <v>10</v>
      </c>
      <c r="J11" s="64"/>
      <c r="K11" s="46"/>
      <c r="L11" s="71">
        <v>18.5</v>
      </c>
      <c r="M11" s="72">
        <v>1.0025999999999999</v>
      </c>
      <c r="N11" s="49"/>
      <c r="O11" s="149"/>
      <c r="P11" s="149"/>
    </row>
    <row r="12" spans="1:16" ht="13.5" customHeight="1" x14ac:dyDescent="0.15">
      <c r="A12" s="49"/>
      <c r="B12" s="148"/>
      <c r="C12" s="82">
        <v>4</v>
      </c>
      <c r="D12" s="83"/>
      <c r="E12" s="84" t="e">
        <f>D12*$H$6</f>
        <v>#N/A</v>
      </c>
      <c r="F12" s="85" t="s">
        <v>10</v>
      </c>
      <c r="G12" s="86"/>
      <c r="H12" s="84" t="e">
        <f>G12*$H$6</f>
        <v>#N/A</v>
      </c>
      <c r="I12" s="85" t="s">
        <v>10</v>
      </c>
      <c r="J12" s="64"/>
      <c r="K12" s="46"/>
      <c r="L12" s="71">
        <v>19</v>
      </c>
      <c r="M12" s="72">
        <v>1.0026999999999999</v>
      </c>
      <c r="N12" s="49"/>
      <c r="O12" s="149"/>
      <c r="P12" s="149"/>
    </row>
    <row r="13" spans="1:16" ht="13.5" customHeight="1" thickBot="1" x14ac:dyDescent="0.2">
      <c r="A13" s="49"/>
      <c r="B13" s="148"/>
      <c r="C13" s="87">
        <v>5</v>
      </c>
      <c r="D13" s="88"/>
      <c r="E13" s="84" t="e">
        <f>D13*$H$6</f>
        <v>#N/A</v>
      </c>
      <c r="F13" s="85" t="s">
        <v>10</v>
      </c>
      <c r="G13" s="89"/>
      <c r="H13" s="84" t="e">
        <f>G13*$H$6</f>
        <v>#N/A</v>
      </c>
      <c r="I13" s="85" t="s">
        <v>10</v>
      </c>
      <c r="J13" s="64"/>
      <c r="K13" s="46"/>
      <c r="L13" s="71">
        <v>19.5</v>
      </c>
      <c r="M13" s="72">
        <v>1.0027999999999999</v>
      </c>
      <c r="N13" s="49"/>
      <c r="O13" s="149"/>
      <c r="P13" s="149"/>
    </row>
    <row r="14" spans="1:16" ht="13.5" customHeight="1" x14ac:dyDescent="0.15">
      <c r="A14" s="49"/>
      <c r="B14" s="148"/>
      <c r="C14" s="90" t="s">
        <v>14</v>
      </c>
      <c r="D14" s="90" t="s">
        <v>15</v>
      </c>
      <c r="E14" s="91" t="e">
        <f>AVERAGE(E9:E13)</f>
        <v>#N/A</v>
      </c>
      <c r="F14" s="92" t="s">
        <v>16</v>
      </c>
      <c r="G14" s="93" t="s">
        <v>15</v>
      </c>
      <c r="H14" s="91" t="e">
        <f>AVERAGE(H9:H13)</f>
        <v>#N/A</v>
      </c>
      <c r="I14" s="92" t="s">
        <v>16</v>
      </c>
      <c r="J14" s="64"/>
      <c r="K14" s="46"/>
      <c r="L14" s="71">
        <v>20</v>
      </c>
      <c r="M14" s="72">
        <v>1.0028999999999999</v>
      </c>
      <c r="N14" s="49"/>
      <c r="O14" s="149"/>
      <c r="P14" s="149"/>
    </row>
    <row r="15" spans="1:16" ht="13.5" customHeight="1" x14ac:dyDescent="0.15">
      <c r="A15" s="49"/>
      <c r="B15" s="148"/>
      <c r="C15" s="94" t="s">
        <v>17</v>
      </c>
      <c r="D15" s="94" t="s">
        <v>15</v>
      </c>
      <c r="E15" s="95" t="e">
        <f>ROUND((E14-E7)/E7*100,1)</f>
        <v>#N/A</v>
      </c>
      <c r="F15" s="96" t="e">
        <f>IF(ABS(E15)&lt;=C19,"適","不適")</f>
        <v>#N/A</v>
      </c>
      <c r="G15" s="161" t="s">
        <v>15</v>
      </c>
      <c r="H15" s="95" t="e">
        <f>ROUND((H14-H7)/H7*100,1)</f>
        <v>#N/A</v>
      </c>
      <c r="I15" s="97" t="e">
        <f>IF(ABS(H15)&lt;=G19,"適","不適")</f>
        <v>#N/A</v>
      </c>
      <c r="J15" s="64"/>
      <c r="K15" s="46"/>
      <c r="L15" s="71">
        <v>20.5</v>
      </c>
      <c r="M15" s="72">
        <v>1.0029999999999999</v>
      </c>
      <c r="N15" s="49"/>
      <c r="O15" s="149"/>
      <c r="P15" s="149"/>
    </row>
    <row r="16" spans="1:16" ht="13.5" customHeight="1" thickBot="1" x14ac:dyDescent="0.2">
      <c r="A16" s="49"/>
      <c r="B16" s="148"/>
      <c r="C16" s="98" t="s">
        <v>18</v>
      </c>
      <c r="D16" s="98" t="s">
        <v>15</v>
      </c>
      <c r="E16" s="99" t="e">
        <f>ROUND(STDEV(E9:E13)/E14*100,1)</f>
        <v>#N/A</v>
      </c>
      <c r="F16" s="100" t="e">
        <f>IF(ABS(E16)&lt;=C20,"適","不適")</f>
        <v>#N/A</v>
      </c>
      <c r="G16" s="101" t="s">
        <v>15</v>
      </c>
      <c r="H16" s="99" t="e">
        <f>ROUND(STDEV(H9:H13)/H14*100,1)</f>
        <v>#N/A</v>
      </c>
      <c r="I16" s="102" t="e">
        <f>IF(ABS(H16)&lt;=G20,"適","不適")</f>
        <v>#N/A</v>
      </c>
      <c r="J16" s="64"/>
      <c r="K16" s="46"/>
      <c r="L16" s="71">
        <v>21</v>
      </c>
      <c r="M16" s="72">
        <v>1.0031000000000001</v>
      </c>
      <c r="N16" s="49"/>
      <c r="O16" s="149"/>
      <c r="P16" s="149"/>
    </row>
    <row r="17" spans="1:16" ht="13.5" customHeight="1" x14ac:dyDescent="0.15">
      <c r="A17" s="49"/>
      <c r="B17" s="148"/>
      <c r="C17" s="136"/>
      <c r="D17" s="104" t="s">
        <v>19</v>
      </c>
      <c r="E17" s="61"/>
      <c r="F17" s="61"/>
      <c r="G17" s="61"/>
      <c r="H17" s="380"/>
      <c r="I17" s="380"/>
      <c r="J17" s="64"/>
      <c r="K17" s="46"/>
      <c r="L17" s="71">
        <v>21.5</v>
      </c>
      <c r="M17" s="72">
        <v>1.0032000000000001</v>
      </c>
      <c r="N17" s="49"/>
      <c r="O17" s="149"/>
      <c r="P17" s="149"/>
    </row>
    <row r="18" spans="1:16" ht="0.75" customHeight="1" x14ac:dyDescent="0.15">
      <c r="A18" s="49"/>
      <c r="B18" s="152"/>
      <c r="C18" s="105"/>
      <c r="D18" s="105"/>
      <c r="E18" s="105"/>
      <c r="F18" s="105"/>
      <c r="G18" s="105"/>
      <c r="H18" s="105"/>
      <c r="I18" s="106"/>
      <c r="J18" s="107"/>
      <c r="K18" s="46"/>
      <c r="L18" s="71">
        <v>22</v>
      </c>
      <c r="M18" s="72"/>
      <c r="N18" s="49"/>
      <c r="O18" s="149"/>
      <c r="P18" s="149"/>
    </row>
    <row r="19" spans="1:16" ht="12" customHeight="1" x14ac:dyDescent="0.15">
      <c r="A19" s="49"/>
      <c r="B19" s="49"/>
      <c r="C19" s="50">
        <v>5</v>
      </c>
      <c r="D19" s="50"/>
      <c r="E19" s="137"/>
      <c r="F19" s="137"/>
      <c r="G19" s="50">
        <v>5</v>
      </c>
      <c r="H19" s="52"/>
      <c r="I19" s="52"/>
      <c r="J19" s="52"/>
      <c r="K19" s="52"/>
      <c r="L19" s="71">
        <v>22</v>
      </c>
      <c r="M19" s="72">
        <v>1.0033000000000001</v>
      </c>
      <c r="N19" s="49"/>
      <c r="O19" s="149"/>
      <c r="P19" s="149"/>
    </row>
    <row r="20" spans="1:16" ht="12" customHeight="1" x14ac:dyDescent="0.15">
      <c r="A20" s="49"/>
      <c r="B20" s="49"/>
      <c r="C20" s="50">
        <v>2</v>
      </c>
      <c r="D20" s="52"/>
      <c r="E20" s="49"/>
      <c r="F20" s="49"/>
      <c r="G20" s="50">
        <v>2</v>
      </c>
      <c r="H20" s="52"/>
      <c r="I20" s="52"/>
      <c r="J20" s="52"/>
      <c r="K20" s="52"/>
      <c r="L20" s="71">
        <v>22.5</v>
      </c>
      <c r="M20" s="114">
        <v>1.0034000000000001</v>
      </c>
      <c r="N20" s="49"/>
      <c r="O20" s="149"/>
      <c r="P20" s="149"/>
    </row>
    <row r="21" spans="1:16" ht="12" customHeight="1" x14ac:dyDescent="0.15">
      <c r="A21" s="49"/>
      <c r="B21" s="160"/>
      <c r="C21" s="160"/>
      <c r="D21" s="171"/>
      <c r="E21" s="160"/>
      <c r="F21" s="160"/>
      <c r="G21" s="171"/>
      <c r="H21" s="171"/>
      <c r="I21" s="171"/>
      <c r="J21" s="171"/>
      <c r="K21" s="171"/>
      <c r="L21" s="181">
        <v>23</v>
      </c>
      <c r="M21" s="185">
        <v>1.0035000000000001</v>
      </c>
      <c r="N21" s="160"/>
      <c r="O21" s="186"/>
      <c r="P21" s="149"/>
    </row>
    <row r="22" spans="1:16" ht="0.75" customHeight="1" x14ac:dyDescent="0.15">
      <c r="A22" s="49"/>
      <c r="B22" s="153"/>
      <c r="C22" s="56"/>
      <c r="D22" s="187"/>
      <c r="E22" s="56"/>
      <c r="F22" s="56"/>
      <c r="G22" s="187"/>
      <c r="H22" s="187"/>
      <c r="I22" s="187"/>
      <c r="J22" s="188"/>
      <c r="K22" s="171"/>
      <c r="L22" s="181"/>
      <c r="M22" s="185"/>
      <c r="N22" s="160"/>
      <c r="O22" s="186"/>
      <c r="P22" s="149"/>
    </row>
    <row r="23" spans="1:16" ht="15" customHeight="1" thickBot="1" x14ac:dyDescent="0.2">
      <c r="A23" s="49"/>
      <c r="B23" s="147"/>
      <c r="C23" s="60" t="s">
        <v>20</v>
      </c>
      <c r="D23" s="60"/>
      <c r="E23" s="189"/>
      <c r="F23" s="189"/>
      <c r="G23" s="60"/>
      <c r="H23" s="190" t="s">
        <v>98</v>
      </c>
      <c r="I23" s="191">
        <f ca="1">TODAY()</f>
        <v>42710</v>
      </c>
      <c r="J23" s="180"/>
      <c r="K23" s="55"/>
      <c r="L23" s="181">
        <v>23.5</v>
      </c>
      <c r="M23" s="185">
        <v>1.0036</v>
      </c>
      <c r="N23" s="160"/>
      <c r="O23" s="186"/>
      <c r="P23" s="149"/>
    </row>
    <row r="24" spans="1:16" ht="13.5" customHeight="1" thickBot="1" x14ac:dyDescent="0.2">
      <c r="A24" s="49"/>
      <c r="B24" s="147"/>
      <c r="C24" s="192" t="s">
        <v>6</v>
      </c>
      <c r="D24" s="387"/>
      <c r="E24" s="388"/>
      <c r="F24" s="389"/>
      <c r="G24" s="193" t="s">
        <v>7</v>
      </c>
      <c r="H24" s="390"/>
      <c r="I24" s="389"/>
      <c r="J24" s="180"/>
      <c r="K24" s="55"/>
      <c r="L24" s="181">
        <v>24</v>
      </c>
      <c r="M24" s="185">
        <v>1.0038</v>
      </c>
      <c r="N24" s="160"/>
      <c r="O24" s="186"/>
      <c r="P24" s="149"/>
    </row>
    <row r="25" spans="1:16" ht="13.5" customHeight="1" thickBot="1" x14ac:dyDescent="0.2">
      <c r="A25" s="49"/>
      <c r="B25" s="147"/>
      <c r="C25" s="193" t="s">
        <v>99</v>
      </c>
      <c r="D25" s="194"/>
      <c r="E25" s="195" t="s">
        <v>5</v>
      </c>
      <c r="F25" s="391" t="s">
        <v>100</v>
      </c>
      <c r="G25" s="392"/>
      <c r="H25" s="196" t="e">
        <f>VLOOKUP(MROUND(D25,0.5),L6:M36,2)</f>
        <v>#N/A</v>
      </c>
      <c r="I25" s="197" t="s">
        <v>101</v>
      </c>
      <c r="J25" s="180"/>
      <c r="K25" s="198"/>
      <c r="L25" s="181">
        <v>24.5</v>
      </c>
      <c r="M25" s="185">
        <v>1.0039</v>
      </c>
      <c r="N25" s="160"/>
      <c r="O25" s="186"/>
      <c r="P25" s="149"/>
    </row>
    <row r="26" spans="1:16" ht="13.5" customHeight="1" x14ac:dyDescent="0.15">
      <c r="A26" s="49"/>
      <c r="B26" s="147"/>
      <c r="C26" s="199" t="s">
        <v>8</v>
      </c>
      <c r="D26" s="200" t="s">
        <v>30</v>
      </c>
      <c r="E26" s="201"/>
      <c r="F26" s="202" t="s">
        <v>10</v>
      </c>
      <c r="G26" s="203" t="s">
        <v>31</v>
      </c>
      <c r="H26" s="204"/>
      <c r="I26" s="205" t="s">
        <v>102</v>
      </c>
      <c r="J26" s="180"/>
      <c r="K26" s="55"/>
      <c r="L26" s="181">
        <v>25</v>
      </c>
      <c r="M26" s="185">
        <v>1.004</v>
      </c>
      <c r="N26" s="160"/>
      <c r="O26" s="186"/>
      <c r="P26" s="149"/>
    </row>
    <row r="27" spans="1:16" ht="13.5" customHeight="1" x14ac:dyDescent="0.15">
      <c r="A27" s="49"/>
      <c r="B27" s="147"/>
      <c r="C27" s="199" t="s">
        <v>12</v>
      </c>
      <c r="D27" s="206" t="s">
        <v>13</v>
      </c>
      <c r="E27" s="385" t="s">
        <v>103</v>
      </c>
      <c r="F27" s="386"/>
      <c r="G27" s="207" t="s">
        <v>13</v>
      </c>
      <c r="H27" s="385" t="s">
        <v>103</v>
      </c>
      <c r="I27" s="386"/>
      <c r="J27" s="180"/>
      <c r="K27" s="55"/>
      <c r="L27" s="181">
        <v>25.5</v>
      </c>
      <c r="M27" s="185">
        <v>1.0041</v>
      </c>
      <c r="N27" s="160"/>
      <c r="O27" s="186"/>
      <c r="P27" s="149"/>
    </row>
    <row r="28" spans="1:16" ht="13.5" customHeight="1" x14ac:dyDescent="0.15">
      <c r="A28" s="49"/>
      <c r="B28" s="147"/>
      <c r="C28" s="208">
        <v>1</v>
      </c>
      <c r="D28" s="209"/>
      <c r="E28" s="210" t="e">
        <f>D28*$H$25</f>
        <v>#N/A</v>
      </c>
      <c r="F28" s="211" t="s">
        <v>10</v>
      </c>
      <c r="G28" s="212"/>
      <c r="H28" s="210" t="e">
        <f>G28*$H$25</f>
        <v>#N/A</v>
      </c>
      <c r="I28" s="211" t="s">
        <v>10</v>
      </c>
      <c r="J28" s="180"/>
      <c r="K28" s="55"/>
      <c r="L28" s="181">
        <v>26</v>
      </c>
      <c r="M28" s="185">
        <v>1.0043</v>
      </c>
      <c r="N28" s="160"/>
      <c r="O28" s="186"/>
      <c r="P28" s="149"/>
    </row>
    <row r="29" spans="1:16" ht="13.5" customHeight="1" x14ac:dyDescent="0.15">
      <c r="A29" s="49"/>
      <c r="B29" s="147"/>
      <c r="C29" s="208">
        <v>2</v>
      </c>
      <c r="D29" s="209"/>
      <c r="E29" s="210" t="e">
        <f>D29*$H$25</f>
        <v>#N/A</v>
      </c>
      <c r="F29" s="211" t="s">
        <v>10</v>
      </c>
      <c r="G29" s="212"/>
      <c r="H29" s="210" t="e">
        <f>G29*$H$25</f>
        <v>#N/A</v>
      </c>
      <c r="I29" s="211" t="s">
        <v>10</v>
      </c>
      <c r="J29" s="180"/>
      <c r="K29" s="55"/>
      <c r="L29" s="181">
        <v>26.5</v>
      </c>
      <c r="M29" s="185">
        <v>1.0044</v>
      </c>
      <c r="N29" s="160"/>
      <c r="O29" s="186"/>
      <c r="P29" s="149"/>
    </row>
    <row r="30" spans="1:16" ht="13.5" customHeight="1" x14ac:dyDescent="0.15">
      <c r="A30" s="49"/>
      <c r="B30" s="147"/>
      <c r="C30" s="208">
        <v>3</v>
      </c>
      <c r="D30" s="209"/>
      <c r="E30" s="210" t="e">
        <f>D30*$H$25</f>
        <v>#N/A</v>
      </c>
      <c r="F30" s="211" t="s">
        <v>10</v>
      </c>
      <c r="G30" s="212"/>
      <c r="H30" s="210" t="e">
        <f>G30*$H$25</f>
        <v>#N/A</v>
      </c>
      <c r="I30" s="211" t="s">
        <v>10</v>
      </c>
      <c r="J30" s="180"/>
      <c r="K30" s="55"/>
      <c r="L30" s="181">
        <v>27</v>
      </c>
      <c r="M30" s="185">
        <v>1.0044999999999999</v>
      </c>
      <c r="N30" s="160"/>
      <c r="O30" s="186"/>
      <c r="P30" s="149"/>
    </row>
    <row r="31" spans="1:16" ht="13.5" customHeight="1" x14ac:dyDescent="0.15">
      <c r="A31" s="49"/>
      <c r="B31" s="147"/>
      <c r="C31" s="208">
        <v>4</v>
      </c>
      <c r="D31" s="209"/>
      <c r="E31" s="210" t="e">
        <f>D31*$H$25</f>
        <v>#N/A</v>
      </c>
      <c r="F31" s="211" t="s">
        <v>10</v>
      </c>
      <c r="G31" s="212"/>
      <c r="H31" s="210" t="e">
        <f>G31*$H$25</f>
        <v>#N/A</v>
      </c>
      <c r="I31" s="211" t="s">
        <v>10</v>
      </c>
      <c r="J31" s="180"/>
      <c r="K31" s="55"/>
      <c r="L31" s="181">
        <v>27.5</v>
      </c>
      <c r="M31" s="185">
        <v>1.0046999999999999</v>
      </c>
      <c r="N31" s="160"/>
      <c r="O31" s="186"/>
      <c r="P31" s="149"/>
    </row>
    <row r="32" spans="1:16" ht="13.5" customHeight="1" thickBot="1" x14ac:dyDescent="0.2">
      <c r="A32" s="49"/>
      <c r="B32" s="147"/>
      <c r="C32" s="213">
        <v>5</v>
      </c>
      <c r="D32" s="214"/>
      <c r="E32" s="210" t="e">
        <f>D32*$H$25</f>
        <v>#N/A</v>
      </c>
      <c r="F32" s="211" t="s">
        <v>10</v>
      </c>
      <c r="G32" s="212"/>
      <c r="H32" s="210" t="e">
        <f>G32*$H$25</f>
        <v>#N/A</v>
      </c>
      <c r="I32" s="211" t="s">
        <v>10</v>
      </c>
      <c r="J32" s="180"/>
      <c r="K32" s="55"/>
      <c r="L32" s="181">
        <v>28</v>
      </c>
      <c r="M32" s="185">
        <v>1.0047999999999999</v>
      </c>
      <c r="N32" s="160"/>
      <c r="O32" s="186"/>
      <c r="P32" s="149"/>
    </row>
    <row r="33" spans="1:16" ht="13.5" customHeight="1" x14ac:dyDescent="0.15">
      <c r="A33" s="49"/>
      <c r="B33" s="147"/>
      <c r="C33" s="215" t="s">
        <v>14</v>
      </c>
      <c r="D33" s="215" t="s">
        <v>15</v>
      </c>
      <c r="E33" s="216" t="e">
        <f>AVERAGE(E28:E32)</f>
        <v>#N/A</v>
      </c>
      <c r="F33" s="217" t="s">
        <v>16</v>
      </c>
      <c r="G33" s="218" t="s">
        <v>15</v>
      </c>
      <c r="H33" s="216" t="e">
        <f>AVERAGE(H28:H32)</f>
        <v>#N/A</v>
      </c>
      <c r="I33" s="217" t="s">
        <v>16</v>
      </c>
      <c r="J33" s="180"/>
      <c r="K33" s="55"/>
      <c r="L33" s="181">
        <v>28.5</v>
      </c>
      <c r="M33" s="185">
        <v>1.0049999999999999</v>
      </c>
      <c r="N33" s="160"/>
      <c r="O33" s="186"/>
      <c r="P33" s="149"/>
    </row>
    <row r="34" spans="1:16" ht="13.5" customHeight="1" x14ac:dyDescent="0.15">
      <c r="A34" s="49"/>
      <c r="B34" s="147"/>
      <c r="C34" s="219" t="s">
        <v>17</v>
      </c>
      <c r="D34" s="219" t="s">
        <v>15</v>
      </c>
      <c r="E34" s="220" t="e">
        <f>ROUND((E33-E26)/E26*100,1)</f>
        <v>#N/A</v>
      </c>
      <c r="F34" s="221" t="e">
        <f>IF(ABS(E34)&lt;=C38,"適","不適")</f>
        <v>#N/A</v>
      </c>
      <c r="G34" s="222" t="s">
        <v>15</v>
      </c>
      <c r="H34" s="220" t="e">
        <f>ROUND((H33-H26)/H26*100,1)</f>
        <v>#N/A</v>
      </c>
      <c r="I34" s="223" t="e">
        <f>IF(ABS(H34)&lt;=G38,"適","不適")</f>
        <v>#N/A</v>
      </c>
      <c r="J34" s="180"/>
      <c r="K34" s="55"/>
      <c r="L34" s="181">
        <v>29</v>
      </c>
      <c r="M34" s="185">
        <v>1.0051000000000001</v>
      </c>
      <c r="N34" s="160"/>
      <c r="O34" s="186"/>
      <c r="P34" s="149"/>
    </row>
    <row r="35" spans="1:16" ht="13.5" customHeight="1" thickBot="1" x14ac:dyDescent="0.2">
      <c r="A35" s="49"/>
      <c r="B35" s="147"/>
      <c r="C35" s="224" t="s">
        <v>18</v>
      </c>
      <c r="D35" s="224" t="s">
        <v>15</v>
      </c>
      <c r="E35" s="225" t="e">
        <f>ROUND(STDEV(E28:E32)/E33*100,1)</f>
        <v>#N/A</v>
      </c>
      <c r="F35" s="226" t="e">
        <f>IF(ABS(E35)&lt;=C39,"適","不適")</f>
        <v>#N/A</v>
      </c>
      <c r="G35" s="227" t="s">
        <v>15</v>
      </c>
      <c r="H35" s="225" t="e">
        <f>ROUND(STDEV(H28:H32)/H33*100,1)</f>
        <v>#N/A</v>
      </c>
      <c r="I35" s="228" t="e">
        <f>IF(ABS(H35)&lt;=G39,"適","不適")</f>
        <v>#N/A</v>
      </c>
      <c r="J35" s="180"/>
      <c r="K35" s="55"/>
      <c r="L35" s="181">
        <v>29.5</v>
      </c>
      <c r="M35" s="185">
        <v>1.0052000000000001</v>
      </c>
      <c r="N35" s="160"/>
      <c r="O35" s="186"/>
      <c r="P35" s="149"/>
    </row>
    <row r="36" spans="1:16" ht="13.5" customHeight="1" x14ac:dyDescent="0.15">
      <c r="A36" s="49"/>
      <c r="B36" s="147"/>
      <c r="C36" s="229"/>
      <c r="D36" s="179" t="s">
        <v>19</v>
      </c>
      <c r="E36" s="60"/>
      <c r="F36" s="60"/>
      <c r="G36" s="60"/>
      <c r="H36" s="383"/>
      <c r="I36" s="383"/>
      <c r="J36" s="180"/>
      <c r="K36" s="55"/>
      <c r="L36" s="181">
        <v>30</v>
      </c>
      <c r="M36" s="185">
        <v>1.0054000000000001</v>
      </c>
      <c r="N36" s="160"/>
      <c r="O36" s="186"/>
      <c r="P36" s="149"/>
    </row>
    <row r="37" spans="1:16" ht="0.75" customHeight="1" x14ac:dyDescent="0.15">
      <c r="A37" s="49"/>
      <c r="B37" s="230"/>
      <c r="C37" s="183"/>
      <c r="D37" s="183"/>
      <c r="E37" s="183"/>
      <c r="F37" s="183"/>
      <c r="G37" s="183"/>
      <c r="H37" s="183"/>
      <c r="I37" s="183"/>
      <c r="J37" s="184"/>
      <c r="K37" s="55"/>
      <c r="L37" s="171"/>
      <c r="M37" s="171"/>
      <c r="N37" s="160"/>
      <c r="O37" s="15"/>
    </row>
    <row r="38" spans="1:16" ht="12" customHeight="1" x14ac:dyDescent="0.15">
      <c r="A38" s="49"/>
      <c r="B38" s="160"/>
      <c r="C38" s="169">
        <f>IF(E26&lt;=20,5,2)</f>
        <v>5</v>
      </c>
      <c r="D38" s="169"/>
      <c r="E38" s="231"/>
      <c r="F38" s="231"/>
      <c r="G38" s="169">
        <f>IF(H26&lt;=20,5,2)</f>
        <v>5</v>
      </c>
      <c r="H38" s="171"/>
      <c r="I38" s="171"/>
      <c r="J38" s="171"/>
      <c r="K38" s="171"/>
      <c r="L38" s="171"/>
      <c r="M38" s="171"/>
      <c r="N38" s="160"/>
      <c r="O38" s="15"/>
    </row>
    <row r="39" spans="1:16" ht="12" customHeight="1" x14ac:dyDescent="0.15">
      <c r="A39" s="49"/>
      <c r="B39" s="160"/>
      <c r="C39" s="169">
        <f>IF(E26&lt;=20,2,1)</f>
        <v>2</v>
      </c>
      <c r="D39" s="160"/>
      <c r="E39" s="171"/>
      <c r="F39" s="171"/>
      <c r="G39" s="169">
        <f>IF(H26&lt;=20,2,1)</f>
        <v>2</v>
      </c>
      <c r="H39" s="171"/>
      <c r="I39" s="171"/>
      <c r="J39" s="171"/>
      <c r="K39" s="171"/>
      <c r="L39" s="160"/>
      <c r="M39" s="160"/>
      <c r="N39" s="160"/>
      <c r="O39" s="15"/>
    </row>
    <row r="40" spans="1:16" ht="12" customHeight="1" x14ac:dyDescent="0.15">
      <c r="A40" s="49"/>
      <c r="B40" s="160"/>
      <c r="C40" s="171"/>
      <c r="D40" s="171"/>
      <c r="E40" s="171"/>
      <c r="F40" s="171"/>
      <c r="G40" s="171"/>
      <c r="H40" s="171"/>
      <c r="I40" s="171"/>
      <c r="J40" s="171"/>
      <c r="K40" s="171"/>
      <c r="L40" s="160"/>
      <c r="M40" s="160"/>
      <c r="N40" s="160"/>
      <c r="O40" s="15"/>
    </row>
    <row r="41" spans="1:16" ht="12" customHeight="1" x14ac:dyDescent="0.15">
      <c r="A41" s="49"/>
      <c r="B41" s="160"/>
      <c r="C41" s="171"/>
      <c r="D41" s="171"/>
      <c r="E41" s="171"/>
      <c r="F41" s="171"/>
      <c r="G41" s="171"/>
      <c r="H41" s="171"/>
      <c r="I41" s="171"/>
      <c r="J41" s="171"/>
      <c r="K41" s="171"/>
      <c r="L41" s="160"/>
      <c r="M41" s="160"/>
      <c r="N41" s="160"/>
      <c r="O41" s="15"/>
    </row>
    <row r="42" spans="1:16" ht="12" customHeight="1" x14ac:dyDescent="0.15">
      <c r="A42" s="49"/>
      <c r="B42" s="49"/>
      <c r="C42" s="52"/>
      <c r="D42" s="52"/>
      <c r="E42" s="52"/>
      <c r="F42" s="52"/>
      <c r="G42" s="52"/>
      <c r="H42" s="52"/>
      <c r="I42" s="52"/>
      <c r="J42" s="52"/>
      <c r="K42" s="52"/>
      <c r="L42" s="49"/>
      <c r="M42" s="49"/>
      <c r="N42" s="49"/>
    </row>
    <row r="43" spans="1:16" x14ac:dyDescent="0.15">
      <c r="A43" s="49"/>
      <c r="B43" s="49"/>
      <c r="C43" s="49"/>
      <c r="D43" s="49"/>
      <c r="E43" s="49"/>
      <c r="F43" s="49"/>
      <c r="G43" s="49"/>
      <c r="H43" s="49"/>
      <c r="I43" s="49"/>
      <c r="J43" s="49"/>
      <c r="K43" s="49"/>
      <c r="L43" s="49"/>
      <c r="M43" s="49"/>
      <c r="N43" s="49"/>
    </row>
  </sheetData>
  <dataConsolidate/>
  <mergeCells count="15">
    <mergeCell ref="E27:F27"/>
    <mergeCell ref="H27:I27"/>
    <mergeCell ref="H36:I36"/>
    <mergeCell ref="E8:F8"/>
    <mergeCell ref="H8:I8"/>
    <mergeCell ref="H17:I17"/>
    <mergeCell ref="D24:F24"/>
    <mergeCell ref="H24:I24"/>
    <mergeCell ref="F25:G25"/>
    <mergeCell ref="F6:G6"/>
    <mergeCell ref="C1:D1"/>
    <mergeCell ref="L2:M2"/>
    <mergeCell ref="L4:M4"/>
    <mergeCell ref="D5:F5"/>
    <mergeCell ref="H5:I5"/>
  </mergeCells>
  <phoneticPr fontId="1"/>
  <pageMargins left="0.43307086614173229" right="0.39370078740157483" top="0.78740157480314965" bottom="0.62992125984251968" header="0.51181102362204722" footer="0.35433070866141736"/>
  <pageSetup paperSize="9" scale="70" orientation="landscape" r:id="rId1"/>
  <headerFooter alignWithMargins="0">
    <oddFooter>&amp;C&amp;P / &amp;N ページ&amp;RRev.4.0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検定記録書</vt:lpstr>
      <vt:lpstr>様式-2 結果解析シート10μL未満</vt:lpstr>
      <vt:lpstr>様式-3 結果解析シート10μL以上</vt:lpstr>
      <vt:lpstr>参考 結果解析シート計算式表示例</vt:lpstr>
      <vt:lpstr>検定記録書!Print_Area</vt:lpstr>
      <vt:lpstr>'参考 結果解析シート計算式表示例'!Print_Area</vt:lpstr>
      <vt:lpstr>'様式-2 結果解析シート10μL未満'!Print_Area</vt:lpstr>
      <vt:lpstr>'様式-3 結果解析シート10μL以上'!Print_Area</vt:lpstr>
    </vt:vector>
  </TitlesOfParts>
  <Company>Phramacia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ＩＳ</dc:creator>
  <cp:lastModifiedBy>Hashimoto, Chiyoko</cp:lastModifiedBy>
  <cp:lastPrinted>2016-11-26T23:15:33Z</cp:lastPrinted>
  <dcterms:created xsi:type="dcterms:W3CDTF">1997-06-19T07:40:59Z</dcterms:created>
  <dcterms:modified xsi:type="dcterms:W3CDTF">2016-12-06T06:07:29Z</dcterms:modified>
</cp:coreProperties>
</file>