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umb-my.sharepoint.com/personal/gemma_galecia_umb_edu/Documents/Computer Science/Semester Schedule/2025 Summer/"/>
    </mc:Choice>
  </mc:AlternateContent>
  <xr:revisionPtr revIDLastSave="2" documentId="8_{5595717E-74BA-4756-9EC6-C617D1952A07}" xr6:coauthVersionLast="47" xr6:coauthVersionMax="47" xr10:uidLastSave="{76DD434B-C031-4307-AF81-729D8FDE2CF5}"/>
  <bookViews>
    <workbookView xWindow="8790" yWindow="915" windowWidth="17205" windowHeight="13905" xr2:uid="{E8BB6156-693C-4F14-82C3-D5A76958CAA9}"/>
  </bookViews>
  <sheets>
    <sheet name="CLSSCHED2 (006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C2" i="1"/>
  <c r="E2" i="1"/>
  <c r="C11" i="1"/>
  <c r="B11" i="1"/>
  <c r="E11" i="1"/>
  <c r="C12" i="1"/>
  <c r="B12" i="1"/>
  <c r="E12" i="1"/>
  <c r="C13" i="1"/>
  <c r="B13" i="1"/>
  <c r="E13" i="1"/>
  <c r="C14" i="1"/>
  <c r="B14" i="1"/>
  <c r="E14" i="1"/>
  <c r="C15" i="1"/>
  <c r="B15" i="1"/>
  <c r="E15" i="1"/>
  <c r="C16" i="1"/>
  <c r="B16" i="1"/>
  <c r="E16" i="1"/>
  <c r="C17" i="1"/>
  <c r="B17" i="1"/>
  <c r="E17" i="1"/>
  <c r="C18" i="1"/>
  <c r="B18" i="1"/>
  <c r="E18" i="1"/>
  <c r="C19" i="1"/>
  <c r="B19" i="1"/>
  <c r="E19" i="1"/>
  <c r="C3" i="1"/>
  <c r="B3" i="1"/>
  <c r="E3" i="1"/>
  <c r="C4" i="1"/>
  <c r="B4" i="1"/>
  <c r="E4" i="1"/>
  <c r="C5" i="1"/>
  <c r="B5" i="1"/>
  <c r="E5" i="1"/>
  <c r="C6" i="1"/>
  <c r="B6" i="1"/>
  <c r="E6" i="1"/>
  <c r="C7" i="1"/>
  <c r="B7" i="1"/>
  <c r="E7" i="1"/>
  <c r="C8" i="1"/>
  <c r="B8" i="1"/>
  <c r="E8" i="1"/>
  <c r="C9" i="1"/>
  <c r="B9" i="1"/>
  <c r="E9" i="1"/>
  <c r="C10" i="1"/>
  <c r="B10" i="1"/>
  <c r="E10" i="1"/>
</calcChain>
</file>

<file path=xl/sharedStrings.xml><?xml version="1.0" encoding="utf-8"?>
<sst xmlns="http://schemas.openxmlformats.org/spreadsheetml/2006/main" count="131" uniqueCount="63">
  <si>
    <t>Sect</t>
  </si>
  <si>
    <t>Subject</t>
  </si>
  <si>
    <t>Ctlg #</t>
  </si>
  <si>
    <t>Title</t>
  </si>
  <si>
    <t>Cls #</t>
  </si>
  <si>
    <t>Fac Id</t>
  </si>
  <si>
    <t>Mtg Start</t>
  </si>
  <si>
    <t>Mtg End</t>
  </si>
  <si>
    <t>Mtg Ptrn</t>
  </si>
  <si>
    <t>Emp Name</t>
  </si>
  <si>
    <t>CS</t>
  </si>
  <si>
    <t>Introduction to Computing</t>
  </si>
  <si>
    <t xml:space="preserve"> </t>
  </si>
  <si>
    <t>Y04-4120</t>
  </si>
  <si>
    <t>03:00PM</t>
  </si>
  <si>
    <t>04:30PM</t>
  </si>
  <si>
    <t>MTuTh</t>
  </si>
  <si>
    <t>Kelly,Christopher Grant</t>
  </si>
  <si>
    <t>Y02-2130</t>
  </si>
  <si>
    <t>05:45PM</t>
  </si>
  <si>
    <t>Tu</t>
  </si>
  <si>
    <t>Intermediate Computing with Data Structures</t>
  </si>
  <si>
    <t>Y03-3350</t>
  </si>
  <si>
    <t>06:00PM</t>
  </si>
  <si>
    <t>07:30PM</t>
  </si>
  <si>
    <t>Sepahyar,Soheil</t>
  </si>
  <si>
    <t>Y04-4170</t>
  </si>
  <si>
    <t>Applied Discrete Mathematics</t>
  </si>
  <si>
    <t>Y04-4190</t>
  </si>
  <si>
    <t>11:30AM</t>
  </si>
  <si>
    <t>01:00PM</t>
  </si>
  <si>
    <t>Ensafitakaldani,Fatemeh</t>
  </si>
  <si>
    <t>Social Issues and Ethics in Computing</t>
  </si>
  <si>
    <t>W01-0031</t>
  </si>
  <si>
    <t>10:00AM</t>
  </si>
  <si>
    <t>Potasznik,Amanda</t>
  </si>
  <si>
    <t>Mobile Applications</t>
  </si>
  <si>
    <t>W01-0052</t>
  </si>
  <si>
    <t>Sheng,Bo</t>
  </si>
  <si>
    <t>TuTh</t>
  </si>
  <si>
    <t>09:00PM</t>
  </si>
  <si>
    <t>Perez,Beatrice Maria</t>
  </si>
  <si>
    <t>MW</t>
  </si>
  <si>
    <t>ON-LINE</t>
  </si>
  <si>
    <t>TBA</t>
  </si>
  <si>
    <t>Network Security Administration II</t>
  </si>
  <si>
    <t>IT</t>
  </si>
  <si>
    <t>W01-0047</t>
  </si>
  <si>
    <t>Banjo,Temitayo</t>
  </si>
  <si>
    <t>08:00PM</t>
  </si>
  <si>
    <t>05:00PM</t>
  </si>
  <si>
    <t>Introduction to Linux/Unix</t>
  </si>
  <si>
    <t>Hatziyannis,Vivian M</t>
  </si>
  <si>
    <t>Web Fluency</t>
  </si>
  <si>
    <t>Stone,Mark H</t>
  </si>
  <si>
    <t>Relational Databases</t>
  </si>
  <si>
    <t>REMOTE</t>
  </si>
  <si>
    <t>Soro,Torna Omar</t>
  </si>
  <si>
    <t>Intermediate Scripting</t>
  </si>
  <si>
    <t>Introduction to Scripting</t>
  </si>
  <si>
    <t>Y04-4180</t>
  </si>
  <si>
    <t>Introduction To Java</t>
  </si>
  <si>
    <t>Information Technology Problem Solving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</si>
</sst>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AB30E-AF58-4BA0-8CCF-B90A892791B0}">
  <dimension ref="A1:J19"/>
  <sheetViews>
    <sheetView tabSelected="1" topLeftCell="A4" workbookViewId="0">
      <selection activeCell="A4" sqref="A1:A1048576"/>
    </sheetView>
  </sheetViews>
  <sheetFormatPr defaultColWidth="9.28515625" defaultRowHeight="15" x14ac:dyDescent="0.25"/>
  <cols>
    <col min="1" max="1" width="7.42578125" bestFit="1" customWidth="1"/>
    <col min="2" max="2" width="5.7109375" bestFit="1" customWidth="1"/>
    <col min="3" max="3" width="4.5703125" bestFit="1" customWidth="1"/>
    <col min="4" max="4" width="41.140625" bestFit="1" customWidth="1"/>
    <col min="5" max="5" width="5.140625" bestFit="1" customWidth="1"/>
    <col min="6" max="6" width="9.42578125" bestFit="1" customWidth="1"/>
    <col min="7" max="7" width="8.5703125" bestFit="1" customWidth="1"/>
    <col min="8" max="8" width="8.28515625" bestFit="1" customWidth="1"/>
    <col min="9" max="9" width="8.140625" bestFit="1" customWidth="1"/>
    <col min="10" max="10" width="23.42578125" bestFit="1" customWidth="1"/>
  </cols>
  <sheetData>
    <row r="1" spans="1:10" x14ac:dyDescent="0.25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tr">
        <f>" 110"</f>
        <v xml:space="preserve"> 110</v>
      </c>
      <c r="C2" t="str">
        <f>"01"</f>
        <v>01</v>
      </c>
      <c r="D2" t="s">
        <v>11</v>
      </c>
      <c r="E2" t="str">
        <f>"2313"</f>
        <v>2313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</row>
    <row r="3" spans="1:10" x14ac:dyDescent="0.25">
      <c r="A3" t="s">
        <v>10</v>
      </c>
      <c r="B3" t="str">
        <f>" 110"</f>
        <v xml:space="preserve"> 110</v>
      </c>
      <c r="C3" t="str">
        <f>"01D"</f>
        <v>01D</v>
      </c>
      <c r="D3" t="s">
        <v>11</v>
      </c>
      <c r="E3" t="str">
        <f>"2314"</f>
        <v>2314</v>
      </c>
      <c r="F3" t="s">
        <v>18</v>
      </c>
      <c r="G3" t="s">
        <v>15</v>
      </c>
      <c r="H3" t="s">
        <v>19</v>
      </c>
      <c r="I3" t="s">
        <v>20</v>
      </c>
      <c r="J3" t="s">
        <v>17</v>
      </c>
    </row>
    <row r="4" spans="1:10" x14ac:dyDescent="0.25">
      <c r="A4" t="s">
        <v>10</v>
      </c>
      <c r="B4" t="str">
        <f>" 110"</f>
        <v xml:space="preserve"> 110</v>
      </c>
      <c r="C4" t="str">
        <f>"02D"</f>
        <v>02D</v>
      </c>
      <c r="D4" t="s">
        <v>11</v>
      </c>
      <c r="E4" t="str">
        <f>"2315"</f>
        <v>2315</v>
      </c>
      <c r="F4" t="s">
        <v>12</v>
      </c>
      <c r="G4" t="s">
        <v>12</v>
      </c>
      <c r="H4" t="s">
        <v>12</v>
      </c>
      <c r="I4" t="s">
        <v>20</v>
      </c>
      <c r="J4" t="s">
        <v>12</v>
      </c>
    </row>
    <row r="5" spans="1:10" x14ac:dyDescent="0.25">
      <c r="A5" t="s">
        <v>10</v>
      </c>
      <c r="B5" t="str">
        <f>" 210"</f>
        <v xml:space="preserve"> 210</v>
      </c>
      <c r="C5" t="str">
        <f>"01"</f>
        <v>01</v>
      </c>
      <c r="D5" t="s">
        <v>21</v>
      </c>
      <c r="E5" t="str">
        <f>"2317"</f>
        <v>2317</v>
      </c>
      <c r="F5" t="s">
        <v>22</v>
      </c>
      <c r="G5" t="s">
        <v>23</v>
      </c>
      <c r="H5" t="s">
        <v>24</v>
      </c>
      <c r="I5" t="s">
        <v>16</v>
      </c>
      <c r="J5" t="s">
        <v>25</v>
      </c>
    </row>
    <row r="6" spans="1:10" x14ac:dyDescent="0.25">
      <c r="A6" t="s">
        <v>10</v>
      </c>
      <c r="B6" t="str">
        <f>" 210"</f>
        <v xml:space="preserve"> 210</v>
      </c>
      <c r="C6" t="str">
        <f>"01D"</f>
        <v>01D</v>
      </c>
      <c r="D6" t="s">
        <v>21</v>
      </c>
      <c r="E6" t="str">
        <f>"2318"</f>
        <v>2318</v>
      </c>
      <c r="F6" t="s">
        <v>26</v>
      </c>
      <c r="G6" t="s">
        <v>15</v>
      </c>
      <c r="H6" t="s">
        <v>19</v>
      </c>
      <c r="I6" t="s">
        <v>20</v>
      </c>
      <c r="J6" t="s">
        <v>25</v>
      </c>
    </row>
    <row r="7" spans="1:10" x14ac:dyDescent="0.25">
      <c r="A7" t="s">
        <v>10</v>
      </c>
      <c r="B7" t="str">
        <f>" 210"</f>
        <v xml:space="preserve"> 210</v>
      </c>
      <c r="C7" t="str">
        <f>"02D"</f>
        <v>02D</v>
      </c>
      <c r="D7" t="s">
        <v>21</v>
      </c>
      <c r="E7" t="str">
        <f>"2319"</f>
        <v>2319</v>
      </c>
      <c r="F7" t="s">
        <v>12</v>
      </c>
      <c r="G7" t="s">
        <v>12</v>
      </c>
      <c r="H7" t="s">
        <v>12</v>
      </c>
      <c r="I7" t="s">
        <v>20</v>
      </c>
      <c r="J7" t="s">
        <v>12</v>
      </c>
    </row>
    <row r="8" spans="1:10" x14ac:dyDescent="0.25">
      <c r="A8" t="s">
        <v>10</v>
      </c>
      <c r="B8" t="str">
        <f>" 220"</f>
        <v xml:space="preserve"> 220</v>
      </c>
      <c r="C8" t="str">
        <f t="shared" ref="C8:C18" si="0">"01"</f>
        <v>01</v>
      </c>
      <c r="D8" t="s">
        <v>27</v>
      </c>
      <c r="E8" t="str">
        <f>"2316"</f>
        <v>2316</v>
      </c>
      <c r="F8" t="s">
        <v>28</v>
      </c>
      <c r="G8" t="s">
        <v>29</v>
      </c>
      <c r="H8" t="s">
        <v>30</v>
      </c>
      <c r="I8" t="s">
        <v>16</v>
      </c>
      <c r="J8" t="s">
        <v>31</v>
      </c>
    </row>
    <row r="9" spans="1:10" x14ac:dyDescent="0.25">
      <c r="A9" t="s">
        <v>10</v>
      </c>
      <c r="B9" t="str">
        <f>" 285L"</f>
        <v xml:space="preserve"> 285L</v>
      </c>
      <c r="C9" t="str">
        <f t="shared" si="0"/>
        <v>01</v>
      </c>
      <c r="D9" t="s">
        <v>32</v>
      </c>
      <c r="E9" t="str">
        <f>"2331"</f>
        <v>2331</v>
      </c>
      <c r="F9" t="s">
        <v>33</v>
      </c>
      <c r="G9" t="s">
        <v>34</v>
      </c>
      <c r="H9" t="s">
        <v>30</v>
      </c>
      <c r="I9" t="s">
        <v>16</v>
      </c>
      <c r="J9" t="s">
        <v>35</v>
      </c>
    </row>
    <row r="10" spans="1:10" x14ac:dyDescent="0.25">
      <c r="A10" t="s">
        <v>10</v>
      </c>
      <c r="B10" t="str">
        <f>" 443"</f>
        <v xml:space="preserve"> 443</v>
      </c>
      <c r="C10" t="str">
        <f t="shared" si="0"/>
        <v>01</v>
      </c>
      <c r="D10" t="s">
        <v>36</v>
      </c>
      <c r="E10" t="str">
        <f>"2320"</f>
        <v>2320</v>
      </c>
      <c r="F10" t="s">
        <v>37</v>
      </c>
      <c r="G10" t="s">
        <v>29</v>
      </c>
      <c r="H10" t="s">
        <v>30</v>
      </c>
      <c r="I10" t="s">
        <v>16</v>
      </c>
      <c r="J10" t="s">
        <v>38</v>
      </c>
    </row>
    <row r="11" spans="1:10" x14ac:dyDescent="0.25">
      <c r="A11" t="s">
        <v>46</v>
      </c>
      <c r="B11" t="str">
        <f>" 110"</f>
        <v xml:space="preserve"> 110</v>
      </c>
      <c r="C11" t="str">
        <f t="shared" si="0"/>
        <v>01</v>
      </c>
      <c r="D11" t="s">
        <v>62</v>
      </c>
      <c r="E11" t="str">
        <f>"2326"</f>
        <v>2326</v>
      </c>
      <c r="F11" t="s">
        <v>12</v>
      </c>
      <c r="G11" t="s">
        <v>12</v>
      </c>
      <c r="H11" t="s">
        <v>12</v>
      </c>
      <c r="J11" t="s">
        <v>12</v>
      </c>
    </row>
    <row r="12" spans="1:10" x14ac:dyDescent="0.25">
      <c r="A12" t="s">
        <v>46</v>
      </c>
      <c r="B12" t="str">
        <f>" 114L"</f>
        <v xml:space="preserve"> 114L</v>
      </c>
      <c r="C12" t="str">
        <f t="shared" si="0"/>
        <v>01</v>
      </c>
      <c r="D12" t="s">
        <v>61</v>
      </c>
      <c r="E12" t="str">
        <f>"2327"</f>
        <v>2327</v>
      </c>
      <c r="F12" t="s">
        <v>60</v>
      </c>
      <c r="G12" t="s">
        <v>23</v>
      </c>
      <c r="H12" t="s">
        <v>24</v>
      </c>
      <c r="I12" t="s">
        <v>16</v>
      </c>
      <c r="J12" t="s">
        <v>17</v>
      </c>
    </row>
    <row r="13" spans="1:10" x14ac:dyDescent="0.25">
      <c r="A13" t="s">
        <v>46</v>
      </c>
      <c r="B13" t="str">
        <f>" 116"</f>
        <v xml:space="preserve"> 116</v>
      </c>
      <c r="C13" t="str">
        <f t="shared" si="0"/>
        <v>01</v>
      </c>
      <c r="D13" t="s">
        <v>59</v>
      </c>
      <c r="E13" t="str">
        <f>"2328"</f>
        <v>2328</v>
      </c>
      <c r="F13" t="s">
        <v>56</v>
      </c>
      <c r="G13" t="s">
        <v>23</v>
      </c>
      <c r="H13" t="s">
        <v>24</v>
      </c>
      <c r="I13" t="s">
        <v>16</v>
      </c>
      <c r="J13" t="s">
        <v>57</v>
      </c>
    </row>
    <row r="14" spans="1:10" x14ac:dyDescent="0.25">
      <c r="A14" t="s">
        <v>46</v>
      </c>
      <c r="B14" t="str">
        <f>" 117"</f>
        <v xml:space="preserve"> 117</v>
      </c>
      <c r="C14" t="str">
        <f t="shared" si="0"/>
        <v>01</v>
      </c>
      <c r="D14" t="s">
        <v>58</v>
      </c>
      <c r="E14" t="str">
        <f>"2329"</f>
        <v>2329</v>
      </c>
      <c r="F14" t="s">
        <v>56</v>
      </c>
      <c r="G14" t="s">
        <v>24</v>
      </c>
      <c r="H14" t="s">
        <v>40</v>
      </c>
      <c r="I14" t="s">
        <v>16</v>
      </c>
      <c r="J14" t="s">
        <v>57</v>
      </c>
    </row>
    <row r="15" spans="1:10" x14ac:dyDescent="0.25">
      <c r="A15" t="s">
        <v>46</v>
      </c>
      <c r="B15" t="str">
        <f>" 230L"</f>
        <v xml:space="preserve"> 230L</v>
      </c>
      <c r="C15" t="str">
        <f t="shared" si="0"/>
        <v>01</v>
      </c>
      <c r="D15" t="s">
        <v>55</v>
      </c>
      <c r="E15" t="str">
        <f>"2397"</f>
        <v>2397</v>
      </c>
      <c r="F15" t="s">
        <v>43</v>
      </c>
      <c r="I15" t="s">
        <v>44</v>
      </c>
      <c r="J15" t="s">
        <v>54</v>
      </c>
    </row>
    <row r="16" spans="1:10" x14ac:dyDescent="0.25">
      <c r="A16" t="s">
        <v>46</v>
      </c>
      <c r="B16" t="str">
        <f>" 240"</f>
        <v xml:space="preserve"> 240</v>
      </c>
      <c r="C16" t="str">
        <f t="shared" si="0"/>
        <v>01</v>
      </c>
      <c r="D16" t="s">
        <v>53</v>
      </c>
      <c r="E16" t="str">
        <f>"2396"</f>
        <v>2396</v>
      </c>
      <c r="F16" t="s">
        <v>43</v>
      </c>
      <c r="I16" t="s">
        <v>44</v>
      </c>
      <c r="J16" t="s">
        <v>52</v>
      </c>
    </row>
    <row r="17" spans="1:10" x14ac:dyDescent="0.25">
      <c r="A17" t="s">
        <v>46</v>
      </c>
      <c r="B17" t="str">
        <f>" 244"</f>
        <v xml:space="preserve"> 244</v>
      </c>
      <c r="C17" t="str">
        <f t="shared" si="0"/>
        <v>01</v>
      </c>
      <c r="D17" t="s">
        <v>51</v>
      </c>
      <c r="E17" t="str">
        <f>"2330"</f>
        <v>2330</v>
      </c>
      <c r="F17" t="s">
        <v>26</v>
      </c>
      <c r="G17" t="s">
        <v>50</v>
      </c>
      <c r="H17" t="s">
        <v>49</v>
      </c>
      <c r="I17" t="s">
        <v>42</v>
      </c>
      <c r="J17" t="s">
        <v>48</v>
      </c>
    </row>
    <row r="18" spans="1:10" x14ac:dyDescent="0.25">
      <c r="A18" t="s">
        <v>46</v>
      </c>
      <c r="B18" t="str">
        <f>" 285L"</f>
        <v xml:space="preserve"> 285L</v>
      </c>
      <c r="C18" t="str">
        <f t="shared" si="0"/>
        <v>01</v>
      </c>
      <c r="D18" t="s">
        <v>32</v>
      </c>
      <c r="E18" t="str">
        <f>"2332"</f>
        <v>2332</v>
      </c>
      <c r="F18" t="s">
        <v>33</v>
      </c>
      <c r="G18" t="s">
        <v>34</v>
      </c>
      <c r="H18" t="s">
        <v>30</v>
      </c>
      <c r="I18" t="s">
        <v>16</v>
      </c>
      <c r="J18" t="s">
        <v>35</v>
      </c>
    </row>
    <row r="19" spans="1:10" x14ac:dyDescent="0.25">
      <c r="A19" t="s">
        <v>46</v>
      </c>
      <c r="B19" t="str">
        <f>" 444"</f>
        <v xml:space="preserve"> 444</v>
      </c>
      <c r="C19" t="str">
        <f>"02"</f>
        <v>02</v>
      </c>
      <c r="D19" t="s">
        <v>45</v>
      </c>
      <c r="E19" t="str">
        <f>"3300"</f>
        <v>3300</v>
      </c>
      <c r="F19" t="s">
        <v>47</v>
      </c>
      <c r="G19" t="s">
        <v>23</v>
      </c>
      <c r="H19" t="s">
        <v>40</v>
      </c>
      <c r="I19" t="s">
        <v>39</v>
      </c>
      <c r="J19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CLSSCHED2 (006)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Gemma Galecia</dc:creator>
  <cp:lastModifiedBy>Gemma Galecia</cp:lastModifiedBy>
  <dcterms:created xsi:type="dcterms:W3CDTF">2025-05-08T17:45:49Z</dcterms:created>
  <dcterms:modified xsi:type="dcterms:W3CDTF">2025-05-08T18:56:15Z</dcterms:modified>
</cp:coreProperties>
</file>