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n17h\Documents\datasc\module1\DAT101x_Labfiles\DAT101x_Labfiles\"/>
    </mc:Choice>
  </mc:AlternateContent>
  <bookViews>
    <workbookView xWindow="0" yWindow="0" windowWidth="23040" windowHeight="9408"/>
  </bookViews>
  <sheets>
    <sheet name="Sheet1" sheetId="1" r:id="rId1"/>
  </sheets>
  <definedNames>
    <definedName name="Slicer_Day">#N/A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1" l="1"/>
  <c r="I33" i="1"/>
  <c r="F33" i="1"/>
  <c r="E33" i="1"/>
  <c r="D33" i="1"/>
  <c r="B9" i="1"/>
  <c r="B8" i="1"/>
  <c r="A33" i="1"/>
  <c r="B2" i="1"/>
  <c r="B3" i="1"/>
  <c r="B4" i="1"/>
  <c r="B5" i="1"/>
  <c r="B6" i="1"/>
  <c r="B7" i="1"/>
  <c r="B10" i="1"/>
  <c r="B11" i="1"/>
  <c r="B12" i="1"/>
  <c r="B13" i="1"/>
  <c r="B14" i="1"/>
  <c r="B15" i="1"/>
  <c r="B16" i="1"/>
  <c r="B17" i="1"/>
  <c r="B18" i="1"/>
  <c r="B19" i="1"/>
  <c r="B20" i="1"/>
  <c r="B21" i="1"/>
  <c r="B22" i="1"/>
  <c r="B23" i="1"/>
  <c r="B24" i="1"/>
  <c r="B25" i="1"/>
  <c r="B26" i="1"/>
  <c r="B27" i="1"/>
  <c r="B28" i="1"/>
  <c r="B29" i="1"/>
  <c r="B30" i="1"/>
  <c r="B31" i="1"/>
  <c r="B32" i="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alcChain>
</file>

<file path=xl/sharedStrings.xml><?xml version="1.0" encoding="utf-8"?>
<sst xmlns="http://schemas.openxmlformats.org/spreadsheetml/2006/main" count="41" uniqueCount="12">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</sst>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NumberFormat="1"/>
    <xf numFmtId="44" fontId="0" fillId="0" borderId="0" xfId="0" applyNumberFormat="1"/>
  </cellXfs>
  <cellStyles count="1">
    <cellStyle name="Normal" xfId="0" builtinId="0"/>
  </cellStyles>
  <dxfs count="10">
    <dxf>
      <font>
        <color rgb="FF006100"/>
      </font>
      <fill>
        <patternFill>
          <bgColor rgb="FFC6EFCE"/>
        </patternFill>
      </fill>
    </dxf>
    <dxf>
      <font>
        <color rgb="FF9C0006"/>
      </font>
      <fill>
        <patternFill>
          <bgColor rgb="FFFFC7CE"/>
        </patternFill>
      </fill>
    </dxf>
    <dxf>
      <numFmt numFmtId="34" formatCode="_-&quot;$&quot;* #,##0.00_-;\-&quot;$&quot;* #,##0.00_-;_-&quot;$&quot;* &quot;-&quot;??_-;_-@_-"/>
    </dxf>
    <dxf>
      <numFmt numFmtId="0" formatCode="General"/>
    </dxf>
    <dxf>
      <numFmt numFmtId="19" formatCode="d/mm/yyyy"/>
    </dxf>
    <dxf>
      <numFmt numFmtId="0" formatCode="General"/>
    </dxf>
    <dxf>
      <numFmt numFmtId="34" formatCode="_-&quot;$&quot;* #,##0.00_-;\-&quot;$&quot;* #,##0.00_-;_-&quot;$&quot;* &quot;-&quot;??_-;_-@_-"/>
    </dxf>
    <dxf>
      <numFmt numFmtId="0" formatCode="General"/>
    </dxf>
    <dxf>
      <numFmt numFmtId="19" formatCode="d/mm/yyyy"/>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Sheet1!$J$2:$J$32</c:f>
              <c:numCache>
                <c:formatCode>_("$"* #,##0.00_);_("$"* \(#,##0.00\);_("$"*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ser>
        <c:ser>
          <c:idx val="1"/>
          <c:order val="1"/>
          <c:tx>
            <c:strRef>
              <c:f>Sheet1!$F$1</c:f>
              <c:strCache>
                <c:ptCount val="1"/>
                <c:pt idx="0">
                  <c:v>Temperature</c:v>
                </c:pt>
              </c:strCache>
            </c:strRef>
          </c:tx>
          <c:spPr>
            <a:ln w="28575" cap="rnd">
              <a:solidFill>
                <a:schemeClr val="accent2"/>
              </a:solidFill>
              <a:round/>
            </a:ln>
            <a:effectLst/>
          </c:spPr>
          <c:marker>
            <c:symbol val="none"/>
          </c:marker>
          <c:val>
            <c:numRef>
              <c:f>Sheet1!$F$2:$F$32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ser>
        <c:dLbls>
          <c:showLegendKey val="0"/>
          <c:showVal val="0"/>
          <c:showCatName val="0"/>
          <c:showSerName val="0"/>
          <c:showPercent val="0"/>
          <c:showBubbleSize val="0"/>
        </c:dLbls>
        <c:smooth val="0"/>
        <c:axId val="559895832"/>
        <c:axId val="559896224"/>
      </c:lineChart>
      <c:dateAx>
        <c:axId val="55989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96224"/>
        <c:crosses val="autoZero"/>
        <c:auto val="1"/>
        <c:lblOffset val="100"/>
        <c:baseTimeUnit val="days"/>
      </c:dateAx>
      <c:valAx>
        <c:axId val="5598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9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Sheet1!$D$1</c:f>
              <c:strCache>
                <c:ptCount val="1"/>
                <c:pt idx="0">
                  <c:v>Lemon</c:v>
                </c:pt>
              </c:strCache>
            </c:strRef>
          </c:tx>
          <c:spPr>
            <a:solidFill>
              <a:schemeClr val="accent1"/>
            </a:solidFill>
            <a:ln>
              <a:noFill/>
            </a:ln>
            <a:effectLst/>
          </c:spPr>
          <c:invertIfNegative val="0"/>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ser>
        <c:ser>
          <c:idx val="1"/>
          <c:order val="1"/>
          <c:tx>
            <c:strRef>
              <c:f>Sheet1!$E$1</c:f>
              <c:strCache>
                <c:ptCount val="1"/>
                <c:pt idx="0">
                  <c:v>Orange</c:v>
                </c:pt>
              </c:strCache>
            </c:strRef>
          </c:tx>
          <c:spPr>
            <a:solidFill>
              <a:schemeClr val="accent2"/>
            </a:solidFill>
            <a:ln>
              <a:noFill/>
            </a:ln>
            <a:effectLst/>
          </c:spPr>
          <c:invertIfNegative val="0"/>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ser>
        <c:dLbls>
          <c:showLegendKey val="0"/>
          <c:showVal val="0"/>
          <c:showCatName val="0"/>
          <c:showSerName val="0"/>
          <c:showPercent val="0"/>
          <c:showBubbleSize val="0"/>
        </c:dLbls>
        <c:gapWidth val="219"/>
        <c:overlap val="100"/>
        <c:axId val="564710800"/>
        <c:axId val="564710408"/>
      </c:barChart>
      <c:dateAx>
        <c:axId val="5647108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0408"/>
        <c:crosses val="autoZero"/>
        <c:auto val="1"/>
        <c:lblOffset val="100"/>
        <c:baseTimeUnit val="days"/>
      </c:dateAx>
      <c:valAx>
        <c:axId val="56471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0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val>
            <c:numRef>
              <c:f>Sheet1!$D$33:$E$33</c:f>
              <c:numCache>
                <c:formatCode>General</c:formatCode>
                <c:ptCount val="2"/>
                <c:pt idx="0">
                  <c:v>116.58064516129032</c:v>
                </c:pt>
                <c:pt idx="1">
                  <c:v>80.354838709677423</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r>
              <a:rPr lang="en-AU" baseline="0"/>
              <a:t> vs Leaflets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Sheet1!$I$2:$I$32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ser>
        <c:dLbls>
          <c:showLegendKey val="0"/>
          <c:showVal val="0"/>
          <c:showCatName val="0"/>
          <c:showSerName val="0"/>
          <c:showPercent val="0"/>
          <c:showBubbleSize val="0"/>
        </c:dLbls>
        <c:axId val="573884560"/>
        <c:axId val="672207384"/>
      </c:scatterChart>
      <c:valAx>
        <c:axId val="57388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07384"/>
        <c:crosses val="autoZero"/>
        <c:crossBetween val="midCat"/>
      </c:valAx>
      <c:valAx>
        <c:axId val="6722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4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21</xdr:col>
      <xdr:colOff>236220</xdr:colOff>
      <xdr:row>0</xdr:row>
      <xdr:rowOff>76200</xdr:rowOff>
    </xdr:from>
    <xdr:to>
      <xdr:col>24</xdr:col>
      <xdr:colOff>236220</xdr:colOff>
      <xdr:row>13</xdr:row>
      <xdr:rowOff>165735</xdr:rowOff>
    </xdr:to>
    <mc:AlternateContent xmlns:mc="http://schemas.openxmlformats.org/markup-compatibility/2006">
      <mc:Choice xmlns:sle15="http://schemas.microsoft.com/office/drawing/2012/slicer" Requires="sle15">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3906500" y="762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10</xdr:col>
      <xdr:colOff>381000</xdr:colOff>
      <xdr:row>14</xdr:row>
      <xdr:rowOff>91440</xdr:rowOff>
    </xdr:from>
    <xdr:to>
      <xdr:col>21</xdr:col>
      <xdr:colOff>99060</xdr:colOff>
      <xdr:row>31</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0</xdr:row>
      <xdr:rowOff>0</xdr:rowOff>
    </xdr:from>
    <xdr:to>
      <xdr:col>20</xdr:col>
      <xdr:colOff>373380</xdr:colOff>
      <xdr:row>13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32</xdr:row>
      <xdr:rowOff>91440</xdr:rowOff>
    </xdr:from>
    <xdr:to>
      <xdr:col>21</xdr:col>
      <xdr:colOff>175260</xdr:colOff>
      <xdr:row>47</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8</xdr:row>
      <xdr:rowOff>38100</xdr:rowOff>
    </xdr:from>
    <xdr:to>
      <xdr:col>14</xdr:col>
      <xdr:colOff>99060</xdr:colOff>
      <xdr:row>23</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34950"/>
</slicers>
</file>

<file path=xl/tables/table1.xml><?xml version="1.0" encoding="utf-8"?>
<table xmlns="http://schemas.openxmlformats.org/spreadsheetml/2006/main" id="1" name="Table1" displayName="Table1" ref="A1:J33" totalsRowCount="1">
  <autoFilter ref="A1:J33"/>
  <tableColumns count="10">
    <tableColumn id="1" name="Date" totalsRowFunction="custom" dataDxfId="9" totalsRowDxfId="5">
      <totalsRowFormula>COUNT(Table1[Date])</totalsRowFormula>
    </tableColumn>
    <tableColumn id="10" name="Day" dataDxfId="8" totalsRowDxfId="4">
      <calculatedColumnFormula>TEXT(WEEKDAY(Table1[[#This Row],[Date]]),"dddd")</calculatedColumnFormula>
    </tableColumn>
    <tableColumn id="2" name="Location"/>
    <tableColumn id="3" name="Lemon" totalsRowFunction="custom">
      <totalsRowFormula>AVERAGE(Table1[Lemon])</totalsRowFormula>
    </tableColumn>
    <tableColumn id="4" name="Orange" totalsRowFunction="custom">
      <totalsRowFormula>AVERAGE(Table1[Orange])</totalsRowFormula>
    </tableColumn>
    <tableColumn id="5" name="Temperature" totalsRowFunction="custom">
      <totalsRowFormula>MAX(Table1[Temperature])</totalsRowFormula>
    </tableColumn>
    <tableColumn id="6" name="Leaflets"/>
    <tableColumn id="7" name="Price"/>
    <tableColumn id="8" name="Sales" totalsRowFunction="sum" dataDxfId="7" totalsRowDxfId="3">
      <calculatedColumnFormula>Table1[[#This Row],[Lemon]]+Table1[[#This Row],[Orange]]</calculatedColumnFormula>
    </tableColumn>
    <tableColumn id="9" name="Revenue" totalsRowFunction="sum" dataDxfId="6" totalsRowDxfId="2">
      <calculatedColumnFormula>Table1[[#This Row],[Price]]*Table1[[#This Row],[Sales]]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topLeftCell="A5" workbookViewId="0">
      <selection activeCell="G2" sqref="G2:G32"/>
    </sheetView>
  </sheetViews>
  <sheetFormatPr defaultRowHeight="14.4" x14ac:dyDescent="0.3"/>
  <cols>
    <col min="1" max="1" width="10.77734375" bestFit="1" customWidth="1"/>
    <col min="2" max="2" width="10.5546875" customWidth="1"/>
    <col min="3" max="3" width="10" customWidth="1"/>
    <col min="4" max="4" width="8.44140625" customWidth="1"/>
    <col min="5" max="5" width="8.77734375" customWidth="1"/>
    <col min="6" max="6" width="13.44140625" customWidth="1"/>
    <col min="7" max="7" width="9.33203125" customWidth="1"/>
    <col min="8" max="8" width="10.88671875" customWidth="1"/>
    <col min="10" max="10" width="10.44140625" bestFit="1" customWidth="1"/>
  </cols>
  <sheetData>
    <row r="1" spans="1:10" x14ac:dyDescent="0.3">
      <c r="A1" t="s">
        <v>0</v>
      </c>
      <c r="B1" t="s">
        <v>11</v>
      </c>
      <c r="C1" t="s">
        <v>1</v>
      </c>
      <c r="D1" t="s">
        <v>2</v>
      </c>
      <c r="E1" t="s">
        <v>3</v>
      </c>
      <c r="F1" t="s">
        <v>4</v>
      </c>
      <c r="G1" t="s">
        <v>5</v>
      </c>
      <c r="H1" t="s">
        <v>6</v>
      </c>
      <c r="I1" t="s">
        <v>9</v>
      </c>
      <c r="J1" t="s">
        <v>10</v>
      </c>
    </row>
    <row r="2" spans="1:10" x14ac:dyDescent="0.3">
      <c r="A2" s="1">
        <v>42552</v>
      </c>
      <c r="B2" s="1" t="str">
        <f>TEXT(WEEKDAY(Table1[[#This Row],[Date]]),"dddd")</f>
        <v>Friday</v>
      </c>
      <c r="C2" t="s">
        <v>7</v>
      </c>
      <c r="D2">
        <v>97</v>
      </c>
      <c r="E2">
        <v>67</v>
      </c>
      <c r="F2">
        <v>70</v>
      </c>
      <c r="G2">
        <v>90</v>
      </c>
      <c r="H2">
        <v>0.25</v>
      </c>
      <c r="I2">
        <f>Table1[[#This Row],[Lemon]]+Table1[[#This Row],[Orange]]</f>
        <v>164</v>
      </c>
      <c r="J2" s="3">
        <f>Table1[[#This Row],[Price]]*Table1[[#This Row],[Sales]]</f>
        <v>41</v>
      </c>
    </row>
    <row r="3" spans="1:10" x14ac:dyDescent="0.3">
      <c r="A3" s="1">
        <v>42553</v>
      </c>
      <c r="B3" s="1" t="str">
        <f>TEXT(WEEKDAY(Table1[[#This Row],[Date]]),"dddd")</f>
        <v>Saturday</v>
      </c>
      <c r="C3" t="s">
        <v>7</v>
      </c>
      <c r="D3">
        <v>98</v>
      </c>
      <c r="E3">
        <v>67</v>
      </c>
      <c r="F3">
        <v>72</v>
      </c>
      <c r="G3">
        <v>90</v>
      </c>
      <c r="H3">
        <v>0.25</v>
      </c>
      <c r="I3">
        <f>Table1[[#This Row],[Lemon]]+Table1[[#This Row],[Orange]]</f>
        <v>165</v>
      </c>
      <c r="J3" s="3">
        <f>Table1[[#This Row],[Price]]*Table1[[#This Row],[Sales]]</f>
        <v>41.25</v>
      </c>
    </row>
    <row r="4" spans="1:10" x14ac:dyDescent="0.3">
      <c r="A4" s="1">
        <v>42554</v>
      </c>
      <c r="B4" s="1" t="str">
        <f>TEXT(WEEKDAY(Table1[[#This Row],[Date]]),"dddd")</f>
        <v>Sunday</v>
      </c>
      <c r="C4" t="s">
        <v>7</v>
      </c>
      <c r="D4">
        <v>110</v>
      </c>
      <c r="E4">
        <v>77</v>
      </c>
      <c r="F4">
        <v>71</v>
      </c>
      <c r="G4">
        <v>104</v>
      </c>
      <c r="H4">
        <v>0.25</v>
      </c>
      <c r="I4">
        <f>Table1[[#This Row],[Lemon]]+Table1[[#This Row],[Orange]]</f>
        <v>187</v>
      </c>
      <c r="J4" s="3">
        <f>Table1[[#This Row],[Price]]*Table1[[#This Row],[Sales]]</f>
        <v>46.75</v>
      </c>
    </row>
    <row r="5" spans="1:10" x14ac:dyDescent="0.3">
      <c r="A5" s="1">
        <v>42555</v>
      </c>
      <c r="B5" s="1" t="str">
        <f>TEXT(WEEKDAY(Table1[[#This Row],[Date]]),"dddd")</f>
        <v>Monday</v>
      </c>
      <c r="C5" t="s">
        <v>8</v>
      </c>
      <c r="D5">
        <v>134</v>
      </c>
      <c r="E5">
        <v>99</v>
      </c>
      <c r="F5">
        <v>76</v>
      </c>
      <c r="G5">
        <v>98</v>
      </c>
      <c r="H5">
        <v>0.25</v>
      </c>
      <c r="I5">
        <f>Table1[[#This Row],[Lemon]]+Table1[[#This Row],[Orange]]</f>
        <v>233</v>
      </c>
      <c r="J5" s="3">
        <f>Table1[[#This Row],[Price]]*Table1[[#This Row],[Sales]]</f>
        <v>58.25</v>
      </c>
    </row>
    <row r="6" spans="1:10" x14ac:dyDescent="0.3">
      <c r="A6" s="1">
        <v>42556</v>
      </c>
      <c r="B6" s="1" t="str">
        <f>TEXT(WEEKDAY(Table1[[#This Row],[Date]]),"dddd")</f>
        <v>Tuesday</v>
      </c>
      <c r="C6" t="s">
        <v>8</v>
      </c>
      <c r="D6">
        <v>159</v>
      </c>
      <c r="E6">
        <v>118</v>
      </c>
      <c r="F6">
        <v>78</v>
      </c>
      <c r="G6">
        <v>135</v>
      </c>
      <c r="H6">
        <v>0.25</v>
      </c>
      <c r="I6">
        <f>Table1[[#This Row],[Lemon]]+Table1[[#This Row],[Orange]]</f>
        <v>277</v>
      </c>
      <c r="J6" s="3">
        <f>Table1[[#This Row],[Price]]*Table1[[#This Row],[Sales]]</f>
        <v>69.25</v>
      </c>
    </row>
    <row r="7" spans="1:10" x14ac:dyDescent="0.3">
      <c r="A7" s="1">
        <v>42557</v>
      </c>
      <c r="B7" s="1" t="str">
        <f>TEXT(WEEKDAY(Table1[[#This Row],[Date]]),"dddd")</f>
        <v>Wednesday</v>
      </c>
      <c r="C7" t="s">
        <v>8</v>
      </c>
      <c r="D7">
        <v>103</v>
      </c>
      <c r="E7">
        <v>69</v>
      </c>
      <c r="F7">
        <v>82</v>
      </c>
      <c r="G7">
        <v>90</v>
      </c>
      <c r="H7">
        <v>0.25</v>
      </c>
      <c r="I7">
        <f>Table1[[#This Row],[Lemon]]+Table1[[#This Row],[Orange]]</f>
        <v>172</v>
      </c>
      <c r="J7" s="3">
        <f>Table1[[#This Row],[Price]]*Table1[[#This Row],[Sales]]</f>
        <v>43</v>
      </c>
    </row>
    <row r="8" spans="1:10" x14ac:dyDescent="0.3">
      <c r="A8" s="1">
        <v>42558</v>
      </c>
      <c r="B8" s="1" t="str">
        <f>TEXT(WEEKDAY(Table1[[#This Row],[Date]]),"dddd")</f>
        <v>Thursday</v>
      </c>
      <c r="C8" t="s">
        <v>8</v>
      </c>
      <c r="D8">
        <v>143</v>
      </c>
      <c r="E8">
        <v>101</v>
      </c>
      <c r="F8">
        <v>81</v>
      </c>
      <c r="G8">
        <v>135</v>
      </c>
      <c r="H8">
        <v>0.25</v>
      </c>
      <c r="I8">
        <f>Table1[[#This Row],[Lemon]]+Table1[[#This Row],[Orange]]</f>
        <v>244</v>
      </c>
      <c r="J8" s="3">
        <f>Table1[[#This Row],[Price]]*Table1[[#This Row],[Sales]]</f>
        <v>61</v>
      </c>
    </row>
    <row r="9" spans="1:10" x14ac:dyDescent="0.3">
      <c r="A9" s="1">
        <v>42559</v>
      </c>
      <c r="B9" s="1" t="str">
        <f>TEXT(WEEKDAY(Table1[[#This Row],[Date]]),"dddd")</f>
        <v>Friday</v>
      </c>
      <c r="C9" t="s">
        <v>8</v>
      </c>
      <c r="D9">
        <v>123</v>
      </c>
      <c r="E9">
        <v>86</v>
      </c>
      <c r="F9">
        <v>82</v>
      </c>
      <c r="G9">
        <v>113</v>
      </c>
      <c r="H9">
        <v>0.25</v>
      </c>
      <c r="I9">
        <f>Table1[[#This Row],[Lemon]]+Table1[[#This Row],[Orange]]</f>
        <v>209</v>
      </c>
      <c r="J9" s="3">
        <f>Table1[[#This Row],[Price]]*Table1[[#This Row],[Sales]]</f>
        <v>52.25</v>
      </c>
    </row>
    <row r="10" spans="1:10" x14ac:dyDescent="0.3">
      <c r="A10" s="1">
        <v>42560</v>
      </c>
      <c r="B10" s="1" t="str">
        <f>TEXT(WEEKDAY(Table1[[#This Row],[Date]]),"dddd")</f>
        <v>Saturday</v>
      </c>
      <c r="C10" t="s">
        <v>8</v>
      </c>
      <c r="D10">
        <v>134</v>
      </c>
      <c r="E10">
        <v>95</v>
      </c>
      <c r="F10">
        <v>80</v>
      </c>
      <c r="G10">
        <v>126</v>
      </c>
      <c r="H10">
        <v>0.25</v>
      </c>
      <c r="I10">
        <f>Table1[[#This Row],[Lemon]]+Table1[[#This Row],[Orange]]</f>
        <v>229</v>
      </c>
      <c r="J10" s="3">
        <f>Table1[[#This Row],[Price]]*Table1[[#This Row],[Sales]]</f>
        <v>57.25</v>
      </c>
    </row>
    <row r="11" spans="1:10" x14ac:dyDescent="0.3">
      <c r="A11" s="1">
        <v>42561</v>
      </c>
      <c r="B11" s="1" t="str">
        <f>TEXT(WEEKDAY(Table1[[#This Row],[Date]]),"dddd")</f>
        <v>Sunday</v>
      </c>
      <c r="C11" t="s">
        <v>8</v>
      </c>
      <c r="D11">
        <v>140</v>
      </c>
      <c r="E11">
        <v>98</v>
      </c>
      <c r="F11">
        <v>82</v>
      </c>
      <c r="G11">
        <v>131</v>
      </c>
      <c r="H11">
        <v>0.25</v>
      </c>
      <c r="I11">
        <f>Table1[[#This Row],[Lemon]]+Table1[[#This Row],[Orange]]</f>
        <v>238</v>
      </c>
      <c r="J11" s="3">
        <f>Table1[[#This Row],[Price]]*Table1[[#This Row],[Sales]]</f>
        <v>59.5</v>
      </c>
    </row>
    <row r="12" spans="1:10" x14ac:dyDescent="0.3">
      <c r="A12" s="1">
        <v>42562</v>
      </c>
      <c r="B12" s="1" t="str">
        <f>TEXT(WEEKDAY(Table1[[#This Row],[Date]]),"dddd")</f>
        <v>Monday</v>
      </c>
      <c r="C12" t="s">
        <v>8</v>
      </c>
      <c r="D12">
        <v>162</v>
      </c>
      <c r="E12">
        <v>120</v>
      </c>
      <c r="F12">
        <v>83</v>
      </c>
      <c r="G12">
        <v>135</v>
      </c>
      <c r="H12">
        <v>0.25</v>
      </c>
      <c r="I12">
        <f>Table1[[#This Row],[Lemon]]+Table1[[#This Row],[Orange]]</f>
        <v>282</v>
      </c>
      <c r="J12" s="3">
        <f>Table1[[#This Row],[Price]]*Table1[[#This Row],[Sales]]</f>
        <v>70.5</v>
      </c>
    </row>
    <row r="13" spans="1:10" x14ac:dyDescent="0.3">
      <c r="A13" s="1">
        <v>42563</v>
      </c>
      <c r="B13" s="1" t="str">
        <f>TEXT(WEEKDAY(Table1[[#This Row],[Date]]),"dddd")</f>
        <v>Tuesday</v>
      </c>
      <c r="C13" t="s">
        <v>8</v>
      </c>
      <c r="D13">
        <v>130</v>
      </c>
      <c r="E13">
        <v>95</v>
      </c>
      <c r="F13">
        <v>84</v>
      </c>
      <c r="G13">
        <v>99</v>
      </c>
      <c r="H13">
        <v>0.25</v>
      </c>
      <c r="I13">
        <f>Table1[[#This Row],[Lemon]]+Table1[[#This Row],[Orange]]</f>
        <v>225</v>
      </c>
      <c r="J13" s="3">
        <f>Table1[[#This Row],[Price]]*Table1[[#This Row],[Sales]]</f>
        <v>56.25</v>
      </c>
    </row>
    <row r="14" spans="1:10" x14ac:dyDescent="0.3">
      <c r="A14" s="1">
        <v>42564</v>
      </c>
      <c r="B14" s="1" t="str">
        <f>TEXT(WEEKDAY(Table1[[#This Row],[Date]]),"dddd")</f>
        <v>Wednesday</v>
      </c>
      <c r="C14" t="s">
        <v>8</v>
      </c>
      <c r="D14">
        <v>109</v>
      </c>
      <c r="E14">
        <v>75</v>
      </c>
      <c r="F14">
        <v>77</v>
      </c>
      <c r="G14">
        <v>99</v>
      </c>
      <c r="H14">
        <v>0.25</v>
      </c>
      <c r="I14">
        <f>Table1[[#This Row],[Lemon]]+Table1[[#This Row],[Orange]]</f>
        <v>184</v>
      </c>
      <c r="J14" s="3">
        <f>Table1[[#This Row],[Price]]*Table1[[#This Row],[Sales]]</f>
        <v>46</v>
      </c>
    </row>
    <row r="15" spans="1:10" x14ac:dyDescent="0.3">
      <c r="A15" s="1">
        <v>42565</v>
      </c>
      <c r="B15" s="1" t="str">
        <f>TEXT(WEEKDAY(Table1[[#This Row],[Date]]),"dddd")</f>
        <v>Thursday</v>
      </c>
      <c r="C15" t="s">
        <v>8</v>
      </c>
      <c r="D15">
        <v>122</v>
      </c>
      <c r="E15">
        <v>85</v>
      </c>
      <c r="F15">
        <v>78</v>
      </c>
      <c r="G15">
        <v>113</v>
      </c>
      <c r="H15">
        <v>0.25</v>
      </c>
      <c r="I15">
        <f>Table1[[#This Row],[Lemon]]+Table1[[#This Row],[Orange]]</f>
        <v>207</v>
      </c>
      <c r="J15" s="3">
        <f>Table1[[#This Row],[Price]]*Table1[[#This Row],[Sales]]</f>
        <v>51.75</v>
      </c>
    </row>
    <row r="16" spans="1:10" x14ac:dyDescent="0.3">
      <c r="A16" s="1">
        <v>42566</v>
      </c>
      <c r="B16" s="1" t="str">
        <f>TEXT(WEEKDAY(Table1[[#This Row],[Date]]),"dddd")</f>
        <v>Friday</v>
      </c>
      <c r="C16" t="s">
        <v>8</v>
      </c>
      <c r="D16">
        <v>98</v>
      </c>
      <c r="E16">
        <v>62</v>
      </c>
      <c r="F16">
        <v>75</v>
      </c>
      <c r="G16">
        <v>108</v>
      </c>
      <c r="H16">
        <v>0.5</v>
      </c>
      <c r="I16">
        <f>Table1[[#This Row],[Lemon]]+Table1[[#This Row],[Orange]]</f>
        <v>160</v>
      </c>
      <c r="J16" s="3">
        <f>Table1[[#This Row],[Price]]*Table1[[#This Row],[Sales]]</f>
        <v>80</v>
      </c>
    </row>
    <row r="17" spans="1:10" x14ac:dyDescent="0.3">
      <c r="A17" s="1">
        <v>42567</v>
      </c>
      <c r="B17" s="1" t="str">
        <f>TEXT(WEEKDAY(Table1[[#This Row],[Date]]),"dddd")</f>
        <v>Saturday</v>
      </c>
      <c r="C17" t="s">
        <v>8</v>
      </c>
      <c r="D17">
        <v>81</v>
      </c>
      <c r="E17">
        <v>50</v>
      </c>
      <c r="F17">
        <v>74</v>
      </c>
      <c r="G17">
        <v>90</v>
      </c>
      <c r="H17">
        <v>0.5</v>
      </c>
      <c r="I17">
        <f>Table1[[#This Row],[Lemon]]+Table1[[#This Row],[Orange]]</f>
        <v>131</v>
      </c>
      <c r="J17" s="3">
        <f>Table1[[#This Row],[Price]]*Table1[[#This Row],[Sales]]</f>
        <v>65.5</v>
      </c>
    </row>
    <row r="18" spans="1:10" x14ac:dyDescent="0.3">
      <c r="A18" s="1">
        <v>42568</v>
      </c>
      <c r="B18" s="1" t="str">
        <f>TEXT(WEEKDAY(Table1[[#This Row],[Date]]),"dddd")</f>
        <v>Sunday</v>
      </c>
      <c r="C18" t="s">
        <v>8</v>
      </c>
      <c r="D18">
        <v>115</v>
      </c>
      <c r="E18">
        <v>76</v>
      </c>
      <c r="F18">
        <v>77</v>
      </c>
      <c r="G18">
        <v>126</v>
      </c>
      <c r="H18">
        <v>0.5</v>
      </c>
      <c r="I18">
        <f>Table1[[#This Row],[Lemon]]+Table1[[#This Row],[Orange]]</f>
        <v>191</v>
      </c>
      <c r="J18" s="3">
        <f>Table1[[#This Row],[Price]]*Table1[[#This Row],[Sales]]</f>
        <v>95.5</v>
      </c>
    </row>
    <row r="19" spans="1:10" x14ac:dyDescent="0.3">
      <c r="A19" s="1">
        <v>42569</v>
      </c>
      <c r="B19" s="1" t="str">
        <f>TEXT(WEEKDAY(Table1[[#This Row],[Date]]),"dddd")</f>
        <v>Monday</v>
      </c>
      <c r="C19" t="s">
        <v>7</v>
      </c>
      <c r="D19">
        <v>131</v>
      </c>
      <c r="E19">
        <v>92</v>
      </c>
      <c r="F19">
        <v>81</v>
      </c>
      <c r="G19">
        <v>122</v>
      </c>
      <c r="H19">
        <v>0.5</v>
      </c>
      <c r="I19">
        <f>Table1[[#This Row],[Lemon]]+Table1[[#This Row],[Orange]]</f>
        <v>223</v>
      </c>
      <c r="J19" s="3">
        <f>Table1[[#This Row],[Price]]*Table1[[#This Row],[Sales]]</f>
        <v>111.5</v>
      </c>
    </row>
    <row r="20" spans="1:10" x14ac:dyDescent="0.3">
      <c r="A20" s="1">
        <v>42570</v>
      </c>
      <c r="B20" s="1" t="str">
        <f>TEXT(WEEKDAY(Table1[[#This Row],[Date]]),"dddd")</f>
        <v>Tuesday</v>
      </c>
      <c r="C20" t="s">
        <v>7</v>
      </c>
      <c r="D20">
        <v>122</v>
      </c>
      <c r="E20">
        <v>85</v>
      </c>
      <c r="F20">
        <v>78</v>
      </c>
      <c r="G20">
        <v>113</v>
      </c>
      <c r="H20">
        <v>0.5</v>
      </c>
      <c r="I20">
        <f>Table1[[#This Row],[Lemon]]+Table1[[#This Row],[Orange]]</f>
        <v>207</v>
      </c>
      <c r="J20" s="3">
        <f>Table1[[#This Row],[Price]]*Table1[[#This Row],[Sales]]</f>
        <v>103.5</v>
      </c>
    </row>
    <row r="21" spans="1:10" x14ac:dyDescent="0.3">
      <c r="A21" s="1">
        <v>42571</v>
      </c>
      <c r="B21" s="1" t="str">
        <f>TEXT(WEEKDAY(Table1[[#This Row],[Date]]),"dddd")</f>
        <v>Wednesday</v>
      </c>
      <c r="C21" t="s">
        <v>7</v>
      </c>
      <c r="D21">
        <v>71</v>
      </c>
      <c r="E21">
        <v>42</v>
      </c>
      <c r="F21">
        <v>70</v>
      </c>
      <c r="G21">
        <v>109</v>
      </c>
      <c r="H21">
        <v>0.5</v>
      </c>
      <c r="I21">
        <f>Table1[[#This Row],[Lemon]]+Table1[[#This Row],[Orange]]</f>
        <v>113</v>
      </c>
      <c r="J21" s="3">
        <f>Table1[[#This Row],[Price]]*Table1[[#This Row],[Sales]]</f>
        <v>56.5</v>
      </c>
    </row>
    <row r="22" spans="1:10" x14ac:dyDescent="0.3">
      <c r="A22" s="1">
        <v>42572</v>
      </c>
      <c r="B22" s="1" t="str">
        <f>TEXT(WEEKDAY(Table1[[#This Row],[Date]]),"dddd")</f>
        <v>Thursday</v>
      </c>
      <c r="C22" t="s">
        <v>7</v>
      </c>
      <c r="D22">
        <v>83</v>
      </c>
      <c r="E22">
        <v>50</v>
      </c>
      <c r="F22">
        <v>77</v>
      </c>
      <c r="G22">
        <v>90</v>
      </c>
      <c r="H22">
        <v>0.5</v>
      </c>
      <c r="I22">
        <f>Table1[[#This Row],[Lemon]]+Table1[[#This Row],[Orange]]</f>
        <v>133</v>
      </c>
      <c r="J22" s="3">
        <f>Table1[[#This Row],[Price]]*Table1[[#This Row],[Sales]]</f>
        <v>66.5</v>
      </c>
    </row>
    <row r="23" spans="1:10" x14ac:dyDescent="0.3">
      <c r="A23" s="1">
        <v>42573</v>
      </c>
      <c r="B23" s="1" t="str">
        <f>TEXT(WEEKDAY(Table1[[#This Row],[Date]]),"dddd")</f>
        <v>Friday</v>
      </c>
      <c r="C23" t="s">
        <v>7</v>
      </c>
      <c r="D23">
        <v>112</v>
      </c>
      <c r="E23">
        <v>75</v>
      </c>
      <c r="F23">
        <v>80</v>
      </c>
      <c r="G23">
        <v>108</v>
      </c>
      <c r="H23">
        <v>0.5</v>
      </c>
      <c r="I23">
        <f>Table1[[#This Row],[Lemon]]+Table1[[#This Row],[Orange]]</f>
        <v>187</v>
      </c>
      <c r="J23" s="3">
        <f>Table1[[#This Row],[Price]]*Table1[[#This Row],[Sales]]</f>
        <v>93.5</v>
      </c>
    </row>
    <row r="24" spans="1:10" x14ac:dyDescent="0.3">
      <c r="A24" s="1">
        <v>42574</v>
      </c>
      <c r="B24" s="1" t="str">
        <f>TEXT(WEEKDAY(Table1[[#This Row],[Date]]),"dddd")</f>
        <v>Saturday</v>
      </c>
      <c r="C24" t="s">
        <v>7</v>
      </c>
      <c r="D24">
        <v>120</v>
      </c>
      <c r="E24">
        <v>82</v>
      </c>
      <c r="F24">
        <v>81</v>
      </c>
      <c r="G24">
        <v>117</v>
      </c>
      <c r="H24">
        <v>0.5</v>
      </c>
      <c r="I24">
        <f>Table1[[#This Row],[Lemon]]+Table1[[#This Row],[Orange]]</f>
        <v>202</v>
      </c>
      <c r="J24" s="3">
        <f>Table1[[#This Row],[Price]]*Table1[[#This Row],[Sales]]</f>
        <v>101</v>
      </c>
    </row>
    <row r="25" spans="1:10" x14ac:dyDescent="0.3">
      <c r="A25" s="1">
        <v>42575</v>
      </c>
      <c r="B25" s="1" t="str">
        <f>TEXT(WEEKDAY(Table1[[#This Row],[Date]]),"dddd")</f>
        <v>Sunday</v>
      </c>
      <c r="C25" t="s">
        <v>7</v>
      </c>
      <c r="D25">
        <v>121</v>
      </c>
      <c r="E25">
        <v>82</v>
      </c>
      <c r="F25">
        <v>82</v>
      </c>
      <c r="G25">
        <v>117</v>
      </c>
      <c r="H25">
        <v>0.5</v>
      </c>
      <c r="I25">
        <f>Table1[[#This Row],[Lemon]]+Table1[[#This Row],[Orange]]</f>
        <v>203</v>
      </c>
      <c r="J25" s="3">
        <f>Table1[[#This Row],[Price]]*Table1[[#This Row],[Sales]]</f>
        <v>101.5</v>
      </c>
    </row>
    <row r="26" spans="1:10" x14ac:dyDescent="0.3">
      <c r="A26" s="1">
        <v>42576</v>
      </c>
      <c r="B26" s="1" t="str">
        <f>TEXT(WEEKDAY(Table1[[#This Row],[Date]]),"dddd")</f>
        <v>Monday</v>
      </c>
      <c r="C26" t="s">
        <v>7</v>
      </c>
      <c r="D26">
        <v>156</v>
      </c>
      <c r="E26">
        <v>113</v>
      </c>
      <c r="F26">
        <v>84</v>
      </c>
      <c r="G26">
        <v>135</v>
      </c>
      <c r="H26">
        <v>0.5</v>
      </c>
      <c r="I26">
        <f>Table1[[#This Row],[Lemon]]+Table1[[#This Row],[Orange]]</f>
        <v>269</v>
      </c>
      <c r="J26" s="3">
        <f>Table1[[#This Row],[Price]]*Table1[[#This Row],[Sales]]</f>
        <v>134.5</v>
      </c>
    </row>
    <row r="27" spans="1:10" x14ac:dyDescent="0.3">
      <c r="A27" s="1">
        <v>42577</v>
      </c>
      <c r="B27" s="1" t="str">
        <f>TEXT(WEEKDAY(Table1[[#This Row],[Date]]),"dddd")</f>
        <v>Tuesday</v>
      </c>
      <c r="C27" t="s">
        <v>7</v>
      </c>
      <c r="D27">
        <v>176</v>
      </c>
      <c r="E27">
        <v>129</v>
      </c>
      <c r="F27">
        <v>83</v>
      </c>
      <c r="G27">
        <v>158</v>
      </c>
      <c r="H27">
        <v>0.35</v>
      </c>
      <c r="I27">
        <f>Table1[[#This Row],[Lemon]]+Table1[[#This Row],[Orange]]</f>
        <v>305</v>
      </c>
      <c r="J27" s="3">
        <f>Table1[[#This Row],[Price]]*Table1[[#This Row],[Sales]]</f>
        <v>106.75</v>
      </c>
    </row>
    <row r="28" spans="1:10" x14ac:dyDescent="0.3">
      <c r="A28" s="1">
        <v>42578</v>
      </c>
      <c r="B28" s="1" t="str">
        <f>TEXT(WEEKDAY(Table1[[#This Row],[Date]]),"dddd")</f>
        <v>Wednesday</v>
      </c>
      <c r="C28" t="s">
        <v>7</v>
      </c>
      <c r="D28">
        <v>104</v>
      </c>
      <c r="E28">
        <v>68</v>
      </c>
      <c r="F28">
        <v>80</v>
      </c>
      <c r="G28">
        <v>99</v>
      </c>
      <c r="H28">
        <v>0.35</v>
      </c>
      <c r="I28">
        <f>Table1[[#This Row],[Lemon]]+Table1[[#This Row],[Orange]]</f>
        <v>172</v>
      </c>
      <c r="J28" s="3">
        <f>Table1[[#This Row],[Price]]*Table1[[#This Row],[Sales]]</f>
        <v>60.199999999999996</v>
      </c>
    </row>
    <row r="29" spans="1:10" x14ac:dyDescent="0.3">
      <c r="A29" s="1">
        <v>42579</v>
      </c>
      <c r="B29" s="1" t="str">
        <f>TEXT(WEEKDAY(Table1[[#This Row],[Date]]),"dddd")</f>
        <v>Thursday</v>
      </c>
      <c r="C29" t="s">
        <v>7</v>
      </c>
      <c r="D29">
        <v>96</v>
      </c>
      <c r="E29">
        <v>63</v>
      </c>
      <c r="F29">
        <v>82</v>
      </c>
      <c r="G29">
        <v>90</v>
      </c>
      <c r="H29">
        <v>0.35</v>
      </c>
      <c r="I29">
        <f>Table1[[#This Row],[Lemon]]+Table1[[#This Row],[Orange]]</f>
        <v>159</v>
      </c>
      <c r="J29" s="3">
        <f>Table1[[#This Row],[Price]]*Table1[[#This Row],[Sales]]</f>
        <v>55.65</v>
      </c>
    </row>
    <row r="30" spans="1:10" x14ac:dyDescent="0.3">
      <c r="A30" s="1">
        <v>42580</v>
      </c>
      <c r="B30" s="1" t="str">
        <f>TEXT(WEEKDAY(Table1[[#This Row],[Date]]),"dddd")</f>
        <v>Friday</v>
      </c>
      <c r="C30" t="s">
        <v>7</v>
      </c>
      <c r="D30">
        <v>100</v>
      </c>
      <c r="E30">
        <v>66</v>
      </c>
      <c r="F30">
        <v>81</v>
      </c>
      <c r="G30">
        <v>95</v>
      </c>
      <c r="H30">
        <v>0.35</v>
      </c>
      <c r="I30">
        <f>Table1[[#This Row],[Lemon]]+Table1[[#This Row],[Orange]]</f>
        <v>166</v>
      </c>
      <c r="J30" s="3">
        <f>Table1[[#This Row],[Price]]*Table1[[#This Row],[Sales]]</f>
        <v>58.099999999999994</v>
      </c>
    </row>
    <row r="31" spans="1:10" x14ac:dyDescent="0.3">
      <c r="A31" s="1">
        <v>42581</v>
      </c>
      <c r="B31" s="1" t="str">
        <f>TEXT(WEEKDAY(Table1[[#This Row],[Date]]),"dddd")</f>
        <v>Saturday</v>
      </c>
      <c r="C31" t="s">
        <v>8</v>
      </c>
      <c r="D31">
        <v>88</v>
      </c>
      <c r="E31">
        <v>57</v>
      </c>
      <c r="F31">
        <v>82</v>
      </c>
      <c r="G31">
        <v>81</v>
      </c>
      <c r="H31">
        <v>0.35</v>
      </c>
      <c r="I31">
        <f>Table1[[#This Row],[Lemon]]+Table1[[#This Row],[Orange]]</f>
        <v>145</v>
      </c>
      <c r="J31" s="3">
        <f>Table1[[#This Row],[Price]]*Table1[[#This Row],[Sales]]</f>
        <v>50.75</v>
      </c>
    </row>
    <row r="32" spans="1:10" x14ac:dyDescent="0.3">
      <c r="A32" s="1">
        <v>42582</v>
      </c>
      <c r="B32" s="1" t="str">
        <f>TEXT(WEEKDAY(Table1[[#This Row],[Date]]),"dddd")</f>
        <v>Sunday</v>
      </c>
      <c r="C32" t="s">
        <v>8</v>
      </c>
      <c r="D32">
        <v>76</v>
      </c>
      <c r="E32">
        <v>47</v>
      </c>
      <c r="F32">
        <v>82</v>
      </c>
      <c r="G32">
        <v>68</v>
      </c>
      <c r="H32">
        <v>0.35</v>
      </c>
      <c r="I32">
        <f>Table1[[#This Row],[Lemon]]+Table1[[#This Row],[Orange]]</f>
        <v>123</v>
      </c>
      <c r="J32" s="3">
        <f>Table1[[#This Row],[Price]]*Table1[[#This Row],[Sales]]</f>
        <v>43.05</v>
      </c>
    </row>
    <row r="33" spans="1:10" x14ac:dyDescent="0.3">
      <c r="A33" s="2">
        <f>COUNT(Table1[Date])</f>
        <v>31</v>
      </c>
      <c r="B33" s="1"/>
      <c r="D33">
        <f>AVERAGE(Table1[Lemon])</f>
        <v>116.58064516129032</v>
      </c>
      <c r="E33">
        <f>AVERAGE(Table1[Orange])</f>
        <v>80.354838709677423</v>
      </c>
      <c r="F33">
        <f>MAX(Table1[Temperature])</f>
        <v>84</v>
      </c>
      <c r="I33" s="2">
        <f>SUBTOTAL(109,Table1[Sales])</f>
        <v>6105</v>
      </c>
      <c r="J33" s="3">
        <f>SUBTOTAL(109,Table1[Revenue])</f>
        <v>2138</v>
      </c>
    </row>
  </sheetData>
  <conditionalFormatting sqref="J2:J32">
    <cfRule type="dataBar" priority="5">
      <dataBar>
        <cfvo type="min"/>
        <cfvo type="max"/>
        <color rgb="FFFFB628"/>
      </dataBar>
      <extLst>
        <ext xmlns:x14="http://schemas.microsoft.com/office/spreadsheetml/2009/9/main" uri="{B025F937-C7B1-47D3-B67F-A62EFF666E3E}">
          <x14:id>{5EBE8970-E40A-4F8C-B513-47378453FD42}</x14:id>
        </ext>
      </extLst>
    </cfRule>
  </conditionalFormatting>
  <conditionalFormatting sqref="F2:F32">
    <cfRule type="colorScale" priority="4">
      <colorScale>
        <cfvo type="min"/>
        <cfvo type="max"/>
        <color rgb="FFFCFCFF"/>
        <color rgb="FFF8696B"/>
      </colorScale>
    </cfRule>
  </conditionalFormatting>
  <conditionalFormatting sqref="I2:I32">
    <cfRule type="top10" dxfId="0" priority="2" percent="1" rank="10"/>
    <cfRule type="top10" dxfId="1"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BE8970-E40A-4F8C-B513-47378453FD42}">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95D574A7-778D-4725-923F-15844FDBB75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Sheet1!I2:I32</xm:f>
              <xm:sqref>I34</xm:sqref>
            </x14:sparkline>
          </x14:sparklines>
        </x14:sparklineGroup>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Sheet1!H2:H32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CSIRO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Ramneek (L&amp;W, Black Mountain)</dc:creator>
  <cp:lastModifiedBy>Singh, Ramneek (L&amp;W, Black Mountain)</cp:lastModifiedBy>
  <dcterms:created xsi:type="dcterms:W3CDTF">2017-04-01T18:22:25Z</dcterms:created>
  <dcterms:modified xsi:type="dcterms:W3CDTF">2017-04-02T02:43:21Z</dcterms:modified>
</cp:coreProperties>
</file>