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ohar Data\01-Electrical\001-Proposals, CS &amp; Technical Literature\006-Fire Detection &amp; Supression System Proposals &amp; CS\Comparitive Statement\Financial\October 2022\LPCB (New)\"/>
    </mc:Choice>
  </mc:AlternateContent>
  <bookViews>
    <workbookView xWindow="-120" yWindow="-120" windowWidth="29040" windowHeight="15840"/>
  </bookViews>
  <sheets>
    <sheet name="LPCB-UL" sheetId="1" r:id="rId1"/>
    <sheet name="Sheet1" sheetId="2" state="hidden" r:id="rId2"/>
  </sheets>
  <definedNames>
    <definedName name="_xlnm.Print_Area" localSheetId="0">'LPCB-UL'!$A$1:$I$31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5" i="1" l="1"/>
  <c r="H26" i="1" l="1"/>
  <c r="F26" i="1"/>
  <c r="H25" i="1"/>
  <c r="H24" i="1"/>
  <c r="F24" i="1"/>
  <c r="H23" i="1"/>
  <c r="F23" i="1"/>
  <c r="H22" i="1"/>
  <c r="F22" i="1"/>
  <c r="H21" i="1"/>
  <c r="F21" i="1"/>
  <c r="H20" i="1"/>
  <c r="F20" i="1"/>
  <c r="H19" i="1"/>
  <c r="F19" i="1"/>
  <c r="H18" i="1"/>
  <c r="F18" i="1"/>
  <c r="H17" i="1"/>
  <c r="F17" i="1"/>
  <c r="H16" i="1"/>
  <c r="F16" i="1"/>
  <c r="H15" i="1"/>
  <c r="F15" i="1"/>
  <c r="H14" i="1"/>
  <c r="F14" i="1"/>
  <c r="H13" i="1"/>
  <c r="F13" i="1"/>
  <c r="H12" i="1"/>
  <c r="F12" i="1"/>
  <c r="H11" i="1"/>
  <c r="F11" i="1"/>
  <c r="H10" i="1"/>
  <c r="F10" i="1"/>
  <c r="H9" i="1"/>
  <c r="F9" i="1"/>
  <c r="H8" i="1"/>
  <c r="F8" i="1"/>
  <c r="G27" i="1" l="1"/>
  <c r="G28" i="1" s="1"/>
  <c r="G29" i="1" s="1"/>
  <c r="E27" i="1"/>
  <c r="E28" i="1" s="1"/>
  <c r="E29" i="1" s="1"/>
  <c r="E30" i="1" l="1"/>
</calcChain>
</file>

<file path=xl/sharedStrings.xml><?xml version="1.0" encoding="utf-8"?>
<sst xmlns="http://schemas.openxmlformats.org/spreadsheetml/2006/main" count="72" uniqueCount="54">
  <si>
    <t>Sr. No</t>
  </si>
  <si>
    <t>Item Description</t>
  </si>
  <si>
    <t>Req: Qty</t>
  </si>
  <si>
    <t>Unit</t>
  </si>
  <si>
    <t>Remarks</t>
  </si>
  <si>
    <t>DETAILS OF REQUIREMENT</t>
  </si>
  <si>
    <t>ENGINEERING DIVISION</t>
  </si>
  <si>
    <t>Fire Alarm Repeater Panel (FARP) including 24V VDC Battery Backup (60 Minutes Battery Backup)</t>
  </si>
  <si>
    <t>Addressable Sub Alarm Panel (SAP) (5 Loops) including 24V VDC Battery Backup (60 Minutes Battery Backup)</t>
  </si>
  <si>
    <t>Control Module</t>
  </si>
  <si>
    <t>Monitor Module</t>
  </si>
  <si>
    <t>Isolator Module</t>
  </si>
  <si>
    <t>Optical Smoke Detector with LED Indicator including Detector Base</t>
  </si>
  <si>
    <t>Optical Smoke Detector (ceiling) with LED Remote Indicator including Detector Base</t>
  </si>
  <si>
    <t xml:space="preserve">Manual Call Points (Pull Type) with Irony Case </t>
  </si>
  <si>
    <t>Beam Smoke Detector with Detector Base</t>
  </si>
  <si>
    <t>Strobe Light with Sounder unit including  Base</t>
  </si>
  <si>
    <t>Heat Detector with LED Indicator including Detector Base (Fixed Type)</t>
  </si>
  <si>
    <t>Illuminated Exit Signs with (2 Hours) Battery Backup</t>
  </si>
  <si>
    <t>Fireman Phone</t>
  </si>
  <si>
    <t>Fireman Phone Jack</t>
  </si>
  <si>
    <t>Signalling Line Circuit (SLC) 2C x 1.5mm2 Cu/PVC Fire Resistance Type (2 Hours) LSZH comply to (BS-6004, IEC 331, BS 4066)</t>
  </si>
  <si>
    <t>Network Cable 2C x 2.5mm2 Cu/PVC Fire Resistance Type (2 Hours) LSZH comply to (BS-6004, IEC 331, BS 4066)</t>
  </si>
  <si>
    <t>Testing/ Commissioning</t>
  </si>
  <si>
    <t>Nos.</t>
  </si>
  <si>
    <t>Nos</t>
  </si>
  <si>
    <t>Mtrs.</t>
  </si>
  <si>
    <t>Job.</t>
  </si>
  <si>
    <t>J7 EMPORIUM</t>
  </si>
  <si>
    <t>15.A</t>
  </si>
  <si>
    <t>Supply Rate</t>
  </si>
  <si>
    <t>Supply Amount</t>
  </si>
  <si>
    <t>Installation Rate</t>
  </si>
  <si>
    <t>Installation Amount</t>
  </si>
  <si>
    <t>TOTAL AMOUNT (SUPPLY &amp; INSTALLATION                                       (Inclusive of 17% GST &amp; 16% SST)</t>
  </si>
  <si>
    <t>TOTAL AMOUNT FOR SUPPLY &amp; INSTALLATION RESPECTIVELLY (EXCLUSIVE OF 17% GST &amp; 16%SST)</t>
  </si>
  <si>
    <t>Addressable Fire Alarm Control Panel (FACP) including 24V VDC Battery Backup (60 Minutes Battery Backup) (10 Loops)</t>
  </si>
  <si>
    <t>TOTAL AMOUNT  (Inclusive of 17% GST &amp; 16% SST respectivelly)</t>
  </si>
  <si>
    <t>(17% GST &amp; 16% SST respectivelly)</t>
  </si>
  <si>
    <t>CXOR Engineering</t>
  </si>
  <si>
    <t>Fire Telephone Panel or Emergency Voice Evacuation Panel)</t>
  </si>
  <si>
    <t>Emerging Horizons</t>
  </si>
  <si>
    <t>Option-I</t>
  </si>
  <si>
    <t>Option-II</t>
  </si>
  <si>
    <t xml:space="preserve">Supply </t>
  </si>
  <si>
    <t>Installation</t>
  </si>
  <si>
    <t>Total Amount For Supply &amp; Installation Respectivelly (Exclusive Taxes)</t>
  </si>
  <si>
    <t>GST 17% on Supplies &amp; SST 16% on Services</t>
  </si>
  <si>
    <t>Grand Total (Supply &amp; Servies)</t>
  </si>
  <si>
    <t>Total Amount  (Inclusive of 17% GST &amp; 16% SST Respectivelly)</t>
  </si>
  <si>
    <t>Vendors</t>
  </si>
  <si>
    <t>Vendor Name:</t>
  </si>
  <si>
    <t>Brand &amp; Orign:</t>
  </si>
  <si>
    <t xml:space="preserve"> FIRE ALARM &amp; AUDIO INTERCOM SYSTEM 
(B3 to 2nd Floor)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</si>
</sst>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[$PKR]\ #,##0.00"/>
    <numFmt numFmtId="166" formatCode="[$PKR]\ #,##0"/>
  </numFmts>
  <fonts count="11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4"/>
      <color theme="1"/>
      <name val="Arial Narrow"/>
      <family val="2"/>
    </font>
    <font>
      <b/>
      <i/>
      <sz val="11"/>
      <color theme="1"/>
      <name val="Arial Narrow"/>
      <family val="2"/>
    </font>
    <font>
      <b/>
      <i/>
      <sz val="20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3"/>
      <color theme="1"/>
      <name val="Arial Narrow"/>
      <family val="2"/>
    </font>
    <font>
      <sz val="11"/>
      <color theme="1"/>
      <name val="Arial Narrow"/>
      <family val="2"/>
    </font>
    <font>
      <sz val="10"/>
      <color rgb="FFFF0000"/>
      <name val="Arial Narrow"/>
      <family val="2"/>
    </font>
    <font>
      <sz val="11"/>
      <color rgb="FFFF0000"/>
      <name val="Arial Narrow"/>
      <family val="2"/>
    </font>
    <font>
      <sz val="11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5" fillId="0" borderId="0"/>
    <xf numFmtId="43" fontId="7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66" fontId="0" fillId="0" borderId="1" xfId="0" applyNumberFormat="1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2" xfId="2" applyNumberFormat="1" applyFont="1" applyFill="1" applyBorder="1" applyAlignment="1">
      <alignment vertical="center" wrapText="1"/>
    </xf>
    <xf numFmtId="164" fontId="0" fillId="0" borderId="3" xfId="0" applyNumberFormat="1" applyBorder="1" applyAlignment="1">
      <alignment horizontal="right" vertical="center"/>
    </xf>
    <xf numFmtId="164" fontId="0" fillId="0" borderId="3" xfId="2" applyNumberFormat="1" applyFont="1" applyFill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3" fontId="10" fillId="0" borderId="5" xfId="0" applyNumberFormat="1" applyFont="1" applyBorder="1" applyAlignment="1">
      <alignment vertical="center" wrapText="1"/>
    </xf>
    <xf numFmtId="164" fontId="0" fillId="0" borderId="1" xfId="0" applyNumberFormat="1" applyBorder="1" applyAlignment="1">
      <alignment horizontal="right" vertical="center"/>
    </xf>
    <xf numFmtId="164" fontId="0" fillId="0" borderId="1" xfId="2" applyNumberFormat="1" applyFont="1" applyFill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164" fontId="0" fillId="0" borderId="5" xfId="0" applyNumberFormat="1" applyBorder="1" applyAlignment="1">
      <alignment vertical="center" wrapText="1"/>
    </xf>
    <xf numFmtId="3" fontId="10" fillId="0" borderId="1" xfId="0" applyNumberFormat="1" applyFont="1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164" fontId="0" fillId="0" borderId="15" xfId="0" applyNumberFormat="1" applyBorder="1" applyAlignment="1">
      <alignment vertical="center"/>
    </xf>
    <xf numFmtId="164" fontId="0" fillId="0" borderId="17" xfId="0" applyNumberFormat="1" applyBorder="1" applyAlignment="1">
      <alignment horizontal="right" vertical="center"/>
    </xf>
    <xf numFmtId="3" fontId="10" fillId="0" borderId="17" xfId="0" applyNumberFormat="1" applyFont="1" applyBorder="1" applyAlignment="1">
      <alignment vertical="center" wrapText="1"/>
    </xf>
    <xf numFmtId="164" fontId="0" fillId="0" borderId="17" xfId="2" applyNumberFormat="1" applyFont="1" applyFill="1" applyBorder="1" applyAlignment="1">
      <alignment vertical="center"/>
    </xf>
    <xf numFmtId="0" fontId="9" fillId="0" borderId="29" xfId="0" applyFont="1" applyBorder="1" applyAlignment="1">
      <alignment horizontal="left" vertical="center" wrapText="1"/>
    </xf>
    <xf numFmtId="165" fontId="0" fillId="0" borderId="26" xfId="0" applyNumberFormat="1" applyBorder="1" applyAlignment="1">
      <alignment horizontal="right" vertical="center"/>
    </xf>
    <xf numFmtId="165" fontId="0" fillId="0" borderId="28" xfId="0" applyNumberFormat="1" applyBorder="1" applyAlignment="1">
      <alignment horizontal="right" vertical="center"/>
    </xf>
    <xf numFmtId="165" fontId="0" fillId="0" borderId="27" xfId="0" applyNumberFormat="1" applyBorder="1" applyAlignment="1">
      <alignment horizontal="right" vertical="center"/>
    </xf>
    <xf numFmtId="165" fontId="0" fillId="4" borderId="26" xfId="0" applyNumberFormat="1" applyFill="1" applyBorder="1" applyAlignment="1">
      <alignment horizontal="right" vertical="center"/>
    </xf>
    <xf numFmtId="165" fontId="0" fillId="4" borderId="28" xfId="0" applyNumberFormat="1" applyFill="1" applyBorder="1" applyAlignment="1">
      <alignment horizontal="right" vertical="center"/>
    </xf>
    <xf numFmtId="165" fontId="0" fillId="3" borderId="26" xfId="0" applyNumberFormat="1" applyFill="1" applyBorder="1" applyAlignment="1">
      <alignment horizontal="right" vertical="center"/>
    </xf>
    <xf numFmtId="165" fontId="0" fillId="3" borderId="27" xfId="0" applyNumberFormat="1" applyFill="1" applyBorder="1" applyAlignment="1">
      <alignment horizontal="right" vertical="center"/>
    </xf>
    <xf numFmtId="165" fontId="0" fillId="3" borderId="28" xfId="0" applyNumberFormat="1" applyFill="1" applyBorder="1" applyAlignment="1">
      <alignment horizontal="right" vertical="center"/>
    </xf>
    <xf numFmtId="165" fontId="0" fillId="2" borderId="18" xfId="0" applyNumberFormat="1" applyFill="1" applyBorder="1" applyAlignment="1">
      <alignment horizontal="right" vertical="center"/>
    </xf>
    <xf numFmtId="165" fontId="0" fillId="2" borderId="13" xfId="0" applyNumberFormat="1" applyFill="1" applyBorder="1" applyAlignment="1">
      <alignment horizontal="right" vertical="center"/>
    </xf>
    <xf numFmtId="165" fontId="0" fillId="2" borderId="14" xfId="0" applyNumberFormat="1" applyFill="1" applyBorder="1" applyAlignment="1">
      <alignment horizontal="right" vertical="center"/>
    </xf>
    <xf numFmtId="165" fontId="0" fillId="0" borderId="26" xfId="0" applyNumberFormat="1" applyBorder="1" applyAlignment="1">
      <alignment horizontal="center" vertical="center"/>
    </xf>
    <xf numFmtId="165" fontId="0" fillId="0" borderId="28" xfId="0" applyNumberForma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6" xfId="2" applyNumberFormat="1" applyFont="1" applyFill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Comma" xfId="2" builtinId="3"/>
    <cellStyle name="Normal" xfId="0" builtinId="0"/>
    <cellStyle name="Normal 2 2 3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85167</xdr:rowOff>
    </xdr:from>
    <xdr:to>
      <xdr:col>1</xdr:col>
      <xdr:colOff>801781</xdr:colOff>
      <xdr:row>3</xdr:row>
      <xdr:rowOff>30258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E2F50F-A6D5-40E2-A9AC-E2B9F4AEF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67"/>
          <a:ext cx="1357593" cy="904315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6</xdr:col>
      <xdr:colOff>546848</xdr:colOff>
      <xdr:row>0</xdr:row>
      <xdr:rowOff>205069</xdr:rowOff>
    </xdr:from>
    <xdr:ext cx="1625819" cy="628650"/>
    <xdr:pic>
      <xdr:nvPicPr>
        <xdr:cNvPr id="6" name="Picture 5">
          <a:extLst>
            <a:ext uri="{FF2B5EF4-FFF2-40B4-BE49-F238E27FC236}">
              <a16:creationId xmlns:a16="http://schemas.microsoft.com/office/drawing/2014/main" id="{FA5DD9AC-0D04-4D5D-9838-44DECCB97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9460" y="205069"/>
          <a:ext cx="1625819" cy="6286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showGridLines="0" tabSelected="1" view="pageBreakPreview" zoomScaleNormal="55" zoomScaleSheetLayoutView="100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P7" sqref="P7"/>
    </sheetView>
  </sheetViews>
  <sheetFormatPr defaultRowHeight="13.8" x14ac:dyDescent="0.25"/>
  <cols>
    <col min="1" max="1" width="9.125" style="43"/>
    <col min="2" max="2" width="35.75" style="1" customWidth="1"/>
    <col min="3" max="3" width="9" style="1"/>
    <col min="4" max="4" width="11.375" style="75" customWidth="1"/>
    <col min="5" max="5" width="11.625" style="1" bestFit="1" customWidth="1"/>
    <col min="6" max="6" width="12.375" style="1" bestFit="1" customWidth="1"/>
    <col min="7" max="7" width="11.875" style="1" customWidth="1"/>
    <col min="8" max="8" width="11.75" style="1" customWidth="1"/>
    <col min="9" max="9" width="14.75" style="1" customWidth="1"/>
    <col min="10" max="16384" width="9" style="1"/>
  </cols>
  <sheetData>
    <row r="1" spans="1:9" ht="25.2" x14ac:dyDescent="0.25">
      <c r="A1" s="40" t="s">
        <v>28</v>
      </c>
      <c r="B1" s="40"/>
      <c r="C1" s="40"/>
      <c r="D1" s="40"/>
      <c r="E1" s="40"/>
      <c r="F1" s="40"/>
      <c r="G1" s="40"/>
      <c r="H1" s="40"/>
      <c r="I1" s="40"/>
    </row>
    <row r="2" spans="1:9" ht="16.8" x14ac:dyDescent="0.25">
      <c r="A2" s="41" t="s">
        <v>6</v>
      </c>
      <c r="B2" s="41"/>
      <c r="C2" s="41"/>
      <c r="D2" s="41"/>
      <c r="E2" s="41"/>
      <c r="F2" s="41"/>
      <c r="G2" s="41"/>
      <c r="H2" s="41"/>
      <c r="I2" s="41"/>
    </row>
    <row r="3" spans="1:9" ht="33" customHeight="1" thickBot="1" x14ac:dyDescent="0.3">
      <c r="A3" s="81" t="s">
        <v>53</v>
      </c>
      <c r="B3" s="42"/>
      <c r="C3" s="42"/>
      <c r="D3" s="42"/>
      <c r="E3" s="42"/>
      <c r="F3" s="42"/>
      <c r="G3" s="42"/>
      <c r="H3" s="42"/>
      <c r="I3" s="42"/>
    </row>
    <row r="4" spans="1:9" ht="10.8" customHeight="1" thickBot="1" x14ac:dyDescent="0.3"/>
    <row r="5" spans="1:9" ht="22.5" customHeight="1" thickBot="1" x14ac:dyDescent="0.3">
      <c r="A5" s="27" t="s">
        <v>5</v>
      </c>
      <c r="B5" s="28"/>
      <c r="C5" s="28"/>
      <c r="D5" s="29"/>
      <c r="E5" s="33" t="s">
        <v>51</v>
      </c>
      <c r="F5" s="34"/>
      <c r="G5" s="35"/>
      <c r="H5" s="35"/>
      <c r="I5" s="36"/>
    </row>
    <row r="6" spans="1:9" ht="34.5" customHeight="1" x14ac:dyDescent="0.25">
      <c r="A6" s="30"/>
      <c r="B6" s="31"/>
      <c r="C6" s="31"/>
      <c r="D6" s="32"/>
      <c r="E6" s="33" t="s">
        <v>52</v>
      </c>
      <c r="F6" s="34"/>
      <c r="G6" s="34"/>
      <c r="H6" s="34"/>
      <c r="I6" s="36"/>
    </row>
    <row r="7" spans="1:9" ht="48.75" customHeight="1" thickBot="1" x14ac:dyDescent="0.3">
      <c r="A7" s="6" t="s">
        <v>0</v>
      </c>
      <c r="B7" s="7" t="s">
        <v>1</v>
      </c>
      <c r="C7" s="7" t="s">
        <v>3</v>
      </c>
      <c r="D7" s="74" t="s">
        <v>2</v>
      </c>
      <c r="E7" s="14" t="s">
        <v>30</v>
      </c>
      <c r="F7" s="15" t="s">
        <v>31</v>
      </c>
      <c r="G7" s="15" t="s">
        <v>32</v>
      </c>
      <c r="H7" s="15" t="s">
        <v>33</v>
      </c>
      <c r="I7" s="8" t="s">
        <v>4</v>
      </c>
    </row>
    <row r="8" spans="1:9" ht="55.2" x14ac:dyDescent="0.25">
      <c r="A8" s="2">
        <v>1</v>
      </c>
      <c r="B8" s="9" t="s">
        <v>36</v>
      </c>
      <c r="C8" s="44" t="s">
        <v>24</v>
      </c>
      <c r="D8" s="76">
        <v>1</v>
      </c>
      <c r="E8" s="45"/>
      <c r="F8" s="46">
        <f>$D8*E8</f>
        <v>0</v>
      </c>
      <c r="G8" s="47"/>
      <c r="H8" s="46">
        <f>$D8*G8</f>
        <v>0</v>
      </c>
      <c r="I8" s="48"/>
    </row>
    <row r="9" spans="1:9" ht="41.4" x14ac:dyDescent="0.25">
      <c r="A9" s="3">
        <v>2</v>
      </c>
      <c r="B9" s="10" t="s">
        <v>7</v>
      </c>
      <c r="C9" s="44" t="s">
        <v>25</v>
      </c>
      <c r="D9" s="77">
        <v>1</v>
      </c>
      <c r="E9" s="49"/>
      <c r="F9" s="50">
        <f t="shared" ref="F9:F24" si="0">$D9*E9</f>
        <v>0</v>
      </c>
      <c r="G9" s="51"/>
      <c r="H9" s="50">
        <f t="shared" ref="H9:H25" si="1">$D9*G9</f>
        <v>0</v>
      </c>
      <c r="I9" s="17"/>
    </row>
    <row r="10" spans="1:9" ht="41.4" x14ac:dyDescent="0.25">
      <c r="A10" s="3">
        <v>3</v>
      </c>
      <c r="B10" s="10" t="s">
        <v>8</v>
      </c>
      <c r="C10" s="44" t="s">
        <v>25</v>
      </c>
      <c r="D10" s="77">
        <v>2</v>
      </c>
      <c r="E10" s="49"/>
      <c r="F10" s="50">
        <f t="shared" si="0"/>
        <v>0</v>
      </c>
      <c r="G10" s="51"/>
      <c r="H10" s="50">
        <f t="shared" si="1"/>
        <v>0</v>
      </c>
      <c r="I10" s="17"/>
    </row>
    <row r="11" spans="1:9" ht="21.9" customHeight="1" x14ac:dyDescent="0.25">
      <c r="A11" s="3">
        <v>4</v>
      </c>
      <c r="B11" s="4" t="s">
        <v>9</v>
      </c>
      <c r="C11" s="44" t="s">
        <v>25</v>
      </c>
      <c r="D11" s="77">
        <v>82</v>
      </c>
      <c r="E11" s="49"/>
      <c r="F11" s="50">
        <f t="shared" si="0"/>
        <v>0</v>
      </c>
      <c r="G11" s="51"/>
      <c r="H11" s="50">
        <f t="shared" si="1"/>
        <v>0</v>
      </c>
      <c r="I11" s="5"/>
    </row>
    <row r="12" spans="1:9" ht="21.9" customHeight="1" x14ac:dyDescent="0.25">
      <c r="A12" s="3">
        <v>5</v>
      </c>
      <c r="B12" s="4" t="s">
        <v>10</v>
      </c>
      <c r="C12" s="44" t="s">
        <v>25</v>
      </c>
      <c r="D12" s="77">
        <v>27</v>
      </c>
      <c r="E12" s="49"/>
      <c r="F12" s="50">
        <f t="shared" si="0"/>
        <v>0</v>
      </c>
      <c r="G12" s="51"/>
      <c r="H12" s="50">
        <f t="shared" si="1"/>
        <v>0</v>
      </c>
      <c r="I12" s="5"/>
    </row>
    <row r="13" spans="1:9" x14ac:dyDescent="0.25">
      <c r="A13" s="3">
        <v>6</v>
      </c>
      <c r="B13" s="4" t="s">
        <v>11</v>
      </c>
      <c r="C13" s="44" t="s">
        <v>25</v>
      </c>
      <c r="D13" s="77">
        <v>14</v>
      </c>
      <c r="E13" s="49"/>
      <c r="F13" s="50">
        <f t="shared" si="0"/>
        <v>0</v>
      </c>
      <c r="G13" s="51"/>
      <c r="H13" s="50">
        <f t="shared" si="1"/>
        <v>0</v>
      </c>
      <c r="I13" s="5"/>
    </row>
    <row r="14" spans="1:9" ht="27.6" x14ac:dyDescent="0.25">
      <c r="A14" s="3">
        <v>7</v>
      </c>
      <c r="B14" s="10" t="s">
        <v>12</v>
      </c>
      <c r="C14" s="44" t="s">
        <v>25</v>
      </c>
      <c r="D14" s="77">
        <v>226</v>
      </c>
      <c r="E14" s="49"/>
      <c r="F14" s="50">
        <f t="shared" si="0"/>
        <v>0</v>
      </c>
      <c r="G14" s="51"/>
      <c r="H14" s="50">
        <f t="shared" si="1"/>
        <v>0</v>
      </c>
      <c r="I14" s="5"/>
    </row>
    <row r="15" spans="1:9" ht="27.6" x14ac:dyDescent="0.25">
      <c r="A15" s="3">
        <v>8</v>
      </c>
      <c r="B15" s="10" t="s">
        <v>13</v>
      </c>
      <c r="C15" s="44" t="s">
        <v>25</v>
      </c>
      <c r="D15" s="77">
        <v>230</v>
      </c>
      <c r="E15" s="49"/>
      <c r="F15" s="50">
        <f t="shared" si="0"/>
        <v>0</v>
      </c>
      <c r="G15" s="51"/>
      <c r="H15" s="50">
        <f t="shared" si="1"/>
        <v>0</v>
      </c>
      <c r="I15" s="5"/>
    </row>
    <row r="16" spans="1:9" ht="27.6" x14ac:dyDescent="0.25">
      <c r="A16" s="3">
        <v>9</v>
      </c>
      <c r="B16" s="10" t="s">
        <v>14</v>
      </c>
      <c r="C16" s="44" t="s">
        <v>25</v>
      </c>
      <c r="D16" s="77">
        <v>42</v>
      </c>
      <c r="E16" s="49"/>
      <c r="F16" s="50">
        <f t="shared" si="0"/>
        <v>0</v>
      </c>
      <c r="G16" s="51"/>
      <c r="H16" s="50">
        <f t="shared" si="1"/>
        <v>0</v>
      </c>
      <c r="I16" s="5"/>
    </row>
    <row r="17" spans="1:9" x14ac:dyDescent="0.25">
      <c r="A17" s="11">
        <v>10</v>
      </c>
      <c r="B17" s="13" t="s">
        <v>15</v>
      </c>
      <c r="C17" s="44" t="s">
        <v>25</v>
      </c>
      <c r="D17" s="77">
        <v>2</v>
      </c>
      <c r="E17" s="49"/>
      <c r="F17" s="50">
        <f t="shared" si="0"/>
        <v>0</v>
      </c>
      <c r="G17" s="51"/>
      <c r="H17" s="50">
        <f t="shared" si="1"/>
        <v>0</v>
      </c>
      <c r="I17" s="5"/>
    </row>
    <row r="18" spans="1:9" ht="27.6" x14ac:dyDescent="0.25">
      <c r="A18" s="3">
        <v>11</v>
      </c>
      <c r="B18" s="10" t="s">
        <v>16</v>
      </c>
      <c r="C18" s="44" t="s">
        <v>25</v>
      </c>
      <c r="D18" s="77">
        <v>46</v>
      </c>
      <c r="E18" s="49"/>
      <c r="F18" s="50">
        <f t="shared" si="0"/>
        <v>0</v>
      </c>
      <c r="G18" s="51"/>
      <c r="H18" s="50">
        <f t="shared" si="1"/>
        <v>0</v>
      </c>
      <c r="I18" s="5"/>
    </row>
    <row r="19" spans="1:9" ht="27.6" x14ac:dyDescent="0.25">
      <c r="A19" s="3">
        <v>12</v>
      </c>
      <c r="B19" s="10" t="s">
        <v>17</v>
      </c>
      <c r="C19" s="44" t="s">
        <v>25</v>
      </c>
      <c r="D19" s="77">
        <v>406</v>
      </c>
      <c r="E19" s="49"/>
      <c r="F19" s="50">
        <f t="shared" si="0"/>
        <v>0</v>
      </c>
      <c r="G19" s="51"/>
      <c r="H19" s="50">
        <f t="shared" si="1"/>
        <v>0</v>
      </c>
      <c r="I19" s="5"/>
    </row>
    <row r="20" spans="1:9" ht="27.6" x14ac:dyDescent="0.25">
      <c r="A20" s="3">
        <v>13</v>
      </c>
      <c r="B20" s="10" t="s">
        <v>18</v>
      </c>
      <c r="C20" s="44" t="s">
        <v>25</v>
      </c>
      <c r="D20" s="77">
        <v>179</v>
      </c>
      <c r="E20" s="49"/>
      <c r="F20" s="50">
        <f t="shared" si="0"/>
        <v>0</v>
      </c>
      <c r="G20" s="51"/>
      <c r="H20" s="50">
        <f t="shared" si="1"/>
        <v>0</v>
      </c>
      <c r="I20" s="5"/>
    </row>
    <row r="21" spans="1:9" ht="50.1" customHeight="1" x14ac:dyDescent="0.25">
      <c r="A21" s="3">
        <v>14</v>
      </c>
      <c r="B21" s="4" t="s">
        <v>19</v>
      </c>
      <c r="C21" s="44" t="s">
        <v>25</v>
      </c>
      <c r="D21" s="77">
        <v>10</v>
      </c>
      <c r="E21" s="49"/>
      <c r="F21" s="50">
        <f t="shared" si="0"/>
        <v>0</v>
      </c>
      <c r="G21" s="51"/>
      <c r="H21" s="50">
        <f t="shared" si="1"/>
        <v>0</v>
      </c>
      <c r="I21" s="5"/>
    </row>
    <row r="22" spans="1:9" ht="50.1" customHeight="1" x14ac:dyDescent="0.25">
      <c r="A22" s="3">
        <v>15</v>
      </c>
      <c r="B22" s="4" t="s">
        <v>20</v>
      </c>
      <c r="C22" s="44" t="s">
        <v>25</v>
      </c>
      <c r="D22" s="77">
        <v>28</v>
      </c>
      <c r="E22" s="49"/>
      <c r="F22" s="50">
        <f t="shared" si="0"/>
        <v>0</v>
      </c>
      <c r="G22" s="51"/>
      <c r="H22" s="50">
        <f t="shared" si="1"/>
        <v>0</v>
      </c>
      <c r="I22" s="5"/>
    </row>
    <row r="23" spans="1:9" ht="27.6" x14ac:dyDescent="0.25">
      <c r="A23" s="3" t="s">
        <v>29</v>
      </c>
      <c r="B23" s="80" t="s">
        <v>40</v>
      </c>
      <c r="C23" s="44" t="s">
        <v>25</v>
      </c>
      <c r="D23" s="77">
        <v>1</v>
      </c>
      <c r="E23" s="49"/>
      <c r="F23" s="50">
        <f t="shared" si="0"/>
        <v>0</v>
      </c>
      <c r="G23" s="51"/>
      <c r="H23" s="50">
        <f t="shared" si="1"/>
        <v>0</v>
      </c>
      <c r="I23" s="52"/>
    </row>
    <row r="24" spans="1:9" ht="55.2" x14ac:dyDescent="0.25">
      <c r="A24" s="3">
        <v>16</v>
      </c>
      <c r="B24" s="10" t="s">
        <v>21</v>
      </c>
      <c r="C24" s="44" t="s">
        <v>26</v>
      </c>
      <c r="D24" s="78">
        <v>17924</v>
      </c>
      <c r="E24" s="49"/>
      <c r="F24" s="50">
        <f t="shared" si="0"/>
        <v>0</v>
      </c>
      <c r="G24" s="51"/>
      <c r="H24" s="50">
        <f t="shared" si="1"/>
        <v>0</v>
      </c>
      <c r="I24" s="5"/>
    </row>
    <row r="25" spans="1:9" ht="41.4" x14ac:dyDescent="0.25">
      <c r="A25" s="3">
        <v>17</v>
      </c>
      <c r="B25" s="10" t="s">
        <v>22</v>
      </c>
      <c r="C25" s="44" t="s">
        <v>26</v>
      </c>
      <c r="D25" s="78">
        <v>457</v>
      </c>
      <c r="E25" s="53"/>
      <c r="F25" s="54">
        <f>E25*D25</f>
        <v>0</v>
      </c>
      <c r="G25" s="51"/>
      <c r="H25" s="50">
        <f t="shared" si="1"/>
        <v>0</v>
      </c>
      <c r="I25" s="16"/>
    </row>
    <row r="26" spans="1:9" ht="14.4" thickBot="1" x14ac:dyDescent="0.3">
      <c r="A26" s="11">
        <v>18</v>
      </c>
      <c r="B26" s="18" t="s">
        <v>23</v>
      </c>
      <c r="C26" s="55" t="s">
        <v>27</v>
      </c>
      <c r="D26" s="79">
        <v>1</v>
      </c>
      <c r="E26" s="56"/>
      <c r="F26" s="57">
        <f t="shared" ref="F26" si="2">$D26*E26</f>
        <v>0</v>
      </c>
      <c r="G26" s="58"/>
      <c r="H26" s="59">
        <f>D26*G26</f>
        <v>0</v>
      </c>
      <c r="I26" s="60"/>
    </row>
    <row r="27" spans="1:9" ht="47.25" customHeight="1" thickBot="1" x14ac:dyDescent="0.3">
      <c r="A27" s="12"/>
      <c r="B27" s="22" t="s">
        <v>35</v>
      </c>
      <c r="C27" s="25"/>
      <c r="D27" s="26"/>
      <c r="E27" s="61">
        <f>SUM(F8:F26)</f>
        <v>0</v>
      </c>
      <c r="F27" s="62"/>
      <c r="G27" s="61">
        <f>SUM(H8:H26)</f>
        <v>0</v>
      </c>
      <c r="H27" s="63"/>
      <c r="I27" s="62"/>
    </row>
    <row r="28" spans="1:9" ht="50.25" customHeight="1" thickBot="1" x14ac:dyDescent="0.3">
      <c r="A28" s="12"/>
      <c r="B28" s="22" t="s">
        <v>38</v>
      </c>
      <c r="C28" s="23"/>
      <c r="D28" s="24"/>
      <c r="E28" s="72">
        <f>E27*0.17</f>
        <v>0</v>
      </c>
      <c r="F28" s="73"/>
      <c r="G28" s="61">
        <f>G27*0.16</f>
        <v>0</v>
      </c>
      <c r="H28" s="63"/>
      <c r="I28" s="62"/>
    </row>
    <row r="29" spans="1:9" ht="50.25" customHeight="1" thickBot="1" x14ac:dyDescent="0.3">
      <c r="A29" s="12"/>
      <c r="B29" s="22" t="s">
        <v>37</v>
      </c>
      <c r="C29" s="23"/>
      <c r="D29" s="24"/>
      <c r="E29" s="64">
        <f>SUM(E27:F28)</f>
        <v>0</v>
      </c>
      <c r="F29" s="65"/>
      <c r="G29" s="66">
        <f>SUM(G27:I28)</f>
        <v>0</v>
      </c>
      <c r="H29" s="67"/>
      <c r="I29" s="68"/>
    </row>
    <row r="30" spans="1:9" ht="50.25" customHeight="1" thickBot="1" x14ac:dyDescent="0.3">
      <c r="A30" s="12"/>
      <c r="B30" s="22" t="s">
        <v>34</v>
      </c>
      <c r="C30" s="23"/>
      <c r="D30" s="24"/>
      <c r="E30" s="69">
        <f>E29+G29</f>
        <v>0</v>
      </c>
      <c r="F30" s="70"/>
      <c r="G30" s="70"/>
      <c r="H30" s="70"/>
      <c r="I30" s="71"/>
    </row>
    <row r="31" spans="1:9" ht="12.75" customHeight="1" x14ac:dyDescent="0.25"/>
  </sheetData>
  <mergeCells count="17">
    <mergeCell ref="A3:I3"/>
    <mergeCell ref="G27:I27"/>
    <mergeCell ref="A1:I1"/>
    <mergeCell ref="B30:D30"/>
    <mergeCell ref="A2:I2"/>
    <mergeCell ref="B27:D27"/>
    <mergeCell ref="A5:D6"/>
    <mergeCell ref="E5:I5"/>
    <mergeCell ref="E6:I6"/>
    <mergeCell ref="E27:F27"/>
    <mergeCell ref="B29:D29"/>
    <mergeCell ref="G29:I29"/>
    <mergeCell ref="E29:F29"/>
    <mergeCell ref="E30:I30"/>
    <mergeCell ref="B28:D28"/>
    <mergeCell ref="E28:F28"/>
    <mergeCell ref="G28:I28"/>
  </mergeCells>
  <printOptions horizontalCentered="1"/>
  <pageMargins left="0.25" right="0.25" top="0.44" bottom="0.4" header="0.3" footer="0.26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3.8" x14ac:dyDescent="0.25"/>
  <cols>
    <col min="1" max="1" width="26.25" style="21" customWidth="1"/>
    <col min="2" max="2" width="14.375" style="1" bestFit="1" customWidth="1"/>
    <col min="3" max="3" width="13.375" style="1" bestFit="1" customWidth="1"/>
    <col min="4" max="4" width="14.375" style="1" bestFit="1" customWidth="1"/>
    <col min="5" max="5" width="11.75" style="1" bestFit="1" customWidth="1"/>
    <col min="6" max="6" width="14.375" style="1" bestFit="1" customWidth="1"/>
    <col min="7" max="7" width="13.375" style="1" bestFit="1" customWidth="1"/>
    <col min="8" max="16384" width="9" style="1"/>
  </cols>
  <sheetData>
    <row r="1" spans="1:7" x14ac:dyDescent="0.25">
      <c r="A1" s="38" t="s">
        <v>50</v>
      </c>
      <c r="B1" s="39" t="s">
        <v>41</v>
      </c>
      <c r="C1" s="39"/>
      <c r="D1" s="39" t="s">
        <v>39</v>
      </c>
      <c r="E1" s="39"/>
      <c r="F1" s="39" t="s">
        <v>41</v>
      </c>
      <c r="G1" s="39"/>
    </row>
    <row r="2" spans="1:7" x14ac:dyDescent="0.25">
      <c r="A2" s="38"/>
      <c r="B2" s="39" t="s">
        <v>42</v>
      </c>
      <c r="C2" s="39"/>
      <c r="D2" s="39"/>
      <c r="E2" s="39"/>
      <c r="F2" s="39" t="s">
        <v>43</v>
      </c>
      <c r="G2" s="39"/>
    </row>
    <row r="3" spans="1:7" x14ac:dyDescent="0.25">
      <c r="A3" s="38"/>
      <c r="B3" s="19" t="s">
        <v>44</v>
      </c>
      <c r="C3" s="19" t="s">
        <v>45</v>
      </c>
      <c r="D3" s="19" t="s">
        <v>44</v>
      </c>
      <c r="E3" s="19" t="s">
        <v>45</v>
      </c>
      <c r="F3" s="19"/>
      <c r="G3" s="19"/>
    </row>
    <row r="4" spans="1:7" ht="41.4" x14ac:dyDescent="0.25">
      <c r="A4" s="10" t="s">
        <v>46</v>
      </c>
      <c r="B4" s="20">
        <v>21937775</v>
      </c>
      <c r="C4" s="20">
        <v>3507916</v>
      </c>
      <c r="D4" s="20">
        <v>22593380</v>
      </c>
      <c r="E4" s="20">
        <v>600000</v>
      </c>
      <c r="F4" s="20">
        <v>14966718</v>
      </c>
      <c r="G4" s="20">
        <v>3355251</v>
      </c>
    </row>
    <row r="5" spans="1:7" ht="27.6" x14ac:dyDescent="0.25">
      <c r="A5" s="10" t="s">
        <v>47</v>
      </c>
      <c r="B5" s="20">
        <v>3729421.7500000005</v>
      </c>
      <c r="C5" s="20">
        <v>561266.56000000006</v>
      </c>
      <c r="D5" s="20">
        <v>3840874.6</v>
      </c>
      <c r="E5" s="20">
        <v>96000</v>
      </c>
      <c r="F5" s="20">
        <v>2544342.06</v>
      </c>
      <c r="G5" s="20">
        <v>536840.16</v>
      </c>
    </row>
    <row r="6" spans="1:7" ht="41.4" x14ac:dyDescent="0.25">
      <c r="A6" s="10" t="s">
        <v>49</v>
      </c>
      <c r="B6" s="20">
        <v>25667196.75</v>
      </c>
      <c r="C6" s="20">
        <v>4069182.56</v>
      </c>
      <c r="D6" s="20">
        <v>26434254.600000001</v>
      </c>
      <c r="E6" s="20">
        <v>696000</v>
      </c>
      <c r="F6" s="20">
        <v>17511060.059999999</v>
      </c>
      <c r="G6" s="20">
        <v>3892091.16</v>
      </c>
    </row>
    <row r="7" spans="1:7" x14ac:dyDescent="0.25">
      <c r="A7" s="10" t="s">
        <v>48</v>
      </c>
      <c r="B7" s="37">
        <v>29736379.309999999</v>
      </c>
      <c r="C7" s="37"/>
      <c r="D7" s="37">
        <v>27130254.600000001</v>
      </c>
      <c r="E7" s="37"/>
      <c r="F7" s="37">
        <v>21403151.219999999</v>
      </c>
      <c r="G7" s="37"/>
    </row>
  </sheetData>
  <mergeCells count="9">
    <mergeCell ref="B7:C7"/>
    <mergeCell ref="D7:E7"/>
    <mergeCell ref="F7:G7"/>
    <mergeCell ref="A1:A3"/>
    <mergeCell ref="B1:C1"/>
    <mergeCell ref="F1:G1"/>
    <mergeCell ref="B2:C2"/>
    <mergeCell ref="F2:G2"/>
    <mergeCell ref="D1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1326F9-93AF-40EF-868A-78EB010B617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LPCB-UL</vt:lpstr>
      <vt:lpstr>Sheet1</vt:lpstr>
      <vt:lpstr>'LPCB-UL'!Print_Area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Gohar Saleem Kiani</dc:creator>
  <cp:lastModifiedBy>Gohar Saleem Kiani</cp:lastModifiedBy>
  <cp:lastPrinted>2022-10-22T04:48:40Z</cp:lastPrinted>
  <dcterms:created xsi:type="dcterms:W3CDTF">2020-07-02T05:58:12Z</dcterms:created>
  <dcterms:modified xsi:type="dcterms:W3CDTF">2023-01-09T07:04:35Z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{581326F9-93AF-40EF-868A-78EB010B617C}</vt:lpwstr>
  </property>
</Properties>
</file>