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han Andika Asyraf\Documents\"/>
    </mc:Choice>
  </mc:AlternateContent>
  <xr:revisionPtr revIDLastSave="0" documentId="13_ncr:1_{6E23DE5C-DFD2-47EE-81EC-4350AF435B5A}" xr6:coauthVersionLast="46" xr6:coauthVersionMax="46" xr10:uidLastSave="{00000000-0000-0000-0000-000000000000}"/>
  <bookViews>
    <workbookView xWindow="-120" yWindow="-120" windowWidth="20730" windowHeight="11160" xr2:uid="{BE8E0346-A97F-449B-B1B8-8450BFA70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7" i="1" l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<sst xmlns="http://schemas.openxmlformats.org/spreadsheetml/2006/main" count="2" uniqueCount="2">
  <si>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Tanggal</t>
  </si>
  <si>
    <t>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</si>
</sst>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3" fontId="1" fillId="2" borderId="0" xfId="0" applyNumberFormat="1" applyFont="1" applyFill="1" applyAlignment="1">
      <alignment horizontal="center" vertical="center" wrapText="1"/>
    </xf>
    <xf numFmtId="3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B7C6-B1C1-4622-B554-EE5EC66B27B5}">
  <dimension ref="A1:B1637"/>
  <sheetViews>
    <sheetView tabSelected="1" workbookViewId="0"/>
  </sheetViews>
  <sheetFormatPr defaultRowHeight="15" x14ac:dyDescent="0.25"/>
  <cols>
    <col min="1" max="1" width="13.42578125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5">
        <v>43892</v>
      </c>
      <c r="B2" s="4">
        <f ca="1">IFERROR(__xludf.DUMMYFUNCTION("""COMPUTED_VALUE"""),2)</f>
        <v>2</v>
      </c>
    </row>
    <row r="3" spans="1:2" x14ac:dyDescent="0.25">
      <c r="A3" s="5">
        <v>43893</v>
      </c>
      <c r="B3" s="4">
        <f ca="1">IFERROR(__xludf.DUMMYFUNCTION("""COMPUTED_VALUE"""),0)</f>
        <v>0</v>
      </c>
    </row>
    <row r="4" spans="1:2" x14ac:dyDescent="0.25">
      <c r="A4" s="5">
        <v>43894</v>
      </c>
      <c r="B4" s="4">
        <f ca="1">IFERROR(__xludf.DUMMYFUNCTION("""COMPUTED_VALUE"""),0)</f>
        <v>0</v>
      </c>
    </row>
    <row r="5" spans="1:2" x14ac:dyDescent="0.25">
      <c r="A5" s="5">
        <v>43895</v>
      </c>
      <c r="B5" s="4">
        <f ca="1">IFERROR(__xludf.DUMMYFUNCTION("""COMPUTED_VALUE"""),0)</f>
        <v>0</v>
      </c>
    </row>
    <row r="6" spans="1:2" x14ac:dyDescent="0.25">
      <c r="A6" s="5">
        <v>43896</v>
      </c>
      <c r="B6" s="4">
        <f ca="1">IFERROR(__xludf.DUMMYFUNCTION("""COMPUTED_VALUE"""),2)</f>
        <v>2</v>
      </c>
    </row>
    <row r="7" spans="1:2" x14ac:dyDescent="0.25">
      <c r="A7" s="5">
        <v>43897</v>
      </c>
      <c r="B7" s="4">
        <f ca="1">IFERROR(__xludf.DUMMYFUNCTION("""COMPUTED_VALUE"""),0)</f>
        <v>0</v>
      </c>
    </row>
    <row r="8" spans="1:2" x14ac:dyDescent="0.25">
      <c r="A8" s="5">
        <v>43898</v>
      </c>
      <c r="B8" s="4">
        <f ca="1">IFERROR(__xludf.DUMMYFUNCTION("""COMPUTED_VALUE"""),2)</f>
        <v>2</v>
      </c>
    </row>
    <row r="9" spans="1:2" x14ac:dyDescent="0.25">
      <c r="A9" s="5">
        <v>43899</v>
      </c>
      <c r="B9" s="4">
        <f ca="1">IFERROR(__xludf.DUMMYFUNCTION("""COMPUTED_VALUE"""),13)</f>
        <v>13</v>
      </c>
    </row>
    <row r="10" spans="1:2" x14ac:dyDescent="0.25">
      <c r="A10" s="5">
        <v>43900</v>
      </c>
      <c r="B10" s="4">
        <f ca="1">IFERROR(__xludf.DUMMYFUNCTION("""COMPUTED_VALUE"""),8)</f>
        <v>8</v>
      </c>
    </row>
    <row r="11" spans="1:2" x14ac:dyDescent="0.25">
      <c r="A11" s="5">
        <v>43901</v>
      </c>
      <c r="B11" s="4">
        <f ca="1">IFERROR(__xludf.DUMMYFUNCTION("""COMPUTED_VALUE"""),7)</f>
        <v>7</v>
      </c>
    </row>
    <row r="12" spans="1:2" x14ac:dyDescent="0.25">
      <c r="A12" s="5">
        <v>43902</v>
      </c>
      <c r="B12" s="4">
        <f ca="1">IFERROR(__xludf.DUMMYFUNCTION("""COMPUTED_VALUE"""),0)</f>
        <v>0</v>
      </c>
    </row>
    <row r="13" spans="1:2" x14ac:dyDescent="0.25">
      <c r="A13" s="5">
        <v>43903</v>
      </c>
      <c r="B13" s="4">
        <f ca="1">IFERROR(__xludf.DUMMYFUNCTION("""COMPUTED_VALUE"""),35)</f>
        <v>35</v>
      </c>
    </row>
    <row r="14" spans="1:2" x14ac:dyDescent="0.25">
      <c r="A14" s="5">
        <v>43904</v>
      </c>
      <c r="B14" s="4">
        <f ca="1">IFERROR(__xludf.DUMMYFUNCTION("""COMPUTED_VALUE"""),27)</f>
        <v>27</v>
      </c>
    </row>
    <row r="15" spans="1:2" x14ac:dyDescent="0.25">
      <c r="A15" s="5">
        <v>43905</v>
      </c>
      <c r="B15" s="4">
        <f ca="1">IFERROR(__xludf.DUMMYFUNCTION("""COMPUTED_VALUE"""),21)</f>
        <v>21</v>
      </c>
    </row>
    <row r="16" spans="1:2" x14ac:dyDescent="0.25">
      <c r="A16" s="5">
        <v>43906</v>
      </c>
      <c r="B16" s="4">
        <f ca="1">IFERROR(__xludf.DUMMYFUNCTION("""COMPUTED_VALUE"""),17)</f>
        <v>17</v>
      </c>
    </row>
    <row r="17" spans="1:2" x14ac:dyDescent="0.25">
      <c r="A17" s="5">
        <v>43907</v>
      </c>
      <c r="B17" s="4">
        <f ca="1">IFERROR(__xludf.DUMMYFUNCTION("""COMPUTED_VALUE"""),38)</f>
        <v>38</v>
      </c>
    </row>
    <row r="18" spans="1:2" x14ac:dyDescent="0.25">
      <c r="A18" s="5">
        <v>43908</v>
      </c>
      <c r="B18" s="4">
        <f ca="1">IFERROR(__xludf.DUMMYFUNCTION("""COMPUTED_VALUE"""),55)</f>
        <v>55</v>
      </c>
    </row>
    <row r="19" spans="1:2" x14ac:dyDescent="0.25">
      <c r="A19" s="5">
        <v>43909</v>
      </c>
      <c r="B19" s="4">
        <f ca="1">IFERROR(__xludf.DUMMYFUNCTION("""COMPUTED_VALUE"""),82)</f>
        <v>82</v>
      </c>
    </row>
    <row r="20" spans="1:2" x14ac:dyDescent="0.25">
      <c r="A20" s="5">
        <v>43910</v>
      </c>
      <c r="B20" s="4">
        <f ca="1">IFERROR(__xludf.DUMMYFUNCTION("""COMPUTED_VALUE"""),60)</f>
        <v>60</v>
      </c>
    </row>
    <row r="21" spans="1:2" x14ac:dyDescent="0.25">
      <c r="A21" s="5">
        <v>43911</v>
      </c>
      <c r="B21" s="4">
        <f ca="1">IFERROR(__xludf.DUMMYFUNCTION("""COMPUTED_VALUE"""),81)</f>
        <v>81</v>
      </c>
    </row>
    <row r="22" spans="1:2" x14ac:dyDescent="0.25">
      <c r="A22" s="5">
        <v>43912</v>
      </c>
      <c r="B22" s="4">
        <f ca="1">IFERROR(__xludf.DUMMYFUNCTION("""COMPUTED_VALUE"""),64)</f>
        <v>64</v>
      </c>
    </row>
    <row r="23" spans="1:2" x14ac:dyDescent="0.25">
      <c r="A23" s="5">
        <v>43913</v>
      </c>
      <c r="B23" s="4">
        <f ca="1">IFERROR(__xludf.DUMMYFUNCTION("""COMPUTED_VALUE"""),65)</f>
        <v>65</v>
      </c>
    </row>
    <row r="24" spans="1:2" x14ac:dyDescent="0.25">
      <c r="A24" s="5">
        <v>43914</v>
      </c>
      <c r="B24" s="4">
        <f ca="1">IFERROR(__xludf.DUMMYFUNCTION("""COMPUTED_VALUE"""),107)</f>
        <v>107</v>
      </c>
    </row>
    <row r="25" spans="1:2" x14ac:dyDescent="0.25">
      <c r="A25" s="5">
        <v>43915</v>
      </c>
      <c r="B25" s="4">
        <f ca="1">IFERROR(__xludf.DUMMYFUNCTION("""COMPUTED_VALUE"""),104)</f>
        <v>104</v>
      </c>
    </row>
    <row r="26" spans="1:2" x14ac:dyDescent="0.25">
      <c r="A26" s="5">
        <v>43916</v>
      </c>
      <c r="B26" s="4">
        <f ca="1">IFERROR(__xludf.DUMMYFUNCTION("""COMPUTED_VALUE"""),103)</f>
        <v>103</v>
      </c>
    </row>
    <row r="27" spans="1:2" x14ac:dyDescent="0.25">
      <c r="A27" s="5">
        <v>43917</v>
      </c>
      <c r="B27" s="4">
        <f ca="1">IFERROR(__xludf.DUMMYFUNCTION("""COMPUTED_VALUE"""),153)</f>
        <v>153</v>
      </c>
    </row>
    <row r="28" spans="1:2" x14ac:dyDescent="0.25">
      <c r="A28" s="5">
        <v>43918</v>
      </c>
      <c r="B28" s="4">
        <f ca="1">IFERROR(__xludf.DUMMYFUNCTION("""COMPUTED_VALUE"""),109)</f>
        <v>109</v>
      </c>
    </row>
    <row r="29" spans="1:2" x14ac:dyDescent="0.25">
      <c r="A29" s="5">
        <v>43919</v>
      </c>
      <c r="B29" s="4">
        <f ca="1">IFERROR(__xludf.DUMMYFUNCTION("""COMPUTED_VALUE"""),130)</f>
        <v>130</v>
      </c>
    </row>
    <row r="30" spans="1:2" x14ac:dyDescent="0.25">
      <c r="A30" s="5">
        <v>43920</v>
      </c>
      <c r="B30" s="4">
        <f ca="1">IFERROR(__xludf.DUMMYFUNCTION("""COMPUTED_VALUE"""),129)</f>
        <v>129</v>
      </c>
    </row>
    <row r="31" spans="1:2" x14ac:dyDescent="0.25">
      <c r="A31" s="5">
        <v>43921</v>
      </c>
      <c r="B31" s="4">
        <f ca="1">IFERROR(__xludf.DUMMYFUNCTION("""COMPUTED_VALUE"""),114)</f>
        <v>114</v>
      </c>
    </row>
    <row r="32" spans="1:2" x14ac:dyDescent="0.25">
      <c r="A32" s="5">
        <v>43922</v>
      </c>
      <c r="B32" s="4">
        <f ca="1">IFERROR(__xludf.DUMMYFUNCTION("""COMPUTED_VALUE"""),149)</f>
        <v>149</v>
      </c>
    </row>
    <row r="33" spans="1:2" x14ac:dyDescent="0.25">
      <c r="A33" s="5">
        <v>43923</v>
      </c>
      <c r="B33" s="4">
        <f ca="1">IFERROR(__xludf.DUMMYFUNCTION("""COMPUTED_VALUE"""),113)</f>
        <v>113</v>
      </c>
    </row>
    <row r="34" spans="1:2" x14ac:dyDescent="0.25">
      <c r="A34" s="5">
        <v>43924</v>
      </c>
      <c r="B34" s="4">
        <f ca="1">IFERROR(__xludf.DUMMYFUNCTION("""COMPUTED_VALUE"""),196)</f>
        <v>196</v>
      </c>
    </row>
    <row r="35" spans="1:2" x14ac:dyDescent="0.25">
      <c r="A35" s="5">
        <v>43925</v>
      </c>
      <c r="B35" s="4">
        <f ca="1">IFERROR(__xludf.DUMMYFUNCTION("""COMPUTED_VALUE"""),106)</f>
        <v>106</v>
      </c>
    </row>
    <row r="36" spans="1:2" x14ac:dyDescent="0.25">
      <c r="A36" s="5">
        <v>43926</v>
      </c>
      <c r="B36" s="4">
        <f ca="1">IFERROR(__xludf.DUMMYFUNCTION("""COMPUTED_VALUE"""),181)</f>
        <v>181</v>
      </c>
    </row>
    <row r="37" spans="1:2" x14ac:dyDescent="0.25">
      <c r="A37" s="5">
        <v>43927</v>
      </c>
      <c r="B37" s="4">
        <f ca="1">IFERROR(__xludf.DUMMYFUNCTION("""COMPUTED_VALUE"""),218)</f>
        <v>218</v>
      </c>
    </row>
    <row r="38" spans="1:2" x14ac:dyDescent="0.25">
      <c r="A38" s="5">
        <v>43928</v>
      </c>
      <c r="B38" s="4">
        <f ca="1">IFERROR(__xludf.DUMMYFUNCTION("""COMPUTED_VALUE"""),247)</f>
        <v>247</v>
      </c>
    </row>
    <row r="39" spans="1:2" x14ac:dyDescent="0.25">
      <c r="A39" s="5">
        <v>43929</v>
      </c>
      <c r="B39" s="4">
        <f ca="1">IFERROR(__xludf.DUMMYFUNCTION("""COMPUTED_VALUE"""),218)</f>
        <v>218</v>
      </c>
    </row>
    <row r="40" spans="1:2" x14ac:dyDescent="0.25">
      <c r="A40" s="5">
        <v>43930</v>
      </c>
      <c r="B40" s="4">
        <f ca="1">IFERROR(__xludf.DUMMYFUNCTION("""COMPUTED_VALUE"""),337)</f>
        <v>337</v>
      </c>
    </row>
    <row r="41" spans="1:2" x14ac:dyDescent="0.25">
      <c r="A41" s="5">
        <v>43931</v>
      </c>
      <c r="B41" s="4">
        <f ca="1">IFERROR(__xludf.DUMMYFUNCTION("""COMPUTED_VALUE"""),219)</f>
        <v>219</v>
      </c>
    </row>
    <row r="42" spans="1:2" x14ac:dyDescent="0.25">
      <c r="A42" s="5">
        <v>43932</v>
      </c>
      <c r="B42" s="4">
        <f ca="1">IFERROR(__xludf.DUMMYFUNCTION("""COMPUTED_VALUE"""),330)</f>
        <v>330</v>
      </c>
    </row>
    <row r="43" spans="1:2" x14ac:dyDescent="0.25">
      <c r="A43" s="5">
        <v>43933</v>
      </c>
      <c r="B43" s="4">
        <f ca="1">IFERROR(__xludf.DUMMYFUNCTION("""COMPUTED_VALUE"""),399)</f>
        <v>399</v>
      </c>
    </row>
    <row r="44" spans="1:2" x14ac:dyDescent="0.25">
      <c r="A44" s="5">
        <v>43934</v>
      </c>
      <c r="B44" s="4">
        <f ca="1">IFERROR(__xludf.DUMMYFUNCTION("""COMPUTED_VALUE"""),316)</f>
        <v>316</v>
      </c>
    </row>
    <row r="45" spans="1:2" x14ac:dyDescent="0.25">
      <c r="A45" s="5">
        <v>43935</v>
      </c>
      <c r="B45" s="4">
        <f ca="1">IFERROR(__xludf.DUMMYFUNCTION("""COMPUTED_VALUE"""),282)</f>
        <v>282</v>
      </c>
    </row>
    <row r="46" spans="1:2" x14ac:dyDescent="0.25">
      <c r="A46" s="5">
        <v>43936</v>
      </c>
      <c r="B46" s="4">
        <f ca="1">IFERROR(__xludf.DUMMYFUNCTION("""COMPUTED_VALUE"""),297)</f>
        <v>297</v>
      </c>
    </row>
    <row r="47" spans="1:2" x14ac:dyDescent="0.25">
      <c r="A47" s="5">
        <v>43937</v>
      </c>
      <c r="B47" s="4">
        <f ca="1">IFERROR(__xludf.DUMMYFUNCTION("""COMPUTED_VALUE"""),380)</f>
        <v>380</v>
      </c>
    </row>
    <row r="48" spans="1:2" x14ac:dyDescent="0.25">
      <c r="A48" s="5">
        <v>43938</v>
      </c>
      <c r="B48" s="4">
        <f ca="1">IFERROR(__xludf.DUMMYFUNCTION("""COMPUTED_VALUE"""),407)</f>
        <v>407</v>
      </c>
    </row>
    <row r="49" spans="1:2" x14ac:dyDescent="0.25">
      <c r="A49" s="5">
        <v>43939</v>
      </c>
      <c r="B49" s="4">
        <f ca="1">IFERROR(__xludf.DUMMYFUNCTION("""COMPUTED_VALUE"""),325)</f>
        <v>325</v>
      </c>
    </row>
    <row r="50" spans="1:2" x14ac:dyDescent="0.25">
      <c r="A50" s="5">
        <v>43940</v>
      </c>
      <c r="B50" s="4">
        <f ca="1">IFERROR(__xludf.DUMMYFUNCTION("""COMPUTED_VALUE"""),327)</f>
        <v>327</v>
      </c>
    </row>
    <row r="51" spans="1:2" x14ac:dyDescent="0.25">
      <c r="A51" s="5">
        <v>43941</v>
      </c>
      <c r="B51" s="4">
        <f ca="1">IFERROR(__xludf.DUMMYFUNCTION("""COMPUTED_VALUE"""),185)</f>
        <v>185</v>
      </c>
    </row>
    <row r="52" spans="1:2" x14ac:dyDescent="0.25">
      <c r="A52" s="5">
        <v>43942</v>
      </c>
      <c r="B52" s="4">
        <f ca="1">IFERROR(__xludf.DUMMYFUNCTION("""COMPUTED_VALUE"""),375)</f>
        <v>375</v>
      </c>
    </row>
    <row r="53" spans="1:2" x14ac:dyDescent="0.25">
      <c r="A53" s="5">
        <v>43943</v>
      </c>
      <c r="B53" s="4">
        <f ca="1">IFERROR(__xludf.DUMMYFUNCTION("""COMPUTED_VALUE"""),283)</f>
        <v>283</v>
      </c>
    </row>
    <row r="54" spans="1:2" x14ac:dyDescent="0.25">
      <c r="A54" s="5">
        <v>43944</v>
      </c>
      <c r="B54" s="4">
        <f ca="1">IFERROR(__xludf.DUMMYFUNCTION("""COMPUTED_VALUE"""),357)</f>
        <v>357</v>
      </c>
    </row>
    <row r="55" spans="1:2" x14ac:dyDescent="0.25">
      <c r="A55" s="5">
        <v>43945</v>
      </c>
      <c r="B55" s="4">
        <f ca="1">IFERROR(__xludf.DUMMYFUNCTION("""COMPUTED_VALUE"""),436)</f>
        <v>436</v>
      </c>
    </row>
    <row r="56" spans="1:2" x14ac:dyDescent="0.25">
      <c r="A56" s="5">
        <v>43946</v>
      </c>
      <c r="B56" s="4">
        <f ca="1">IFERROR(__xludf.DUMMYFUNCTION("""COMPUTED_VALUE"""),396)</f>
        <v>396</v>
      </c>
    </row>
    <row r="57" spans="1:2" x14ac:dyDescent="0.25">
      <c r="A57" s="5">
        <v>43947</v>
      </c>
      <c r="B57" s="4">
        <f ca="1">IFERROR(__xludf.DUMMYFUNCTION("""COMPUTED_VALUE"""),275)</f>
        <v>275</v>
      </c>
    </row>
    <row r="58" spans="1:2" x14ac:dyDescent="0.25">
      <c r="A58" s="5">
        <v>43948</v>
      </c>
      <c r="B58" s="4">
        <f ca="1">IFERROR(__xludf.DUMMYFUNCTION("""COMPUTED_VALUE"""),214)</f>
        <v>214</v>
      </c>
    </row>
    <row r="59" spans="1:2" x14ac:dyDescent="0.25">
      <c r="A59" s="5">
        <v>43949</v>
      </c>
      <c r="B59" s="4">
        <f ca="1">IFERROR(__xludf.DUMMYFUNCTION("""COMPUTED_VALUE"""),415)</f>
        <v>415</v>
      </c>
    </row>
    <row r="60" spans="1:2" x14ac:dyDescent="0.25">
      <c r="A60" s="5">
        <v>43950</v>
      </c>
      <c r="B60" s="4">
        <f ca="1">IFERROR(__xludf.DUMMYFUNCTION("""COMPUTED_VALUE"""),260)</f>
        <v>260</v>
      </c>
    </row>
    <row r="61" spans="1:2" x14ac:dyDescent="0.25">
      <c r="A61" s="5">
        <v>43951</v>
      </c>
      <c r="B61" s="4">
        <f ca="1">IFERROR(__xludf.DUMMYFUNCTION("""COMPUTED_VALUE"""),347)</f>
        <v>347</v>
      </c>
    </row>
    <row r="62" spans="1:2" x14ac:dyDescent="0.25">
      <c r="A62" s="5">
        <v>43952</v>
      </c>
      <c r="B62" s="4">
        <f ca="1">IFERROR(__xludf.DUMMYFUNCTION("""COMPUTED_VALUE"""),433)</f>
        <v>433</v>
      </c>
    </row>
    <row r="63" spans="1:2" x14ac:dyDescent="0.25">
      <c r="A63" s="5">
        <v>43953</v>
      </c>
      <c r="B63" s="4">
        <f ca="1">IFERROR(__xludf.DUMMYFUNCTION("""COMPUTED_VALUE"""),292)</f>
        <v>292</v>
      </c>
    </row>
    <row r="64" spans="1:2" x14ac:dyDescent="0.25">
      <c r="A64" s="5">
        <v>43954</v>
      </c>
      <c r="B64" s="4">
        <f ca="1">IFERROR(__xludf.DUMMYFUNCTION("""COMPUTED_VALUE"""),349)</f>
        <v>349</v>
      </c>
    </row>
    <row r="65" spans="1:2" x14ac:dyDescent="0.25">
      <c r="A65" s="5">
        <v>43955</v>
      </c>
      <c r="B65" s="4">
        <f ca="1">IFERROR(__xludf.DUMMYFUNCTION("""COMPUTED_VALUE"""),395)</f>
        <v>395</v>
      </c>
    </row>
    <row r="66" spans="1:2" x14ac:dyDescent="0.25">
      <c r="A66" s="5">
        <v>43956</v>
      </c>
      <c r="B66" s="4">
        <f ca="1">IFERROR(__xludf.DUMMYFUNCTION("""COMPUTED_VALUE"""),484)</f>
        <v>484</v>
      </c>
    </row>
    <row r="67" spans="1:2" x14ac:dyDescent="0.25">
      <c r="A67" s="5">
        <v>43957</v>
      </c>
      <c r="B67" s="4">
        <f ca="1">IFERROR(__xludf.DUMMYFUNCTION("""COMPUTED_VALUE"""),367)</f>
        <v>367</v>
      </c>
    </row>
    <row r="68" spans="1:2" x14ac:dyDescent="0.25">
      <c r="A68" s="5">
        <v>43958</v>
      </c>
      <c r="B68" s="4">
        <f ca="1">IFERROR(__xludf.DUMMYFUNCTION("""COMPUTED_VALUE"""),338)</f>
        <v>338</v>
      </c>
    </row>
    <row r="69" spans="1:2" x14ac:dyDescent="0.25">
      <c r="A69" s="5">
        <v>43959</v>
      </c>
      <c r="B69" s="4">
        <f ca="1">IFERROR(__xludf.DUMMYFUNCTION("""COMPUTED_VALUE"""),336)</f>
        <v>336</v>
      </c>
    </row>
    <row r="70" spans="1:2" x14ac:dyDescent="0.25">
      <c r="A70" s="5">
        <v>43960</v>
      </c>
      <c r="B70" s="4">
        <f ca="1">IFERROR(__xludf.DUMMYFUNCTION("""COMPUTED_VALUE"""),533)</f>
        <v>533</v>
      </c>
    </row>
    <row r="71" spans="1:2" x14ac:dyDescent="0.25">
      <c r="A71" s="5">
        <v>43961</v>
      </c>
      <c r="B71" s="4">
        <f ca="1">IFERROR(__xludf.DUMMYFUNCTION("""COMPUTED_VALUE"""),387)</f>
        <v>387</v>
      </c>
    </row>
    <row r="72" spans="1:2" x14ac:dyDescent="0.25">
      <c r="A72" s="5">
        <v>43962</v>
      </c>
      <c r="B72" s="4">
        <f ca="1">IFERROR(__xludf.DUMMYFUNCTION("""COMPUTED_VALUE"""),233)</f>
        <v>233</v>
      </c>
    </row>
    <row r="73" spans="1:2" x14ac:dyDescent="0.25">
      <c r="A73" s="5">
        <v>43963</v>
      </c>
      <c r="B73" s="4">
        <f ca="1">IFERROR(__xludf.DUMMYFUNCTION("""COMPUTED_VALUE"""),484)</f>
        <v>484</v>
      </c>
    </row>
    <row r="74" spans="1:2" x14ac:dyDescent="0.25">
      <c r="A74" s="5">
        <v>43964</v>
      </c>
      <c r="B74" s="4">
        <f ca="1">IFERROR(__xludf.DUMMYFUNCTION("""COMPUTED_VALUE"""),689)</f>
        <v>689</v>
      </c>
    </row>
    <row r="75" spans="1:2" x14ac:dyDescent="0.25">
      <c r="A75" s="5">
        <v>43965</v>
      </c>
      <c r="B75" s="4">
        <f ca="1">IFERROR(__xludf.DUMMYFUNCTION("""COMPUTED_VALUE"""),568)</f>
        <v>568</v>
      </c>
    </row>
    <row r="76" spans="1:2" x14ac:dyDescent="0.25">
      <c r="A76" s="5">
        <v>43966</v>
      </c>
      <c r="B76" s="4">
        <f ca="1">IFERROR(__xludf.DUMMYFUNCTION("""COMPUTED_VALUE"""),490)</f>
        <v>490</v>
      </c>
    </row>
    <row r="77" spans="1:2" x14ac:dyDescent="0.25">
      <c r="A77" s="5">
        <v>43967</v>
      </c>
      <c r="B77" s="4">
        <f ca="1">IFERROR(__xludf.DUMMYFUNCTION("""COMPUTED_VALUE"""),529)</f>
        <v>529</v>
      </c>
    </row>
    <row r="78" spans="1:2" x14ac:dyDescent="0.25">
      <c r="A78" s="5">
        <v>43968</v>
      </c>
      <c r="B78" s="4">
        <f ca="1">IFERROR(__xludf.DUMMYFUNCTION("""COMPUTED_VALUE"""),489)</f>
        <v>489</v>
      </c>
    </row>
    <row r="79" spans="1:2" x14ac:dyDescent="0.25">
      <c r="A79" s="5">
        <v>43969</v>
      </c>
      <c r="B79" s="4">
        <f ca="1">IFERROR(__xludf.DUMMYFUNCTION("""COMPUTED_VALUE"""),496)</f>
        <v>496</v>
      </c>
    </row>
    <row r="80" spans="1:2" x14ac:dyDescent="0.25">
      <c r="A80" s="5">
        <v>43970</v>
      </c>
      <c r="B80" s="4">
        <f ca="1">IFERROR(__xludf.DUMMYFUNCTION("""COMPUTED_VALUE"""),486)</f>
        <v>486</v>
      </c>
    </row>
    <row r="81" spans="1:2" x14ac:dyDescent="0.25">
      <c r="A81" s="5">
        <v>43971</v>
      </c>
      <c r="B81" s="4">
        <f ca="1">IFERROR(__xludf.DUMMYFUNCTION("""COMPUTED_VALUE"""),693)</f>
        <v>693</v>
      </c>
    </row>
    <row r="82" spans="1:2" x14ac:dyDescent="0.25">
      <c r="A82" s="5">
        <v>43972</v>
      </c>
      <c r="B82" s="4">
        <f ca="1">IFERROR(__xludf.DUMMYFUNCTION("""COMPUTED_VALUE"""),973)</f>
        <v>973</v>
      </c>
    </row>
    <row r="83" spans="1:2" x14ac:dyDescent="0.25">
      <c r="A83" s="5">
        <v>43973</v>
      </c>
      <c r="B83" s="4">
        <f ca="1">IFERROR(__xludf.DUMMYFUNCTION("""COMPUTED_VALUE"""),634)</f>
        <v>634</v>
      </c>
    </row>
    <row r="84" spans="1:2" x14ac:dyDescent="0.25">
      <c r="A84" s="5">
        <v>43974</v>
      </c>
      <c r="B84" s="4">
        <f ca="1">IFERROR(__xludf.DUMMYFUNCTION("""COMPUTED_VALUE"""),949)</f>
        <v>949</v>
      </c>
    </row>
    <row r="85" spans="1:2" x14ac:dyDescent="0.25">
      <c r="A85" s="5">
        <v>43975</v>
      </c>
      <c r="B85" s="4">
        <f ca="1">IFERROR(__xludf.DUMMYFUNCTION("""COMPUTED_VALUE"""),526)</f>
        <v>526</v>
      </c>
    </row>
    <row r="86" spans="1:2" x14ac:dyDescent="0.25">
      <c r="A86" s="5">
        <v>43976</v>
      </c>
      <c r="B86" s="4">
        <f ca="1">IFERROR(__xludf.DUMMYFUNCTION("""COMPUTED_VALUE"""),479)</f>
        <v>479</v>
      </c>
    </row>
    <row r="87" spans="1:2" x14ac:dyDescent="0.25">
      <c r="A87" s="5">
        <v>43977</v>
      </c>
      <c r="B87" s="4">
        <f ca="1">IFERROR(__xludf.DUMMYFUNCTION("""COMPUTED_VALUE"""),415)</f>
        <v>415</v>
      </c>
    </row>
    <row r="88" spans="1:2" x14ac:dyDescent="0.25">
      <c r="A88" s="5">
        <v>43978</v>
      </c>
      <c r="B88" s="4">
        <f ca="1">IFERROR(__xludf.DUMMYFUNCTION("""COMPUTED_VALUE"""),686)</f>
        <v>686</v>
      </c>
    </row>
    <row r="89" spans="1:2" x14ac:dyDescent="0.25">
      <c r="A89" s="5">
        <v>43979</v>
      </c>
      <c r="B89" s="4">
        <f ca="1">IFERROR(__xludf.DUMMYFUNCTION("""COMPUTED_VALUE"""),687)</f>
        <v>687</v>
      </c>
    </row>
    <row r="90" spans="1:2" x14ac:dyDescent="0.25">
      <c r="A90" s="5">
        <v>43980</v>
      </c>
      <c r="B90" s="4">
        <f ca="1">IFERROR(__xludf.DUMMYFUNCTION("""COMPUTED_VALUE"""),678)</f>
        <v>678</v>
      </c>
    </row>
    <row r="91" spans="1:2" x14ac:dyDescent="0.25">
      <c r="A91" s="5">
        <v>43981</v>
      </c>
      <c r="B91" s="4">
        <f ca="1">IFERROR(__xludf.DUMMYFUNCTION("""COMPUTED_VALUE"""),557)</f>
        <v>557</v>
      </c>
    </row>
    <row r="92" spans="1:2" x14ac:dyDescent="0.25">
      <c r="A92" s="5">
        <v>43982</v>
      </c>
      <c r="B92" s="4">
        <f ca="1">IFERROR(__xludf.DUMMYFUNCTION("""COMPUTED_VALUE"""),700)</f>
        <v>700</v>
      </c>
    </row>
    <row r="93" spans="1:2" x14ac:dyDescent="0.25">
      <c r="A93" s="5">
        <v>43983</v>
      </c>
      <c r="B93" s="4">
        <f ca="1">IFERROR(__xludf.DUMMYFUNCTION("""COMPUTED_VALUE"""),467)</f>
        <v>467</v>
      </c>
    </row>
    <row r="94" spans="1:2" x14ac:dyDescent="0.25">
      <c r="A94" s="5">
        <v>43984</v>
      </c>
      <c r="B94" s="4">
        <f ca="1">IFERROR(__xludf.DUMMYFUNCTION("""COMPUTED_VALUE"""),609)</f>
        <v>609</v>
      </c>
    </row>
    <row r="95" spans="1:2" x14ac:dyDescent="0.25">
      <c r="A95" s="5">
        <v>43985</v>
      </c>
      <c r="B95" s="4">
        <f ca="1">IFERROR(__xludf.DUMMYFUNCTION("""COMPUTED_VALUE"""),684)</f>
        <v>684</v>
      </c>
    </row>
    <row r="96" spans="1:2" x14ac:dyDescent="0.25">
      <c r="A96" s="5">
        <v>43986</v>
      </c>
      <c r="B96" s="4">
        <f ca="1">IFERROR(__xludf.DUMMYFUNCTION("""COMPUTED_VALUE"""),585)</f>
        <v>585</v>
      </c>
    </row>
    <row r="97" spans="1:2" x14ac:dyDescent="0.25">
      <c r="A97" s="5">
        <v>43987</v>
      </c>
      <c r="B97" s="4">
        <f ca="1">IFERROR(__xludf.DUMMYFUNCTION("""COMPUTED_VALUE"""),703)</f>
        <v>703</v>
      </c>
    </row>
    <row r="98" spans="1:2" x14ac:dyDescent="0.25">
      <c r="A98" s="5">
        <v>43988</v>
      </c>
      <c r="B98" s="4">
        <f ca="1">IFERROR(__xludf.DUMMYFUNCTION("""COMPUTED_VALUE"""),993)</f>
        <v>993</v>
      </c>
    </row>
    <row r="99" spans="1:2" x14ac:dyDescent="0.25">
      <c r="A99" s="5">
        <v>43989</v>
      </c>
      <c r="B99" s="4">
        <f ca="1">IFERROR(__xludf.DUMMYFUNCTION("""COMPUTED_VALUE"""),672)</f>
        <v>672</v>
      </c>
    </row>
    <row r="100" spans="1:2" x14ac:dyDescent="0.25">
      <c r="A100" s="5">
        <v>43990</v>
      </c>
      <c r="B100" s="4">
        <f ca="1">IFERROR(__xludf.DUMMYFUNCTION("""COMPUTED_VALUE"""),847)</f>
        <v>847</v>
      </c>
    </row>
    <row r="101" spans="1:2" x14ac:dyDescent="0.25">
      <c r="A101" s="5">
        <v>43991</v>
      </c>
      <c r="B101" s="4">
        <f ca="1">IFERROR(__xludf.DUMMYFUNCTION("""COMPUTED_VALUE"""),1043)</f>
        <v>1043</v>
      </c>
    </row>
    <row r="102" spans="1:2" x14ac:dyDescent="0.25">
      <c r="A102" s="5">
        <v>43992</v>
      </c>
      <c r="B102" s="4">
        <f ca="1">IFERROR(__xludf.DUMMYFUNCTION("""COMPUTED_VALUE"""),1240)</f>
        <v>1240</v>
      </c>
    </row>
    <row r="103" spans="1:2" x14ac:dyDescent="0.25">
      <c r="A103" s="5">
        <v>43993</v>
      </c>
      <c r="B103" s="4">
        <f ca="1">IFERROR(__xludf.DUMMYFUNCTION("""COMPUTED_VALUE"""),979)</f>
        <v>979</v>
      </c>
    </row>
    <row r="104" spans="1:2" x14ac:dyDescent="0.25">
      <c r="A104" s="5">
        <v>43994</v>
      </c>
      <c r="B104" s="4">
        <f ca="1">IFERROR(__xludf.DUMMYFUNCTION("""COMPUTED_VALUE"""),1111)</f>
        <v>1111</v>
      </c>
    </row>
    <row r="105" spans="1:2" x14ac:dyDescent="0.25">
      <c r="A105" s="5">
        <v>43995</v>
      </c>
      <c r="B105" s="4">
        <f ca="1">IFERROR(__xludf.DUMMYFUNCTION("""COMPUTED_VALUE"""),1014)</f>
        <v>1014</v>
      </c>
    </row>
    <row r="106" spans="1:2" x14ac:dyDescent="0.25">
      <c r="A106" s="5">
        <v>43996</v>
      </c>
      <c r="B106" s="4">
        <f ca="1">IFERROR(__xludf.DUMMYFUNCTION("""COMPUTED_VALUE"""),857)</f>
        <v>857</v>
      </c>
    </row>
    <row r="107" spans="1:2" x14ac:dyDescent="0.25">
      <c r="A107" s="5">
        <v>43997</v>
      </c>
      <c r="B107" s="4">
        <f ca="1">IFERROR(__xludf.DUMMYFUNCTION("""COMPUTED_VALUE"""),1017)</f>
        <v>1017</v>
      </c>
    </row>
    <row r="108" spans="1:2" x14ac:dyDescent="0.25">
      <c r="A108" s="5">
        <v>43998</v>
      </c>
      <c r="B108" s="4">
        <f ca="1">IFERROR(__xludf.DUMMYFUNCTION("""COMPUTED_VALUE"""),1106)</f>
        <v>1106</v>
      </c>
    </row>
    <row r="109" spans="1:2" x14ac:dyDescent="0.25">
      <c r="A109" s="5">
        <v>43999</v>
      </c>
      <c r="B109" s="4">
        <f ca="1">IFERROR(__xludf.DUMMYFUNCTION("""COMPUTED_VALUE"""),1031)</f>
        <v>1031</v>
      </c>
    </row>
    <row r="110" spans="1:2" x14ac:dyDescent="0.25">
      <c r="A110" s="5">
        <v>44000</v>
      </c>
      <c r="B110" s="4">
        <f ca="1">IFERROR(__xludf.DUMMYFUNCTION("""COMPUTED_VALUE"""),1331)</f>
        <v>1331</v>
      </c>
    </row>
    <row r="111" spans="1:2" x14ac:dyDescent="0.25">
      <c r="A111" s="5">
        <v>44001</v>
      </c>
      <c r="B111" s="4">
        <f ca="1">IFERROR(__xludf.DUMMYFUNCTION("""COMPUTED_VALUE"""),1041)</f>
        <v>1041</v>
      </c>
    </row>
    <row r="112" spans="1:2" x14ac:dyDescent="0.25">
      <c r="A112" s="5">
        <v>44002</v>
      </c>
      <c r="B112" s="4">
        <f ca="1">IFERROR(__xludf.DUMMYFUNCTION("""COMPUTED_VALUE"""),1226)</f>
        <v>1226</v>
      </c>
    </row>
    <row r="113" spans="1:2" x14ac:dyDescent="0.25">
      <c r="A113" s="5">
        <v>44003</v>
      </c>
      <c r="B113" s="4">
        <f ca="1">IFERROR(__xludf.DUMMYFUNCTION("""COMPUTED_VALUE"""),862)</f>
        <v>862</v>
      </c>
    </row>
    <row r="114" spans="1:2" x14ac:dyDescent="0.25">
      <c r="A114" s="5">
        <v>44004</v>
      </c>
      <c r="B114" s="4">
        <f ca="1">IFERROR(__xludf.DUMMYFUNCTION("""COMPUTED_VALUE"""),954)</f>
        <v>954</v>
      </c>
    </row>
    <row r="115" spans="1:2" x14ac:dyDescent="0.25">
      <c r="A115" s="5">
        <v>44005</v>
      </c>
      <c r="B115" s="4">
        <f ca="1">IFERROR(__xludf.DUMMYFUNCTION("""COMPUTED_VALUE"""),1051)</f>
        <v>1051</v>
      </c>
    </row>
    <row r="116" spans="1:2" x14ac:dyDescent="0.25">
      <c r="A116" s="5">
        <v>44006</v>
      </c>
      <c r="B116" s="4">
        <f ca="1">IFERROR(__xludf.DUMMYFUNCTION("""COMPUTED_VALUE"""),1113)</f>
        <v>1113</v>
      </c>
    </row>
    <row r="117" spans="1:2" x14ac:dyDescent="0.25">
      <c r="A117" s="5">
        <v>44007</v>
      </c>
      <c r="B117" s="4">
        <f ca="1">IFERROR(__xludf.DUMMYFUNCTION("""COMPUTED_VALUE"""),1178)</f>
        <v>1178</v>
      </c>
    </row>
    <row r="118" spans="1:2" x14ac:dyDescent="0.25">
      <c r="A118" s="5">
        <v>44008</v>
      </c>
      <c r="B118" s="4">
        <f ca="1">IFERROR(__xludf.DUMMYFUNCTION("""COMPUTED_VALUE"""),1240)</f>
        <v>1240</v>
      </c>
    </row>
    <row r="119" spans="1:2" x14ac:dyDescent="0.25">
      <c r="A119" s="5">
        <v>44009</v>
      </c>
      <c r="B119" s="4">
        <f ca="1">IFERROR(__xludf.DUMMYFUNCTION("""COMPUTED_VALUE"""),1385)</f>
        <v>1385</v>
      </c>
    </row>
    <row r="120" spans="1:2" x14ac:dyDescent="0.25">
      <c r="A120" s="5">
        <v>44010</v>
      </c>
      <c r="B120" s="4">
        <f ca="1">IFERROR(__xludf.DUMMYFUNCTION("""COMPUTED_VALUE"""),1198)</f>
        <v>1198</v>
      </c>
    </row>
    <row r="121" spans="1:2" x14ac:dyDescent="0.25">
      <c r="A121" s="5">
        <v>44011</v>
      </c>
      <c r="B121" s="4">
        <f ca="1">IFERROR(__xludf.DUMMYFUNCTION("""COMPUTED_VALUE"""),1082)</f>
        <v>1082</v>
      </c>
    </row>
    <row r="122" spans="1:2" x14ac:dyDescent="0.25">
      <c r="A122" s="5">
        <v>44012</v>
      </c>
      <c r="B122" s="4">
        <f ca="1">IFERROR(__xludf.DUMMYFUNCTION("""COMPUTED_VALUE"""),1293)</f>
        <v>1293</v>
      </c>
    </row>
    <row r="123" spans="1:2" x14ac:dyDescent="0.25">
      <c r="A123" s="5">
        <v>44013</v>
      </c>
      <c r="B123" s="4">
        <f ca="1">IFERROR(__xludf.DUMMYFUNCTION("""COMPUTED_VALUE"""),1385)</f>
        <v>1385</v>
      </c>
    </row>
    <row r="124" spans="1:2" x14ac:dyDescent="0.25">
      <c r="A124" s="5">
        <v>44014</v>
      </c>
      <c r="B124" s="4">
        <f ca="1">IFERROR(__xludf.DUMMYFUNCTION("""COMPUTED_VALUE"""),1624)</f>
        <v>1624</v>
      </c>
    </row>
    <row r="125" spans="1:2" x14ac:dyDescent="0.25">
      <c r="A125" s="5">
        <v>44015</v>
      </c>
      <c r="B125" s="4">
        <f ca="1">IFERROR(__xludf.DUMMYFUNCTION("""COMPUTED_VALUE"""),1301)</f>
        <v>1301</v>
      </c>
    </row>
    <row r="126" spans="1:2" x14ac:dyDescent="0.25">
      <c r="A126" s="5">
        <v>44016</v>
      </c>
      <c r="B126" s="4">
        <f ca="1">IFERROR(__xludf.DUMMYFUNCTION("""COMPUTED_VALUE"""),1447)</f>
        <v>1447</v>
      </c>
    </row>
    <row r="127" spans="1:2" x14ac:dyDescent="0.25">
      <c r="A127" s="5">
        <v>44017</v>
      </c>
      <c r="B127" s="4">
        <f ca="1">IFERROR(__xludf.DUMMYFUNCTION("""COMPUTED_VALUE"""),1607)</f>
        <v>1607</v>
      </c>
    </row>
    <row r="128" spans="1:2" x14ac:dyDescent="0.25">
      <c r="A128" s="5">
        <v>44018</v>
      </c>
      <c r="B128" s="4">
        <f ca="1">IFERROR(__xludf.DUMMYFUNCTION("""COMPUTED_VALUE"""),1209)</f>
        <v>1209</v>
      </c>
    </row>
    <row r="129" spans="1:2" x14ac:dyDescent="0.25">
      <c r="A129" s="5">
        <v>44019</v>
      </c>
      <c r="B129" s="4">
        <f ca="1">IFERROR(__xludf.DUMMYFUNCTION("""COMPUTED_VALUE"""),1268)</f>
        <v>1268</v>
      </c>
    </row>
    <row r="130" spans="1:2" x14ac:dyDescent="0.25">
      <c r="A130" s="5">
        <v>44020</v>
      </c>
      <c r="B130" s="4">
        <f ca="1">IFERROR(__xludf.DUMMYFUNCTION("""COMPUTED_VALUE"""),1853)</f>
        <v>1853</v>
      </c>
    </row>
    <row r="131" spans="1:2" x14ac:dyDescent="0.25">
      <c r="A131" s="5">
        <v>44021</v>
      </c>
      <c r="B131" s="4">
        <f ca="1">IFERROR(__xludf.DUMMYFUNCTION("""COMPUTED_VALUE"""),2657)</f>
        <v>2657</v>
      </c>
    </row>
    <row r="132" spans="1:2" x14ac:dyDescent="0.25">
      <c r="A132" s="5">
        <v>44022</v>
      </c>
      <c r="B132" s="4">
        <f ca="1">IFERROR(__xludf.DUMMYFUNCTION("""COMPUTED_VALUE"""),1611)</f>
        <v>1611</v>
      </c>
    </row>
    <row r="133" spans="1:2" x14ac:dyDescent="0.25">
      <c r="A133" s="5">
        <v>44023</v>
      </c>
      <c r="B133" s="4">
        <f ca="1">IFERROR(__xludf.DUMMYFUNCTION("""COMPUTED_VALUE"""),1671)</f>
        <v>1671</v>
      </c>
    </row>
    <row r="134" spans="1:2" x14ac:dyDescent="0.25">
      <c r="A134" s="5">
        <v>44024</v>
      </c>
      <c r="B134" s="4">
        <f ca="1">IFERROR(__xludf.DUMMYFUNCTION("""COMPUTED_VALUE"""),1681)</f>
        <v>1681</v>
      </c>
    </row>
    <row r="135" spans="1:2" x14ac:dyDescent="0.25">
      <c r="A135" s="5">
        <v>44025</v>
      </c>
      <c r="B135" s="4">
        <f ca="1">IFERROR(__xludf.DUMMYFUNCTION("""COMPUTED_VALUE"""),1282)</f>
        <v>1282</v>
      </c>
    </row>
    <row r="136" spans="1:2" x14ac:dyDescent="0.25">
      <c r="A136" s="5">
        <v>44026</v>
      </c>
      <c r="B136" s="4">
        <f ca="1">IFERROR(__xludf.DUMMYFUNCTION("""COMPUTED_VALUE"""),1591)</f>
        <v>1591</v>
      </c>
    </row>
    <row r="137" spans="1:2" x14ac:dyDescent="0.25">
      <c r="A137" s="5">
        <v>44027</v>
      </c>
      <c r="B137" s="4">
        <f ca="1">IFERROR(__xludf.DUMMYFUNCTION("""COMPUTED_VALUE"""),1522)</f>
        <v>1522</v>
      </c>
    </row>
    <row r="138" spans="1:2" x14ac:dyDescent="0.25">
      <c r="A138" s="5">
        <v>44028</v>
      </c>
      <c r="B138" s="4">
        <f ca="1">IFERROR(__xludf.DUMMYFUNCTION("""COMPUTED_VALUE"""),1574)</f>
        <v>1574</v>
      </c>
    </row>
    <row r="139" spans="1:2" x14ac:dyDescent="0.25">
      <c r="A139" s="5">
        <v>44029</v>
      </c>
      <c r="B139" s="4">
        <f ca="1">IFERROR(__xludf.DUMMYFUNCTION("""COMPUTED_VALUE"""),1462)</f>
        <v>1462</v>
      </c>
    </row>
    <row r="140" spans="1:2" x14ac:dyDescent="0.25">
      <c r="A140" s="5">
        <v>44030</v>
      </c>
      <c r="B140" s="4">
        <f ca="1">IFERROR(__xludf.DUMMYFUNCTION("""COMPUTED_VALUE"""),1752)</f>
        <v>1752</v>
      </c>
    </row>
    <row r="141" spans="1:2" x14ac:dyDescent="0.25">
      <c r="A141" s="5">
        <v>44031</v>
      </c>
      <c r="B141" s="4">
        <f ca="1">IFERROR(__xludf.DUMMYFUNCTION("""COMPUTED_VALUE"""),1639)</f>
        <v>1639</v>
      </c>
    </row>
    <row r="142" spans="1:2" x14ac:dyDescent="0.25">
      <c r="A142" s="5">
        <v>44032</v>
      </c>
      <c r="B142" s="4">
        <f ca="1">IFERROR(__xludf.DUMMYFUNCTION("""COMPUTED_VALUE"""),1693)</f>
        <v>1693</v>
      </c>
    </row>
    <row r="143" spans="1:2" x14ac:dyDescent="0.25">
      <c r="A143" s="5">
        <v>44033</v>
      </c>
      <c r="B143" s="4">
        <f ca="1">IFERROR(__xludf.DUMMYFUNCTION("""COMPUTED_VALUE"""),1655)</f>
        <v>1655</v>
      </c>
    </row>
    <row r="144" spans="1:2" x14ac:dyDescent="0.25">
      <c r="A144" s="5">
        <v>44034</v>
      </c>
      <c r="B144" s="4">
        <f ca="1">IFERROR(__xludf.DUMMYFUNCTION("""COMPUTED_VALUE"""),1882)</f>
        <v>1882</v>
      </c>
    </row>
    <row r="145" spans="1:2" x14ac:dyDescent="0.25">
      <c r="A145" s="5">
        <v>44035</v>
      </c>
      <c r="B145" s="4">
        <f ca="1">IFERROR(__xludf.DUMMYFUNCTION("""COMPUTED_VALUE"""),1906)</f>
        <v>1906</v>
      </c>
    </row>
    <row r="146" spans="1:2" x14ac:dyDescent="0.25">
      <c r="A146" s="5">
        <v>44036</v>
      </c>
      <c r="B146" s="4">
        <f ca="1">IFERROR(__xludf.DUMMYFUNCTION("""COMPUTED_VALUE"""),1761)</f>
        <v>1761</v>
      </c>
    </row>
    <row r="147" spans="1:2" x14ac:dyDescent="0.25">
      <c r="A147" s="5">
        <v>44037</v>
      </c>
      <c r="B147" s="4">
        <f ca="1">IFERROR(__xludf.DUMMYFUNCTION("""COMPUTED_VALUE"""),1868)</f>
        <v>1868</v>
      </c>
    </row>
    <row r="148" spans="1:2" x14ac:dyDescent="0.25">
      <c r="A148" s="5">
        <v>44038</v>
      </c>
      <c r="B148" s="4">
        <f ca="1">IFERROR(__xludf.DUMMYFUNCTION("""COMPUTED_VALUE"""),1492)</f>
        <v>1492</v>
      </c>
    </row>
    <row r="149" spans="1:2" x14ac:dyDescent="0.25">
      <c r="A149" s="5">
        <v>44039</v>
      </c>
      <c r="B149" s="4">
        <f ca="1">IFERROR(__xludf.DUMMYFUNCTION("""COMPUTED_VALUE"""),1525)</f>
        <v>1525</v>
      </c>
    </row>
    <row r="150" spans="1:2" x14ac:dyDescent="0.25">
      <c r="A150" s="5">
        <v>44040</v>
      </c>
      <c r="B150" s="4">
        <f ca="1">IFERROR(__xludf.DUMMYFUNCTION("""COMPUTED_VALUE"""),1748)</f>
        <v>1748</v>
      </c>
    </row>
    <row r="151" spans="1:2" x14ac:dyDescent="0.25">
      <c r="A151" s="5">
        <v>44041</v>
      </c>
      <c r="B151" s="4">
        <f ca="1">IFERROR(__xludf.DUMMYFUNCTION("""COMPUTED_VALUE"""),2381)</f>
        <v>2381</v>
      </c>
    </row>
    <row r="152" spans="1:2" x14ac:dyDescent="0.25">
      <c r="A152" s="5">
        <v>44042</v>
      </c>
      <c r="B152" s="4">
        <f ca="1">IFERROR(__xludf.DUMMYFUNCTION("""COMPUTED_VALUE"""),1904)</f>
        <v>1904</v>
      </c>
    </row>
    <row r="153" spans="1:2" x14ac:dyDescent="0.25">
      <c r="A153" s="5">
        <v>44043</v>
      </c>
      <c r="B153" s="4">
        <f ca="1">IFERROR(__xludf.DUMMYFUNCTION("""COMPUTED_VALUE"""),2040)</f>
        <v>2040</v>
      </c>
    </row>
    <row r="154" spans="1:2" x14ac:dyDescent="0.25">
      <c r="A154" s="5">
        <v>44044</v>
      </c>
      <c r="B154" s="4">
        <f ca="1">IFERROR(__xludf.DUMMYFUNCTION("""COMPUTED_VALUE"""),1560)</f>
        <v>1560</v>
      </c>
    </row>
    <row r="155" spans="1:2" x14ac:dyDescent="0.25">
      <c r="A155" s="5">
        <v>44045</v>
      </c>
      <c r="B155" s="4">
        <f ca="1">IFERROR(__xludf.DUMMYFUNCTION("""COMPUTED_VALUE"""),1519)</f>
        <v>1519</v>
      </c>
    </row>
    <row r="156" spans="1:2" x14ac:dyDescent="0.25">
      <c r="A156" s="5">
        <v>44046</v>
      </c>
      <c r="B156" s="4">
        <f ca="1">IFERROR(__xludf.DUMMYFUNCTION("""COMPUTED_VALUE"""),1679)</f>
        <v>1679</v>
      </c>
    </row>
    <row r="157" spans="1:2" x14ac:dyDescent="0.25">
      <c r="A157" s="5">
        <v>44047</v>
      </c>
      <c r="B157" s="4">
        <f ca="1">IFERROR(__xludf.DUMMYFUNCTION("""COMPUTED_VALUE"""),1922)</f>
        <v>1922</v>
      </c>
    </row>
    <row r="158" spans="1:2" x14ac:dyDescent="0.25">
      <c r="A158" s="5">
        <v>44048</v>
      </c>
      <c r="B158" s="4">
        <f ca="1">IFERROR(__xludf.DUMMYFUNCTION("""COMPUTED_VALUE"""),1815)</f>
        <v>1815</v>
      </c>
    </row>
    <row r="159" spans="1:2" x14ac:dyDescent="0.25">
      <c r="A159" s="5">
        <v>44049</v>
      </c>
      <c r="B159" s="4">
        <f ca="1">IFERROR(__xludf.DUMMYFUNCTION("""COMPUTED_VALUE"""),1882)</f>
        <v>1882</v>
      </c>
    </row>
    <row r="160" spans="1:2" x14ac:dyDescent="0.25">
      <c r="A160" s="5">
        <v>44050</v>
      </c>
      <c r="B160" s="4">
        <f ca="1">IFERROR(__xludf.DUMMYFUNCTION("""COMPUTED_VALUE"""),2473)</f>
        <v>2473</v>
      </c>
    </row>
    <row r="161" spans="1:2" x14ac:dyDescent="0.25">
      <c r="A161" s="5">
        <v>44051</v>
      </c>
      <c r="B161" s="4">
        <f ca="1">IFERROR(__xludf.DUMMYFUNCTION("""COMPUTED_VALUE"""),2277)</f>
        <v>2277</v>
      </c>
    </row>
    <row r="162" spans="1:2" x14ac:dyDescent="0.25">
      <c r="A162" s="5">
        <v>44052</v>
      </c>
      <c r="B162" s="4">
        <f ca="1">IFERROR(__xludf.DUMMYFUNCTION("""COMPUTED_VALUE"""),1893)</f>
        <v>1893</v>
      </c>
    </row>
    <row r="163" spans="1:2" x14ac:dyDescent="0.25">
      <c r="A163" s="5">
        <v>44053</v>
      </c>
      <c r="B163" s="4">
        <f ca="1">IFERROR(__xludf.DUMMYFUNCTION("""COMPUTED_VALUE"""),1687)</f>
        <v>1687</v>
      </c>
    </row>
    <row r="164" spans="1:2" x14ac:dyDescent="0.25">
      <c r="A164" s="5">
        <v>44054</v>
      </c>
      <c r="B164" s="4">
        <f ca="1">IFERROR(__xludf.DUMMYFUNCTION("""COMPUTED_VALUE"""),1693)</f>
        <v>1693</v>
      </c>
    </row>
    <row r="165" spans="1:2" x14ac:dyDescent="0.25">
      <c r="A165" s="5">
        <v>44055</v>
      </c>
      <c r="B165" s="4">
        <f ca="1">IFERROR(__xludf.DUMMYFUNCTION("""COMPUTED_VALUE"""),1942)</f>
        <v>1942</v>
      </c>
    </row>
    <row r="166" spans="1:2" x14ac:dyDescent="0.25">
      <c r="A166" s="5">
        <v>44056</v>
      </c>
      <c r="B166" s="4">
        <f ca="1">IFERROR(__xludf.DUMMYFUNCTION("""COMPUTED_VALUE"""),2098)</f>
        <v>2098</v>
      </c>
    </row>
    <row r="167" spans="1:2" x14ac:dyDescent="0.25">
      <c r="A167" s="5">
        <v>44057</v>
      </c>
      <c r="B167" s="4">
        <f ca="1">IFERROR(__xludf.DUMMYFUNCTION("""COMPUTED_VALUE"""),2307)</f>
        <v>2307</v>
      </c>
    </row>
    <row r="168" spans="1:2" x14ac:dyDescent="0.25">
      <c r="A168" s="5">
        <v>44058</v>
      </c>
      <c r="B168" s="4">
        <f ca="1">IFERROR(__xludf.DUMMYFUNCTION("""COMPUTED_VALUE"""),2345)</f>
        <v>2345</v>
      </c>
    </row>
    <row r="169" spans="1:2" x14ac:dyDescent="0.25">
      <c r="A169" s="5">
        <v>44059</v>
      </c>
      <c r="B169" s="4">
        <f ca="1">IFERROR(__xludf.DUMMYFUNCTION("""COMPUTED_VALUE"""),2081)</f>
        <v>2081</v>
      </c>
    </row>
    <row r="170" spans="1:2" x14ac:dyDescent="0.25">
      <c r="A170" s="5">
        <v>44060</v>
      </c>
      <c r="B170" s="4">
        <f ca="1">IFERROR(__xludf.DUMMYFUNCTION("""COMPUTED_VALUE"""),1821)</f>
        <v>1821</v>
      </c>
    </row>
    <row r="171" spans="1:2" x14ac:dyDescent="0.25">
      <c r="A171" s="5">
        <v>44061</v>
      </c>
      <c r="B171" s="4">
        <f ca="1">IFERROR(__xludf.DUMMYFUNCTION("""COMPUTED_VALUE"""),1673)</f>
        <v>1673</v>
      </c>
    </row>
    <row r="172" spans="1:2" x14ac:dyDescent="0.25">
      <c r="A172" s="5">
        <v>44062</v>
      </c>
      <c r="B172" s="4">
        <f ca="1">IFERROR(__xludf.DUMMYFUNCTION("""COMPUTED_VALUE"""),1902)</f>
        <v>1902</v>
      </c>
    </row>
    <row r="173" spans="1:2" x14ac:dyDescent="0.25">
      <c r="A173" s="5">
        <v>44063</v>
      </c>
      <c r="B173" s="4">
        <f ca="1">IFERROR(__xludf.DUMMYFUNCTION("""COMPUTED_VALUE"""),2266)</f>
        <v>2266</v>
      </c>
    </row>
    <row r="174" spans="1:2" x14ac:dyDescent="0.25">
      <c r="A174" s="5">
        <v>44064</v>
      </c>
      <c r="B174" s="4">
        <f ca="1">IFERROR(__xludf.DUMMYFUNCTION("""COMPUTED_VALUE"""),2197)</f>
        <v>2197</v>
      </c>
    </row>
    <row r="175" spans="1:2" x14ac:dyDescent="0.25">
      <c r="A175" s="5">
        <v>44065</v>
      </c>
      <c r="B175" s="4">
        <f ca="1">IFERROR(__xludf.DUMMYFUNCTION("""COMPUTED_VALUE"""),2090)</f>
        <v>2090</v>
      </c>
    </row>
    <row r="176" spans="1:2" x14ac:dyDescent="0.25">
      <c r="A176" s="5">
        <v>44066</v>
      </c>
      <c r="B176" s="4">
        <f ca="1">IFERROR(__xludf.DUMMYFUNCTION("""COMPUTED_VALUE"""),2037)</f>
        <v>2037</v>
      </c>
    </row>
    <row r="177" spans="1:2" x14ac:dyDescent="0.25">
      <c r="A177" s="5">
        <v>44067</v>
      </c>
      <c r="B177" s="4">
        <f ca="1">IFERROR(__xludf.DUMMYFUNCTION("""COMPUTED_VALUE"""),1877)</f>
        <v>1877</v>
      </c>
    </row>
    <row r="178" spans="1:2" x14ac:dyDescent="0.25">
      <c r="A178" s="5">
        <v>44068</v>
      </c>
      <c r="B178" s="4">
        <f ca="1">IFERROR(__xludf.DUMMYFUNCTION("""COMPUTED_VALUE"""),2447)</f>
        <v>2447</v>
      </c>
    </row>
    <row r="179" spans="1:2" x14ac:dyDescent="0.25">
      <c r="A179" s="5">
        <v>44069</v>
      </c>
      <c r="B179" s="4">
        <f ca="1">IFERROR(__xludf.DUMMYFUNCTION("""COMPUTED_VALUE"""),2306)</f>
        <v>2306</v>
      </c>
    </row>
    <row r="180" spans="1:2" x14ac:dyDescent="0.25">
      <c r="A180" s="5">
        <v>44070</v>
      </c>
      <c r="B180" s="4">
        <f ca="1">IFERROR(__xludf.DUMMYFUNCTION("""COMPUTED_VALUE"""),2719)</f>
        <v>2719</v>
      </c>
    </row>
    <row r="181" spans="1:2" x14ac:dyDescent="0.25">
      <c r="A181" s="5">
        <v>44071</v>
      </c>
      <c r="B181" s="4">
        <f ca="1">IFERROR(__xludf.DUMMYFUNCTION("""COMPUTED_VALUE"""),3003)</f>
        <v>3003</v>
      </c>
    </row>
    <row r="182" spans="1:2" x14ac:dyDescent="0.25">
      <c r="A182" s="5">
        <v>44072</v>
      </c>
      <c r="B182" s="4">
        <f ca="1">IFERROR(__xludf.DUMMYFUNCTION("""COMPUTED_VALUE"""),3308)</f>
        <v>3308</v>
      </c>
    </row>
    <row r="183" spans="1:2" x14ac:dyDescent="0.25">
      <c r="A183" s="5">
        <v>44073</v>
      </c>
      <c r="B183" s="4">
        <f ca="1">IFERROR(__xludf.DUMMYFUNCTION("""COMPUTED_VALUE"""),2858)</f>
        <v>2858</v>
      </c>
    </row>
    <row r="184" spans="1:2" x14ac:dyDescent="0.25">
      <c r="A184" s="5">
        <v>44074</v>
      </c>
      <c r="B184" s="4">
        <f ca="1">IFERROR(__xludf.DUMMYFUNCTION("""COMPUTED_VALUE"""),2743)</f>
        <v>2743</v>
      </c>
    </row>
    <row r="185" spans="1:2" x14ac:dyDescent="0.25">
      <c r="A185" s="5">
        <v>44075</v>
      </c>
      <c r="B185" s="4">
        <f ca="1">IFERROR(__xludf.DUMMYFUNCTION("""COMPUTED_VALUE"""),2775)</f>
        <v>2775</v>
      </c>
    </row>
    <row r="186" spans="1:2" x14ac:dyDescent="0.25">
      <c r="A186" s="5">
        <v>44076</v>
      </c>
      <c r="B186" s="4">
        <f ca="1">IFERROR(__xludf.DUMMYFUNCTION("""COMPUTED_VALUE"""),3075)</f>
        <v>3075</v>
      </c>
    </row>
    <row r="187" spans="1:2" x14ac:dyDescent="0.25">
      <c r="A187" s="5">
        <v>44077</v>
      </c>
      <c r="B187" s="4">
        <f ca="1">IFERROR(__xludf.DUMMYFUNCTION("""COMPUTED_VALUE"""),3622)</f>
        <v>3622</v>
      </c>
    </row>
    <row r="188" spans="1:2" x14ac:dyDescent="0.25">
      <c r="A188" s="5">
        <v>44078</v>
      </c>
      <c r="B188" s="4">
        <f ca="1">IFERROR(__xludf.DUMMYFUNCTION("""COMPUTED_VALUE"""),3269)</f>
        <v>3269</v>
      </c>
    </row>
    <row r="189" spans="1:2" x14ac:dyDescent="0.25">
      <c r="A189" s="5">
        <v>44079</v>
      </c>
      <c r="B189" s="4">
        <f ca="1">IFERROR(__xludf.DUMMYFUNCTION("""COMPUTED_VALUE"""),3128)</f>
        <v>3128</v>
      </c>
    </row>
    <row r="190" spans="1:2" x14ac:dyDescent="0.25">
      <c r="A190" s="5">
        <v>44080</v>
      </c>
      <c r="B190" s="4">
        <f ca="1">IFERROR(__xludf.DUMMYFUNCTION("""COMPUTED_VALUE"""),3444)</f>
        <v>3444</v>
      </c>
    </row>
    <row r="191" spans="1:2" x14ac:dyDescent="0.25">
      <c r="A191" s="5">
        <v>44081</v>
      </c>
      <c r="B191" s="4">
        <f ca="1">IFERROR(__xludf.DUMMYFUNCTION("""COMPUTED_VALUE"""),2880)</f>
        <v>2880</v>
      </c>
    </row>
    <row r="192" spans="1:2" x14ac:dyDescent="0.25">
      <c r="A192" s="5">
        <v>44082</v>
      </c>
      <c r="B192" s="4">
        <f ca="1">IFERROR(__xludf.DUMMYFUNCTION("""COMPUTED_VALUE"""),3046)</f>
        <v>3046</v>
      </c>
    </row>
    <row r="193" spans="1:2" x14ac:dyDescent="0.25">
      <c r="A193" s="5">
        <v>44083</v>
      </c>
      <c r="B193" s="4">
        <f ca="1">IFERROR(__xludf.DUMMYFUNCTION("""COMPUTED_VALUE"""),3307)</f>
        <v>3307</v>
      </c>
    </row>
    <row r="194" spans="1:2" x14ac:dyDescent="0.25">
      <c r="A194" s="5">
        <v>44084</v>
      </c>
      <c r="B194" s="4">
        <f ca="1">IFERROR(__xludf.DUMMYFUNCTION("""COMPUTED_VALUE"""),3861)</f>
        <v>3861</v>
      </c>
    </row>
    <row r="195" spans="1:2" x14ac:dyDescent="0.25">
      <c r="A195" s="5">
        <v>44085</v>
      </c>
      <c r="B195" s="4">
        <f ca="1">IFERROR(__xludf.DUMMYFUNCTION("""COMPUTED_VALUE"""),3737)</f>
        <v>3737</v>
      </c>
    </row>
    <row r="196" spans="1:2" x14ac:dyDescent="0.25">
      <c r="A196" s="5">
        <v>44086</v>
      </c>
      <c r="B196" s="4">
        <f ca="1">IFERROR(__xludf.DUMMYFUNCTION("""COMPUTED_VALUE"""),3806)</f>
        <v>3806</v>
      </c>
    </row>
    <row r="197" spans="1:2" x14ac:dyDescent="0.25">
      <c r="A197" s="5">
        <v>44087</v>
      </c>
      <c r="B197" s="4">
        <f ca="1">IFERROR(__xludf.DUMMYFUNCTION("""COMPUTED_VALUE"""),3636)</f>
        <v>3636</v>
      </c>
    </row>
    <row r="198" spans="1:2" x14ac:dyDescent="0.25">
      <c r="A198" s="5">
        <v>44088</v>
      </c>
      <c r="B198" s="4">
        <f ca="1">IFERROR(__xludf.DUMMYFUNCTION("""COMPUTED_VALUE"""),3141)</f>
        <v>3141</v>
      </c>
    </row>
    <row r="199" spans="1:2" x14ac:dyDescent="0.25">
      <c r="A199" s="5">
        <v>44089</v>
      </c>
      <c r="B199" s="4">
        <f ca="1">IFERROR(__xludf.DUMMYFUNCTION("""COMPUTED_VALUE"""),3507)</f>
        <v>3507</v>
      </c>
    </row>
    <row r="200" spans="1:2" x14ac:dyDescent="0.25">
      <c r="A200" s="5">
        <v>44090</v>
      </c>
      <c r="B200" s="4">
        <f ca="1">IFERROR(__xludf.DUMMYFUNCTION("""COMPUTED_VALUE"""),3963)</f>
        <v>3963</v>
      </c>
    </row>
    <row r="201" spans="1:2" x14ac:dyDescent="0.25">
      <c r="A201" s="5">
        <v>44091</v>
      </c>
      <c r="B201" s="4">
        <f ca="1">IFERROR(__xludf.DUMMYFUNCTION("""COMPUTED_VALUE"""),3635)</f>
        <v>3635</v>
      </c>
    </row>
    <row r="202" spans="1:2" x14ac:dyDescent="0.25">
      <c r="A202" s="5">
        <v>44092</v>
      </c>
      <c r="B202" s="4">
        <f ca="1">IFERROR(__xludf.DUMMYFUNCTION("""COMPUTED_VALUE"""),3891)</f>
        <v>3891</v>
      </c>
    </row>
    <row r="203" spans="1:2" x14ac:dyDescent="0.25">
      <c r="A203" s="5">
        <v>44093</v>
      </c>
      <c r="B203" s="4">
        <f ca="1">IFERROR(__xludf.DUMMYFUNCTION("""COMPUTED_VALUE"""),4168)</f>
        <v>4168</v>
      </c>
    </row>
    <row r="204" spans="1:2" x14ac:dyDescent="0.25">
      <c r="A204" s="5">
        <v>44094</v>
      </c>
      <c r="B204" s="4">
        <f ca="1">IFERROR(__xludf.DUMMYFUNCTION("""COMPUTED_VALUE"""),3989)</f>
        <v>3989</v>
      </c>
    </row>
    <row r="205" spans="1:2" x14ac:dyDescent="0.25">
      <c r="A205" s="5">
        <v>44095</v>
      </c>
      <c r="B205" s="4">
        <f ca="1">IFERROR(__xludf.DUMMYFUNCTION("""COMPUTED_VALUE"""),4176)</f>
        <v>4176</v>
      </c>
    </row>
    <row r="206" spans="1:2" x14ac:dyDescent="0.25">
      <c r="A206" s="5">
        <v>44096</v>
      </c>
      <c r="B206" s="4">
        <f ca="1">IFERROR(__xludf.DUMMYFUNCTION("""COMPUTED_VALUE"""),4071)</f>
        <v>4071</v>
      </c>
    </row>
    <row r="207" spans="1:2" x14ac:dyDescent="0.25">
      <c r="A207" s="5">
        <v>44097</v>
      </c>
      <c r="B207" s="4">
        <f ca="1">IFERROR(__xludf.DUMMYFUNCTION("""COMPUTED_VALUE"""),4465)</f>
        <v>4465</v>
      </c>
    </row>
    <row r="208" spans="1:2" x14ac:dyDescent="0.25">
      <c r="A208" s="5">
        <v>44098</v>
      </c>
      <c r="B208" s="4">
        <f ca="1">IFERROR(__xludf.DUMMYFUNCTION("""COMPUTED_VALUE"""),4634)</f>
        <v>4634</v>
      </c>
    </row>
    <row r="209" spans="1:2" x14ac:dyDescent="0.25">
      <c r="A209" s="5">
        <v>44099</v>
      </c>
      <c r="B209" s="4">
        <f ca="1">IFERROR(__xludf.DUMMYFUNCTION("""COMPUTED_VALUE"""),4823)</f>
        <v>4823</v>
      </c>
    </row>
    <row r="210" spans="1:2" x14ac:dyDescent="0.25">
      <c r="A210" s="5">
        <v>44100</v>
      </c>
      <c r="B210" s="4">
        <f ca="1">IFERROR(__xludf.DUMMYFUNCTION("""COMPUTED_VALUE"""),4494)</f>
        <v>4494</v>
      </c>
    </row>
    <row r="211" spans="1:2" x14ac:dyDescent="0.25">
      <c r="A211" s="5">
        <v>44101</v>
      </c>
      <c r="B211" s="4">
        <f ca="1">IFERROR(__xludf.DUMMYFUNCTION("""COMPUTED_VALUE"""),3874)</f>
        <v>3874</v>
      </c>
    </row>
    <row r="212" spans="1:2" x14ac:dyDescent="0.25">
      <c r="A212" s="5">
        <v>44102</v>
      </c>
      <c r="B212" s="4">
        <f ca="1">IFERROR(__xludf.DUMMYFUNCTION("""COMPUTED_VALUE"""),3509)</f>
        <v>3509</v>
      </c>
    </row>
    <row r="213" spans="1:2" x14ac:dyDescent="0.25">
      <c r="A213" s="5">
        <v>44103</v>
      </c>
      <c r="B213" s="4">
        <f ca="1">IFERROR(__xludf.DUMMYFUNCTION("""COMPUTED_VALUE"""),4002)</f>
        <v>4002</v>
      </c>
    </row>
    <row r="214" spans="1:2" x14ac:dyDescent="0.25">
      <c r="A214" s="5">
        <v>44104</v>
      </c>
      <c r="B214" s="4">
        <f ca="1">IFERROR(__xludf.DUMMYFUNCTION("""COMPUTED_VALUE"""),4284)</f>
        <v>4284</v>
      </c>
    </row>
    <row r="215" spans="1:2" x14ac:dyDescent="0.25">
      <c r="A215" s="5">
        <v>44105</v>
      </c>
      <c r="B215" s="4">
        <f ca="1">IFERROR(__xludf.DUMMYFUNCTION("""COMPUTED_VALUE"""),4174)</f>
        <v>4174</v>
      </c>
    </row>
    <row r="216" spans="1:2" x14ac:dyDescent="0.25">
      <c r="A216" s="5">
        <v>44106</v>
      </c>
      <c r="B216" s="4">
        <f ca="1">IFERROR(__xludf.DUMMYFUNCTION("""COMPUTED_VALUE"""),4317)</f>
        <v>4317</v>
      </c>
    </row>
    <row r="217" spans="1:2" x14ac:dyDescent="0.25">
      <c r="A217" s="5">
        <v>44107</v>
      </c>
      <c r="B217" s="4">
        <f ca="1">IFERROR(__xludf.DUMMYFUNCTION("""COMPUTED_VALUE"""),4007)</f>
        <v>4007</v>
      </c>
    </row>
    <row r="218" spans="1:2" x14ac:dyDescent="0.25">
      <c r="A218" s="5">
        <v>44108</v>
      </c>
      <c r="B218" s="4">
        <f ca="1">IFERROR(__xludf.DUMMYFUNCTION("""COMPUTED_VALUE"""),3992)</f>
        <v>3992</v>
      </c>
    </row>
    <row r="219" spans="1:2" x14ac:dyDescent="0.25">
      <c r="A219" s="5">
        <v>44109</v>
      </c>
      <c r="B219" s="4">
        <f ca="1">IFERROR(__xludf.DUMMYFUNCTION("""COMPUTED_VALUE"""),3622)</f>
        <v>3622</v>
      </c>
    </row>
    <row r="220" spans="1:2" x14ac:dyDescent="0.25">
      <c r="A220" s="5">
        <v>44110</v>
      </c>
      <c r="B220" s="4">
        <f ca="1">IFERROR(__xludf.DUMMYFUNCTION("""COMPUTED_VALUE"""),4056)</f>
        <v>4056</v>
      </c>
    </row>
    <row r="221" spans="1:2" x14ac:dyDescent="0.25">
      <c r="A221" s="5">
        <v>44111</v>
      </c>
      <c r="B221" s="4">
        <f ca="1">IFERROR(__xludf.DUMMYFUNCTION("""COMPUTED_VALUE"""),4538)</f>
        <v>4538</v>
      </c>
    </row>
    <row r="222" spans="1:2" x14ac:dyDescent="0.25">
      <c r="A222" s="5">
        <v>44112</v>
      </c>
      <c r="B222" s="4">
        <f ca="1">IFERROR(__xludf.DUMMYFUNCTION("""COMPUTED_VALUE"""),4850)</f>
        <v>4850</v>
      </c>
    </row>
    <row r="223" spans="1:2" x14ac:dyDescent="0.25">
      <c r="A223" s="5">
        <v>44113</v>
      </c>
      <c r="B223" s="4">
        <f ca="1">IFERROR(__xludf.DUMMYFUNCTION("""COMPUTED_VALUE"""),4094)</f>
        <v>4094</v>
      </c>
    </row>
    <row r="224" spans="1:2" x14ac:dyDescent="0.25">
      <c r="A224" s="5">
        <v>44114</v>
      </c>
      <c r="B224" s="4">
        <f ca="1">IFERROR(__xludf.DUMMYFUNCTION("""COMPUTED_VALUE"""),4294)</f>
        <v>4294</v>
      </c>
    </row>
    <row r="225" spans="1:2" x14ac:dyDescent="0.25">
      <c r="A225" s="5">
        <v>44115</v>
      </c>
      <c r="B225" s="4">
        <f ca="1">IFERROR(__xludf.DUMMYFUNCTION("""COMPUTED_VALUE"""),4497)</f>
        <v>4497</v>
      </c>
    </row>
    <row r="226" spans="1:2" x14ac:dyDescent="0.25">
      <c r="A226" s="5">
        <v>44116</v>
      </c>
      <c r="B226" s="4">
        <f ca="1">IFERROR(__xludf.DUMMYFUNCTION("""COMPUTED_VALUE"""),3267)</f>
        <v>3267</v>
      </c>
    </row>
    <row r="227" spans="1:2" x14ac:dyDescent="0.25">
      <c r="A227" s="5">
        <v>44117</v>
      </c>
      <c r="B227" s="4">
        <f ca="1">IFERROR(__xludf.DUMMYFUNCTION("""COMPUTED_VALUE"""),3906)</f>
        <v>3906</v>
      </c>
    </row>
    <row r="228" spans="1:2" x14ac:dyDescent="0.25">
      <c r="A228" s="5">
        <v>44118</v>
      </c>
      <c r="B228" s="4">
        <f ca="1">IFERROR(__xludf.DUMMYFUNCTION("""COMPUTED_VALUE"""),4127)</f>
        <v>4127</v>
      </c>
    </row>
    <row r="229" spans="1:2" x14ac:dyDescent="0.25">
      <c r="A229" s="5">
        <v>44119</v>
      </c>
      <c r="B229" s="4">
        <f ca="1">IFERROR(__xludf.DUMMYFUNCTION("""COMPUTED_VALUE"""),4411)</f>
        <v>4411</v>
      </c>
    </row>
    <row r="230" spans="1:2" x14ac:dyDescent="0.25">
      <c r="A230" s="5">
        <v>44120</v>
      </c>
      <c r="B230" s="4">
        <f ca="1">IFERROR(__xludf.DUMMYFUNCTION("""COMPUTED_VALUE"""),4301)</f>
        <v>4301</v>
      </c>
    </row>
    <row r="231" spans="1:2" x14ac:dyDescent="0.25">
      <c r="A231" s="5">
        <v>44121</v>
      </c>
      <c r="B231" s="4">
        <f ca="1">IFERROR(__xludf.DUMMYFUNCTION("""COMPUTED_VALUE"""),4301)</f>
        <v>4301</v>
      </c>
    </row>
    <row r="232" spans="1:2" x14ac:dyDescent="0.25">
      <c r="A232" s="5">
        <v>44122</v>
      </c>
      <c r="B232" s="4">
        <f ca="1">IFERROR(__xludf.DUMMYFUNCTION("""COMPUTED_VALUE"""),4105)</f>
        <v>4105</v>
      </c>
    </row>
    <row r="233" spans="1:2" x14ac:dyDescent="0.25">
      <c r="A233" s="5">
        <v>44123</v>
      </c>
      <c r="B233" s="4">
        <f ca="1">IFERROR(__xludf.DUMMYFUNCTION("""COMPUTED_VALUE"""),3373)</f>
        <v>3373</v>
      </c>
    </row>
    <row r="234" spans="1:2" x14ac:dyDescent="0.25">
      <c r="A234" s="5">
        <v>44124</v>
      </c>
      <c r="B234" s="4">
        <f ca="1">IFERROR(__xludf.DUMMYFUNCTION("""COMPUTED_VALUE"""),3602)</f>
        <v>3602</v>
      </c>
    </row>
    <row r="235" spans="1:2" x14ac:dyDescent="0.25">
      <c r="A235" s="5">
        <v>44125</v>
      </c>
      <c r="B235" s="4">
        <f ca="1">IFERROR(__xludf.DUMMYFUNCTION("""COMPUTED_VALUE"""),4267)</f>
        <v>4267</v>
      </c>
    </row>
    <row r="236" spans="1:2" x14ac:dyDescent="0.25">
      <c r="A236" s="5">
        <v>44126</v>
      </c>
      <c r="B236" s="4">
        <f ca="1">IFERROR(__xludf.DUMMYFUNCTION("""COMPUTED_VALUE"""),4432)</f>
        <v>4432</v>
      </c>
    </row>
    <row r="237" spans="1:2" x14ac:dyDescent="0.25">
      <c r="A237" s="5">
        <v>44127</v>
      </c>
      <c r="B237" s="4">
        <f ca="1">IFERROR(__xludf.DUMMYFUNCTION("""COMPUTED_VALUE"""),4369)</f>
        <v>4369</v>
      </c>
    </row>
    <row r="238" spans="1:2" x14ac:dyDescent="0.25">
      <c r="A238" s="5">
        <v>44128</v>
      </c>
      <c r="B238" s="4">
        <f ca="1">IFERROR(__xludf.DUMMYFUNCTION("""COMPUTED_VALUE"""),4070)</f>
        <v>4070</v>
      </c>
    </row>
    <row r="239" spans="1:2" x14ac:dyDescent="0.25">
      <c r="A239" s="5">
        <v>44129</v>
      </c>
      <c r="B239" s="4">
        <f ca="1">IFERROR(__xludf.DUMMYFUNCTION("""COMPUTED_VALUE"""),3732)</f>
        <v>3732</v>
      </c>
    </row>
    <row r="240" spans="1:2" x14ac:dyDescent="0.25">
      <c r="A240" s="5">
        <v>44130</v>
      </c>
      <c r="B240" s="4">
        <f ca="1">IFERROR(__xludf.DUMMYFUNCTION("""COMPUTED_VALUE"""),3222)</f>
        <v>3222</v>
      </c>
    </row>
    <row r="241" spans="1:2" x14ac:dyDescent="0.25">
      <c r="A241" s="5">
        <v>44131</v>
      </c>
      <c r="B241" s="4">
        <f ca="1">IFERROR(__xludf.DUMMYFUNCTION("""COMPUTED_VALUE"""),3520)</f>
        <v>3520</v>
      </c>
    </row>
    <row r="242" spans="1:2" x14ac:dyDescent="0.25">
      <c r="A242" s="5">
        <v>44132</v>
      </c>
      <c r="B242" s="4">
        <f ca="1">IFERROR(__xludf.DUMMYFUNCTION("""COMPUTED_VALUE"""),4029)</f>
        <v>4029</v>
      </c>
    </row>
    <row r="243" spans="1:2" x14ac:dyDescent="0.25">
      <c r="A243" s="5">
        <v>44133</v>
      </c>
      <c r="B243" s="4">
        <f ca="1">IFERROR(__xludf.DUMMYFUNCTION("""COMPUTED_VALUE"""),3565)</f>
        <v>3565</v>
      </c>
    </row>
    <row r="244" spans="1:2" x14ac:dyDescent="0.25">
      <c r="A244" s="5">
        <v>44134</v>
      </c>
      <c r="B244" s="4">
        <f ca="1">IFERROR(__xludf.DUMMYFUNCTION("""COMPUTED_VALUE"""),2897)</f>
        <v>2897</v>
      </c>
    </row>
    <row r="245" spans="1:2" x14ac:dyDescent="0.25">
      <c r="A245" s="5">
        <v>44135</v>
      </c>
      <c r="B245" s="4">
        <f ca="1">IFERROR(__xludf.DUMMYFUNCTION("""COMPUTED_VALUE"""),3143)</f>
        <v>3143</v>
      </c>
    </row>
    <row r="246" spans="1:2" x14ac:dyDescent="0.25">
      <c r="A246" s="5">
        <v>44136</v>
      </c>
      <c r="B246" s="4">
        <f ca="1">IFERROR(__xludf.DUMMYFUNCTION("""COMPUTED_VALUE"""),2696)</f>
        <v>2696</v>
      </c>
    </row>
    <row r="247" spans="1:2" x14ac:dyDescent="0.25">
      <c r="A247" s="5">
        <v>44137</v>
      </c>
      <c r="B247" s="4">
        <f ca="1">IFERROR(__xludf.DUMMYFUNCTION("""COMPUTED_VALUE"""),2618)</f>
        <v>2618</v>
      </c>
    </row>
    <row r="248" spans="1:2" x14ac:dyDescent="0.25">
      <c r="A248" s="5">
        <v>44138</v>
      </c>
      <c r="B248" s="4">
        <f ca="1">IFERROR(__xludf.DUMMYFUNCTION("""COMPUTED_VALUE"""),2973)</f>
        <v>2973</v>
      </c>
    </row>
    <row r="249" spans="1:2" x14ac:dyDescent="0.25">
      <c r="A249" s="5">
        <v>44139</v>
      </c>
      <c r="B249" s="4">
        <f ca="1">IFERROR(__xludf.DUMMYFUNCTION("""COMPUTED_VALUE"""),3356)</f>
        <v>3356</v>
      </c>
    </row>
    <row r="250" spans="1:2" x14ac:dyDescent="0.25">
      <c r="A250" s="5">
        <v>44140</v>
      </c>
      <c r="B250" s="4">
        <f ca="1">IFERROR(__xludf.DUMMYFUNCTION("""COMPUTED_VALUE"""),4065)</f>
        <v>4065</v>
      </c>
    </row>
    <row r="251" spans="1:2" x14ac:dyDescent="0.25">
      <c r="A251" s="5">
        <v>44141</v>
      </c>
      <c r="B251" s="4">
        <f ca="1">IFERROR(__xludf.DUMMYFUNCTION("""COMPUTED_VALUE"""),3778)</f>
        <v>3778</v>
      </c>
    </row>
    <row r="252" spans="1:2" x14ac:dyDescent="0.25">
      <c r="A252" s="5">
        <v>44142</v>
      </c>
      <c r="B252" s="4">
        <f ca="1">IFERROR(__xludf.DUMMYFUNCTION("""COMPUTED_VALUE"""),4262)</f>
        <v>4262</v>
      </c>
    </row>
    <row r="253" spans="1:2" x14ac:dyDescent="0.25">
      <c r="A253" s="5">
        <v>44143</v>
      </c>
      <c r="B253" s="4">
        <f ca="1">IFERROR(__xludf.DUMMYFUNCTION("""COMPUTED_VALUE"""),3880)</f>
        <v>3880</v>
      </c>
    </row>
    <row r="254" spans="1:2" x14ac:dyDescent="0.25">
      <c r="A254" s="5">
        <v>44144</v>
      </c>
      <c r="B254" s="4">
        <f ca="1">IFERROR(__xludf.DUMMYFUNCTION("""COMPUTED_VALUE"""),2853)</f>
        <v>2853</v>
      </c>
    </row>
    <row r="255" spans="1:2" x14ac:dyDescent="0.25">
      <c r="A255" s="5">
        <v>44145</v>
      </c>
      <c r="B255" s="4">
        <f ca="1">IFERROR(__xludf.DUMMYFUNCTION("""COMPUTED_VALUE"""),3779)</f>
        <v>3779</v>
      </c>
    </row>
    <row r="256" spans="1:2" x14ac:dyDescent="0.25">
      <c r="A256" s="5">
        <v>44146</v>
      </c>
      <c r="B256" s="4">
        <f ca="1">IFERROR(__xludf.DUMMYFUNCTION("""COMPUTED_VALUE"""),3770)</f>
        <v>3770</v>
      </c>
    </row>
    <row r="257" spans="1:2" x14ac:dyDescent="0.25">
      <c r="A257" s="5">
        <v>44147</v>
      </c>
      <c r="B257" s="4">
        <f ca="1">IFERROR(__xludf.DUMMYFUNCTION("""COMPUTED_VALUE"""),4173)</f>
        <v>4173</v>
      </c>
    </row>
    <row r="258" spans="1:2" x14ac:dyDescent="0.25">
      <c r="A258" s="5">
        <v>44148</v>
      </c>
      <c r="B258" s="4">
        <f ca="1">IFERROR(__xludf.DUMMYFUNCTION("""COMPUTED_VALUE"""),5444)</f>
        <v>5444</v>
      </c>
    </row>
    <row r="259" spans="1:2" x14ac:dyDescent="0.25">
      <c r="A259" s="5">
        <v>44149</v>
      </c>
      <c r="B259" s="4">
        <f ca="1">IFERROR(__xludf.DUMMYFUNCTION("""COMPUTED_VALUE"""),5272)</f>
        <v>5272</v>
      </c>
    </row>
    <row r="260" spans="1:2" x14ac:dyDescent="0.25">
      <c r="A260" s="5">
        <v>44150</v>
      </c>
      <c r="B260" s="4">
        <f ca="1">IFERROR(__xludf.DUMMYFUNCTION("""COMPUTED_VALUE"""),4106)</f>
        <v>4106</v>
      </c>
    </row>
    <row r="261" spans="1:2" x14ac:dyDescent="0.25">
      <c r="A261" s="5">
        <v>44151</v>
      </c>
      <c r="B261" s="4">
        <f ca="1">IFERROR(__xludf.DUMMYFUNCTION("""COMPUTED_VALUE"""),3535)</f>
        <v>3535</v>
      </c>
    </row>
    <row r="262" spans="1:2" x14ac:dyDescent="0.25">
      <c r="A262" s="5">
        <v>44152</v>
      </c>
      <c r="B262" s="4">
        <f ca="1">IFERROR(__xludf.DUMMYFUNCTION("""COMPUTED_VALUE"""),3807)</f>
        <v>3807</v>
      </c>
    </row>
    <row r="263" spans="1:2" x14ac:dyDescent="0.25">
      <c r="A263" s="5">
        <v>44153</v>
      </c>
      <c r="B263" s="4">
        <f ca="1">IFERROR(__xludf.DUMMYFUNCTION("""COMPUTED_VALUE"""),4265)</f>
        <v>4265</v>
      </c>
    </row>
    <row r="264" spans="1:2" x14ac:dyDescent="0.25">
      <c r="A264" s="5">
        <v>44154</v>
      </c>
      <c r="B264" s="4">
        <f ca="1">IFERROR(__xludf.DUMMYFUNCTION("""COMPUTED_VALUE"""),4798)</f>
        <v>4798</v>
      </c>
    </row>
    <row r="265" spans="1:2" x14ac:dyDescent="0.25">
      <c r="A265" s="5">
        <v>44155</v>
      </c>
      <c r="B265" s="4">
        <f ca="1">IFERROR(__xludf.DUMMYFUNCTION("""COMPUTED_VALUE"""),4792)</f>
        <v>4792</v>
      </c>
    </row>
    <row r="266" spans="1:2" x14ac:dyDescent="0.25">
      <c r="A266" s="5">
        <v>44156</v>
      </c>
      <c r="B266" s="4">
        <f ca="1">IFERROR(__xludf.DUMMYFUNCTION("""COMPUTED_VALUE"""),4998)</f>
        <v>4998</v>
      </c>
    </row>
    <row r="267" spans="1:2" x14ac:dyDescent="0.25">
      <c r="A267" s="5">
        <v>44157</v>
      </c>
      <c r="B267" s="4">
        <f ca="1">IFERROR(__xludf.DUMMYFUNCTION("""COMPUTED_VALUE"""),4360)</f>
        <v>4360</v>
      </c>
    </row>
    <row r="268" spans="1:2" x14ac:dyDescent="0.25">
      <c r="A268" s="5">
        <v>44158</v>
      </c>
      <c r="B268" s="4">
        <f ca="1">IFERROR(__xludf.DUMMYFUNCTION("""COMPUTED_VALUE"""),4442)</f>
        <v>4442</v>
      </c>
    </row>
    <row r="269" spans="1:2" x14ac:dyDescent="0.25">
      <c r="A269" s="5">
        <v>44159</v>
      </c>
      <c r="B269" s="4">
        <f ca="1">IFERROR(__xludf.DUMMYFUNCTION("""COMPUTED_VALUE"""),4192)</f>
        <v>4192</v>
      </c>
    </row>
    <row r="270" spans="1:2" x14ac:dyDescent="0.25">
      <c r="A270" s="5">
        <v>44160</v>
      </c>
      <c r="B270" s="4">
        <f ca="1">IFERROR(__xludf.DUMMYFUNCTION("""COMPUTED_VALUE"""),5534)</f>
        <v>5534</v>
      </c>
    </row>
    <row r="271" spans="1:2" x14ac:dyDescent="0.25">
      <c r="A271" s="5">
        <v>44161</v>
      </c>
      <c r="B271" s="4">
        <f ca="1">IFERROR(__xludf.DUMMYFUNCTION("""COMPUTED_VALUE"""),4917)</f>
        <v>4917</v>
      </c>
    </row>
    <row r="272" spans="1:2" x14ac:dyDescent="0.25">
      <c r="A272" s="5">
        <v>44162</v>
      </c>
      <c r="B272" s="4">
        <f ca="1">IFERROR(__xludf.DUMMYFUNCTION("""COMPUTED_VALUE"""),5828)</f>
        <v>5828</v>
      </c>
    </row>
    <row r="273" spans="1:2" x14ac:dyDescent="0.25">
      <c r="A273" s="5">
        <v>44163</v>
      </c>
      <c r="B273" s="4">
        <f ca="1">IFERROR(__xludf.DUMMYFUNCTION("""COMPUTED_VALUE"""),5418)</f>
        <v>5418</v>
      </c>
    </row>
    <row r="274" spans="1:2" x14ac:dyDescent="0.25">
      <c r="A274" s="5">
        <v>44164</v>
      </c>
      <c r="B274" s="4">
        <f ca="1">IFERROR(__xludf.DUMMYFUNCTION("""COMPUTED_VALUE"""),6267)</f>
        <v>6267</v>
      </c>
    </row>
    <row r="275" spans="1:2" x14ac:dyDescent="0.25">
      <c r="A275" s="5">
        <v>44165</v>
      </c>
      <c r="B275" s="4">
        <f ca="1">IFERROR(__xludf.DUMMYFUNCTION("""COMPUTED_VALUE"""),4617)</f>
        <v>4617</v>
      </c>
    </row>
    <row r="276" spans="1:2" x14ac:dyDescent="0.25">
      <c r="A276" s="5">
        <v>44166</v>
      </c>
      <c r="B276" s="4">
        <f ca="1">IFERROR(__xludf.DUMMYFUNCTION("""COMPUTED_VALUE"""),5092)</f>
        <v>5092</v>
      </c>
    </row>
    <row r="277" spans="1:2" x14ac:dyDescent="0.25">
      <c r="A277" s="5">
        <v>44167</v>
      </c>
      <c r="B277" s="4">
        <f ca="1">IFERROR(__xludf.DUMMYFUNCTION("""COMPUTED_VALUE"""),5533)</f>
        <v>5533</v>
      </c>
    </row>
    <row r="278" spans="1:2" x14ac:dyDescent="0.25">
      <c r="A278" s="5">
        <v>44168</v>
      </c>
      <c r="B278" s="4">
        <f ca="1">IFERROR(__xludf.DUMMYFUNCTION("""COMPUTED_VALUE"""),8369)</f>
        <v>8369</v>
      </c>
    </row>
    <row r="279" spans="1:2" x14ac:dyDescent="0.25">
      <c r="A279" s="5">
        <v>44169</v>
      </c>
      <c r="B279" s="4">
        <f ca="1">IFERROR(__xludf.DUMMYFUNCTION("""COMPUTED_VALUE"""),5803)</f>
        <v>5803</v>
      </c>
    </row>
    <row r="280" spans="1:2" x14ac:dyDescent="0.25">
      <c r="A280" s="5">
        <v>44170</v>
      </c>
      <c r="B280" s="4">
        <f ca="1">IFERROR(__xludf.DUMMYFUNCTION("""COMPUTED_VALUE"""),6027)</f>
        <v>6027</v>
      </c>
    </row>
    <row r="281" spans="1:2" x14ac:dyDescent="0.25">
      <c r="A281" s="5">
        <v>44171</v>
      </c>
      <c r="B281" s="4">
        <f ca="1">IFERROR(__xludf.DUMMYFUNCTION("""COMPUTED_VALUE"""),6089)</f>
        <v>6089</v>
      </c>
    </row>
    <row r="282" spans="1:2" x14ac:dyDescent="0.25">
      <c r="A282" s="5">
        <v>44172</v>
      </c>
      <c r="B282" s="4">
        <f ca="1">IFERROR(__xludf.DUMMYFUNCTION("""COMPUTED_VALUE"""),5754)</f>
        <v>5754</v>
      </c>
    </row>
    <row r="283" spans="1:2" x14ac:dyDescent="0.25">
      <c r="A283" s="5">
        <v>44173</v>
      </c>
      <c r="B283" s="4">
        <f ca="1">IFERROR(__xludf.DUMMYFUNCTION("""COMPUTED_VALUE"""),5292)</f>
        <v>5292</v>
      </c>
    </row>
    <row r="284" spans="1:2" x14ac:dyDescent="0.25">
      <c r="A284" s="5">
        <v>44174</v>
      </c>
      <c r="B284" s="4">
        <f ca="1">IFERROR(__xludf.DUMMYFUNCTION("""COMPUTED_VALUE"""),6058)</f>
        <v>6058</v>
      </c>
    </row>
    <row r="285" spans="1:2" x14ac:dyDescent="0.25">
      <c r="A285" s="5">
        <v>44175</v>
      </c>
      <c r="B285" s="4">
        <f ca="1">IFERROR(__xludf.DUMMYFUNCTION("""COMPUTED_VALUE"""),6033)</f>
        <v>6033</v>
      </c>
    </row>
    <row r="286" spans="1:2" x14ac:dyDescent="0.25">
      <c r="A286" s="5">
        <v>44176</v>
      </c>
      <c r="B286" s="4">
        <f ca="1">IFERROR(__xludf.DUMMYFUNCTION("""COMPUTED_VALUE"""),6310)</f>
        <v>6310</v>
      </c>
    </row>
    <row r="287" spans="1:2" x14ac:dyDescent="0.25">
      <c r="A287" s="5">
        <v>44177</v>
      </c>
      <c r="B287" s="4">
        <f ca="1">IFERROR(__xludf.DUMMYFUNCTION("""COMPUTED_VALUE"""),6388)</f>
        <v>6388</v>
      </c>
    </row>
    <row r="288" spans="1:2" x14ac:dyDescent="0.25">
      <c r="A288" s="5">
        <v>44178</v>
      </c>
      <c r="B288" s="4">
        <f ca="1">IFERROR(__xludf.DUMMYFUNCTION("""COMPUTED_VALUE"""),6189)</f>
        <v>6189</v>
      </c>
    </row>
    <row r="289" spans="1:2" x14ac:dyDescent="0.25">
      <c r="A289" s="5">
        <v>44179</v>
      </c>
      <c r="B289" s="4">
        <f ca="1">IFERROR(__xludf.DUMMYFUNCTION("""COMPUTED_VALUE"""),5489)</f>
        <v>5489</v>
      </c>
    </row>
    <row r="290" spans="1:2" x14ac:dyDescent="0.25">
      <c r="A290" s="5">
        <v>44180</v>
      </c>
      <c r="B290" s="4">
        <f ca="1">IFERROR(__xludf.DUMMYFUNCTION("""COMPUTED_VALUE"""),6120)</f>
        <v>6120</v>
      </c>
    </row>
    <row r="291" spans="1:2" x14ac:dyDescent="0.25">
      <c r="A291" s="5">
        <v>44181</v>
      </c>
      <c r="B291" s="4">
        <f ca="1">IFERROR(__xludf.DUMMYFUNCTION("""COMPUTED_VALUE"""),6725)</f>
        <v>6725</v>
      </c>
    </row>
    <row r="292" spans="1:2" x14ac:dyDescent="0.25">
      <c r="A292" s="5">
        <v>44182</v>
      </c>
      <c r="B292" s="4">
        <f ca="1">IFERROR(__xludf.DUMMYFUNCTION("""COMPUTED_VALUE"""),7354)</f>
        <v>7354</v>
      </c>
    </row>
    <row r="293" spans="1:2" x14ac:dyDescent="0.25">
      <c r="A293" s="5">
        <v>44183</v>
      </c>
      <c r="B293" s="4">
        <f ca="1">IFERROR(__xludf.DUMMYFUNCTION("""COMPUTED_VALUE"""),6689)</f>
        <v>6689</v>
      </c>
    </row>
    <row r="294" spans="1:2" x14ac:dyDescent="0.25">
      <c r="A294" s="5">
        <v>44184</v>
      </c>
      <c r="B294" s="4">
        <f ca="1">IFERROR(__xludf.DUMMYFUNCTION("""COMPUTED_VALUE"""),7751)</f>
        <v>7751</v>
      </c>
    </row>
    <row r="295" spans="1:2" x14ac:dyDescent="0.25">
      <c r="A295" s="5">
        <v>44185</v>
      </c>
      <c r="B295" s="4">
        <f ca="1">IFERROR(__xludf.DUMMYFUNCTION("""COMPUTED_VALUE"""),6982)</f>
        <v>6982</v>
      </c>
    </row>
    <row r="296" spans="1:2" x14ac:dyDescent="0.25">
      <c r="A296" s="5">
        <v>44186</v>
      </c>
      <c r="B296" s="4">
        <f ca="1">IFERROR(__xludf.DUMMYFUNCTION("""COMPUTED_VALUE"""),6848)</f>
        <v>6848</v>
      </c>
    </row>
    <row r="297" spans="1:2" x14ac:dyDescent="0.25">
      <c r="A297" s="5">
        <v>44187</v>
      </c>
      <c r="B297" s="4">
        <f ca="1">IFERROR(__xludf.DUMMYFUNCTION("""COMPUTED_VALUE"""),6347)</f>
        <v>6347</v>
      </c>
    </row>
    <row r="298" spans="1:2" x14ac:dyDescent="0.25">
      <c r="A298" s="5">
        <v>44188</v>
      </c>
      <c r="B298" s="4">
        <f ca="1">IFERROR(__xludf.DUMMYFUNCTION("""COMPUTED_VALUE"""),7514)</f>
        <v>7514</v>
      </c>
    </row>
    <row r="299" spans="1:2" x14ac:dyDescent="0.25">
      <c r="A299" s="5">
        <v>44189</v>
      </c>
      <c r="B299" s="4">
        <f ca="1">IFERROR(__xludf.DUMMYFUNCTION("""COMPUTED_VALUE"""),7199)</f>
        <v>7199</v>
      </c>
    </row>
    <row r="300" spans="1:2" x14ac:dyDescent="0.25">
      <c r="A300" s="5">
        <v>44190</v>
      </c>
      <c r="B300" s="4">
        <f ca="1">IFERROR(__xludf.DUMMYFUNCTION("""COMPUTED_VALUE"""),7259)</f>
        <v>7259</v>
      </c>
    </row>
    <row r="301" spans="1:2" x14ac:dyDescent="0.25">
      <c r="A301" s="5">
        <v>44191</v>
      </c>
      <c r="B301" s="4">
        <f ca="1">IFERROR(__xludf.DUMMYFUNCTION("""COMPUTED_VALUE"""),6740)</f>
        <v>6740</v>
      </c>
    </row>
    <row r="302" spans="1:2" x14ac:dyDescent="0.25">
      <c r="A302" s="5">
        <v>44192</v>
      </c>
      <c r="B302" s="4">
        <f ca="1">IFERROR(__xludf.DUMMYFUNCTION("""COMPUTED_VALUE"""),6528)</f>
        <v>6528</v>
      </c>
    </row>
    <row r="303" spans="1:2" x14ac:dyDescent="0.25">
      <c r="A303" s="5">
        <v>44193</v>
      </c>
      <c r="B303" s="4">
        <f ca="1">IFERROR(__xludf.DUMMYFUNCTION("""COMPUTED_VALUE"""),5854)</f>
        <v>5854</v>
      </c>
    </row>
    <row r="304" spans="1:2" x14ac:dyDescent="0.25">
      <c r="A304" s="5">
        <v>44194</v>
      </c>
      <c r="B304" s="4">
        <f ca="1">IFERROR(__xludf.DUMMYFUNCTION("""COMPUTED_VALUE"""),7903)</f>
        <v>7903</v>
      </c>
    </row>
    <row r="305" spans="1:2" x14ac:dyDescent="0.25">
      <c r="A305" s="5">
        <v>44195</v>
      </c>
      <c r="B305" s="4">
        <f ca="1">IFERROR(__xludf.DUMMYFUNCTION("""COMPUTED_VALUE"""),8002)</f>
        <v>8002</v>
      </c>
    </row>
    <row r="306" spans="1:2" x14ac:dyDescent="0.25">
      <c r="A306" s="5">
        <v>44196</v>
      </c>
      <c r="B306" s="4">
        <f ca="1">IFERROR(__xludf.DUMMYFUNCTION("""COMPUTED_VALUE"""),8074)</f>
        <v>8074</v>
      </c>
    </row>
    <row r="307" spans="1:2" x14ac:dyDescent="0.25">
      <c r="A307" s="5">
        <v>44197</v>
      </c>
      <c r="B307" s="4">
        <f ca="1">IFERROR(__xludf.DUMMYFUNCTION("""COMPUTED_VALUE"""),8072)</f>
        <v>8072</v>
      </c>
    </row>
    <row r="308" spans="1:2" x14ac:dyDescent="0.25">
      <c r="A308" s="5">
        <v>44198</v>
      </c>
      <c r="B308" s="4">
        <f ca="1">IFERROR(__xludf.DUMMYFUNCTION("""COMPUTED_VALUE"""),7203)</f>
        <v>7203</v>
      </c>
    </row>
    <row r="309" spans="1:2" x14ac:dyDescent="0.25">
      <c r="A309" s="5">
        <v>44199</v>
      </c>
      <c r="B309" s="4">
        <f ca="1">IFERROR(__xludf.DUMMYFUNCTION("""COMPUTED_VALUE"""),6877)</f>
        <v>6877</v>
      </c>
    </row>
    <row r="310" spans="1:2" x14ac:dyDescent="0.25">
      <c r="A310" s="5">
        <v>44200</v>
      </c>
      <c r="B310" s="4">
        <f ca="1">IFERROR(__xludf.DUMMYFUNCTION("""COMPUTED_VALUE"""),6753)</f>
        <v>6753</v>
      </c>
    </row>
    <row r="311" spans="1:2" x14ac:dyDescent="0.25">
      <c r="A311" s="5">
        <v>44201</v>
      </c>
      <c r="B311" s="4">
        <f ca="1">IFERROR(__xludf.DUMMYFUNCTION("""COMPUTED_VALUE"""),7445)</f>
        <v>7445</v>
      </c>
    </row>
    <row r="312" spans="1:2" x14ac:dyDescent="0.25">
      <c r="A312" s="5">
        <v>44202</v>
      </c>
      <c r="B312" s="4">
        <f ca="1">IFERROR(__xludf.DUMMYFUNCTION("""COMPUTED_VALUE"""),8854)</f>
        <v>8854</v>
      </c>
    </row>
    <row r="313" spans="1:2" x14ac:dyDescent="0.25">
      <c r="A313" s="5">
        <v>44203</v>
      </c>
      <c r="B313" s="4">
        <f ca="1">IFERROR(__xludf.DUMMYFUNCTION("""COMPUTED_VALUE"""),9321)</f>
        <v>9321</v>
      </c>
    </row>
    <row r="314" spans="1:2" x14ac:dyDescent="0.25">
      <c r="A314" s="5">
        <v>44204</v>
      </c>
      <c r="B314" s="4">
        <f ca="1">IFERROR(__xludf.DUMMYFUNCTION("""COMPUTED_VALUE"""),10617)</f>
        <v>10617</v>
      </c>
    </row>
    <row r="315" spans="1:2" x14ac:dyDescent="0.25">
      <c r="A315" s="5">
        <v>44205</v>
      </c>
      <c r="B315" s="4">
        <f ca="1">IFERROR(__xludf.DUMMYFUNCTION("""COMPUTED_VALUE"""),10046)</f>
        <v>10046</v>
      </c>
    </row>
    <row r="316" spans="1:2" x14ac:dyDescent="0.25">
      <c r="A316" s="5">
        <v>44206</v>
      </c>
      <c r="B316" s="4">
        <f ca="1">IFERROR(__xludf.DUMMYFUNCTION("""COMPUTED_VALUE"""),9640)</f>
        <v>9640</v>
      </c>
    </row>
    <row r="317" spans="1:2" x14ac:dyDescent="0.25">
      <c r="A317" s="5">
        <v>44207</v>
      </c>
      <c r="B317" s="4">
        <f ca="1">IFERROR(__xludf.DUMMYFUNCTION("""COMPUTED_VALUE"""),8692)</f>
        <v>8692</v>
      </c>
    </row>
    <row r="318" spans="1:2" x14ac:dyDescent="0.25">
      <c r="A318" s="5">
        <v>44208</v>
      </c>
      <c r="B318" s="4">
        <f ca="1">IFERROR(__xludf.DUMMYFUNCTION("""COMPUTED_VALUE"""),10047)</f>
        <v>10047</v>
      </c>
    </row>
    <row r="319" spans="1:2" x14ac:dyDescent="0.25">
      <c r="A319" s="5">
        <v>44209</v>
      </c>
      <c r="B319" s="4">
        <f ca="1">IFERROR(__xludf.DUMMYFUNCTION("""COMPUTED_VALUE"""),11278)</f>
        <v>11278</v>
      </c>
    </row>
    <row r="320" spans="1:2" x14ac:dyDescent="0.25">
      <c r="A320" s="5">
        <v>44210</v>
      </c>
      <c r="B320" s="4">
        <f ca="1">IFERROR(__xludf.DUMMYFUNCTION("""COMPUTED_VALUE"""),11557)</f>
        <v>11557</v>
      </c>
    </row>
    <row r="321" spans="1:2" x14ac:dyDescent="0.25">
      <c r="A321" s="5">
        <v>44211</v>
      </c>
      <c r="B321" s="4">
        <f ca="1">IFERROR(__xludf.DUMMYFUNCTION("""COMPUTED_VALUE"""),12818)</f>
        <v>12818</v>
      </c>
    </row>
    <row r="322" spans="1:2" x14ac:dyDescent="0.25">
      <c r="A322" s="5">
        <v>44212</v>
      </c>
      <c r="B322" s="4">
        <f ca="1">IFERROR(__xludf.DUMMYFUNCTION("""COMPUTED_VALUE"""),14224)</f>
        <v>14224</v>
      </c>
    </row>
    <row r="323" spans="1:2" x14ac:dyDescent="0.25">
      <c r="A323" s="5">
        <v>44213</v>
      </c>
      <c r="B323" s="4">
        <f ca="1">IFERROR(__xludf.DUMMYFUNCTION("""COMPUTED_VALUE"""),11287)</f>
        <v>11287</v>
      </c>
    </row>
    <row r="324" spans="1:2" x14ac:dyDescent="0.25">
      <c r="A324" s="5">
        <v>44214</v>
      </c>
      <c r="B324" s="4">
        <f ca="1">IFERROR(__xludf.DUMMYFUNCTION("""COMPUTED_VALUE"""),9086)</f>
        <v>9086</v>
      </c>
    </row>
    <row r="325" spans="1:2" x14ac:dyDescent="0.25">
      <c r="A325" s="5">
        <v>44215</v>
      </c>
      <c r="B325" s="4">
        <f ca="1">IFERROR(__xludf.DUMMYFUNCTION("""COMPUTED_VALUE"""),10365)</f>
        <v>10365</v>
      </c>
    </row>
    <row r="326" spans="1:2" x14ac:dyDescent="0.25">
      <c r="A326" s="5">
        <v>44216</v>
      </c>
      <c r="B326" s="4">
        <f ca="1">IFERROR(__xludf.DUMMYFUNCTION("""COMPUTED_VALUE"""),12568)</f>
        <v>12568</v>
      </c>
    </row>
    <row r="327" spans="1:2" x14ac:dyDescent="0.25">
      <c r="A327" s="5">
        <v>44217</v>
      </c>
      <c r="B327" s="4">
        <f ca="1">IFERROR(__xludf.DUMMYFUNCTION("""COMPUTED_VALUE"""),11703)</f>
        <v>11703</v>
      </c>
    </row>
    <row r="328" spans="1:2" x14ac:dyDescent="0.25">
      <c r="A328" s="5">
        <v>44218</v>
      </c>
      <c r="B328" s="4">
        <f ca="1">IFERROR(__xludf.DUMMYFUNCTION("""COMPUTED_VALUE"""),13632)</f>
        <v>13632</v>
      </c>
    </row>
    <row r="329" spans="1:2" x14ac:dyDescent="0.25">
      <c r="A329" s="5">
        <v>44219</v>
      </c>
      <c r="B329" s="4">
        <f ca="1">IFERROR(__xludf.DUMMYFUNCTION("""COMPUTED_VALUE"""),12191)</f>
        <v>12191</v>
      </c>
    </row>
    <row r="330" spans="1:2" x14ac:dyDescent="0.25">
      <c r="A330" s="5">
        <v>44220</v>
      </c>
      <c r="B330" s="4">
        <f ca="1">IFERROR(__xludf.DUMMYFUNCTION("""COMPUTED_VALUE"""),11788)</f>
        <v>11788</v>
      </c>
    </row>
    <row r="331" spans="1:2" x14ac:dyDescent="0.25">
      <c r="A331" s="5">
        <v>44221</v>
      </c>
      <c r="B331" s="4">
        <f ca="1">IFERROR(__xludf.DUMMYFUNCTION("""COMPUTED_VALUE"""),9994)</f>
        <v>9994</v>
      </c>
    </row>
    <row r="332" spans="1:2" x14ac:dyDescent="0.25">
      <c r="A332" s="5">
        <v>44222</v>
      </c>
      <c r="B332" s="4">
        <f ca="1">IFERROR(__xludf.DUMMYFUNCTION("""COMPUTED_VALUE"""),13094)</f>
        <v>13094</v>
      </c>
    </row>
    <row r="333" spans="1:2" x14ac:dyDescent="0.25">
      <c r="A333" s="5">
        <v>44223</v>
      </c>
      <c r="B333" s="4">
        <f ca="1">IFERROR(__xludf.DUMMYFUNCTION("""COMPUTED_VALUE"""),11948)</f>
        <v>11948</v>
      </c>
    </row>
    <row r="334" spans="1:2" x14ac:dyDescent="0.25">
      <c r="A334" s="5">
        <v>44224</v>
      </c>
      <c r="B334" s="4">
        <f ca="1">IFERROR(__xludf.DUMMYFUNCTION("""COMPUTED_VALUE"""),13695)</f>
        <v>13695</v>
      </c>
    </row>
    <row r="335" spans="1:2" x14ac:dyDescent="0.25">
      <c r="A335" s="5">
        <v>44225</v>
      </c>
      <c r="B335" s="4">
        <f ca="1">IFERROR(__xludf.DUMMYFUNCTION("""COMPUTED_VALUE"""),13802)</f>
        <v>13802</v>
      </c>
    </row>
    <row r="336" spans="1:2" x14ac:dyDescent="0.25">
      <c r="A336" s="5">
        <v>44226</v>
      </c>
      <c r="B336" s="4">
        <f ca="1">IFERROR(__xludf.DUMMYFUNCTION("""COMPUTED_VALUE"""),14518)</f>
        <v>14518</v>
      </c>
    </row>
    <row r="337" spans="1:2" x14ac:dyDescent="0.25">
      <c r="A337" s="5">
        <v>44227</v>
      </c>
      <c r="B337" s="4">
        <f ca="1">IFERROR(__xludf.DUMMYFUNCTION("""COMPUTED_VALUE"""),12001)</f>
        <v>12001</v>
      </c>
    </row>
    <row r="338" spans="1:2" x14ac:dyDescent="0.25">
      <c r="A338" s="5">
        <v>44228</v>
      </c>
      <c r="B338" s="4">
        <f ca="1">IFERROR(__xludf.DUMMYFUNCTION("""COMPUTED_VALUE"""),10994)</f>
        <v>10994</v>
      </c>
    </row>
    <row r="339" spans="1:2" x14ac:dyDescent="0.25">
      <c r="A339" s="5">
        <v>44229</v>
      </c>
      <c r="B339" s="4">
        <f ca="1">IFERROR(__xludf.DUMMYFUNCTION("""COMPUTED_VALUE"""),10379)</f>
        <v>10379</v>
      </c>
    </row>
    <row r="340" spans="1:2" x14ac:dyDescent="0.25">
      <c r="A340" s="5">
        <v>44230</v>
      </c>
      <c r="B340" s="4">
        <f ca="1">IFERROR(__xludf.DUMMYFUNCTION("""COMPUTED_VALUE"""),11984)</f>
        <v>11984</v>
      </c>
    </row>
    <row r="341" spans="1:2" x14ac:dyDescent="0.25">
      <c r="A341" s="5">
        <v>44231</v>
      </c>
      <c r="B341" s="4">
        <f ca="1">IFERROR(__xludf.DUMMYFUNCTION("""COMPUTED_VALUE"""),11434)</f>
        <v>11434</v>
      </c>
    </row>
    <row r="342" spans="1:2" x14ac:dyDescent="0.25">
      <c r="A342" s="5">
        <v>44232</v>
      </c>
      <c r="B342" s="4">
        <f ca="1">IFERROR(__xludf.DUMMYFUNCTION("""COMPUTED_VALUE"""),11749)</f>
        <v>11749</v>
      </c>
    </row>
    <row r="343" spans="1:2" x14ac:dyDescent="0.25">
      <c r="A343" s="5">
        <v>44233</v>
      </c>
      <c r="B343" s="4">
        <f ca="1">IFERROR(__xludf.DUMMYFUNCTION("""COMPUTED_VALUE"""),12156)</f>
        <v>12156</v>
      </c>
    </row>
    <row r="344" spans="1:2" x14ac:dyDescent="0.25">
      <c r="A344" s="5">
        <v>44234</v>
      </c>
      <c r="B344" s="4">
        <f ca="1">IFERROR(__xludf.DUMMYFUNCTION("""COMPUTED_VALUE"""),10827)</f>
        <v>10827</v>
      </c>
    </row>
    <row r="345" spans="1:2" x14ac:dyDescent="0.25">
      <c r="A345" s="5">
        <v>44235</v>
      </c>
      <c r="B345" s="4">
        <f ca="1">IFERROR(__xludf.DUMMYFUNCTION("""COMPUTED_VALUE"""),8242)</f>
        <v>8242</v>
      </c>
    </row>
    <row r="346" spans="1:2" x14ac:dyDescent="0.25">
      <c r="A346" s="5">
        <v>44236</v>
      </c>
      <c r="B346" s="4">
        <f ca="1">IFERROR(__xludf.DUMMYFUNCTION("""COMPUTED_VALUE"""),8700)</f>
        <v>8700</v>
      </c>
    </row>
    <row r="347" spans="1:2" x14ac:dyDescent="0.25">
      <c r="A347" s="5">
        <v>44237</v>
      </c>
      <c r="B347" s="4">
        <f ca="1">IFERROR(__xludf.DUMMYFUNCTION("""COMPUTED_VALUE"""),8776)</f>
        <v>8776</v>
      </c>
    </row>
    <row r="348" spans="1:2" x14ac:dyDescent="0.25">
      <c r="A348" s="5">
        <v>44238</v>
      </c>
      <c r="B348" s="4">
        <f ca="1">IFERROR(__xludf.DUMMYFUNCTION("""COMPUTED_VALUE"""),8435)</f>
        <v>8435</v>
      </c>
    </row>
    <row r="349" spans="1:2" x14ac:dyDescent="0.25">
      <c r="A349" s="5">
        <v>44239</v>
      </c>
      <c r="B349" s="4">
        <f ca="1">IFERROR(__xludf.DUMMYFUNCTION("""COMPUTED_VALUE"""),9869)</f>
        <v>9869</v>
      </c>
    </row>
    <row r="350" spans="1:2" x14ac:dyDescent="0.25">
      <c r="A350" s="5">
        <v>44240</v>
      </c>
      <c r="B350" s="4">
        <f ca="1">IFERROR(__xludf.DUMMYFUNCTION("""COMPUTED_VALUE"""),8844)</f>
        <v>8844</v>
      </c>
    </row>
    <row r="351" spans="1:2" x14ac:dyDescent="0.25">
      <c r="A351" s="5">
        <v>44241</v>
      </c>
      <c r="B351" s="4">
        <f ca="1">IFERROR(__xludf.DUMMYFUNCTION("""COMPUTED_VALUE"""),6765)</f>
        <v>6765</v>
      </c>
    </row>
    <row r="352" spans="1:2" x14ac:dyDescent="0.25">
      <c r="A352" s="5">
        <v>44242</v>
      </c>
      <c r="B352" s="4">
        <f ca="1">IFERROR(__xludf.DUMMYFUNCTION("""COMPUTED_VALUE"""),6462)</f>
        <v>6462</v>
      </c>
    </row>
    <row r="353" spans="1:2" x14ac:dyDescent="0.25">
      <c r="A353" s="5">
        <v>44243</v>
      </c>
      <c r="B353" s="4">
        <f ca="1">IFERROR(__xludf.DUMMYFUNCTION("""COMPUTED_VALUE"""),10029)</f>
        <v>10029</v>
      </c>
    </row>
    <row r="354" spans="1:2" x14ac:dyDescent="0.25">
      <c r="A354" s="5">
        <v>44244</v>
      </c>
      <c r="B354" s="4">
        <f ca="1">IFERROR(__xludf.DUMMYFUNCTION("""COMPUTED_VALUE"""),9687)</f>
        <v>9687</v>
      </c>
    </row>
    <row r="355" spans="1:2" x14ac:dyDescent="0.25">
      <c r="A355" s="5">
        <v>44245</v>
      </c>
      <c r="B355" s="4">
        <f ca="1">IFERROR(__xludf.DUMMYFUNCTION("""COMPUTED_VALUE"""),9039)</f>
        <v>9039</v>
      </c>
    </row>
    <row r="356" spans="1:2" x14ac:dyDescent="0.25">
      <c r="A356" s="5">
        <v>44246</v>
      </c>
      <c r="B356" s="4">
        <f ca="1">IFERROR(__xludf.DUMMYFUNCTION("""COMPUTED_VALUE"""),10614)</f>
        <v>10614</v>
      </c>
    </row>
    <row r="357" spans="1:2" x14ac:dyDescent="0.25">
      <c r="A357" s="5">
        <v>44247</v>
      </c>
      <c r="B357" s="4">
        <f ca="1">IFERROR(__xludf.DUMMYFUNCTION("""COMPUTED_VALUE"""),8054)</f>
        <v>8054</v>
      </c>
    </row>
    <row r="358" spans="1:2" x14ac:dyDescent="0.25">
      <c r="A358" s="5">
        <v>44248</v>
      </c>
      <c r="B358" s="4">
        <f ca="1">IFERROR(__xludf.DUMMYFUNCTION("""COMPUTED_VALUE"""),7300)</f>
        <v>7300</v>
      </c>
    </row>
    <row r="359" spans="1:2" x14ac:dyDescent="0.25">
      <c r="A359" s="5">
        <v>44249</v>
      </c>
      <c r="B359" s="4">
        <f ca="1">IFERROR(__xludf.DUMMYFUNCTION("""COMPUTED_VALUE"""),10180)</f>
        <v>10180</v>
      </c>
    </row>
    <row r="360" spans="1:2" x14ac:dyDescent="0.25">
      <c r="A360" s="5">
        <v>44250</v>
      </c>
      <c r="B360" s="4">
        <f ca="1">IFERROR(__xludf.DUMMYFUNCTION("""COMPUTED_VALUE"""),9775)</f>
        <v>9775</v>
      </c>
    </row>
    <row r="361" spans="1:2" x14ac:dyDescent="0.25">
      <c r="A361" s="5">
        <v>44251</v>
      </c>
      <c r="B361" s="4">
        <f ca="1">IFERROR(__xludf.DUMMYFUNCTION("""COMPUTED_VALUE"""),7533)</f>
        <v>7533</v>
      </c>
    </row>
    <row r="362" spans="1:2" x14ac:dyDescent="0.25">
      <c r="A362" s="5">
        <v>44252</v>
      </c>
      <c r="B362" s="4">
        <f ca="1">IFERROR(__xludf.DUMMYFUNCTION("""COMPUTED_VALUE"""),8493)</f>
        <v>8493</v>
      </c>
    </row>
    <row r="363" spans="1:2" x14ac:dyDescent="0.25">
      <c r="A363" s="5">
        <v>44253</v>
      </c>
      <c r="B363" s="4">
        <f ca="1">IFERROR(__xludf.DUMMYFUNCTION("""COMPUTED_VALUE"""),8232)</f>
        <v>8232</v>
      </c>
    </row>
    <row r="364" spans="1:2" x14ac:dyDescent="0.25">
      <c r="A364" s="5">
        <v>44254</v>
      </c>
      <c r="B364" s="4">
        <f ca="1">IFERROR(__xludf.DUMMYFUNCTION("""COMPUTED_VALUE"""),6208)</f>
        <v>6208</v>
      </c>
    </row>
    <row r="365" spans="1:2" x14ac:dyDescent="0.25">
      <c r="A365" s="5">
        <v>44255</v>
      </c>
      <c r="B365" s="4">
        <f ca="1">IFERROR(__xludf.DUMMYFUNCTION("""COMPUTED_VALUE"""),5560)</f>
        <v>5560</v>
      </c>
    </row>
    <row r="366" spans="1:2" x14ac:dyDescent="0.25">
      <c r="A366" s="5">
        <v>44256</v>
      </c>
      <c r="B366" s="4">
        <f ca="1">IFERROR(__xludf.DUMMYFUNCTION("""COMPUTED_VALUE"""),6680)</f>
        <v>6680</v>
      </c>
    </row>
    <row r="367" spans="1:2" x14ac:dyDescent="0.25">
      <c r="A367" s="5">
        <v>44257</v>
      </c>
      <c r="B367" s="4">
        <f ca="1">IFERROR(__xludf.DUMMYFUNCTION("""COMPUTED_VALUE"""),5712)</f>
        <v>5712</v>
      </c>
    </row>
    <row r="368" spans="1:2" x14ac:dyDescent="0.25">
      <c r="A368" s="5">
        <v>44258</v>
      </c>
      <c r="B368" s="4">
        <f ca="1">IFERROR(__xludf.DUMMYFUNCTION("""COMPUTED_VALUE"""),6808)</f>
        <v>6808</v>
      </c>
    </row>
    <row r="369" spans="1:2" x14ac:dyDescent="0.25">
      <c r="A369" s="5">
        <v>44259</v>
      </c>
      <c r="B369" s="4">
        <f ca="1">IFERROR(__xludf.DUMMYFUNCTION("""COMPUTED_VALUE"""),7264)</f>
        <v>7264</v>
      </c>
    </row>
    <row r="370" spans="1:2" x14ac:dyDescent="0.25">
      <c r="A370" s="5">
        <v>44260</v>
      </c>
      <c r="B370" s="4">
        <f ca="1">IFERROR(__xludf.DUMMYFUNCTION("""COMPUTED_VALUE"""),6995)</f>
        <v>6995</v>
      </c>
    </row>
    <row r="371" spans="1:2" x14ac:dyDescent="0.25">
      <c r="A371" s="5">
        <v>44261</v>
      </c>
      <c r="B371" s="4">
        <f ca="1">IFERROR(__xludf.DUMMYFUNCTION("""COMPUTED_VALUE"""),5743)</f>
        <v>5743</v>
      </c>
    </row>
    <row r="372" spans="1:2" x14ac:dyDescent="0.25">
      <c r="A372" s="5">
        <v>44262</v>
      </c>
      <c r="B372" s="4">
        <f ca="1">IFERROR(__xludf.DUMMYFUNCTION("""COMPUTED_VALUE"""),5826)</f>
        <v>5826</v>
      </c>
    </row>
    <row r="373" spans="1:2" x14ac:dyDescent="0.25">
      <c r="A373" s="5">
        <v>44263</v>
      </c>
      <c r="B373" s="4">
        <f ca="1">IFERROR(__xludf.DUMMYFUNCTION("""COMPUTED_VALUE"""),6894)</f>
        <v>6894</v>
      </c>
    </row>
    <row r="374" spans="1:2" x14ac:dyDescent="0.25">
      <c r="A374" s="5">
        <v>44264</v>
      </c>
      <c r="B374" s="4">
        <f ca="1">IFERROR(__xludf.DUMMYFUNCTION("""COMPUTED_VALUE"""),6389)</f>
        <v>6389</v>
      </c>
    </row>
    <row r="375" spans="1:2" x14ac:dyDescent="0.25">
      <c r="A375" s="5">
        <v>44265</v>
      </c>
      <c r="B375" s="4">
        <f ca="1">IFERROR(__xludf.DUMMYFUNCTION("""COMPUTED_VALUE"""),5633)</f>
        <v>5633</v>
      </c>
    </row>
    <row r="376" spans="1:2" x14ac:dyDescent="0.25">
      <c r="A376" s="5">
        <v>44266</v>
      </c>
      <c r="B376" s="4">
        <f ca="1">IFERROR(__xludf.DUMMYFUNCTION("""COMPUTED_VALUE"""),5144)</f>
        <v>5144</v>
      </c>
    </row>
    <row r="377" spans="1:2" x14ac:dyDescent="0.25">
      <c r="A377" s="5">
        <v>44267</v>
      </c>
      <c r="B377" s="4">
        <f ca="1">IFERROR(__xludf.DUMMYFUNCTION("""COMPUTED_VALUE"""),6412)</f>
        <v>6412</v>
      </c>
    </row>
    <row r="378" spans="1:2" x14ac:dyDescent="0.25">
      <c r="A378" s="5">
        <v>44268</v>
      </c>
      <c r="B378" s="4">
        <f ca="1">IFERROR(__xludf.DUMMYFUNCTION("""COMPUTED_VALUE"""),4607)</f>
        <v>4607</v>
      </c>
    </row>
    <row r="379" spans="1:2" x14ac:dyDescent="0.25">
      <c r="A379" s="5">
        <v>44269</v>
      </c>
      <c r="B379" s="4">
        <f ca="1">IFERROR(__xludf.DUMMYFUNCTION("""COMPUTED_VALUE"""),4714)</f>
        <v>4714</v>
      </c>
    </row>
    <row r="380" spans="1:2" x14ac:dyDescent="0.25">
      <c r="A380" s="5">
        <v>44270</v>
      </c>
      <c r="B380" s="4">
        <f ca="1">IFERROR(__xludf.DUMMYFUNCTION("""COMPUTED_VALUE"""),5589)</f>
        <v>5589</v>
      </c>
    </row>
    <row r="381" spans="1:2" x14ac:dyDescent="0.25">
      <c r="A381" s="5">
        <v>44271</v>
      </c>
      <c r="B381" s="4">
        <f ca="1">IFERROR(__xludf.DUMMYFUNCTION("""COMPUTED_VALUE"""),5414)</f>
        <v>5414</v>
      </c>
    </row>
    <row r="382" spans="1:2" x14ac:dyDescent="0.25">
      <c r="A382" s="5">
        <v>44272</v>
      </c>
      <c r="B382" s="4">
        <f ca="1">IFERROR(__xludf.DUMMYFUNCTION("""COMPUTED_VALUE"""),6825)</f>
        <v>6825</v>
      </c>
    </row>
    <row r="383" spans="1:2" x14ac:dyDescent="0.25">
      <c r="A383" s="5">
        <v>44273</v>
      </c>
      <c r="B383" s="4">
        <f ca="1">IFERROR(__xludf.DUMMYFUNCTION("""COMPUTED_VALUE"""),6570)</f>
        <v>6570</v>
      </c>
    </row>
    <row r="384" spans="1:2" x14ac:dyDescent="0.25">
      <c r="A384" s="5">
        <v>44274</v>
      </c>
      <c r="B384" s="4">
        <f ca="1">IFERROR(__xludf.DUMMYFUNCTION("""COMPUTED_VALUE"""),6279)</f>
        <v>6279</v>
      </c>
    </row>
    <row r="385" spans="1:2" x14ac:dyDescent="0.25">
      <c r="A385" s="5">
        <v>44275</v>
      </c>
      <c r="B385" s="4">
        <f ca="1">IFERROR(__xludf.DUMMYFUNCTION("""COMPUTED_VALUE"""),5656)</f>
        <v>5656</v>
      </c>
    </row>
    <row r="386" spans="1:2" x14ac:dyDescent="0.25">
      <c r="A386" s="5">
        <v>44276</v>
      </c>
      <c r="B386" s="4">
        <f ca="1">IFERROR(__xludf.DUMMYFUNCTION("""COMPUTED_VALUE"""),4396)</f>
        <v>4396</v>
      </c>
    </row>
    <row r="387" spans="1:2" x14ac:dyDescent="0.25">
      <c r="A387" s="5">
        <v>44277</v>
      </c>
      <c r="B387" s="4">
        <f ca="1">IFERROR(__xludf.DUMMYFUNCTION("""COMPUTED_VALUE"""),5744)</f>
        <v>5744</v>
      </c>
    </row>
    <row r="388" spans="1:2" x14ac:dyDescent="0.25">
      <c r="A388" s="5">
        <v>44278</v>
      </c>
      <c r="B388" s="4">
        <f ca="1">IFERROR(__xludf.DUMMYFUNCTION("""COMPUTED_VALUE"""),5297)</f>
        <v>5297</v>
      </c>
    </row>
    <row r="389" spans="1:2" x14ac:dyDescent="0.25">
      <c r="A389" s="5">
        <v>44279</v>
      </c>
      <c r="B389" s="4">
        <f ca="1">IFERROR(__xludf.DUMMYFUNCTION("""COMPUTED_VALUE"""),5227)</f>
        <v>5227</v>
      </c>
    </row>
    <row r="390" spans="1:2" x14ac:dyDescent="0.25">
      <c r="A390" s="5">
        <v>44280</v>
      </c>
      <c r="B390" s="4">
        <f ca="1">IFERROR(__xludf.DUMMYFUNCTION("""COMPUTED_VALUE"""),6107)</f>
        <v>6107</v>
      </c>
    </row>
    <row r="391" spans="1:2" x14ac:dyDescent="0.25">
      <c r="A391" s="5">
        <v>44281</v>
      </c>
      <c r="B391" s="4">
        <f ca="1">IFERROR(__xludf.DUMMYFUNCTION("""COMPUTED_VALUE"""),4982)</f>
        <v>4982</v>
      </c>
    </row>
    <row r="392" spans="1:2" x14ac:dyDescent="0.25">
      <c r="A392" s="5">
        <v>44282</v>
      </c>
      <c r="B392" s="4">
        <f ca="1">IFERROR(__xludf.DUMMYFUNCTION("""COMPUTED_VALUE"""),4461)</f>
        <v>4461</v>
      </c>
    </row>
    <row r="393" spans="1:2" x14ac:dyDescent="0.25">
      <c r="A393" s="5">
        <v>44283</v>
      </c>
      <c r="B393" s="4">
        <f ca="1">IFERROR(__xludf.DUMMYFUNCTION("""COMPUTED_VALUE"""),4083)</f>
        <v>4083</v>
      </c>
    </row>
    <row r="394" spans="1:2" x14ac:dyDescent="0.25">
      <c r="A394" s="5">
        <v>44284</v>
      </c>
      <c r="B394" s="4">
        <f ca="1">IFERROR(__xludf.DUMMYFUNCTION("""COMPUTED_VALUE"""),5008)</f>
        <v>5008</v>
      </c>
    </row>
    <row r="395" spans="1:2" x14ac:dyDescent="0.25">
      <c r="A395" s="5">
        <v>44285</v>
      </c>
      <c r="B395" s="4">
        <f ca="1">IFERROR(__xludf.DUMMYFUNCTION("""COMPUTED_VALUE"""),4682)</f>
        <v>4682</v>
      </c>
    </row>
    <row r="396" spans="1:2" x14ac:dyDescent="0.25">
      <c r="A396" s="5">
        <v>44286</v>
      </c>
      <c r="B396" s="4">
        <f ca="1">IFERROR(__xludf.DUMMYFUNCTION("""COMPUTED_VALUE"""),5937)</f>
        <v>5937</v>
      </c>
    </row>
    <row r="397" spans="1:2" x14ac:dyDescent="0.25">
      <c r="A397" s="5">
        <v>44287</v>
      </c>
      <c r="B397" s="4">
        <f ca="1">IFERROR(__xludf.DUMMYFUNCTION("""COMPUTED_VALUE"""),6142)</f>
        <v>6142</v>
      </c>
    </row>
    <row r="398" spans="1:2" x14ac:dyDescent="0.25">
      <c r="A398" s="5">
        <v>44288</v>
      </c>
      <c r="B398" s="4">
        <f ca="1">IFERROR(__xludf.DUMMYFUNCTION("""COMPUTED_VALUE"""),5325)</f>
        <v>5325</v>
      </c>
    </row>
    <row r="399" spans="1:2" x14ac:dyDescent="0.25">
      <c r="A399" s="5">
        <v>44289</v>
      </c>
      <c r="B399" s="4">
        <f ca="1">IFERROR(__xludf.DUMMYFUNCTION("""COMPUTED_VALUE"""),4345)</f>
        <v>4345</v>
      </c>
    </row>
    <row r="400" spans="1:2" x14ac:dyDescent="0.25">
      <c r="A400" s="5">
        <v>44290</v>
      </c>
      <c r="B400" s="4">
        <f ca="1">IFERROR(__xludf.DUMMYFUNCTION("""COMPUTED_VALUE"""),6731)</f>
        <v>6731</v>
      </c>
    </row>
    <row r="401" spans="1:2" x14ac:dyDescent="0.25">
      <c r="A401" s="5">
        <v>44291</v>
      </c>
      <c r="B401" s="4">
        <f ca="1">IFERROR(__xludf.DUMMYFUNCTION("""COMPUTED_VALUE"""),3712)</f>
        <v>3712</v>
      </c>
    </row>
    <row r="402" spans="1:2" x14ac:dyDescent="0.25">
      <c r="A402" s="5">
        <v>44292</v>
      </c>
      <c r="B402" s="4">
        <f ca="1">IFERROR(__xludf.DUMMYFUNCTION("""COMPUTED_VALUE"""),4549)</f>
        <v>4549</v>
      </c>
    </row>
    <row r="403" spans="1:2" x14ac:dyDescent="0.25">
      <c r="A403" s="5">
        <v>44293</v>
      </c>
      <c r="B403" s="4">
        <f ca="1">IFERROR(__xludf.DUMMYFUNCTION("""COMPUTED_VALUE"""),4860)</f>
        <v>4860</v>
      </c>
    </row>
    <row r="404" spans="1:2" x14ac:dyDescent="0.25">
      <c r="A404" s="5">
        <v>44294</v>
      </c>
      <c r="B404" s="4">
        <f ca="1">IFERROR(__xludf.DUMMYFUNCTION("""COMPUTED_VALUE"""),5504)</f>
        <v>5504</v>
      </c>
    </row>
    <row r="405" spans="1:2" x14ac:dyDescent="0.25">
      <c r="A405" s="5">
        <v>44295</v>
      </c>
      <c r="B405" s="4">
        <f ca="1">IFERROR(__xludf.DUMMYFUNCTION("""COMPUTED_VALUE"""),5265)</f>
        <v>5265</v>
      </c>
    </row>
    <row r="406" spans="1:2" x14ac:dyDescent="0.25">
      <c r="A406" s="5">
        <v>44296</v>
      </c>
      <c r="B406" s="4">
        <f ca="1">IFERROR(__xludf.DUMMYFUNCTION("""COMPUTED_VALUE"""),4723)</f>
        <v>4723</v>
      </c>
    </row>
    <row r="407" spans="1:2" x14ac:dyDescent="0.25">
      <c r="A407" s="5">
        <v>44297</v>
      </c>
      <c r="B407" s="4">
        <f ca="1">IFERROR(__xludf.DUMMYFUNCTION("""COMPUTED_VALUE"""),4127)</f>
        <v>4127</v>
      </c>
    </row>
    <row r="408" spans="1:2" x14ac:dyDescent="0.25">
      <c r="A408" s="5">
        <v>44298</v>
      </c>
      <c r="B408" s="4">
        <f ca="1">IFERROR(__xludf.DUMMYFUNCTION("""COMPUTED_VALUE"""),4829)</f>
        <v>4829</v>
      </c>
    </row>
    <row r="409" spans="1:2" x14ac:dyDescent="0.25">
      <c r="A409" s="5">
        <v>44299</v>
      </c>
      <c r="B409" s="4">
        <f ca="1">IFERROR(__xludf.DUMMYFUNCTION("""COMPUTED_VALUE"""),5702)</f>
        <v>5702</v>
      </c>
    </row>
    <row r="410" spans="1:2" x14ac:dyDescent="0.25">
      <c r="A410" s="5">
        <v>44300</v>
      </c>
      <c r="B410" s="4">
        <f ca="1">IFERROR(__xludf.DUMMYFUNCTION("""COMPUTED_VALUE"""),5656)</f>
        <v>5656</v>
      </c>
    </row>
    <row r="411" spans="1:2" x14ac:dyDescent="0.25">
      <c r="A411" s="5">
        <v>44301</v>
      </c>
      <c r="B411" s="4">
        <f ca="1">IFERROR(__xludf.DUMMYFUNCTION("""COMPUTED_VALUE"""),6177)</f>
        <v>6177</v>
      </c>
    </row>
    <row r="412" spans="1:2" x14ac:dyDescent="0.25">
      <c r="A412" s="5">
        <v>44302</v>
      </c>
      <c r="B412" s="4">
        <f ca="1">IFERROR(__xludf.DUMMYFUNCTION("""COMPUTED_VALUE"""),5363)</f>
        <v>5363</v>
      </c>
    </row>
    <row r="413" spans="1:2" x14ac:dyDescent="0.25">
      <c r="A413" s="5">
        <v>44303</v>
      </c>
      <c r="B413" s="4">
        <f ca="1">IFERROR(__xludf.DUMMYFUNCTION("""COMPUTED_VALUE"""),5041)</f>
        <v>5041</v>
      </c>
    </row>
    <row r="414" spans="1:2" x14ac:dyDescent="0.25">
      <c r="A414" s="5">
        <v>44304</v>
      </c>
      <c r="B414" s="4">
        <f ca="1">IFERROR(__xludf.DUMMYFUNCTION("""COMPUTED_VALUE"""),4585)</f>
        <v>4585</v>
      </c>
    </row>
    <row r="415" spans="1:2" x14ac:dyDescent="0.25">
      <c r="A415" s="5">
        <v>44305</v>
      </c>
      <c r="B415" s="4">
        <f ca="1">IFERROR(__xludf.DUMMYFUNCTION("""COMPUTED_VALUE"""),4952)</f>
        <v>4952</v>
      </c>
    </row>
    <row r="416" spans="1:2" x14ac:dyDescent="0.25">
      <c r="A416" s="5">
        <v>44306</v>
      </c>
      <c r="B416" s="4">
        <f ca="1">IFERROR(__xludf.DUMMYFUNCTION("""COMPUTED_VALUE"""),5549)</f>
        <v>5549</v>
      </c>
    </row>
    <row r="417" spans="1:2" x14ac:dyDescent="0.25">
      <c r="A417" s="5">
        <v>44307</v>
      </c>
      <c r="B417" s="4">
        <f ca="1">IFERROR(__xludf.DUMMYFUNCTION("""COMPUTED_VALUE"""),5720)</f>
        <v>5720</v>
      </c>
    </row>
    <row r="418" spans="1:2" x14ac:dyDescent="0.25">
      <c r="A418" s="5">
        <v>44308</v>
      </c>
      <c r="B418" s="4">
        <f ca="1">IFERROR(__xludf.DUMMYFUNCTION("""COMPUTED_VALUE"""),6243)</f>
        <v>6243</v>
      </c>
    </row>
    <row r="419" spans="1:2" x14ac:dyDescent="0.25">
      <c r="A419" s="5">
        <v>44309</v>
      </c>
      <c r="B419" s="4">
        <f ca="1">IFERROR(__xludf.DUMMYFUNCTION("""COMPUTED_VALUE"""),5436)</f>
        <v>5436</v>
      </c>
    </row>
    <row r="420" spans="1:2" x14ac:dyDescent="0.25">
      <c r="A420" s="5">
        <v>44310</v>
      </c>
      <c r="B420" s="4">
        <f ca="1">IFERROR(__xludf.DUMMYFUNCTION("""COMPUTED_VALUE"""),4544)</f>
        <v>4544</v>
      </c>
    </row>
    <row r="421" spans="1:2" x14ac:dyDescent="0.25">
      <c r="A421" s="5">
        <v>44311</v>
      </c>
      <c r="B421" s="4">
        <f ca="1">IFERROR(__xludf.DUMMYFUNCTION("""COMPUTED_VALUE"""),4402)</f>
        <v>4402</v>
      </c>
    </row>
    <row r="422" spans="1:2" x14ac:dyDescent="0.25">
      <c r="A422" s="5">
        <v>44312</v>
      </c>
      <c r="B422" s="4">
        <f ca="1">IFERROR(__xludf.DUMMYFUNCTION("""COMPUTED_VALUE"""),5944)</f>
        <v>5944</v>
      </c>
    </row>
    <row r="423" spans="1:2" x14ac:dyDescent="0.25">
      <c r="A423" s="5">
        <v>44313</v>
      </c>
      <c r="B423" s="4">
        <f ca="1">IFERROR(__xludf.DUMMYFUNCTION("""COMPUTED_VALUE"""),4656)</f>
        <v>4656</v>
      </c>
    </row>
    <row r="424" spans="1:2" x14ac:dyDescent="0.25">
      <c r="A424" s="5">
        <v>44314</v>
      </c>
      <c r="B424" s="4">
        <f ca="1">IFERROR(__xludf.DUMMYFUNCTION("""COMPUTED_VALUE"""),5241)</f>
        <v>5241</v>
      </c>
    </row>
    <row r="425" spans="1:2" x14ac:dyDescent="0.25">
      <c r="A425" s="5">
        <v>44315</v>
      </c>
      <c r="B425" s="4">
        <f ca="1">IFERROR(__xludf.DUMMYFUNCTION("""COMPUTED_VALUE"""),5833)</f>
        <v>5833</v>
      </c>
    </row>
    <row r="426" spans="1:2" x14ac:dyDescent="0.25">
      <c r="A426" s="5">
        <v>44316</v>
      </c>
      <c r="B426" s="4">
        <f ca="1">IFERROR(__xludf.DUMMYFUNCTION("""COMPUTED_VALUE"""),5500)</f>
        <v>5500</v>
      </c>
    </row>
    <row r="427" spans="1:2" x14ac:dyDescent="0.25">
      <c r="A427" s="5">
        <v>44317</v>
      </c>
      <c r="B427" s="4">
        <f ca="1">IFERROR(__xludf.DUMMYFUNCTION("""COMPUTED_VALUE"""),4512)</f>
        <v>4512</v>
      </c>
    </row>
    <row r="428" spans="1:2" x14ac:dyDescent="0.25">
      <c r="A428" s="5">
        <v>44318</v>
      </c>
      <c r="B428" s="4">
        <f ca="1">IFERROR(__xludf.DUMMYFUNCTION("""COMPUTED_VALUE"""),4394)</f>
        <v>4394</v>
      </c>
    </row>
    <row r="429" spans="1:2" x14ac:dyDescent="0.25">
      <c r="A429" s="5">
        <v>44319</v>
      </c>
      <c r="B429" s="4">
        <f ca="1">IFERROR(__xludf.DUMMYFUNCTION("""COMPUTED_VALUE"""),4730)</f>
        <v>4730</v>
      </c>
    </row>
    <row r="430" spans="1:2" x14ac:dyDescent="0.25">
      <c r="A430" s="5">
        <v>44320</v>
      </c>
      <c r="B430" s="4">
        <f ca="1">IFERROR(__xludf.DUMMYFUNCTION("""COMPUTED_VALUE"""),4369)</f>
        <v>4369</v>
      </c>
    </row>
    <row r="431" spans="1:2" x14ac:dyDescent="0.25">
      <c r="A431" s="5">
        <v>44321</v>
      </c>
      <c r="B431" s="4">
        <f ca="1">IFERROR(__xludf.DUMMYFUNCTION("""COMPUTED_VALUE"""),5285)</f>
        <v>5285</v>
      </c>
    </row>
    <row r="432" spans="1:2" x14ac:dyDescent="0.25">
      <c r="A432" s="5">
        <v>44322</v>
      </c>
      <c r="B432" s="4">
        <f ca="1">IFERROR(__xludf.DUMMYFUNCTION("""COMPUTED_VALUE"""),5647)</f>
        <v>5647</v>
      </c>
    </row>
    <row r="433" spans="1:2" x14ac:dyDescent="0.25">
      <c r="A433" s="5">
        <v>44323</v>
      </c>
      <c r="B433" s="4">
        <f ca="1">IFERROR(__xludf.DUMMYFUNCTION("""COMPUTED_VALUE"""),6327)</f>
        <v>6327</v>
      </c>
    </row>
    <row r="434" spans="1:2" x14ac:dyDescent="0.25">
      <c r="A434" s="5">
        <v>44324</v>
      </c>
      <c r="B434" s="4">
        <f ca="1">IFERROR(__xludf.DUMMYFUNCTION("""COMPUTED_VALUE"""),6130)</f>
        <v>6130</v>
      </c>
    </row>
    <row r="435" spans="1:2" x14ac:dyDescent="0.25">
      <c r="A435" s="5">
        <v>44325</v>
      </c>
      <c r="B435" s="4">
        <f ca="1">IFERROR(__xludf.DUMMYFUNCTION("""COMPUTED_VALUE"""),3922)</f>
        <v>3922</v>
      </c>
    </row>
    <row r="436" spans="1:2" x14ac:dyDescent="0.25">
      <c r="A436" s="5">
        <v>44326</v>
      </c>
      <c r="B436" s="4">
        <f ca="1">IFERROR(__xludf.DUMMYFUNCTION("""COMPUTED_VALUE"""),4891)</f>
        <v>4891</v>
      </c>
    </row>
    <row r="437" spans="1:2" x14ac:dyDescent="0.25">
      <c r="A437" s="5">
        <v>44327</v>
      </c>
      <c r="B437" s="4">
        <f ca="1">IFERROR(__xludf.DUMMYFUNCTION("""COMPUTED_VALUE"""),5021)</f>
        <v>5021</v>
      </c>
    </row>
    <row r="438" spans="1:2" x14ac:dyDescent="0.25">
      <c r="A438" s="5">
        <v>44328</v>
      </c>
      <c r="B438" s="4">
        <f ca="1">IFERROR(__xludf.DUMMYFUNCTION("""COMPUTED_VALUE"""),4608)</f>
        <v>4608</v>
      </c>
    </row>
    <row r="439" spans="1:2" x14ac:dyDescent="0.25">
      <c r="A439" s="5">
        <v>44329</v>
      </c>
      <c r="B439" s="4">
        <f ca="1">IFERROR(__xludf.DUMMYFUNCTION("""COMPUTED_VALUE"""),3448)</f>
        <v>3448</v>
      </c>
    </row>
    <row r="440" spans="1:2" x14ac:dyDescent="0.25">
      <c r="A440" s="5">
        <v>44330</v>
      </c>
      <c r="B440" s="4">
        <f ca="1">IFERROR(__xludf.DUMMYFUNCTION("""COMPUTED_VALUE"""),2633)</f>
        <v>2633</v>
      </c>
    </row>
    <row r="441" spans="1:2" x14ac:dyDescent="0.25">
      <c r="A441" s="5">
        <v>44331</v>
      </c>
      <c r="B441" s="4">
        <f ca="1">IFERROR(__xludf.DUMMYFUNCTION("""COMPUTED_VALUE"""),2385)</f>
        <v>2385</v>
      </c>
    </row>
    <row r="442" spans="1:2" x14ac:dyDescent="0.25">
      <c r="A442" s="5">
        <v>44332</v>
      </c>
      <c r="B442" s="4">
        <f ca="1">IFERROR(__xludf.DUMMYFUNCTION("""COMPUTED_VALUE"""),3080)</f>
        <v>3080</v>
      </c>
    </row>
    <row r="443" spans="1:2" x14ac:dyDescent="0.25">
      <c r="A443" s="5">
        <v>44333</v>
      </c>
      <c r="B443" s="4">
        <f ca="1">IFERROR(__xludf.DUMMYFUNCTION("""COMPUTED_VALUE"""),4295)</f>
        <v>4295</v>
      </c>
    </row>
    <row r="444" spans="1:2" x14ac:dyDescent="0.25">
      <c r="A444" s="5">
        <v>44334</v>
      </c>
      <c r="B444" s="4">
        <f ca="1">IFERROR(__xludf.DUMMYFUNCTION("""COMPUTED_VALUE"""),4185)</f>
        <v>4185</v>
      </c>
    </row>
    <row r="445" spans="1:2" x14ac:dyDescent="0.25">
      <c r="A445" s="5">
        <v>44335</v>
      </c>
      <c r="B445" s="4">
        <f ca="1">IFERROR(__xludf.DUMMYFUNCTION("""COMPUTED_VALUE"""),4871)</f>
        <v>4871</v>
      </c>
    </row>
    <row r="446" spans="1:2" x14ac:dyDescent="0.25">
      <c r="A446" s="5">
        <v>44336</v>
      </c>
      <c r="B446" s="4">
        <f ca="1">IFERROR(__xludf.DUMMYFUNCTION("""COMPUTED_VALUE"""),5797)</f>
        <v>5797</v>
      </c>
    </row>
    <row r="447" spans="1:2" x14ac:dyDescent="0.25">
      <c r="A447" s="5">
        <v>44337</v>
      </c>
      <c r="B447" s="4">
        <f ca="1">IFERROR(__xludf.DUMMYFUNCTION("""COMPUTED_VALUE"""),5746)</f>
        <v>5746</v>
      </c>
    </row>
    <row r="448" spans="1:2" x14ac:dyDescent="0.25">
      <c r="A448" s="5">
        <v>44338</v>
      </c>
      <c r="B448" s="4">
        <f ca="1">IFERROR(__xludf.DUMMYFUNCTION("""COMPUTED_VALUE"""),5296)</f>
        <v>5296</v>
      </c>
    </row>
    <row r="449" spans="1:2" x14ac:dyDescent="0.25">
      <c r="A449" s="5">
        <v>44339</v>
      </c>
      <c r="B449" s="4">
        <f ca="1">IFERROR(__xludf.DUMMYFUNCTION("""COMPUTED_VALUE"""),5280)</f>
        <v>5280</v>
      </c>
    </row>
    <row r="450" spans="1:2" x14ac:dyDescent="0.25">
      <c r="A450" s="5">
        <v>44340</v>
      </c>
      <c r="B450" s="4">
        <f ca="1">IFERROR(__xludf.DUMMYFUNCTION("""COMPUTED_VALUE"""),5907)</f>
        <v>5907</v>
      </c>
    </row>
    <row r="451" spans="1:2" x14ac:dyDescent="0.25">
      <c r="A451" s="5">
        <v>44341</v>
      </c>
      <c r="B451" s="4">
        <f ca="1">IFERROR(__xludf.DUMMYFUNCTION("""COMPUTED_VALUE"""),5060)</f>
        <v>5060</v>
      </c>
    </row>
    <row r="452" spans="1:2" x14ac:dyDescent="0.25">
      <c r="A452" s="5">
        <v>44342</v>
      </c>
      <c r="B452" s="4">
        <f ca="1">IFERROR(__xludf.DUMMYFUNCTION("""COMPUTED_VALUE"""),5034)</f>
        <v>5034</v>
      </c>
    </row>
    <row r="453" spans="1:2" x14ac:dyDescent="0.25">
      <c r="A453" s="5">
        <v>44343</v>
      </c>
      <c r="B453" s="4">
        <f ca="1">IFERROR(__xludf.DUMMYFUNCTION("""COMPUTED_VALUE"""),6278)</f>
        <v>6278</v>
      </c>
    </row>
    <row r="454" spans="1:2" x14ac:dyDescent="0.25">
      <c r="A454" s="5">
        <v>44344</v>
      </c>
      <c r="B454" s="4">
        <f ca="1">IFERROR(__xludf.DUMMYFUNCTION("""COMPUTED_VALUE"""),5862)</f>
        <v>5862</v>
      </c>
    </row>
    <row r="455" spans="1:2" x14ac:dyDescent="0.25">
      <c r="A455" s="5">
        <v>44345</v>
      </c>
      <c r="B455" s="4">
        <f ca="1">IFERROR(__xludf.DUMMYFUNCTION("""COMPUTED_VALUE"""),6565)</f>
        <v>6565</v>
      </c>
    </row>
    <row r="456" spans="1:2" x14ac:dyDescent="0.25">
      <c r="A456" s="5">
        <v>44346</v>
      </c>
      <c r="B456" s="4">
        <f ca="1">IFERROR(__xludf.DUMMYFUNCTION("""COMPUTED_VALUE"""),6115)</f>
        <v>6115</v>
      </c>
    </row>
    <row r="457" spans="1:2" x14ac:dyDescent="0.25">
      <c r="A457" s="5">
        <v>44347</v>
      </c>
      <c r="B457" s="4">
        <f ca="1">IFERROR(__xludf.DUMMYFUNCTION("""COMPUTED_VALUE"""),5662)</f>
        <v>5662</v>
      </c>
    </row>
    <row r="458" spans="1:2" x14ac:dyDescent="0.25">
      <c r="A458" s="5">
        <v>44348</v>
      </c>
      <c r="B458" s="4">
        <f ca="1">IFERROR(__xludf.DUMMYFUNCTION("""COMPUTED_VALUE"""),4824)</f>
        <v>4824</v>
      </c>
    </row>
    <row r="459" spans="1:2" x14ac:dyDescent="0.25">
      <c r="A459" s="5">
        <v>44349</v>
      </c>
      <c r="B459" s="4">
        <f ca="1">IFERROR(__xludf.DUMMYFUNCTION("""COMPUTED_VALUE"""),5246)</f>
        <v>5246</v>
      </c>
    </row>
    <row r="460" spans="1:2" x14ac:dyDescent="0.25">
      <c r="A460" s="5">
        <v>44350</v>
      </c>
      <c r="B460" s="4">
        <f ca="1">IFERROR(__xludf.DUMMYFUNCTION("""COMPUTED_VALUE"""),5353)</f>
        <v>5353</v>
      </c>
    </row>
    <row r="461" spans="1:2" x14ac:dyDescent="0.25">
      <c r="A461" s="5">
        <v>44351</v>
      </c>
      <c r="B461" s="4">
        <f ca="1">IFERROR(__xludf.DUMMYFUNCTION("""COMPUTED_VALUE"""),6486)</f>
        <v>6486</v>
      </c>
    </row>
    <row r="462" spans="1:2" x14ac:dyDescent="0.25">
      <c r="A462" s="5">
        <v>44352</v>
      </c>
      <c r="B462" s="4">
        <f ca="1">IFERROR(__xludf.DUMMYFUNCTION("""COMPUTED_VALUE"""),6594)</f>
        <v>6594</v>
      </c>
    </row>
    <row r="463" spans="1:2" x14ac:dyDescent="0.25">
      <c r="A463" s="5">
        <v>44353</v>
      </c>
      <c r="B463" s="4">
        <f ca="1">IFERROR(__xludf.DUMMYFUNCTION("""COMPUTED_VALUE"""),5832)</f>
        <v>5832</v>
      </c>
    </row>
    <row r="464" spans="1:2" x14ac:dyDescent="0.25">
      <c r="A464" s="5">
        <v>44354</v>
      </c>
      <c r="B464" s="4">
        <f ca="1">IFERROR(__xludf.DUMMYFUNCTION("""COMPUTED_VALUE"""),6993)</f>
        <v>6993</v>
      </c>
    </row>
    <row r="465" spans="1:2" x14ac:dyDescent="0.25">
      <c r="A465" s="5">
        <v>44355</v>
      </c>
      <c r="B465" s="4">
        <f ca="1">IFERROR(__xludf.DUMMYFUNCTION("""COMPUTED_VALUE"""),6294)</f>
        <v>6294</v>
      </c>
    </row>
    <row r="466" spans="1:2" x14ac:dyDescent="0.25">
      <c r="A466" s="5">
        <v>44356</v>
      </c>
      <c r="B466" s="4">
        <f ca="1">IFERROR(__xludf.DUMMYFUNCTION("""COMPUTED_VALUE"""),7725)</f>
        <v>7725</v>
      </c>
    </row>
    <row r="467" spans="1:2" x14ac:dyDescent="0.25">
      <c r="A467" s="5">
        <v>44357</v>
      </c>
      <c r="B467" s="4">
        <f ca="1">IFERROR(__xludf.DUMMYFUNCTION("""COMPUTED_VALUE"""),8851)</f>
        <v>8851</v>
      </c>
    </row>
    <row r="468" spans="1:2" x14ac:dyDescent="0.25">
      <c r="A468" s="5">
        <v>44358</v>
      </c>
      <c r="B468" s="4">
        <f ca="1">IFERROR(__xludf.DUMMYFUNCTION("""COMPUTED_VALUE"""),8124)</f>
        <v>8124</v>
      </c>
    </row>
    <row r="469" spans="1:2" x14ac:dyDescent="0.25">
      <c r="A469" s="5">
        <v>44359</v>
      </c>
      <c r="B469" s="4">
        <f ca="1">IFERROR(__xludf.DUMMYFUNCTION("""COMPUTED_VALUE"""),7465)</f>
        <v>7465</v>
      </c>
    </row>
    <row r="470" spans="1:2" x14ac:dyDescent="0.25">
      <c r="A470" s="5">
        <v>44360</v>
      </c>
      <c r="B470" s="4">
        <f ca="1">IFERROR(__xludf.DUMMYFUNCTION("""COMPUTED_VALUE"""),9868)</f>
        <v>9868</v>
      </c>
    </row>
    <row r="471" spans="1:2" x14ac:dyDescent="0.25">
      <c r="A471" s="5">
        <v>44361</v>
      </c>
      <c r="B471" s="4">
        <f ca="1">IFERROR(__xludf.DUMMYFUNCTION("""COMPUTED_VALUE"""),8189)</f>
        <v>8189</v>
      </c>
    </row>
    <row r="472" spans="1:2" x14ac:dyDescent="0.25">
      <c r="A472" s="5">
        <v>44362</v>
      </c>
      <c r="B472" s="4">
        <f ca="1">IFERROR(__xludf.DUMMYFUNCTION("""COMPUTED_VALUE"""),8161)</f>
        <v>8161</v>
      </c>
    </row>
    <row r="473" spans="1:2" x14ac:dyDescent="0.25">
      <c r="A473" s="5">
        <v>44363</v>
      </c>
      <c r="B473" s="4">
        <f ca="1">IFERROR(__xludf.DUMMYFUNCTION("""COMPUTED_VALUE"""),9944)</f>
        <v>9944</v>
      </c>
    </row>
    <row r="474" spans="1:2" x14ac:dyDescent="0.25">
      <c r="A474" s="5">
        <v>44364</v>
      </c>
      <c r="B474" s="4">
        <f ca="1">IFERROR(__xludf.DUMMYFUNCTION("""COMPUTED_VALUE"""),12624)</f>
        <v>12624</v>
      </c>
    </row>
    <row r="475" spans="1:2" x14ac:dyDescent="0.25">
      <c r="A475" s="5">
        <v>44365</v>
      </c>
      <c r="B475" s="4">
        <f ca="1">IFERROR(__xludf.DUMMYFUNCTION("""COMPUTED_VALUE"""),12990)</f>
        <v>12990</v>
      </c>
    </row>
    <row r="476" spans="1:2" x14ac:dyDescent="0.25">
      <c r="A476" s="5">
        <v>44366</v>
      </c>
      <c r="B476" s="4">
        <f ca="1">IFERROR(__xludf.DUMMYFUNCTION("""COMPUTED_VALUE"""),12906)</f>
        <v>12906</v>
      </c>
    </row>
    <row r="477" spans="1:2" x14ac:dyDescent="0.25">
      <c r="A477" s="5">
        <v>44367</v>
      </c>
      <c r="B477" s="4">
        <f ca="1">IFERROR(__xludf.DUMMYFUNCTION("""COMPUTED_VALUE"""),13737)</f>
        <v>13737</v>
      </c>
    </row>
    <row r="478" spans="1:2" x14ac:dyDescent="0.25">
      <c r="A478" s="5">
        <v>44368</v>
      </c>
      <c r="B478" s="4">
        <f ca="1">IFERROR(__xludf.DUMMYFUNCTION("""COMPUTED_VALUE"""),14536)</f>
        <v>14536</v>
      </c>
    </row>
    <row r="479" spans="1:2" x14ac:dyDescent="0.25">
      <c r="A479" s="5">
        <v>44369</v>
      </c>
      <c r="B479" s="4">
        <f ca="1">IFERROR(__xludf.DUMMYFUNCTION("""COMPUTED_VALUE"""),13668)</f>
        <v>13668</v>
      </c>
    </row>
    <row r="480" spans="1:2" x14ac:dyDescent="0.25">
      <c r="A480" s="5">
        <v>44370</v>
      </c>
      <c r="B480" s="4">
        <f ca="1">IFERROR(__xludf.DUMMYFUNCTION("""COMPUTED_VALUE"""),15308)</f>
        <v>15308</v>
      </c>
    </row>
    <row r="481" spans="1:2" x14ac:dyDescent="0.25">
      <c r="A481" s="5">
        <v>44371</v>
      </c>
      <c r="B481" s="4">
        <f ca="1">IFERROR(__xludf.DUMMYFUNCTION("""COMPUTED_VALUE"""),20574)</f>
        <v>20574</v>
      </c>
    </row>
    <row r="482" spans="1:2" x14ac:dyDescent="0.25">
      <c r="A482" s="5">
        <v>44372</v>
      </c>
      <c r="B482" s="4">
        <f ca="1">IFERROR(__xludf.DUMMYFUNCTION("""COMPUTED_VALUE"""),18872)</f>
        <v>18872</v>
      </c>
    </row>
    <row r="483" spans="1:2" x14ac:dyDescent="0.25">
      <c r="A483" s="5">
        <v>44373</v>
      </c>
      <c r="B483" s="4">
        <f ca="1">IFERROR(__xludf.DUMMYFUNCTION("""COMPUTED_VALUE"""),21095)</f>
        <v>21095</v>
      </c>
    </row>
    <row r="484" spans="1:2" x14ac:dyDescent="0.25">
      <c r="A484" s="5">
        <v>44374</v>
      </c>
      <c r="B484" s="4">
        <f ca="1">IFERROR(__xludf.DUMMYFUNCTION("""COMPUTED_VALUE"""),21342)</f>
        <v>21342</v>
      </c>
    </row>
    <row r="485" spans="1:2" x14ac:dyDescent="0.25">
      <c r="A485" s="5">
        <v>44375</v>
      </c>
      <c r="B485" s="4">
        <f ca="1">IFERROR(__xludf.DUMMYFUNCTION("""COMPUTED_VALUE"""),20694)</f>
        <v>20694</v>
      </c>
    </row>
    <row r="486" spans="1:2" x14ac:dyDescent="0.25">
      <c r="A486" s="5">
        <v>44376</v>
      </c>
      <c r="B486" s="4">
        <f ca="1">IFERROR(__xludf.DUMMYFUNCTION("""COMPUTED_VALUE"""),20467)</f>
        <v>20467</v>
      </c>
    </row>
    <row r="487" spans="1:2" x14ac:dyDescent="0.25">
      <c r="A487" s="5">
        <v>44377</v>
      </c>
      <c r="B487" s="4">
        <f ca="1">IFERROR(__xludf.DUMMYFUNCTION("""COMPUTED_VALUE"""),21807)</f>
        <v>21807</v>
      </c>
    </row>
    <row r="488" spans="1:2" x14ac:dyDescent="0.25">
      <c r="A488" s="5">
        <v>44378</v>
      </c>
      <c r="B488" s="4">
        <f ca="1">IFERROR(__xludf.DUMMYFUNCTION("""COMPUTED_VALUE"""),24836)</f>
        <v>24836</v>
      </c>
    </row>
    <row r="489" spans="1:2" x14ac:dyDescent="0.25">
      <c r="A489" s="5">
        <v>44379</v>
      </c>
      <c r="B489" s="4">
        <f ca="1">IFERROR(__xludf.DUMMYFUNCTION("""COMPUTED_VALUE"""),25830)</f>
        <v>25830</v>
      </c>
    </row>
    <row r="490" spans="1:2" x14ac:dyDescent="0.25">
      <c r="A490" s="5">
        <v>44380</v>
      </c>
      <c r="B490" s="4">
        <f ca="1">IFERROR(__xludf.DUMMYFUNCTION("""COMPUTED_VALUE"""),27913)</f>
        <v>27913</v>
      </c>
    </row>
    <row r="491" spans="1:2" x14ac:dyDescent="0.25">
      <c r="A491" s="5">
        <v>44381</v>
      </c>
      <c r="B491" s="4">
        <f ca="1">IFERROR(__xludf.DUMMYFUNCTION("""COMPUTED_VALUE"""),27233)</f>
        <v>27233</v>
      </c>
    </row>
    <row r="492" spans="1:2" x14ac:dyDescent="0.25">
      <c r="A492" s="5">
        <v>44382</v>
      </c>
      <c r="B492" s="4">
        <f ca="1">IFERROR(__xludf.DUMMYFUNCTION("""COMPUTED_VALUE"""),29745)</f>
        <v>29745</v>
      </c>
    </row>
    <row r="493" spans="1:2" x14ac:dyDescent="0.25">
      <c r="A493" s="5">
        <v>44383</v>
      </c>
      <c r="B493" s="4">
        <f ca="1">IFERROR(__xludf.DUMMYFUNCTION("""COMPUTED_VALUE"""),31189)</f>
        <v>31189</v>
      </c>
    </row>
    <row r="494" spans="1:2" x14ac:dyDescent="0.25">
      <c r="A494" s="5">
        <v>44384</v>
      </c>
      <c r="B494" s="4">
        <f ca="1">IFERROR(__xludf.DUMMYFUNCTION("""COMPUTED_VALUE"""),34379)</f>
        <v>34379</v>
      </c>
    </row>
    <row r="495" spans="1:2" x14ac:dyDescent="0.25">
      <c r="A495" s="5">
        <v>44385</v>
      </c>
      <c r="B495" s="4">
        <f ca="1">IFERROR(__xludf.DUMMYFUNCTION("""COMPUTED_VALUE"""),38391)</f>
        <v>38391</v>
      </c>
    </row>
    <row r="496" spans="1:2" x14ac:dyDescent="0.25">
      <c r="A496" s="5">
        <v>44386</v>
      </c>
      <c r="B496" s="4">
        <f ca="1">IFERROR(__xludf.DUMMYFUNCTION("""COMPUTED_VALUE"""),38124)</f>
        <v>38124</v>
      </c>
    </row>
    <row r="497" spans="1:2" x14ac:dyDescent="0.25">
      <c r="A497" s="5">
        <v>44387</v>
      </c>
      <c r="B497" s="4">
        <f ca="1">IFERROR(__xludf.DUMMYFUNCTION("""COMPUTED_VALUE"""),35094)</f>
        <v>35094</v>
      </c>
    </row>
    <row r="498" spans="1:2" x14ac:dyDescent="0.25">
      <c r="A498" s="5">
        <v>44388</v>
      </c>
      <c r="B498" s="4">
        <f ca="1">IFERROR(__xludf.DUMMYFUNCTION("""COMPUTED_VALUE"""),36197)</f>
        <v>36197</v>
      </c>
    </row>
    <row r="499" spans="1:2" x14ac:dyDescent="0.25">
      <c r="A499" s="5">
        <v>44389</v>
      </c>
      <c r="B499" s="4">
        <f ca="1">IFERROR(__xludf.DUMMYFUNCTION("""COMPUTED_VALUE"""),40427)</f>
        <v>40427</v>
      </c>
    </row>
    <row r="500" spans="1:2" x14ac:dyDescent="0.25">
      <c r="A500" s="5">
        <v>44390</v>
      </c>
      <c r="B500" s="4">
        <f ca="1">IFERROR(__xludf.DUMMYFUNCTION("""COMPUTED_VALUE"""),47899)</f>
        <v>47899</v>
      </c>
    </row>
    <row r="501" spans="1:2" x14ac:dyDescent="0.25">
      <c r="A501" s="5">
        <v>44391</v>
      </c>
      <c r="B501" s="4">
        <f ca="1">IFERROR(__xludf.DUMMYFUNCTION("""COMPUTED_VALUE"""),54517)</f>
        <v>54517</v>
      </c>
    </row>
    <row r="502" spans="1:2" x14ac:dyDescent="0.25">
      <c r="A502" s="5">
        <v>44392</v>
      </c>
      <c r="B502" s="4">
        <f ca="1">IFERROR(__xludf.DUMMYFUNCTION("""COMPUTED_VALUE"""),56757)</f>
        <v>56757</v>
      </c>
    </row>
    <row r="503" spans="1:2" x14ac:dyDescent="0.25">
      <c r="A503" s="5">
        <v>44393</v>
      </c>
      <c r="B503" s="4">
        <f ca="1">IFERROR(__xludf.DUMMYFUNCTION("""COMPUTED_VALUE"""),54000)</f>
        <v>54000</v>
      </c>
    </row>
    <row r="504" spans="1:2" x14ac:dyDescent="0.25">
      <c r="A504" s="5">
        <v>44394</v>
      </c>
      <c r="B504" s="4">
        <f ca="1">IFERROR(__xludf.DUMMYFUNCTION("""COMPUTED_VALUE"""),51952)</f>
        <v>51952</v>
      </c>
    </row>
    <row r="505" spans="1:2" x14ac:dyDescent="0.25">
      <c r="A505" s="5">
        <v>44395</v>
      </c>
      <c r="B505" s="4">
        <f ca="1">IFERROR(__xludf.DUMMYFUNCTION("""COMPUTED_VALUE"""),44721)</f>
        <v>44721</v>
      </c>
    </row>
    <row r="506" spans="1:2" x14ac:dyDescent="0.25">
      <c r="A506" s="5">
        <v>44396</v>
      </c>
      <c r="B506" s="4">
        <f ca="1">IFERROR(__xludf.DUMMYFUNCTION("""COMPUTED_VALUE"""),34257)</f>
        <v>34257</v>
      </c>
    </row>
    <row r="507" spans="1:2" x14ac:dyDescent="0.25">
      <c r="A507" s="5">
        <v>44397</v>
      </c>
      <c r="B507" s="4">
        <f ca="1">IFERROR(__xludf.DUMMYFUNCTION("""COMPUTED_VALUE"""),38325)</f>
        <v>38325</v>
      </c>
    </row>
    <row r="508" spans="1:2" x14ac:dyDescent="0.25">
      <c r="A508" s="5">
        <v>44398</v>
      </c>
      <c r="B508" s="4">
        <f ca="1">IFERROR(__xludf.DUMMYFUNCTION("""COMPUTED_VALUE"""),33772)</f>
        <v>33772</v>
      </c>
    </row>
    <row r="509" spans="1:2" x14ac:dyDescent="0.25">
      <c r="A509" s="5">
        <v>44399</v>
      </c>
      <c r="B509" s="4">
        <f ca="1">IFERROR(__xludf.DUMMYFUNCTION("""COMPUTED_VALUE"""),49509)</f>
        <v>49509</v>
      </c>
    </row>
    <row r="510" spans="1:2" x14ac:dyDescent="0.25">
      <c r="A510" s="5">
        <v>44400</v>
      </c>
      <c r="B510" s="4">
        <f ca="1">IFERROR(__xludf.DUMMYFUNCTION("""COMPUTED_VALUE"""),49071)</f>
        <v>49071</v>
      </c>
    </row>
    <row r="511" spans="1:2" x14ac:dyDescent="0.25">
      <c r="A511" s="5">
        <v>44401</v>
      </c>
      <c r="B511" s="4">
        <f ca="1">IFERROR(__xludf.DUMMYFUNCTION("""COMPUTED_VALUE"""),45416)</f>
        <v>45416</v>
      </c>
    </row>
    <row r="512" spans="1:2" x14ac:dyDescent="0.25">
      <c r="A512" s="5">
        <v>44402</v>
      </c>
      <c r="B512" s="4">
        <f ca="1">IFERROR(__xludf.DUMMYFUNCTION("""COMPUTED_VALUE"""),38679)</f>
        <v>38679</v>
      </c>
    </row>
    <row r="513" spans="1:2" x14ac:dyDescent="0.25">
      <c r="A513" s="5">
        <v>44403</v>
      </c>
      <c r="B513" s="4">
        <f ca="1">IFERROR(__xludf.DUMMYFUNCTION("""COMPUTED_VALUE"""),28228)</f>
        <v>28228</v>
      </c>
    </row>
    <row r="514" spans="1:2" x14ac:dyDescent="0.25">
      <c r="A514" s="5">
        <v>44404</v>
      </c>
      <c r="B514" s="4">
        <f ca="1">IFERROR(__xludf.DUMMYFUNCTION("""COMPUTED_VALUE"""),45203)</f>
        <v>45203</v>
      </c>
    </row>
    <row r="515" spans="1:2" x14ac:dyDescent="0.25">
      <c r="A515" s="5">
        <v>44405</v>
      </c>
      <c r="B515" s="4">
        <f ca="1">IFERROR(__xludf.DUMMYFUNCTION("""COMPUTED_VALUE"""),47791)</f>
        <v>47791</v>
      </c>
    </row>
    <row r="516" spans="1:2" x14ac:dyDescent="0.25">
      <c r="A516" s="5">
        <v>44406</v>
      </c>
      <c r="B516" s="4">
        <f ca="1">IFERROR(__xludf.DUMMYFUNCTION("""COMPUTED_VALUE"""),43479)</f>
        <v>43479</v>
      </c>
    </row>
    <row r="517" spans="1:2" x14ac:dyDescent="0.25">
      <c r="A517" s="5">
        <v>44407</v>
      </c>
      <c r="B517" s="4">
        <f ca="1">IFERROR(__xludf.DUMMYFUNCTION("""COMPUTED_VALUE"""),41168)</f>
        <v>41168</v>
      </c>
    </row>
    <row r="518" spans="1:2" x14ac:dyDescent="0.25">
      <c r="A518" s="5">
        <v>44408</v>
      </c>
      <c r="B518" s="4">
        <f ca="1">IFERROR(__xludf.DUMMYFUNCTION("""COMPUTED_VALUE"""),37284)</f>
        <v>37284</v>
      </c>
    </row>
    <row r="519" spans="1:2" x14ac:dyDescent="0.25">
      <c r="A519" s="5">
        <v>44409</v>
      </c>
      <c r="B519" s="4">
        <f ca="1">IFERROR(__xludf.DUMMYFUNCTION("""COMPUTED_VALUE"""),30738)</f>
        <v>30738</v>
      </c>
    </row>
    <row r="520" spans="1:2" x14ac:dyDescent="0.25">
      <c r="A520" s="5">
        <v>44410</v>
      </c>
      <c r="B520" s="4">
        <f ca="1">IFERROR(__xludf.DUMMYFUNCTION("""COMPUTED_VALUE"""),22404)</f>
        <v>22404</v>
      </c>
    </row>
    <row r="521" spans="1:2" x14ac:dyDescent="0.25">
      <c r="A521" s="5">
        <v>44411</v>
      </c>
      <c r="B521" s="4">
        <f ca="1">IFERROR(__xludf.DUMMYFUNCTION("""COMPUTED_VALUE"""),33900)</f>
        <v>33900</v>
      </c>
    </row>
    <row r="522" spans="1:2" x14ac:dyDescent="0.25">
      <c r="A522" s="5">
        <v>44412</v>
      </c>
      <c r="B522" s="4">
        <f ca="1">IFERROR(__xludf.DUMMYFUNCTION("""COMPUTED_VALUE"""),35867)</f>
        <v>35867</v>
      </c>
    </row>
    <row r="523" spans="1:2" x14ac:dyDescent="0.25">
      <c r="A523" s="5">
        <v>44413</v>
      </c>
      <c r="B523" s="4">
        <f ca="1">IFERROR(__xludf.DUMMYFUNCTION("""COMPUTED_VALUE"""),35764)</f>
        <v>35764</v>
      </c>
    </row>
    <row r="524" spans="1:2" x14ac:dyDescent="0.25">
      <c r="A524" s="5">
        <v>44414</v>
      </c>
      <c r="B524" s="4">
        <f ca="1">IFERROR(__xludf.DUMMYFUNCTION("""COMPUTED_VALUE"""),39532)</f>
        <v>39532</v>
      </c>
    </row>
    <row r="525" spans="1:2" x14ac:dyDescent="0.25">
      <c r="A525" s="5">
        <v>44415</v>
      </c>
      <c r="B525" s="4">
        <f ca="1">IFERROR(__xludf.DUMMYFUNCTION("""COMPUTED_VALUE"""),31753)</f>
        <v>31753</v>
      </c>
    </row>
    <row r="526" spans="1:2" x14ac:dyDescent="0.25">
      <c r="A526" s="5">
        <v>44416</v>
      </c>
      <c r="B526" s="4">
        <f ca="1">IFERROR(__xludf.DUMMYFUNCTION("""COMPUTED_VALUE"""),26415)</f>
        <v>26415</v>
      </c>
    </row>
    <row r="527" spans="1:2" x14ac:dyDescent="0.25">
      <c r="A527" s="5">
        <v>44417</v>
      </c>
      <c r="B527" s="4">
        <f ca="1">IFERROR(__xludf.DUMMYFUNCTION("""COMPUTED_VALUE"""),20709)</f>
        <v>20709</v>
      </c>
    </row>
    <row r="528" spans="1:2" x14ac:dyDescent="0.25">
      <c r="A528" s="5">
        <v>44418</v>
      </c>
      <c r="B528" s="4">
        <f ca="1">IFERROR(__xludf.DUMMYFUNCTION("""COMPUTED_VALUE"""),32081)</f>
        <v>32081</v>
      </c>
    </row>
    <row r="529" spans="1:2" x14ac:dyDescent="0.25">
      <c r="A529" s="5">
        <v>44419</v>
      </c>
      <c r="B529" s="4">
        <f ca="1">IFERROR(__xludf.DUMMYFUNCTION("""COMPUTED_VALUE"""),30625)</f>
        <v>30625</v>
      </c>
    </row>
    <row r="530" spans="1:2" x14ac:dyDescent="0.25">
      <c r="A530" s="5">
        <v>44420</v>
      </c>
      <c r="B530" s="4">
        <f ca="1">IFERROR(__xludf.DUMMYFUNCTION("""COMPUTED_VALUE"""),24709)</f>
        <v>24709</v>
      </c>
    </row>
    <row r="531" spans="1:2" x14ac:dyDescent="0.25">
      <c r="A531" s="5">
        <v>44421</v>
      </c>
      <c r="B531" s="4">
        <f ca="1">IFERROR(__xludf.DUMMYFUNCTION("""COMPUTED_VALUE"""),30788)</f>
        <v>30788</v>
      </c>
    </row>
    <row r="532" spans="1:2" x14ac:dyDescent="0.25">
      <c r="A532" s="5">
        <v>44422</v>
      </c>
      <c r="B532" s="4">
        <f ca="1">IFERROR(__xludf.DUMMYFUNCTION("""COMPUTED_VALUE"""),28598)</f>
        <v>28598</v>
      </c>
    </row>
    <row r="533" spans="1:2" x14ac:dyDescent="0.25">
      <c r="A533" s="5">
        <v>44423</v>
      </c>
      <c r="B533" s="4">
        <f ca="1">IFERROR(__xludf.DUMMYFUNCTION("""COMPUTED_VALUE"""),20813)</f>
        <v>20813</v>
      </c>
    </row>
    <row r="534" spans="1:2" x14ac:dyDescent="0.25">
      <c r="A534" s="5">
        <v>44424</v>
      </c>
      <c r="B534" s="4">
        <f ca="1">IFERROR(__xludf.DUMMYFUNCTION("""COMPUTED_VALUE"""),17384)</f>
        <v>17384</v>
      </c>
    </row>
    <row r="535" spans="1:2" x14ac:dyDescent="0.25">
      <c r="A535" s="5">
        <v>44425</v>
      </c>
      <c r="B535" s="4">
        <f ca="1">IFERROR(__xludf.DUMMYFUNCTION("""COMPUTED_VALUE"""),20741)</f>
        <v>20741</v>
      </c>
    </row>
    <row r="536" spans="1:2" x14ac:dyDescent="0.25">
      <c r="A536" s="5">
        <v>44426</v>
      </c>
      <c r="B536" s="4">
        <f ca="1">IFERROR(__xludf.DUMMYFUNCTION("""COMPUTED_VALUE"""),15768)</f>
        <v>15768</v>
      </c>
    </row>
    <row r="537" spans="1:2" x14ac:dyDescent="0.25">
      <c r="A537" s="5">
        <v>44427</v>
      </c>
      <c r="B537" s="4">
        <f ca="1">IFERROR(__xludf.DUMMYFUNCTION("""COMPUTED_VALUE"""),22053)</f>
        <v>22053</v>
      </c>
    </row>
    <row r="538" spans="1:2" x14ac:dyDescent="0.25">
      <c r="A538" s="5">
        <v>44428</v>
      </c>
      <c r="B538" s="4">
        <f ca="1">IFERROR(__xludf.DUMMYFUNCTION("""COMPUTED_VALUE"""),20004)</f>
        <v>20004</v>
      </c>
    </row>
    <row r="539" spans="1:2" x14ac:dyDescent="0.25">
      <c r="A539" s="5">
        <v>44429</v>
      </c>
      <c r="B539" s="4">
        <f ca="1">IFERROR(__xludf.DUMMYFUNCTION("""COMPUTED_VALUE"""),16744)</f>
        <v>16744</v>
      </c>
    </row>
    <row r="540" spans="1:2" x14ac:dyDescent="0.25">
      <c r="A540" s="5">
        <v>44430</v>
      </c>
      <c r="B540" s="4">
        <f ca="1">IFERROR(__xludf.DUMMYFUNCTION("""COMPUTED_VALUE"""),12408)</f>
        <v>12408</v>
      </c>
    </row>
    <row r="541" spans="1:2" x14ac:dyDescent="0.25">
      <c r="A541" s="5">
        <v>44431</v>
      </c>
      <c r="B541" s="4">
        <f ca="1">IFERROR(__xludf.DUMMYFUNCTION("""COMPUTED_VALUE"""),9604)</f>
        <v>9604</v>
      </c>
    </row>
    <row r="542" spans="1:2" x14ac:dyDescent="0.25">
      <c r="A542" s="5">
        <v>44432</v>
      </c>
      <c r="B542" s="4">
        <f ca="1">IFERROR(__xludf.DUMMYFUNCTION("""COMPUTED_VALUE"""),19106)</f>
        <v>19106</v>
      </c>
    </row>
    <row r="543" spans="1:2" x14ac:dyDescent="0.25">
      <c r="A543" s="5">
        <v>44433</v>
      </c>
      <c r="B543" s="4">
        <f ca="1">IFERROR(__xludf.DUMMYFUNCTION("""COMPUTED_VALUE"""),18671)</f>
        <v>18671</v>
      </c>
    </row>
    <row r="544" spans="1:2" x14ac:dyDescent="0.25">
      <c r="A544" s="5">
        <v>44434</v>
      </c>
      <c r="B544" s="4">
        <f ca="1">IFERROR(__xludf.DUMMYFUNCTION("""COMPUTED_VALUE"""),16899)</f>
        <v>16899</v>
      </c>
    </row>
    <row r="545" spans="1:2" x14ac:dyDescent="0.25">
      <c r="A545" s="5">
        <v>44435</v>
      </c>
      <c r="B545" s="4">
        <f ca="1">IFERROR(__xludf.DUMMYFUNCTION("""COMPUTED_VALUE"""),12618)</f>
        <v>12618</v>
      </c>
    </row>
    <row r="546" spans="1:2" x14ac:dyDescent="0.25">
      <c r="A546" s="5">
        <v>44436</v>
      </c>
      <c r="B546" s="4">
        <f ca="1">IFERROR(__xludf.DUMMYFUNCTION("""COMPUTED_VALUE"""),10050)</f>
        <v>10050</v>
      </c>
    </row>
    <row r="547" spans="1:2" x14ac:dyDescent="0.25">
      <c r="A547" s="5">
        <v>44437</v>
      </c>
      <c r="B547" s="4">
        <f ca="1">IFERROR(__xludf.DUMMYFUNCTION("""COMPUTED_VALUE"""),7427)</f>
        <v>7427</v>
      </c>
    </row>
    <row r="548" spans="1:2" x14ac:dyDescent="0.25">
      <c r="A548" s="5">
        <v>44438</v>
      </c>
      <c r="B548" s="4">
        <f ca="1">IFERROR(__xludf.DUMMYFUNCTION("""COMPUTED_VALUE"""),5436)</f>
        <v>5436</v>
      </c>
    </row>
    <row r="549" spans="1:2" x14ac:dyDescent="0.25">
      <c r="A549" s="5">
        <v>44439</v>
      </c>
      <c r="B549" s="4">
        <f ca="1">IFERROR(__xludf.DUMMYFUNCTION("""COMPUTED_VALUE"""),10534)</f>
        <v>10534</v>
      </c>
    </row>
    <row r="550" spans="1:2" x14ac:dyDescent="0.25">
      <c r="A550" s="5">
        <v>44440</v>
      </c>
      <c r="B550" s="4">
        <f ca="1">IFERROR(__xludf.DUMMYFUNCTION("""COMPUTED_VALUE"""),10337)</f>
        <v>10337</v>
      </c>
    </row>
    <row r="551" spans="1:2" x14ac:dyDescent="0.25">
      <c r="A551" s="5">
        <v>44441</v>
      </c>
      <c r="B551" s="4">
        <f ca="1">IFERROR(__xludf.DUMMYFUNCTION("""COMPUTED_VALUE"""),8955)</f>
        <v>8955</v>
      </c>
    </row>
    <row r="552" spans="1:2" x14ac:dyDescent="0.25">
      <c r="A552" s="5">
        <v>44442</v>
      </c>
      <c r="B552" s="4">
        <f ca="1">IFERROR(__xludf.DUMMYFUNCTION("""COMPUTED_VALUE"""),7797)</f>
        <v>7797</v>
      </c>
    </row>
    <row r="553" spans="1:2" x14ac:dyDescent="0.25">
      <c r="A553" s="5">
        <v>44443</v>
      </c>
      <c r="B553" s="4">
        <f ca="1">IFERROR(__xludf.DUMMYFUNCTION("""COMPUTED_VALUE"""),6727)</f>
        <v>6727</v>
      </c>
    </row>
    <row r="554" spans="1:2" x14ac:dyDescent="0.25">
      <c r="A554" s="5">
        <v>44444</v>
      </c>
      <c r="B554" s="4">
        <f ca="1">IFERROR(__xludf.DUMMYFUNCTION("""COMPUTED_VALUE"""),5403)</f>
        <v>5403</v>
      </c>
    </row>
    <row r="555" spans="1:2" x14ac:dyDescent="0.25">
      <c r="A555" s="5">
        <v>44445</v>
      </c>
      <c r="B555" s="4">
        <f ca="1">IFERROR(__xludf.DUMMYFUNCTION("""COMPUTED_VALUE"""),4413)</f>
        <v>4413</v>
      </c>
    </row>
    <row r="556" spans="1:2" x14ac:dyDescent="0.25">
      <c r="A556" s="5">
        <v>44446</v>
      </c>
      <c r="B556" s="4">
        <f ca="1">IFERROR(__xludf.DUMMYFUNCTION("""COMPUTED_VALUE"""),7201)</f>
        <v>7201</v>
      </c>
    </row>
    <row r="557" spans="1:2" x14ac:dyDescent="0.25">
      <c r="A557" s="5">
        <v>44447</v>
      </c>
      <c r="B557" s="4">
        <f ca="1">IFERROR(__xludf.DUMMYFUNCTION("""COMPUTED_VALUE"""),6731)</f>
        <v>6731</v>
      </c>
    </row>
    <row r="558" spans="1:2" x14ac:dyDescent="0.25">
      <c r="A558" s="5">
        <v>44448</v>
      </c>
      <c r="B558" s="4">
        <f ca="1">IFERROR(__xludf.DUMMYFUNCTION("""COMPUTED_VALUE"""),5990)</f>
        <v>5990</v>
      </c>
    </row>
    <row r="559" spans="1:2" x14ac:dyDescent="0.25">
      <c r="A559" s="5">
        <v>44449</v>
      </c>
      <c r="B559" s="4">
        <f ca="1">IFERROR(__xludf.DUMMYFUNCTION("""COMPUTED_VALUE"""),5376)</f>
        <v>5376</v>
      </c>
    </row>
    <row r="560" spans="1:2" x14ac:dyDescent="0.25">
      <c r="A560" s="5">
        <v>44450</v>
      </c>
      <c r="B560" s="4">
        <f ca="1">IFERROR(__xludf.DUMMYFUNCTION("""COMPUTED_VALUE"""),5001)</f>
        <v>5001</v>
      </c>
    </row>
    <row r="561" spans="1:2" x14ac:dyDescent="0.25">
      <c r="A561" s="5">
        <v>44451</v>
      </c>
      <c r="B561" s="4">
        <f ca="1">IFERROR(__xludf.DUMMYFUNCTION("""COMPUTED_VALUE"""),3779)</f>
        <v>3779</v>
      </c>
    </row>
    <row r="562" spans="1:2" x14ac:dyDescent="0.25">
      <c r="A562" s="5">
        <v>44452</v>
      </c>
      <c r="B562" s="4">
        <f ca="1">IFERROR(__xludf.DUMMYFUNCTION("""COMPUTED_VALUE"""),2577)</f>
        <v>2577</v>
      </c>
    </row>
    <row r="563" spans="1:2" x14ac:dyDescent="0.25">
      <c r="A563" s="5">
        <v>44453</v>
      </c>
      <c r="B563" s="4">
        <f ca="1">IFERROR(__xludf.DUMMYFUNCTION("""COMPUTED_VALUE"""),4128)</f>
        <v>4128</v>
      </c>
    </row>
    <row r="564" spans="1:2" x14ac:dyDescent="0.25">
      <c r="A564" s="5">
        <v>44454</v>
      </c>
      <c r="B564" s="4">
        <f ca="1">IFERROR(__xludf.DUMMYFUNCTION("""COMPUTED_VALUE"""),3948)</f>
        <v>3948</v>
      </c>
    </row>
    <row r="565" spans="1:2" x14ac:dyDescent="0.25">
      <c r="A565" s="5">
        <v>44455</v>
      </c>
      <c r="B565" s="4">
        <f ca="1">IFERROR(__xludf.DUMMYFUNCTION("""COMPUTED_VALUE"""),3145)</f>
        <v>3145</v>
      </c>
    </row>
    <row r="566" spans="1:2" x14ac:dyDescent="0.25">
      <c r="A566" s="5">
        <v>44456</v>
      </c>
      <c r="B566" s="4">
        <f ca="1">IFERROR(__xludf.DUMMYFUNCTION("""COMPUTED_VALUE"""),3835)</f>
        <v>3835</v>
      </c>
    </row>
    <row r="567" spans="1:2" x14ac:dyDescent="0.25">
      <c r="A567" s="5">
        <v>44457</v>
      </c>
      <c r="B567" s="4">
        <f ca="1">IFERROR(__xludf.DUMMYFUNCTION("""COMPUTED_VALUE"""),3385)</f>
        <v>3385</v>
      </c>
    </row>
    <row r="568" spans="1:2" x14ac:dyDescent="0.25">
      <c r="A568" s="5">
        <v>44458</v>
      </c>
      <c r="B568" s="4">
        <f ca="1">IFERROR(__xludf.DUMMYFUNCTION("""COMPUTED_VALUE"""),2234)</f>
        <v>2234</v>
      </c>
    </row>
    <row r="569" spans="1:2" x14ac:dyDescent="0.25">
      <c r="A569" s="5">
        <v>44459</v>
      </c>
      <c r="B569" s="4">
        <f ca="1">IFERROR(__xludf.DUMMYFUNCTION("""COMPUTED_VALUE"""),1932)</f>
        <v>1932</v>
      </c>
    </row>
    <row r="570" spans="1:2" x14ac:dyDescent="0.25">
      <c r="A570" s="5">
        <v>44460</v>
      </c>
      <c r="B570" s="4">
        <f ca="1">IFERROR(__xludf.DUMMYFUNCTION("""COMPUTED_VALUE"""),3263)</f>
        <v>3263</v>
      </c>
    </row>
    <row r="571" spans="1:2" x14ac:dyDescent="0.25">
      <c r="A571" s="5">
        <v>44461</v>
      </c>
      <c r="B571" s="4">
        <f ca="1">IFERROR(__xludf.DUMMYFUNCTION("""COMPUTED_VALUE"""),2720)</f>
        <v>2720</v>
      </c>
    </row>
    <row r="572" spans="1:2" x14ac:dyDescent="0.25">
      <c r="A572" s="5">
        <v>44462</v>
      </c>
      <c r="B572" s="4">
        <f ca="1">IFERROR(__xludf.DUMMYFUNCTION("""COMPUTED_VALUE"""),2881)</f>
        <v>2881</v>
      </c>
    </row>
    <row r="573" spans="1:2" x14ac:dyDescent="0.25">
      <c r="A573" s="5">
        <v>44463</v>
      </c>
      <c r="B573" s="4">
        <f ca="1">IFERROR(__xludf.DUMMYFUNCTION("""COMPUTED_VALUE"""),2557)</f>
        <v>2557</v>
      </c>
    </row>
    <row r="574" spans="1:2" x14ac:dyDescent="0.25">
      <c r="A574" s="5">
        <v>44464</v>
      </c>
      <c r="B574" s="4">
        <f ca="1">IFERROR(__xludf.DUMMYFUNCTION("""COMPUTED_VALUE"""),2137)</f>
        <v>2137</v>
      </c>
    </row>
    <row r="575" spans="1:2" x14ac:dyDescent="0.25">
      <c r="A575" s="5">
        <v>44465</v>
      </c>
      <c r="B575" s="4">
        <f ca="1">IFERROR(__xludf.DUMMYFUNCTION("""COMPUTED_VALUE"""),1760)</f>
        <v>1760</v>
      </c>
    </row>
    <row r="576" spans="1:2" x14ac:dyDescent="0.25">
      <c r="A576" s="5">
        <v>44466</v>
      </c>
      <c r="B576" s="4">
        <f ca="1">IFERROR(__xludf.DUMMYFUNCTION("""COMPUTED_VALUE"""),1390)</f>
        <v>1390</v>
      </c>
    </row>
    <row r="577" spans="1:2" x14ac:dyDescent="0.25">
      <c r="A577" s="5">
        <v>44467</v>
      </c>
      <c r="B577" s="4">
        <f ca="1">IFERROR(__xludf.DUMMYFUNCTION("""COMPUTED_VALUE"""),2057)</f>
        <v>2057</v>
      </c>
    </row>
    <row r="578" spans="1:2" x14ac:dyDescent="0.25">
      <c r="A578" s="5">
        <v>44468</v>
      </c>
      <c r="B578" s="4">
        <f ca="1">IFERROR(__xludf.DUMMYFUNCTION("""COMPUTED_VALUE"""),1954)</f>
        <v>1954</v>
      </c>
    </row>
    <row r="579" spans="1:2" x14ac:dyDescent="0.25">
      <c r="A579" s="5">
        <v>44469</v>
      </c>
      <c r="B579" s="4">
        <f ca="1">IFERROR(__xludf.DUMMYFUNCTION("""COMPUTED_VALUE"""),1690)</f>
        <v>1690</v>
      </c>
    </row>
    <row r="580" spans="1:2" x14ac:dyDescent="0.25">
      <c r="A580" s="5">
        <v>44470</v>
      </c>
      <c r="B580" s="4">
        <f ca="1">IFERROR(__xludf.DUMMYFUNCTION("""COMPUTED_VALUE"""),1624)</f>
        <v>1624</v>
      </c>
    </row>
    <row r="581" spans="1:2" x14ac:dyDescent="0.25">
      <c r="A581" s="5">
        <v>44471</v>
      </c>
      <c r="B581" s="4">
        <f ca="1">IFERROR(__xludf.DUMMYFUNCTION("""COMPUTED_VALUE"""),1414)</f>
        <v>1414</v>
      </c>
    </row>
    <row r="582" spans="1:2" x14ac:dyDescent="0.25">
      <c r="A582" s="5">
        <v>44472</v>
      </c>
      <c r="B582" s="4">
        <f ca="1">IFERROR(__xludf.DUMMYFUNCTION("""COMPUTED_VALUE"""),1142)</f>
        <v>1142</v>
      </c>
    </row>
    <row r="583" spans="1:2" x14ac:dyDescent="0.25">
      <c r="A583" s="5">
        <v>44473</v>
      </c>
      <c r="B583" s="4">
        <f ca="1">IFERROR(__xludf.DUMMYFUNCTION("""COMPUTED_VALUE"""),922)</f>
        <v>922</v>
      </c>
    </row>
    <row r="584" spans="1:2" x14ac:dyDescent="0.25">
      <c r="A584" s="5">
        <v>44474</v>
      </c>
      <c r="B584" s="4">
        <f ca="1">IFERROR(__xludf.DUMMYFUNCTION("""COMPUTED_VALUE"""),1404)</f>
        <v>1404</v>
      </c>
    </row>
    <row r="585" spans="1:2" x14ac:dyDescent="0.25">
      <c r="A585" s="5">
        <v>44475</v>
      </c>
      <c r="B585" s="4">
        <f ca="1">IFERROR(__xludf.DUMMYFUNCTION("""COMPUTED_VALUE"""),1484)</f>
        <v>1484</v>
      </c>
    </row>
    <row r="586" spans="1:2" x14ac:dyDescent="0.25">
      <c r="A586" s="5">
        <v>44476</v>
      </c>
      <c r="B586" s="4">
        <f ca="1">IFERROR(__xludf.DUMMYFUNCTION("""COMPUTED_VALUE"""),1393)</f>
        <v>1393</v>
      </c>
    </row>
    <row r="587" spans="1:2" x14ac:dyDescent="0.25">
      <c r="A587" s="5">
        <v>44477</v>
      </c>
      <c r="B587" s="4">
        <f ca="1">IFERROR(__xludf.DUMMYFUNCTION("""COMPUTED_VALUE"""),1384)</f>
        <v>1384</v>
      </c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Zulhan Andika Asyraf</dc:creator>
  <cp:lastModifiedBy>Zulhan Andika Asyraf</cp:lastModifiedBy>
  <dcterms:created xsi:type="dcterms:W3CDTF">2021-10-08T13:15:36Z</dcterms:created>
  <dcterms:modified xsi:type="dcterms:W3CDTF">2021-10-08T13:24:02Z</dcterms:modified>
</cp:coreProperties>
</file>