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<sst xmlns="http://schemas.openxmlformats.org/spreadsheetml/2006/main" count="605" uniqueCount="375">
  <si>
    <t>ID</t>
  </si>
  <si>
    <t>Tweet</t>
  </si>
  <si>
    <t>Class</t>
  </si>
  <si>
    <t>tweet_clean</t>
  </si>
  <si>
    <t>tweet_english</t>
  </si>
  <si>
    <t>Ppkm buat kami yg ga dipulau jawapun rada deg degan kerja, takut perusahaannya gulung tikar juga🙃</t>
  </si>
  <si>
    <t>?</t>
  </si>
  <si>
    <t>Ppkm buat kami yg ga dipulau jawapun rada deg degan kerja, takut perusahaannya gulung tikar juga</t>
  </si>
  <si>
    <t>Ditengah orang2 yang pada mikir ;
- "waduh PPKM nih mulai besok"
- "mr.J ga nepatin janjinya nih"
- "gimana ni jadwal vaksin ga keluar2 padahal udah daftar"
- "coba kalo dari dulu indonesia lokdon"
Lalu ada gua yang mikir "yess,messi bebas transfer,mudah2an join ke roma"</t>
  </si>
  <si>
    <t>Ditengah orang2 yang pada mikir ;- "waduh PPKM nih mulai besok"- "mr.J ga nepatin janjinya nih"- "gimana ni jadwal vaksin ga keluar2 padahal udah daftar"- "coba kalo dari dulu indonesia lokdon"Lalu ada gua yang mikir "yess,messi bebas transfer,mudah2an join ke roma"</t>
  </si>
  <si>
    <t>PPKM KENAPA BERLAKU SAMPAI 20 JULI..!? TANGGAL 20 JULI ADALAH HARI RAYA IDUL ADHA. APA MEMANG DISENGAJA AGAR SUPAYA UMAT ISLAM TIDAK BISA MELAKSANAKAN SHOLAT IDUL ADHA DAN PEMOTONGAN HEWAN KURBAN..!?. SIAPA DAN PIHAK MANA SEBENARNYA YANG MERENCANAKAN PPKM 3--20 INI..!?</t>
  </si>
  <si>
    <t>PPKM KENAPA BERLAKU SAMPAI JULI..!? TANGGAL JULI ADALAH HARI RAYA IDUL ADHA. APA MEMANG DISENGAJA AGAR SUPAYA UMAT ISLAM TIDAK BISA MELAKSANAKAN SHOLAT IDUL ADHA DAN PEMOTONGAN HEWAN KURBAN..!?. SIAPA DAN PIHAK MANA SEBENARNYA YANG MERENCANAKAN PPKM --20 INI..!?</t>
  </si>
  <si>
    <t>PPKM kenapa sumatera ngga ya? Dan lain2 juga. Biar kompak aja gitu..</t>
  </si>
  <si>
    <t>sch! ppkm darurat kan cuman jawa-bali ya berarti mereka gak PTM, kok daerah ku yg gak berlakuin ppkm darurat di tambah di luar jawa Bali kok tetep daring c ☺️</t>
  </si>
  <si>
    <t>sch! ppkm darurat kan cuman jawa-bali ya berarti mereka gak PTM, kok daerah ku yg gak berlakuin ppkm darurat di tambah di luar jawa Bali kok tetep daring c</t>
  </si>
  <si>
    <t>ya tuhan ini kampus ga mau apa kkn online? offline lagi ppkm gini :(</t>
  </si>
  <si>
    <t>ya tuhan ini kampus ga mau apa kkn online? offline lagi ppkm gini</t>
  </si>
  <si>
    <t>Isi beritanya sih bener ya dan kayaknya ga cuman ke Yogya, tp kemanapun syaratnya skrg pcr + kartu vaksin. Yg bikin jengkel timingnya rilis mbok yo bar PPKM 😶 https://t.co/sIKnYOr0SL</t>
  </si>
  <si>
    <t>Isi beritanya sih bener ya dan kayaknya ga cuman ke Yogya, tp kemanapun syaratnya skrg pcr + kartu vaksin. Yg bikin jengkel timingnya rilis mbok yo bar PPKM</t>
  </si>
  <si>
    <t>PPKM makro mikro adu mekanik bos ?</t>
  </si>
  <si>
    <t>@jokowi Jika ada tempat kerja yg tidak mau menuruti PPKM bagaimana? Apakah bisa dilaporkan?</t>
  </si>
  <si>
    <t>Jika ada tempat kerja yg tidak mau menuruti PPKM bagaimana? Apakah bisa dilaporkan?</t>
  </si>
  <si>
    <t>PPKM (Punya Perasaan Kangen Mendadak) Darurat.</t>
  </si>
  <si>
    <t>Minta rekomen dong Jes buntu ni hrs kmn😭 Bekasi udh mulai ppkm Jes punya my children yg hrs ddidik😭cek DM or wa ya 085894548435 @jesicca_vaan @jesicca01van 
#openbobekasi
#openbojakarta
#bobekasitimur #bekasibo #bekasicrot
#availbekasi
#bisyarbekasi #TRUSTEDBISYAR #RealAngels https://t.co/6ZNnCuirbw</t>
  </si>
  <si>
    <t>Minta rekomen dong Jes buntu ni hrs kmn Bekasi udh mulai ppkm Jes punya my children yg hrs ddidikcek DM or wa ya</t>
  </si>
  <si>
    <t>jd kemaren nenek gua yg dari palembang sempet nginep, cuma mendadak mesti balik gegara mau ada ppkm darurat. terus as usual, ngasi duit. tapi kata kata mutiara nyokap keluar: "bil uangnya biar mama yang megang ya" 🙃🙃🙃🙃🙃🙃</t>
  </si>
  <si>
    <t>jd kemaren nenek gua yg dari palembang sempet nginep, cuma mendadak mesti balik gegara mau ada ppkm darurat. terus as usual, ngasi duit. tapi kata kata mutiara nyokap keluar: "bil uangnya biar mama yang megang ya"</t>
  </si>
  <si>
    <t>Mo ppkm, pkpu, ppk, apalah tetep sama aja cungpret ngantor tiapari. Mereka yg dirumah 😌</t>
  </si>
  <si>
    <t>Mo ppkm, pkpu, ppk, apalah tetep sama aja cungpret ngantor tiapari. Mereka yg dirumah</t>
  </si>
  <si>
    <t>@detikcom Gimana nih tindakan pemerintah,klo anak presiden mematuhi peraturan ppkm darurat,yg harus menutup semua mall</t>
  </si>
  <si>
    <t>Gimana nih tindakan pemerintah,klo anak presiden mematuhi peraturan ppkm darurat,yg harus menutup semua mall</t>
  </si>
  <si>
    <t>PPKM darurat itu paling beberapa hari. Selebihnya halusinasi. 
#mbohluweh #teleque</t>
  </si>
  <si>
    <t>PPKM darurat itu paling beberapa hari. Selebihnya halusinasi.</t>
  </si>
  <si>
    <t>@NOTASLIMBOY Masih dong… kan proyek strategis nasional. Di PPKM mikro, proyek strategis masuk dlm kategori kegiatan kritikal, yg WAJIB BERJALAN dlm pandemi. Keren kan?</t>
  </si>
  <si>
    <t>Masih dong kan proyek strategis nasional. Di PPKM mikro, proyek strategis masuk dlm kategori kegiatan kritikal, yg WAJIB BERJALAN dlm pandemi. Keren kan?</t>
  </si>
  <si>
    <t>@constrctivsme Bukan korona, tapi ppkm kale ah</t>
  </si>
  <si>
    <t>Bukan korona, tapi ppkm kale ah</t>
  </si>
  <si>
    <t>Ternyata setelah dilihat.. yg ditampilkan yg level 4.. pdhal ppkm darurat hg berlaku buat level 3</t>
  </si>
  <si>
    <t>Ternyata setelah dilihat.. yg ditampilkan yg level .. pdhal ppkm darurat hg berlaku buat level</t>
  </si>
  <si>
    <t>@Dandhy_Laksono Dr istilah psbb hingga ppkm darurat gk ada ketegasan. Mereka ragu² mana yg perlu dselamatkan</t>
  </si>
  <si>
    <t>Dr istilah psbb hingga ppkm darurat gk ada ketegasan. Mereka ragu mana yg perlu dselamatkan</t>
  </si>
  <si>
    <t>PPKM Darurat resmi, membuat pak bos bingung jadi mutasi anak kantor atau tidak.....  👀</t>
  </si>
  <si>
    <t>PPKM Darurat resmi, membuat pak bos bingung jadi mutasi anak kantor atau tidak.....</t>
  </si>
  <si>
    <t>PPKM darurat tapi resepsi nikahan diizinin dilaksanakan sama gugus tugasnya. Ini gimana sih??
Untuk orang desa seperti kami susah2 gampang ngasih taunya. Segelintir aja yg sadar diri. Kalo ga ada larangan yg tegas dari aparatnya ya diterabas aja sama mereka</t>
  </si>
  <si>
    <t>PPKM darurat tapi resepsi nikahan diizinin dilaksanakan sama gugus tugasnya. Ini gimana sih??Untuk orang desa seperti kami susah2 gampang ngasih taunya. Segelintir aja yg sadar diri. Kalo ga ada larangan yg tegas dari aparatnya ya diterabas aja sama mereka</t>
  </si>
  <si>
    <t>Masker Dobel dan PPKM. https://t.co/rjrSGmgkqK</t>
  </si>
  <si>
    <t>Masker Dobel dan PPKM.</t>
  </si>
  <si>
    <t>PPKM DARURAT DEMI KESELAMATAN BERSAMA
Diberlakukan mulai tanggal 3 s.d. 20 Juli 2021
#PolriPresisi
#PolresPati
#PPKMMikroTangkalPandemi
#BersamaCegahCovid19 https://t.co/hpD1qGkVNJ</t>
  </si>
  <si>
    <t>PPKM DARURAT DEMI KESELAMATAN BERSAMADiberlakukan mulai tanggal s.d. Juli</t>
  </si>
  <si>
    <t>Sejak diberlakukan ppkm hawanya jadi lebih dingin ya</t>
  </si>
  <si>
    <t>PPKM tapi suamik masih ke kantor gak WHF 🥲</t>
  </si>
  <si>
    <t>PPKM tapi suamik masih ke kantor gak WHF</t>
  </si>
  <si>
    <t>@detikcom Keren juga PPKM, semoga ada hasil</t>
  </si>
  <si>
    <t>Keren juga PPKM, semoga ada hasil</t>
  </si>
  <si>
    <t>start besok yak...
PPKM Darurat ala Jokowi padahal ada istilah "karantina wilayah" napa kgk mau pake yg udah ada sik? https://t.co/lLzmEdHMJw</t>
  </si>
  <si>
    <t>start besok yak...PPKM Darurat ala Jokowi padahal ada istilah "karantina wilayah" napa kgk mau pake yg udah ada sik?</t>
  </si>
  <si>
    <t>@kompascom Lah katanya PPKM darurat, tapi masih dibplehin wisata
gimana sih plin plan banget</t>
  </si>
  <si>
    <t>Lah katanya PPKM darurat, tapi masih dibplehin wisatagimana sih plin plan banget</t>
  </si>
  <si>
    <t>baru kali ini aku benci ppkm 🙂</t>
  </si>
  <si>
    <t>baru kali ini aku benci ppkm</t>
  </si>
  <si>
    <t>@schfess Masuk Ppkm kota gue, sedihh banget tp semoga dengan adanya ini coronce hilang dan pergii biar keadaan semakin membaik🥺💜</t>
  </si>
  <si>
    <t>Masuk Ppkm kota gue, sedihh banget tp semoga dengan adanya ini coronce hilang dan pergii biar keadaan semakin membaik</t>
  </si>
  <si>
    <t>Terbang sekarang pakai PCR, ini baik yang masuk dan keluar wilayah PPKM ya?</t>
  </si>
  <si>
    <t>Memang siy PPKM darurat ini menghambat pariwisata, tapi siapa yg mau liburan kalo orang2 dan org2 yg mereka sayangi pd sakit?</t>
  </si>
  <si>
    <t>PPKM tuh konsepnya gmana sii, ini adek gw bisa pulang atau kaga dah… flight tetep normal gitu ya? https://t.co/8Mek3PquiN</t>
  </si>
  <si>
    <t>PPKM tuh konsepnya gmana sii, ini adek gw bisa pulang atau kaga dah flight tetep normal gitu ya?</t>
  </si>
  <si>
    <t>@NOTASLIMBOY @DonAdam68 PPKM = Pemberlakuan Pembatasan Kurang Meyakinkan</t>
  </si>
  <si>
    <t>PPKM = Pemberlakuan Pembatasan Kurang Meyakinkan</t>
  </si>
  <si>
    <t>Segala sepak terjang regime penguasa saat ini;  PSBB..PSBB skala besar, PPKM..PKPM mikro, total? 😏😐, ntah apalagi istilah yg mereka mainkan, tidak lain hanyalah utk MENTEROR RAKYAT demi mempertahankan KEKUASAAN. 
Panjang Umur Perjuangan...</t>
  </si>
  <si>
    <t>Segala sepak terjang regime penguasa saat ini; PSBB..PSBB skala besar, PPKM..PKPM mikro, total? , ntah apalagi istilah yg mereka mainkan, tidak lain hanyalah utk MENTEROR RAKYAT demi mempertahankan KEKUASAAN. Panjang Umur Perjuangan...</t>
  </si>
  <si>
    <t>PROGRAM PPKM BERIKUTNYA ;
PPKM MATI BARENG-BARENG</t>
  </si>
  <si>
    <t>PROGRAM PPKM BERIKUTNYA KM MATI BARENG-BARENG</t>
  </si>
  <si>
    <t>@Hilmi28 @arpas2000 @jokowi Terlalu byk diksi pake PSBB, PPKM darurat n bla bla cm dalil biar gk sampe kluar jurus https://t.co/uPJwxiLmLV.Lips Service ogah nanggung rakyat dg konsekuensi lockdown.Bgs di embat dg alasan penanganan Covid.Qt dibego2in dr awal biar byk dana bs disikat.otak makelar n mafia itu</t>
  </si>
  <si>
    <t>Terlalu byk diksi pake PSBB, PPKM darurat n bla bla cm dalil biar gk sampe kluar jurus Service ogah nanggung rakyat dg konsekuensi lockdown.Bgs di embat dg alasan penanganan Covid.Qt dibego2in dr awal biar byk dana bs disikat.otak makelar n mafia itu</t>
  </si>
  <si>
    <t>@Meilialism Itu PPKM apa paket internet TELKOMSEL</t>
  </si>
  <si>
    <t>Itu PPKM apa paket internet TELKOMSEL</t>
  </si>
  <si>
    <t>@ikramarki Rasanya pengen gua kirim ini ke bos gw. 
Penerapan PPKM tapi buat potong gaji karyawan doang 1-2 juta / bulan</t>
  </si>
  <si>
    <t>Rasanya pengen gua kirim ini ke bos gw. Penerapan PPKM tapi buat potong gaji karyawan doang $NUMBER$ juta / bulan</t>
  </si>
  <si>
    <t>Rem Darurat Kuwi Bener-bener Ditarik: Siap-siap PPKM Jawa Bali 3-20 Juli 2021 https://t.co/fgokpt3wAO 
@kompasiana</t>
  </si>
  <si>
    <t>Rem Darurat Kuwi Bener-bener Ditarik: Siap-siap PPKM Jawa Bali $NUMBER$ Juli</t>
  </si>
  <si>
    <t>Misal Nih Sudah Ga ada lagi yang kena covid,terus new normal,habis itu tidak sampai 1 bulan banyak yang kena lagi covid,apakah tetep melakukan PPKM lagi?</t>
  </si>
  <si>
    <t>Misal Nih Sudah Ga ada lagi yang kena covid,terus new normal,habis itu tidak sampai bulan banyak yang kena lagi covid,apakah tetep melakukan PPKM lagi?</t>
  </si>
  <si>
    <t>@Syafakillah5758 @muispebrianto @jokowi Sepakat PPKM darurat.. ✊🏾🇮🇩✊🏾</t>
  </si>
  <si>
    <t>Sepakat PPKM darurat..</t>
  </si>
  <si>
    <t>Bantuan Tunai PPKM Darurat Satu Keluarga Dapat Cuma Rp.10.000/hari  
https://t.co/UEfWewKweD</t>
  </si>
  <si>
    <t>Bantuan Tunai PPKM Darurat Satu Keluarga Dapat Cuma Rp.10.000/hari</t>
  </si>
  <si>
    <t>Yg belum pernah ngerasain WFH dari pertama adanya covid sampe PPKM ada dan ga akan WFH juga ada kok!</t>
  </si>
  <si>
    <t>ppkm pikiran pusing karenamu hahay papale pale</t>
  </si>
  <si>
    <t>PSBB, PPKM, PPKM Darurat, PPKM Darurat Level 4, PPKM Darurat Level Raja Terakhir, PPKM Darurat Akustik Version</t>
  </si>
  <si>
    <t>PSBB, PPKM, PPKM Darurat, PPKM Darurat Level , PPKM Darurat Level Raja Terakhir, PPKM Darurat Akustik Version</t>
  </si>
  <si>
    <t>@e100ss apakah ketika PPKM berlaku tanggal 3 besok tetap bisa malakukan perjalanan ke luar kota? Ataukah akan ada penyekatan seperti ketika Lebaran ?</t>
  </si>
  <si>
    <t>apakah ketika PPKM berlaku tanggal besok tetap bisa malakukan perjalanan ke luar kota? Ataukah akan ada penyekatan seperti ketika Lebaran ?</t>
  </si>
  <si>
    <t>Bersamaan dg PPKM, mari bangkitkan dan rapatkan barisan spiritual masing2.
Setelah satu tahun nakes bekerja (yg sebenarnya mereka pun juga takut, tapi harus TERPAKSA), maka mari kembali kepada Kehebatan yg MahaHebat. Menjadikan Tuhan sebagai SATU2nya Pelindung yg MahaMELINDUNGI.</t>
  </si>
  <si>
    <t>Bersamaan dg PPKM, mari bangkitkan dan rapatkan barisan spiritual masing2.Setelah satu tahun nakes bekerja (yg sebenarnya mereka pun juga takut, tapi harus TERPAKSA), maka mari kembali kepada Kehebatan yg MahaHebat. Menjadikan Tuhan sebagai SATU2nya Pelindung yg MahaMELINDUNGI.</t>
  </si>
  <si>
    <t>Patroli yustisi Polsek Pitu ke Pertokoan, angkringan dan poskamling  edukasi protokol kesehatan dan ppkm mikro partisipatoris https://t.co/0V0ptpeDXy</t>
  </si>
  <si>
    <t>Patroli yustisi Polsek Pitu ke Pertokoan, angkringan dan poskamling edukasi protokol kesehatan dan ppkm mikro partisipatoris</t>
  </si>
  <si>
    <t>NHK News memberitakan tiap saat, kedatangan atlit2 olimpiade dr berbagai negara di Tokyo. Yg istimewa adalah setelah itu memberitakan Jokowi memperketat lagi PPKM di Indonesia. 
Jadi malu, sedunia tahu. Orang sdh mulai normal ini balik lagi..@jokowi</t>
  </si>
  <si>
    <t>NHK News memberitakan tiap saat, kedatangan atlit2 olimpiade dr berbagai negara di Tokyo. Yg istimewa adalah setelah itu memberitakan Jokowi memperketat lagi PPKM di Indonesia. Jadi malu, sedunia tahu. Orang sdh mulai normal ini balik lagi..</t>
  </si>
  <si>
    <t>Ngak boleh harus di rmh ppkm berlaku. https://t.co/DPuYQAtZWL</t>
  </si>
  <si>
    <t>Ngak boleh harus di rmh ppkm berlaku.</t>
  </si>
  <si>
    <t>Lah...?? Sebenernya serius nggak sih ini PPKM Darurat?? https://t.co/xPyJaA9U3N</t>
  </si>
  <si>
    <t>Lah...?? Sebenernya serius nggak sih ini PPKM Darurat??</t>
  </si>
  <si>
    <t>@ridwanmifro PPKM Final Revisi Bisayokbisa</t>
  </si>
  <si>
    <t>PPKM Final Revisi Bisayokbisa</t>
  </si>
  <si>
    <t>@schfess Kabupaten Tangerang nggak masuk ppkm daerurat... Padahal banyak yg terpapar corongrong</t>
  </si>
  <si>
    <t>Kabupaten Tangerang nggak masuk ppkm daerurat... Padahal banyak yg terpapar corongrong</t>
  </si>
  <si>
    <t>@demikeswa @PNS_Ababil Soalnya hari ini jdwl wfh dan efek ppkm darurat jd harus beres hari itu jg. Kan g mungkin mnta ttd pas wfh 😭 emng klo di instansi lain pengajuan tukin gak di ttd dlu baru diajuin?</t>
  </si>
  <si>
    <t>Soalnya hari ini jdwl wfh dan efek ppkm darurat jd harus beres hari itu jg. Kan g mungkin mnta ttd pas wfh emng klo di instansi lain pengajuan tukin gak di ttd dlu baru diajuin?</t>
  </si>
  <si>
    <t>@wanto_asher Nah itu ,, pasti akan PPKM juga ....</t>
  </si>
  <si>
    <t>Nah itu ,, pasti akan PPKM juga ....</t>
  </si>
  <si>
    <t>Om @RamliRizal @msaid_didu bagaimana tanggapan om thdp point2 PPKM ini ??? 😭 https://t.co/LlolsSw8hu</t>
  </si>
  <si>
    <t>Om bagaimana tanggapan om thdp point2 PPKM ini ???</t>
  </si>
  <si>
    <t>Good Morning #pijatsurabaya
Maaf sebelumnya, dengan adanya kebijakan pemerintah tentang PPKM DARURAT Tanggal 3-20 Juli maka @SoloErik_Hasta putuskan reschedule OR surabaya 🙏
Thanks for customer yang masih keep slot for schedule after PPKM
Keep healthy masslov 
See you soon😘 https://t.co/S0vLnf5jOg</t>
  </si>
  <si>
    <t>Good Morning sebelumnya, dengan adanya kebijakan pemerintah tentang PPKM DARURAT Tanggal $NUMBER$ Juli maka putuskan reschedule OR surabaya Thanks for customer yang masih keep slot for schedule after PPKMKeep healthy masslov See you soon</t>
  </si>
  <si>
    <t>@TMCPoldaMetro Pagi... Selama PPKM darurat ada perubahan  tempat dan jam ops tidak ya?</t>
  </si>
  <si>
    <t>Pagi... Selama PPKM darurat ada perubahan tempat dan jam ops tidak ya?</t>
  </si>
  <si>
    <t>ooooo jadi ppkm sama psbb itu sama aja. 🤔</t>
  </si>
  <si>
    <t>ooooo jadi ppkm sama psbb itu sama aja.</t>
  </si>
  <si>
    <t>Pembatasan Kegiatan Masyarakat (PPKM) Darurat untuk Pulau Jawa dan Bali mulai 3 hingga 20 Juli 2021.
Alvin Lie: Kenapa Sampai Detik Ini Pemerintah Tidak Berani Tutup Gerbang Penumpang Internasional? https://t.co/bYlVVp28RP</t>
  </si>
  <si>
    <t>Pembatasan Kegiatan Masyarakat (PPKM) Darurat untuk Pulau Jawa dan Bali mulai hingga Juli .Alvin Lie: Kenapa Sampai Detik Ini Pemerintah Tidak Berani Tutup Gerbang Penumpang Internasional?</t>
  </si>
  <si>
    <t>Opini "menyambut" PPKM darurat https://t.co/MAT0I4YUGr</t>
  </si>
  <si>
    <t>Opini "menyambut" PPKM darurat</t>
  </si>
  <si>
    <t>PSBB,PPKM atau apalah itu singkatan lainnya menurut gue mah sama aja, gak bakalan efektif.</t>
  </si>
  <si>
    <t>Dengan PPKM DARURAT apakah Harun Masiku bisa ketemu?</t>
  </si>
  <si>
    <t>LOCKDOWN, WFH, SFH, PSBB, PPKM, serta turunannya~
Para ambiver amat legowo dgn ini. https://t.co/lTVATj6gDq</t>
  </si>
  <si>
    <t>LOCKDOWN, WFH, SFH, PSBB, PPKM, serta turunannya~Para ambiver amat legowo dgn ini.</t>
  </si>
  <si>
    <t>@nuicemedia Kita PPKM bansos sama quota internet masih dikasih tidak ? Takutnya kasihan buat orang yang tidak punya pemasukan... (hanya berfikir)</t>
  </si>
  <si>
    <t>Kita PPKM bansos sama quota internet masih dikasih tidak ? Takutnya kasihan buat orang yang tidak punya pemasukan... (hanya berfikir)</t>
  </si>
  <si>
    <t>Aturan PPKM Darurat
Jawa-Bali 3 - 20 Juli 2021
Poin 7.
Tmpat ibadah spt masjid, mushala, gereja, pura, wihara, dan kelenteng, serta tmpt umum lainnya yg difungsikan sbg tmpt ibadah ditutup smntra.
Biasanya 14hr, tabrakan dg 'Iedul Adha? Koq sukanya bkin ribut dg umat Islam lho.</t>
  </si>
  <si>
    <t>Aturan PPKM DaruratJawa-Bali - Juli Poin .Tmpat ibadah spt masjid, mushala, gereja, pura, wihara, dan kelenteng, serta tmpt umum lainnya yg difungsikan sbg tmpt ibadah ditutup smntra.Biasanya hr, tabrakan dg 'Iedul Adha? Koq sukanya bkin ribut dg umat Islam lho.</t>
  </si>
  <si>
    <t>Please yok yg sekiranya ekonominya sedikit cukup untuk ppkm jangan komporin yg dibawahbawah kita ni buat 'ga bertahan' untuk stay at home,jangan sok belain tapi coba untuk semangatin mereka,jangan untuk buat mereka ga nerima,dan lebih baik lagi jika kita bisa membantu,stay safe!</t>
  </si>
  <si>
    <t>@CNNIndonesia Katanya begitu..kenyataanya begini..PPKM di berlakukan..orang dari luar berdatangan...wis sak karepmu..</t>
  </si>
  <si>
    <t>Katanya begitu..kenyataanya begini..PPKM di berlakukan..orang dari luar berdatangan...wis sak karepmu..</t>
  </si>
  <si>
    <t>ppkm darurat   ................ . . . . ... ..  .. . .
semangat</t>
  </si>
  <si>
    <t>ppkm darurat ................ . . . . ... .. .. . .semangat</t>
  </si>
  <si>
    <t>@MINKYUOMPONG ppkm namanya, lebih ketat gitu deh karena kasusnya udh tinggi bgt</t>
  </si>
  <si>
    <t>ppkm namanya, lebih ketat gitu deh karena kasusnya udh tinggi bgt</t>
  </si>
  <si>
    <t>Ppkm pemuda pancasila dlu baru km</t>
  </si>
  <si>
    <t>@detikcom Bapaknya dilawan euy, kudunya sih ga boleh, klo liat aturan ppkm</t>
  </si>
  <si>
    <t>Bapaknya dilawan euy, kudunya sih ga boleh, klo liat aturan ppkm</t>
  </si>
  <si>
    <t>jika terjadi peningkatan jumlah kasus gelombang ketiga, pemerintah sudah menyiapkan: "PPKM Darurat Luar Biasa Hebat Idih Ngeri Cuy".
peraturannya: tetap boleh berwisata dengan protokol kesehatan yang sangat-sangat ketat.
kira-kira begitu. https://t.co/xYvP4WWK95</t>
  </si>
  <si>
    <t>jika terjadi peningkatan jumlah kasus gelombang ketiga, pemerintah sudah menyiapkan: "PPKM Darurat Luar Biasa Hebat Idih Ngeri Cuy".peraturannya: tetap boleh berwisata dengan protokol kesehatan yang sangat-sangat ketat.kira-kira begitu.</t>
  </si>
  <si>
    <t>Ppkm darurat salah satu kangkah yang tepat, realisasi nya sebaiknya benar dan ketat! Banyak pasien pulang dari Jakarta +, apalagi Surabaya juga + , stay safe everyone</t>
  </si>
  <si>
    <t>@lxttlepriince @txtdarisisange soalnya lagi ape tu PPKM kan, gabisa berobat</t>
  </si>
  <si>
    <t>soalnya lagi ape tu PPKM kan, gabisa berobat</t>
  </si>
  <si>
    <t>Mulai tanggal 3-20 Juli pemerintah akan memberlakukan PPKM darurat Khusus Jawa dan Bali...
Yesssss urang Sunda keprok 🤗🤗🤗🤗 aman berarti... 🤗🤗</t>
  </si>
  <si>
    <t>Mulai tanggal $NUMBER$ Juli pemerintah akan memberlakukan PPKM darurat Khusus Jawa dan Bali...Yesssss urang Sunda keprok aman berarti...</t>
  </si>
  <si>
    <t>PPKM="Pendidikan Pancasila dan KeMiskinan</t>
  </si>
  <si>
    <t>@LuhutBinsarFans ,PPKM darurat mensyaratkan setiap penumpang pesawat harus sudah di vaksin.. 
Bgmn klo ada pasien yg belum di vaksin yg terjebak sebelum tgl 2 Juli sudah di Jkt untuk pengobatan rujukan dari daerah diluar Jawa Bali dan ingin pulang ke daerah kembali..</t>
  </si>
  <si>
    <t>,PPKM darurat mensyaratkan setiap penumpang pesawat harus sudah di vaksin.. Bgmn klo ada pasien yg belum di vaksin yg terjebak sebelum tgl Juli sudah di Jkt untuk pengobatan rujukan dari daerah diluar Jawa Bali dan ingin pulang ke daerah kembali..</t>
  </si>
  <si>
    <t>PPKM darurat Jawa dan Bali</t>
  </si>
  <si>
    <t>PPKM darurat sebaiknya point ini ditunaikan, jika tidak maka tak akan pernah terlaksana dengan baik. https://t.co/FsSfgGc2gW</t>
  </si>
  <si>
    <t>PPKM darurat sebaiknya point ini ditunaikan, jika tidak maka tak akan pernah terlaksana dengan baik.</t>
  </si>
  <si>
    <t>Jika yg ditunjuk sbg komandan utk PPKM ini bukan Luhut Binsar barangkali efektivitas lebih baik. Rakyat lebih percaya.
Kalau dia ya ujungnya TKA China masuk lagi. Rakyat hanya tunduk ketika ada petugas.
Coba Menhan diminta atau sekalian Anies Baawedan diminta bantu.</t>
  </si>
  <si>
    <t>Jika yg ditunjuk sbg komandan utk PPKM ini bukan Luhut Binsar barangkali efektivitas lebih baik. Rakyat lebih percaya.Kalau dia ya ujungnya TKA China masuk lagi. Rakyat hanya tunduk ketika ada petugas.Coba Menhan diminta atau sekalian Anies Baawedan diminta bantu.</t>
  </si>
  <si>
    <t>@detikcom Ppkm kepanjangan dari</t>
  </si>
  <si>
    <t>Ppkm kepanjangan dari</t>
  </si>
  <si>
    <t>@schfess iya ppkm :(</t>
  </si>
  <si>
    <t>iya ppkm</t>
  </si>
  <si>
    <t>@KAI121 Untuk PPKM besok, naik joglosemarkerto perlu surat vaksin juga gak min?</t>
  </si>
  <si>
    <t>Untuk PPKM besok, naik joglosemarkerto perlu surat vaksin juga gak min?</t>
  </si>
  <si>
    <t>Di balik PPKM jawa bali adakah rencana yg tersembunyi, apa g menutup kemungkinan ada nya aseng dtng scr besar" an sprt yg sdh"...berusaha berfikir positif tp sdh tak percaya lagi https://t.co/TaZaVGDXDl</t>
  </si>
  <si>
    <t>Di balik PPKM jawa bali adakah rencana yg tersembunyi, apa g menutup kemungkinan ada nya aseng dtng scr besar" an sprt yg sdh"...berusaha berfikir positif tp sdh tak percaya lagi</t>
  </si>
  <si>
    <t>Kabar ppkm darurat ini gimana ndor @MandorSR ?</t>
  </si>
  <si>
    <t>Kabar ppkm darurat ini gimana ndor ?</t>
  </si>
  <si>
    <t>@liputan6dotcom ...dan saya mohon agar pejabat² tinggi negara beserta para pengiringnya yang "merasa tinggi" bisa menjadi contoh teladan penerapan aturan di masa PPKM Darurat bagi masyarakat, juga memiliki sense of crisis yang tinggi. Bosen liat mereka cengengesan dan selalu bikin gaduh</t>
  </si>
  <si>
    <t>...dan saya mohon agar pejabat tinggi negara beserta para pengiringnya yang "merasa tinggi" bisa menjadi contoh teladan penerapan aturan di masa PPKM Darurat bagi masyarakat, juga memiliki sense of crisis yang tinggi. Bosen liat mereka cengengesan dan selalu bikin gaduh</t>
  </si>
  <si>
    <t>@OposisiCerdas @PDemokrat dlm islam mengambil madarat yg lbh sedikit vs madarat yg lbh banyak itu d anjurkan. Setiap org islam yg mengkaji ilmu agama dg baik pasti woles dg PPKM toh demi kebaikan bersama. Kecuali para provokator aja yg akan merasa terusik dg PPKM 🤗</t>
  </si>
  <si>
    <t>dlm islam mengambil madarat yg lbh sedikit vs madarat yg lbh banyak itu d anjurkan. Setiap org islam yg mengkaji ilmu agama dg baik pasti woles dg PPKM toh demi kebaikan bersama. Kecuali para provokator aja yg akan merasa terusik dg PPKM</t>
  </si>
  <si>
    <t>Halo min info. Izin bertanya adanya ppkm pelayanan samsat di bandung sampe jam berapa ya ? Dan untuk perpanjangan 5tahun apakah harus orang yang sama dengan ktp atau bisa di wakilkan ?
@PRFMnews</t>
  </si>
  <si>
    <t>Halo min info. Izin bertanya adanya ppkm pelayanan samsat di bandung sampe jam berapa ya ? Dan untuk perpanjangan tahun apakah harus orang yang sama dengan ktp atau bisa di wakilkan ?</t>
  </si>
  <si>
    <t>Galau banget, selama ppkm diem di ekek atau arcamanik ya?🤔</t>
  </si>
  <si>
    <t>Galau banget, selama ppkm diem di ekek atau arcamanik ya?</t>
  </si>
  <si>
    <t>PSBB PPKM PSMS PSIS ........</t>
  </si>
  <si>
    <t>PPKM Melanggar konstitusi, 
Mesjid ditutup,  pekerja buka dgn Prokes, TOLAK...✊✊ https://t.co/MJrttd0E4L https://t.co/izzkno9IqX</t>
  </si>
  <si>
    <t>PPKM Melanggar konstitusi, Mesjid ditutup, pekerja buka dgn Prokes, TOLAK...</t>
  </si>
  <si>
    <t>@Cahyoyok1 SMELTER NIKEL MILIK CINA DI SULTRA GIMANA
KOK GAK DIIKUTKAN DLM CAKUPAN WILAYAH YG KENA PPKM DARUROH ?</t>
  </si>
  <si>
    <t>SMELTER NIKEL MILIK CINA DI SULTRA GIMANAKOK GAK DIIKUTKAN DLM CAKUPAN WILAYAH YG KENA PPKM DARUROH ?</t>
  </si>
  <si>
    <t>PPKM mulu dah
Kapan PDKTnya nih</t>
  </si>
  <si>
    <t>PPKM mulu dahKapan PDKTnya nih</t>
  </si>
  <si>
    <t>@schfess @movntaine eh tp kan ppkm ny 3-20, pdhl msuk sma ny 12,  hmmm membagongkan</t>
  </si>
  <si>
    <t>eh tp kan ppkm ny $NUMBER$, pdhl msuk sma ny , hmmm membagongkan</t>
  </si>
  <si>
    <t>@TeddyGusnaidi @Didiek09165668 Setuju, gara² orang² bandel di dukung sama lambe² nyinyir, sekarang semakin banyak orang kena covid, akhirnya ada PPKM,  akhirnya semakin banyak yang ekonominya nyungsep gara² PPKM.</t>
  </si>
  <si>
    <t>Setuju, gara orang bandel di dukung sama lambe nyinyir, sekarang semakin banyak orang kena covid, akhirnya ada PPKM, akhirnya semakin banyak yang ekonominya nyungsep gara PPKM.</t>
  </si>
  <si>
    <t>Ppkm mulai berlaku #lockdown2021 https://t.co/ASqEsee7WW</t>
  </si>
  <si>
    <t>Ppkm mulai berlaku</t>
  </si>
  <si>
    <t>@NOTASLIMBOY Sementara pulau lain ga melakukan tracing covid dengan bener supaya total yg terdata tidak bertambah, supaya ga kena lockdown atau ppkm atau apapun namanya. Dari data yg didapat mungkin ada yg dikorup juga.</t>
  </si>
  <si>
    <t>Sementara pulau lain ga melakukan tracing covid dengan bener supaya total yg terdata tidak bertambah, supaya ga kena lockdown atau ppkm atau apapun namanya. Dari data yg didapat mungkin ada yg dikorup juga.</t>
  </si>
  <si>
    <t>Persiapan sudah 90% tiba tiba ada berita PPKM. Disarankan pihak gedung untuk pake hampers. Terpaksa lagi tamu dikurangin bener bener keluarga aja :)</t>
  </si>
  <si>
    <t>Persiapan sudah % tiba tiba ada berita PPKM. Disarankan pihak gedung untuk pake hampers. Terpaksa lagi tamu dikurangin bener bener keluarga aja</t>
  </si>
  <si>
    <t>Mapel baru
PPKN jadi PPKM
PSPB jadi PSBB</t>
  </si>
  <si>
    <t>Mapel baruPPKN jadi PPKMPSPB jadi PSBB</t>
  </si>
  <si>
    <t>PPKM Mikro atau bahkan darurat sekalipun membutuhkan contoh dan tauladan.
Kalau rakyatnya diminta disiplin pemerintahnya juga. TKA China jangan boleh datang lagi. 
Kenapa yg ditunjuk Si LBP yg juga biangnya masuk TKA China dan India.Tak sebanding untung dg ruginya.</t>
  </si>
  <si>
    <t>PPKM Mikro atau bahkan darurat sekalipun membutuhkan contoh dan tauladan.Kalau rakyatnya diminta disiplin pemerintahnya juga. TKA China jangan boleh datang lagi. Kenapa yg ditunjuk Si LBP yg juga biangnya masuk TKA China dan India.Tak sebanding untung dg ruginya.</t>
  </si>
  <si>
    <t>Ngedit video ini sambil nangis. 
Doaku pagi di #JumatBerkah ini. 
Smoga Indonesia membaik. Ayo dukung PPKM pemerintah dengan tetap di rumah. Jangan keluar dan jalan2 jika nggak penting2 banget.
#laahaulawalaaquwwataillabillah https://t.co/iM5FWwnMy4</t>
  </si>
  <si>
    <t>Ngedit video ini sambil nangis. Doaku pagi di ini. Smoga Indonesia membaik. Ayo dukung PPKM pemerintah dengan tetap di rumah. Jangan keluar dan jalan2 jika nggak penting2 banget.</t>
  </si>
  <si>
    <t>PPKM TAI!!!!! TOLOL BANGET ASLI https://t.co/2Om7KZE273</t>
  </si>
  <si>
    <t>PPKM TAI!!!!! TOLOL BANGET ASLI</t>
  </si>
  <si>
    <t>@Kimberley20101 Hmmmm...bau- baunya sih sebagian dari pelaksanaan PPKM.</t>
  </si>
  <si>
    <t>Hmmmm...bau- baunya sih sebagian dari pelaksanaan PPKM.</t>
  </si>
  <si>
    <t>Ppkm darurat jwa Bali .simak pernyataannya... #LockDown #Jokowi7TahunCukuplah https://t.co/cynIzB8ayw</t>
  </si>
  <si>
    <t>Ppkm darurat jwa Bali .simak pernyataannya...</t>
  </si>
  <si>
    <t>@tempodotco Semoga habis PPKM darurat bebas covid dan pakai masker Aamiin #PPKMDaruratJawaBali</t>
  </si>
  <si>
    <t>Semoga habis PPKM darurat bebas covid dan pakai masker Aamiin</t>
  </si>
  <si>
    <t>Oke. Pagi-pagi dapet berita galeri nggak boleh buka dulu selama masa ppkm ini. 
Baik.
Kita kencangkan ikat pinggang, kita maksimalkan dagang online. 
Yok bisa yok.</t>
  </si>
  <si>
    <t>Oke. Pagi-pagi dapet berita galeri nggak boleh buka dulu selama masa ppkm ini. Baik.Kita kencangkan ikat pinggang, kita maksimalkan dagang online. Yok bisa yok.</t>
  </si>
  <si>
    <t>Dingin gini..mau ke pasar buat persiapan ppkm makin males, gomart ud paling bener..😂 tp asa kurang afdol kl ga milih teh.. tp selain dingin takut ktm orang, ahhh pandemi sih..ah https://t.co/M56RSqStQL</t>
  </si>
  <si>
    <t>Dingin gini..mau ke pasar buat persiapan ppkm makin males, gomart ud paling bener.. tp asa kurang afdol kl ga milih teh.. tp selain dingin takut ktm orang, ahhh pandemi sih..ah</t>
  </si>
  <si>
    <t>@kompascom Ealaaah....percuma ada aturan PPKM Darurat.....atau punya kepentingan di area wisata tersebut ?? Gak kasian sama Nakes dan dokter ya ?</t>
  </si>
  <si>
    <t>Ealaaah....percuma ada aturan PPKM Darurat.....atau punya kepentingan di area wisata tersebut ?? Gak kasian sama Nakes dan dokter ya ?</t>
  </si>
  <si>
    <t>Orang kantor gue ada yang nikah hari ini, ada juga yang nikah minggu depan. Yang nikah minggu ini masih bisa sedikit happy karena belum kena PPKM, lah yang mingdep dia nyewaa gedung utk 300 undangan… uang udah masuk semua… desas desus &amp;gt;100jt. Bye money</t>
  </si>
  <si>
    <t>Orang kantor gue ada yang nikah hari ini, ada juga yang nikah minggu depan. Yang nikah minggu ini masih bisa sedikit happy karena belum kena PPKM, lah yang mingdep dia nyewaa gedung utk undangan uang udah masuk semua desas desus &amp;gt;100jt. Bye money</t>
  </si>
  <si>
    <t>@NOTASLIMBOY Karena wisata, belanja bukan ritual ibadah.. Kalo ke mesjid, mudik, sholat ied, potong kurban itu yg dilarang.. Makanya PPKM dipasin waktunya sampai 20 Juli, pas Idul Adha..</t>
  </si>
  <si>
    <t>Karena wisata, belanja bukan ritual ibadah.. Kalo ke mesjid, mudik, sholat ied, potong kurban itu yg dilarang.. Makanya PPKM dipasin waktunya sampai Juli, pas Idul Adha..</t>
  </si>
  <si>
    <t>@nxaked Gue di kalimantan nih sekarang, jawa bali kan lg ppkm jd gabisa kesana. Paling pas semester depan baru bisa ketemu</t>
  </si>
  <si>
    <t>Gue di kalimantan nih sekarang, jawa bali kan lg ppkm jd gabisa kesana. Paling pas semester depan baru bisa ketemu</t>
  </si>
  <si>
    <t>apa kabar yg enak pagi ini selain PPKM???</t>
  </si>
  <si>
    <t>wah  belom ppkm udah dingin gini apalagi kalau udah ppkm ya hm</t>
  </si>
  <si>
    <t>wah belom ppkm udah dingin gini apalagi kalau udah ppkm ya hm</t>
  </si>
  <si>
    <t>Min ppkm darurat perpanjangan SIM gimana ya? @PRFMnews</t>
  </si>
  <si>
    <t>Min ppkm darurat perpanjangan SIM gimana ya?</t>
  </si>
  <si>
    <t>@dawil_k @SPlandemic lockdown tanpa bansos sama saja bunuh orang. PSBB tapi gak ada bansos menyebabkan kriminalitas dan perceraian. PPKM tanpa bansos menyebabkan omset usaha berkurang dan demo dimana2. Negara malah ngasih kerjaan buat TKA aseng.</t>
  </si>
  <si>
    <t>lockdown tanpa bansos sama saja bunuh orang. PSBB tapi gak ada bansos menyebabkan kriminalitas dan perceraian. PPKM tanpa bansos menyebabkan omset usaha berkurang dan demo dimana2. Negara malah ngasih kerjaan buat TKA aseng.</t>
  </si>
  <si>
    <t>Pagi-pagi di telp suruh reschedule flight. Ppkm darurat penerbangan ke jawa bali wajib punya kartu vaksin, sementara ada 1 yang belom vaksin. Jadi, vaksin gak ? Vaksin lah !</t>
  </si>
  <si>
    <t>Pagi-pagi di telp suruh reschedule flight. Ppkm darurat penerbangan ke jawa bali wajib punya kartu vaksin, sementara ada yang belom vaksin. Jadi, vaksin gak ? Vaksin lah !</t>
  </si>
  <si>
    <t>Habis PPKN terbitlah PPKM</t>
  </si>
  <si>
    <t>PPKM Darurat menghambat gue nyari duit buat ngelamar dan ngumpulin mahar untuk nikahin si Doi 😌</t>
  </si>
  <si>
    <t>PPKM Darurat menghambat gue nyari duit buat ngelamar dan ngumpulin mahar untuk nikahin si Doi</t>
  </si>
  <si>
    <t>@ariomalv @ainunnajib Tanpa sanksi keras, semua ppkm fafifuwasweswos ga akan ada artinya.</t>
  </si>
  <si>
    <t>Tanpa sanksi keras, semua ppkm fafifuwasweswos ga akan ada artinya.</t>
  </si>
  <si>
    <t>Selamat pagi. Besok udah weekend Tp mulai ppkm. Sehat sehat ya</t>
  </si>
  <si>
    <t>PPKM Darurat Demi Keselamatan Kita Semua, Menekan Penyebaran Virus Covid19 https://t.co/RBwqC4sFA5</t>
  </si>
  <si>
    <t>PPKM Darurat Demi Keselamatan Kita Semua, Menekan Penyebaran Virus Covid19</t>
  </si>
  <si>
    <t>Buah dari mereka yg kemarin nekat mudik . Terimakasih telah membawa bencana baru buat kita semua! 
https://t.co/lldz9rdljU: Jabar Lockdown Tingkat RT/RW, Jakarta Bisa Ditutup Total, Berikut Cakupan PPKM Darurat.
https://t.co/rdlF8K8aOa
melalui @GoogleNews</t>
  </si>
  <si>
    <t>Buah dari mereka yg kemarin nekat mudik . Terimakasih telah membawa bencana baru buat kita semua! : Jabar Lockdown Tingkat RT/RW, Jakarta Bisa Ditutup Total, Berikut Cakupan PPKM Darurat.</t>
  </si>
  <si>
    <t>Gimana? Siap PPKM nya?
Pasien korona 01-03 kampanye minum jamunya sukses? Mentri yg nyuruh makan nasi kucing gmn kampanyenya? Presiden yg slengekan dan nyepelein gak mau lokdown akhirnya malah bengkak pengeluarannya?
Makanya kalo kerja yg bener cok</t>
  </si>
  <si>
    <t>Gimana? Siap PPKM nya?Pasien korona $NUMBER$ kampanye minum jamunya sukses? Mentri yg nyuruh makan nasi kucing gmn kampanyenya? Presiden yg slengekan dan nyepelein gak mau lokdown akhirnya malah bengkak pengeluarannya?Makanya kalo kerja yg bener cok</t>
  </si>
  <si>
    <t>ayo dong giliran udah fix ke malang malah ada ppkm ya Allah 😔</t>
  </si>
  <si>
    <t>ayo dong giliran udah fix ke malang malah ada ppkm ya Allah</t>
  </si>
  <si>
    <t>Haaa Rembang juga PPKM :( https://t.co/EFT7aPLprF</t>
  </si>
  <si>
    <t>Haaa Rembang juga PPKM</t>
  </si>
  <si>
    <t>@kompascom Mulai rakjel rajelas. Trus buat apa ada kata "darurat" di PPKM?! 
hilih</t>
  </si>
  <si>
    <t>Mulai rakjel rajelas. Trus buat apa ada kata "darurat" di PPKM?! hilih</t>
  </si>
  <si>
    <t>Intinya, patuhi PPKM dgn serius sebaga upaya menurunkan kasus.
Kalo masih ada yg bandel ngajakin kumpul, ya ditolak aja.
Covid ini bukan main2.
Butuh kerja sama semua pihak mulai dari warga - nakes - pemerintah dan semua stakeholder💪🏻💪🏻💪🏻</t>
  </si>
  <si>
    <t>Intinya, patuhi PPKM dgn serius sebaga upaya menurunkan kasus.Kalo masih ada yg bandel ngajakin kumpul, ya ditolak aja.Covid ini bukan main2.Butuh kerja sama semua pihak mulai dari warga - nakes - pemerintah dan semua stakeholder</t>
  </si>
  <si>
    <t>PPKM
Peraturan
Pengurangan
Kerja
Masyarakat</t>
  </si>
  <si>
    <t>PPKMPeraturanPenguranganKerjaMasyarakat</t>
  </si>
  <si>
    <t>@Kimberley20101 Kebijakan ini pasti gak jalan, ane sangat yakin, coba aja kita saksikan di lapangan..
Jika PPKM darurat berlaku yang sibuk itu wercok, satpol PP, dan aparat gabungan...
Ini mana gak ada..Bull shit lah..</t>
  </si>
  <si>
    <t>Kebijakan ini pasti gak jalan, ane sangat yakin, coba aja kita saksikan di lapangan..Jika PPKM darurat berlaku yang sibuk itu wercok, satpol PP, dan aparat gabungan...Ini mana gak ada..Bull shit lah..</t>
  </si>
  <si>
    <t>Tadi liat di tv pengumuman aturan PPKM Jawa-Bali tapi ga kedengeran Bandara Internasional ditutup…🤔</t>
  </si>
  <si>
    <t>Tadi liat di tv pengumuman aturan PPKM Jawa-Bali tapi ga kedengeran Bandara Internasional ditutup</t>
  </si>
  <si>
    <t>@KAI121 
Selamat pagi min, untuk penumpang KA dhoho/penataran selama PPKM darurat 3-20 juli mendatang apa juga harus menunjukkan kartu vaksin?? Terimakasih</t>
  </si>
  <si>
    <t>Selamat pagi min, untuk penumpang KA dhoho/penataran selama PPKM darurat $NUMBER$ juli mendatang apa juga harus menunjukkan kartu vaksin?? Terimakasih</t>
  </si>
  <si>
    <t>Udahlah pak
Urus aja ini PPKM
Jangan sampe nanti anda bilang kesalahan kita bersama
Fokus pak, jangan sampe ada pejabat lu yg korupsi
Presiden nya situ kan?? Menteri rasa Presiden https://t.co/kePIIXrg9t</t>
  </si>
  <si>
    <t>Udahlah pakUrus aja ini PPKMJangan sampe nanti anda bilang kesalahan kita bersamaFokus pak, jangan sampe ada pejabat lu yg korupsiPresiden nya situ kan?? Menteri rasa Presiden</t>
  </si>
  <si>
    <t>PPKM
Sekolah online, belanja online, ga bales chat padahal online</t>
  </si>
  <si>
    <t>PPKMSekolah online, belanja online, ga bales chat padahal online</t>
  </si>
  <si>
    <t>@mata_sepasang Ketika PPKM Darurat dilaksanakan, dan ternyata tka cayna berbondong bondong masuk, disitulah semakin terlihat betapa rakyat benar2 menjadi tamu di negaranya sendiri. Dan istana adalah kacung cayna..
#DukungMahasiswaRevolusi
#DukungMahasiswaRevolusi</t>
  </si>
  <si>
    <t>Ketika PPKM Darurat dilaksanakan, dan ternyata tka cayna berbondong bondong masuk, disitulah semakin terlihat betapa rakyat benar2 menjadi tamu di negaranya sendiri. Dan istana adalah kacung cayna..</t>
  </si>
  <si>
    <t>Hay @KAI121 apakah sudah ada persyaratan terbaru karena adanya PPKM Darurat?</t>
  </si>
  <si>
    <t>Hay apakah sudah ada persyaratan terbaru karena adanya PPKM Darurat?</t>
  </si>
  <si>
    <t>@AdhieMassardi Setuju banget Pak Adhie 👍
Yg kita ngga punya itu leadership. Bukti paling gampang adl menyerahkan pelaksanaan PPKM darurat ke orang lain. Itu sebenarnya hanya menutupi ketidakmampuannya aja.
Sialnya yg dikasih mandat orang yg bisanya ngancam suruh nurut. Kan ngehe.</t>
  </si>
  <si>
    <t>Setuju banget Pak Adhie Yg kita ngga punya itu leadership. Bukti paling gampang adl menyerahkan pelaksanaan PPKM darurat ke orang lain. Itu sebenarnya hanya menutupi ketidakmampuannya aja.Sialnya yg dikasih mandat orang yg bisanya ngancam suruh nurut. Kan ngehe.</t>
  </si>
  <si>
    <t>KA DOHO PENATARAN selama ppkm  ga beroprasi ya min? @KAI121</t>
  </si>
  <si>
    <t>KA DOHO PENATARAN selama ppkm ga beroprasi ya min?</t>
  </si>
  <si>
    <t>Ppkm ini ada wfh enak kali ya, bisa bangun siang sama gak ketemu macet pagi sore</t>
  </si>
  <si>
    <t>@AngkasaPura_2 halo, selamat pagi, mohon informasi detil untuk tes swab yang akan digunakan saat PPKM 2-20 Juli 2021, untuk penerbangan ke Jawa dan Bali.
Terimakasih.</t>
  </si>
  <si>
    <t>halo, selamat pagi, mohon informasi detil untuk tes swab yang akan digunakan saat PPKM $NUMBER$ Juli , untuk penerbangan ke Jawa dan Bali.Terimakasih.</t>
  </si>
  <si>
    <t>Assalamu'alaikum. Selamat pagi. Ayo kita sukseskan PPKM Darurat untuk lawan Covid-19 dgn disiplin Memakai Masker, Menjaga jarak dan Mencuci tangan. https://t.co/YAiB0V0HJq</t>
  </si>
  <si>
    <t>Assalamu'alaikum. Selamat pagi. Ayo kita sukseskan PPKM Darurat untuk lawan Covid-19 dgn disiplin Memakai Masker, Menjaga jarak dan Mencuci tangan.</t>
  </si>
  <si>
    <t>Jokowi Resmikan PPKM Hingga 20 Juli, Demokrat: Itu Kan Idul Adha, Pakdhe Ini Memang Hobinya Ribut dengan Umat Islam! https://t.co/0CuE160e5D</t>
  </si>
  <si>
    <t>Jokowi Resmikan PPKM Hingga Juli, Demokrat: Itu Kan Idul Adha, Pakdhe Ini Memang Hobinya Ribut dengan Umat Islam!</t>
  </si>
  <si>
    <t>Ayo Dukung PPKM https://t.co/uFL7WqffFA</t>
  </si>
  <si>
    <t>Ayo Dukung PPKM</t>
  </si>
  <si>
    <t>Kita lihat aktualnya PPKM darurat.</t>
  </si>
  <si>
    <t>@CommuterLine Kalau bisa nih min, KA lokal purwakarta - cikarang, selama ppkm darurat dibatalkan saja perjalanan nya. Untuk mengurangi mobilitas penumpung dari 3 kabupaten yang menerapkan ppkm darurat.</t>
  </si>
  <si>
    <t>Kalau bisa nih min, KA lokal purwakarta - cikarang, selama ppkm darurat dibatalkan saja perjalanan nya. Untuk mengurangi mobilitas penumpung dari kabupaten yang menerapkan ppkm darurat.</t>
  </si>
  <si>
    <t>Jawa yang parah, Bali jg kena dampaknya PPKM. Lombok dll kemana? emang bukan Indonesia?</t>
  </si>
  <si>
    <t>Ppkm tidak fair</t>
  </si>
  <si>
    <t>Baru saja Presiden Jokowi mengumumkan PPKM darurat untuk daerah Jawa-Bali selama 3-20 Juli 2021.
Opsi ini dipilih pemerintah karena sudah terbukti beberapa bulan lalu, ketika pembatasan diberlakukan, maka penurunan kasus corona juga terjadi.
Stay Safe, Stay Healthy. https://t.co/edCId9n8IO</t>
  </si>
  <si>
    <t>Baru saja Presiden Jokowi mengumumkan PPKM darurat untuk daerah Jawa-Bali selama $NUMBER$ Juli .Opsi ini dipilih pemerintah karena sudah terbukti beberapa bulan lalu, ketika pembatasan diberlakukan, maka penurunan kasus corona juga terjadi.Stay Safe, Stay Healthy.</t>
  </si>
  <si>
    <t>Semua ada hikmahnya,Alloh takdirkan acara diundur ke tgl 25 juli. Ppkm berlaku dan di perketat,smoga covid segera memvaik dan musnah,acara pun Alloh mudahkan.</t>
  </si>
  <si>
    <t>Semua ada hikmahnya,Alloh takdirkan acara diundur ke tgl juli. Ppkm berlaku dan di perketat,smoga covid segera memvaik dan musnah,acara pun Alloh mudahkan.</t>
  </si>
  <si>
    <t>ppkm program apaan dah?</t>
  </si>
  <si>
    <t>ppkm ini membunuhku</t>
  </si>
  <si>
    <t>@PatubMbel Wes ta rek manut o pemerintah,selama psbb ppkm wingi lak enak beras karo kebutuhan hidup di tanggung ....... Dewe</t>
  </si>
  <si>
    <t>Wes ta rek manut o pemerintah,selama psbb ppkm wingi lak enak beras karo kebutuhan hidup di tanggung ....... Dewe</t>
  </si>
  <si>
    <t>LALU APA YANG HARUS KITA LAKUKAN JIKA KRITIK YANG MENYERTAI FAKTA DILAPANGAN DIANGGAP BASI DI TELINGA SANG PENGUASA!!
Selamat Berjuang, makan pagi,siang,malammu tidak di tanggung pemerintah 🔥 PSBB VARIAN BARU = PPKM 👌🏻
Pak De 5 periode gaasss 👍🏻 https://t.co/W5mvgq9FKR</t>
  </si>
  <si>
    <t>LALU APA YANG HARUS KITA LAKUKAN JIKA KRITIK YANG MENYERTAI FAKTA DILAPANGAN DIANGGAP BASI DI TELINGA SANG PENGUASA!!Selamat Berjuang, makan pagi,siang,malammu tidak di tanggung pemerintah PSBB VARIAN BARU = PPKM Pak De periode gaasss</t>
  </si>
  <si>
    <t>KSTP sangat kejam terhadap warga sipil asli Papua. Segera tangkap para pelaku, agar saudara2 kami yang di Papua hidupnya aman dan damai. PPKM Bentengi Negeri https://t.co/WZjLodlNFV</t>
  </si>
  <si>
    <t>KSTP sangat kejam terhadap warga sipil asli Papua. Segera tangkap para pelaku, agar saudara2 kami yang di Papua hidupnya aman dan damai. PPKM Bentengi Negeri</t>
  </si>
  <si>
    <t>Lagi pengen ngopi, tapi ntar ada PPKM 😭</t>
  </si>
  <si>
    <t>Lagi pengen ngopi, tapi ntar ada PPKM</t>
  </si>
  <si>
    <t>PPKM dimulai ~
Balik tidur nggak !?</t>
  </si>
  <si>
    <t>PPKM dimulai ~Balik tidur nggak !?</t>
  </si>
  <si>
    <t>@TMCPoldaMetro Mohon info, sabtu ini selama ppkm ketat jawa bali, apakah perpanjangan stnk masih buka? Pajak stnk saya habis tgl 7 juli. Trims</t>
  </si>
  <si>
    <t>Mohon info, sabtu ini selama ppkm ketat jawa bali, apakah perpanjangan stnk masih buka? Pajak stnk saya habis tgl juli. Trims</t>
  </si>
  <si>
    <t>Meningkatnya angka covid-19 membuat kebijakan PPKM menjadi skala darurat yang akan diperpanjang dari tanggal 3 hingga 20 Juli di wilayah Jawa Bali
#TaatPPKMDarurat
Disiplin perketat prokes https://t.co/s4nL4zLI2u</t>
  </si>
  <si>
    <t>Meningkatnya angka covid-19 membuat kebijakan PPKM menjadi skala darurat yang akan diperpanjang dari tanggal hingga Juli di wilayah Jawa Bali perketat prokes</t>
  </si>
  <si>
    <t>PPKM Bentengi Negeri
 Mahkamah Agung (MA) memutuskan tes wawasan kebangsaan (TWK) untuk calon Pegawai Negeri Sipil (CPNS) sah dan konstitusional
https://t.co/tZIgH2Tgmd</t>
  </si>
  <si>
    <t>PPKM Bentengi Negeri Mahkamah Agung (MA) memutuskan tes wawasan kebangsaan (TWK) untuk calon Pegawai Negeri Sipil (CPNS) sah dan konstitusional</t>
  </si>
  <si>
    <t>@IvoneHall Iya ce smoga smua sehat2 sj ya....🙏🙏🙏 , Hri ini sdh mulai PPKM ketat di Tangerang....mudah2an bsa menekan angka penularan Covid</t>
  </si>
  <si>
    <t>Iya ce smoga smua sehat2 sj ya.... , Hri ini sdh mulai PPKM ketat di Tangerang....mudah2an bsa menekan angka penularan Covid</t>
  </si>
  <si>
    <t>Awas, Cek Penyesuaian Operasional dan Layanan Bandara AP II Selama PPKM Darurat Jawa - Bali https://t.co/UwK6DECalI</t>
  </si>
  <si>
    <t>Awas, Cek Penyesuaian Operasional dan Layanan Bandara AP II Selama PPKM Darurat Jawa - Bali</t>
  </si>
  <si>
    <t>Pgnnya jalan2, tpi PPKM</t>
  </si>
  <si>
    <t>@VIVAcoid Nekat keluar saat ppkm ,sepeda motor/mobil saya kandangkan</t>
  </si>
  <si>
    <t>Nekat keluar saat ppkm ,sepeda motor/mobil saya kandangkan</t>
  </si>
  <si>
    <t>PPKM ato PPKN</t>
  </si>
  <si>
    <t>PPKM pagi pagi kangen mbake</t>
  </si>
  <si>
    <t>@febridiansyah Kecoak demokrasi yang kerjanya menjijikan.
Lemah sekali dia sebenarnya
Selamat menikmati liburan ppkm darurat covid 19.</t>
  </si>
  <si>
    <t>Kecoak demokrasi yang kerjanya menjijikan.Lemah sekali dia sebenarnyaSelamat menikmati liburan ppkm darurat covid .</t>
  </si>
  <si>
    <t>Hari pertama ppkm darurat,pagi pagi bukannya nyantai kaya biasa malah ada meeting,mana meetingnya drivethru wkwk https://t.co/gkKnZQRN4k</t>
  </si>
  <si>
    <t>Hari pertama ppkm darurat,pagi pagi bukannya nyantai kaya biasa malah ada meeting,mana meetingnya drivethru wkwk</t>
  </si>
  <si>
    <t>Hari pertama pemberlakuan PPKM darurat di kota solo, pagi ini terpantau lengang dan tidak sepadat seperti sebelum adanya pandemi ini.ada 4 mall yang ada di kota solo di tutup sementara selama PPKM darurat, yakni solo grand mall, solo Paragon,solo square dan mall Robinson.</t>
  </si>
  <si>
    <t>Hari pertama pemberlakuan PPKM darurat di kota solo, pagi ini terpantau lengang dan tidak sepadat seperti sebelum adanya pandemi ini.ada mall yang ada di kota solo di tutup sementara selama PPKM darurat, yakni solo grand mall, solo Paragon,solo square dan mall Robinson.</t>
  </si>
  <si>
    <t>Pemberlakuan PPKM darurat khusus wilayah Jawa Bali akan mulai dilaksanakan mulai tanggal 3 Juli hingga 20 Juli 2021
#TaatPPKMDarurat
Disiplin Perketat Prokes https://t.co/LNuct6hes2</t>
  </si>
  <si>
    <t>Pemberlakuan PPKM darurat khusus wilayah Jawa Bali akan mulai dilaksanakan mulai tanggal Juli hingga Juli Perketat Prokes</t>
  </si>
  <si>
    <t>Di butuhkan aparat Pemda DKI yang benar2 tegas dalam menjalankan PPKM</t>
  </si>
  <si>
    <t>Ppkm darurat, untuk #dirumahaja , @IndiHome buka semua channelnya dong kaka, biar makin anteng di rumah</t>
  </si>
  <si>
    <t>Ppkm darurat, untuk , buka semua channelnya dong kaka, biar makin anteng di rumah</t>
  </si>
  <si>
    <t>@PT_Transjakarta min mohon info selama ppkm darurat rute 7c bkn-cibubur beroperasi engga ya? Terimakasih min</t>
  </si>
  <si>
    <t>min mohon info selama ppkm darurat rute c bkn-cibubur beroperasi engga ya? Terimakasih min</t>
  </si>
  <si>
    <t>Rakyat dipenjara, tka komunis cina menyerbu dan menyebarkan virus. jadi buat apa PPKM gratis diberlakukan? https://t.co/W4i0uJZCjm</t>
  </si>
  <si>
    <t>Rakyat dipenjara, tka komunis cina menyerbu dan menyebarkan virus. jadi buat apa PPKM gratis diberlakukan?</t>
  </si>
  <si>
    <t>@CommuterLine mimin, kereta jadwal terakhir selama ppkm ini, dari tanah abang tujuan rangkas bitung jam berapa ya?</t>
  </si>
  <si>
    <t>mimin, kereta jadwal terakhir selama ppkm ini, dari tanah abang tujuan rangkas bitung jam berapa ya?</t>
  </si>
  <si>
    <t>Semoga PPKM ini beneran efektif, ngurangin kasus covid di indo 🙏</t>
  </si>
  <si>
    <t>Semoga PPKM ini beneran efektif, ngurangin kasus covid di indo</t>
  </si>
  <si>
    <t>@ditaskr Seriusan? Soalnya lagi ppkm, mobil plat B takut disuruh balik😂</t>
  </si>
  <si>
    <t>Seriusan? Soalnya lagi ppkm, mobil plat B takut disuruh balik</t>
  </si>
  <si>
    <t>KMARIN BLGNYA GA BKAL IKUT PPKM SKRG MALAH TBA2 BILANG NURUT PAS UDA H-BEBERAPA JAM
DIKIRANYE TMPAT WISATA BISA ASAL TUTUP AJA KYK DAGANG KELONTONG APA ???
DAH LAH UDH CAPEK DNGER PEMERINTAH</t>
  </si>
  <si>
    <t>KMARIN BLGNYA GA BKAL IKUT PPKM SKRG MALAH TBA2 BILANG NURUT PAS UDA H-BEBERAPA JAMDIKIRANYE TMPAT WISATA BISA ASAL TUTUP AJA KYK DAGANG KELONTONG APA ???DAH LAH UDH CAPEK DNGER PEMERINTAH</t>
  </si>
  <si>
    <t>@gnsrrrr @Ayukboneka simulasi menjalani ppkm kak</t>
  </si>
  <si>
    <t>simulasi menjalani ppkm kak</t>
  </si>
  <si>
    <t>Pagii !
PPKM dimulai nih, Tidur lagi aja ya ~
#dirumahaja</t>
  </si>
  <si>
    <t>Pagii !PPKM dimulai nih, Tidur lagi aja ya ~</t>
  </si>
  <si>
    <t>Day 1 ppkm https://t.co/vwqH2XBRmq</t>
  </si>
  <si>
    <t>Day ppkm</t>
  </si>
  <si>
    <t>@azwarhadi Kalau ppkm ga bisa masuk jakarta apa dek?
Tinggal swab antigen aja bukannya?</t>
  </si>
  <si>
    <t>Kalau ppkm ga bisa masuk jakarta apa dek?Tinggal swab antigen aja bukannya?</t>
  </si>
  <si>
    <t>KKL i belum diapprove tapi udah dipending karena PPKM 😌👌</t>
  </si>
  <si>
    <t>KKL i belum diapprove tapi udah dipending karena PPKM</t>
  </si>
  <si>
    <t>Selamat pagi PPKM
"Pengen peluk kamu manies" 💓</t>
  </si>
  <si>
    <t>Selamat pagi PPKM"Pengen peluk kamu manies"</t>
  </si>
  <si>
    <t>Pemerintah resmi menetapkan Pemberlakuan Pembatasan Kegiatan Masyarakat (PPKM) Darurat di Jawa dan Bali, yang berlaku selama dua minggu, mulai 3-20 Juli 2021. Dimulai hari ini, yuk bisa yukk menurunkan kasus aktif ..
https://t.co/ro5af0rS7m</t>
  </si>
  <si>
    <t>Pemerintah resmi menetapkan Pemberlakuan Pembatasan Kegiatan Masyarakat (PPKM) Darurat di Jawa dan Bali, yang berlaku selama dua minggu, mulai $NUMBER$ Juli .Dimulai hari ini, yuk bisa yukk menurunkan kasus aktif ..</t>
  </si>
  <si>
    <t>ini kelar PPKM fix gua jadi pro gamers sih 😅</t>
  </si>
  <si>
    <t>ini kelar PPKM fix gua jadi pro gamers sih</t>
  </si>
  <si>
    <t>Akibat #PPKM akses kampus sangat ketat</t>
  </si>
  <si>
    <t>Akibat akses kampus sangat ketat</t>
  </si>
  <si>
    <t>@arusbaik_id PPKM  diberlakukan dari tanggal 3 s/d 20 Juli 2021 #Giveaway  #QuizTerbaikArusBaik  @gracesatun  @mincemamahoki  @ucyicy11  @putoricindy  @ryanti1234</t>
  </si>
  <si>
    <t>PPKM diberlakukan dari tanggal s/d Juli</t>
  </si>
  <si>
    <t>Cari pijat berpengalaman?
Di @pijat_rasadispa siap melayani dengan sepenuh hati☺
✅ Protokol kesehatan
✅ Privasi terjamin
✅ Terapis Pria Profesional
✅ Harga terjangkau
Info &amp;amp; Reservasi
WA https://t.co/bqtdO8I6z4 
Selama Masa PPKM saya membatasi hanya 1 outcall https://t.co/4QTma2E7pK</t>
  </si>
  <si>
    <t>Cari pijat berpengalaman?Di siap melayani dengan sepenuh hati Protokol kesehatan Privasi terjamin Terapis Pria Profesional Harga terjangkauInfo &amp;amp; ReservasiWA Selama Masa PPKM saya membatasi hanya outcall</t>
  </si>
  <si>
    <t>@fdllauliarhm Wkwkwkwkwk lets see apakah bener2 ppkm atau engga mamm🙃🙃</t>
  </si>
  <si>
    <t>Wkwkwkwkwk lets see apakah bener2 ppkm atau engga mamm</t>
  </si>
  <si>
    <t>@RieGucciano Kalau hasil panen kena ppkm engga yah?</t>
  </si>
  <si>
    <t>Kalau hasil panen kena ppkm engga yah?</t>
  </si>
  <si>
    <t>@RizkiAsihan menghindar dari LOCKDOWN &amp;gt; PSBB &amp;gt; lalu &amp;gt; PSBB transisi &amp;gt; lalu &amp;gt; PSBB total &amp;gt; lalu &amp;gt; PPKM &amp;gt; lalu &amp;gt; PPKM mikro &amp;gt; lalu &amp;gt; PPKM darurat &amp;gt; lalu apa lagi....</t>
  </si>
  <si>
    <t>menghindar dari LOCKDOWN &amp;gt; PSBB &amp;gt; lalu &amp;gt; PSBB transisi &amp;gt; lalu &amp;gt; PSBB total &amp;gt; lalu &amp;gt; PPKM &amp;gt; lalu &amp;gt; PPKM mikro &amp;gt; lalu &amp;gt; PPKM darurat &amp;gt; lalu apa lagi....</t>
  </si>
  <si>
    <t>@HeriSuwondo2 Ya harusnya cukup 14 hari isoman, PPKM.jawa bali.</t>
  </si>
  <si>
    <t>Ya harusnya cukup hari isoman, PPKM.jawa bali.</t>
  </si>
  <si>
    <t>Ppkm membunuh ekonomi 😥 https://t.co/Iwhg66POya</t>
  </si>
  <si>
    <t>Ppkm membunuh ekonomi</t>
  </si>
  <si>
    <t>Jokowi: Selama PPKM Darurat, WFH 100%, Mal Tutup
Luhut : Ancam Berhentikan Kepala Daerah yg abai Aturan PPKM.
Gibran : Mal Tetap buka selama  PPKM Darurat, Beda dengan Pusat.
Keren kan Anak Pak Lurah ! beda sendirian, 
ini baru dkasih jbatan walikota lho ! https://t.co/06Cq8xKd7m</t>
  </si>
  <si>
    <t>Jokowi: Selama PPKM Darurat, WFH %, Mal TutupLuhut : Ancam Berhentikan Kepala Daerah yg abai Aturan PPKM.Gibran : Mal Tetap buka selama PPKM Darurat, Beda dengan Pusat.Keren kan Anak Pak Lurah ! beda sendirian, ini baru dkasih jbatan walikota lho !</t>
  </si>
  <si>
    <t>@monika_monika77 Aq blm mutual kk
Krn skrng PPKM...jd konsentrasi d rmh sj jg working WFH...demi menghindari Covid
SALAM SEHAT..yaaa
SELAMAT PAGI ..yaa</t>
  </si>
  <si>
    <t>Aq blm mutual kkKrn skrng PPKM...jd konsentrasi d rmh sj jg working WFH...demi menghindari CovidSALAM SEHAT..yaaaSELAMAT PAGI ..yaa</t>
  </si>
  <si>
    <t>PPKM mematahkan segalanya:")</t>
  </si>
  <si>
    <t>@PT_Transjakarta min mau tanya, selama PPKM Darurat ini jam operasional malam nya sampai jam berapa ya?</t>
  </si>
  <si>
    <t>min mau tanya, selama PPKM Darurat ini jam operasional malam nya sampai jam berapa ya?</t>
  </si>
  <si>
    <t>Mematuhi PPKM Mikro Darurat tujuannya menyelamatkan semua...!!!!</t>
  </si>
  <si>
    <t>ni dampak pengumuman ppkm 3-20 juli sepertinya. makanya pada nimbun 🤔 tp setuju sih. Marketing aja sm dulu emg dijualnya di toko obat cina makanya sampe sekarang pd percaya https://t.co/iNZ9eq3Gbv</t>
  </si>
  <si>
    <t>ni dampak pengumuman ppkm $NUMBER$ juli sepertinya. makanya pada nimbun tp setuju sih. Marketing aja sm dulu emg dijualnya di toko obat cina makanya sampe sekarang pd percaya</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</si>
</sst>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45.75"/>
    <col customWidth="1" min="7" max="26" width="7.63"/>
  </cols>
  <sheetData>
    <row r="1">
      <c r="B1" s="1" t="s">
        <v>0</v>
      </c>
      <c r="C1" s="1" t="s">
        <v>1</v>
      </c>
      <c r="D1" s="1" t="s">
        <v>2</v>
      </c>
      <c r="E1" s="1" t="s">
        <v>3</v>
      </c>
      <c r="F1" s="2" t="s">
        <v>4</v>
      </c>
    </row>
    <row r="2">
      <c r="A2" s="1">
        <v>0.0</v>
      </c>
      <c r="B2" s="3">
        <v>1.0</v>
      </c>
      <c r="C2" s="3" t="s">
        <v>5</v>
      </c>
      <c r="D2" s="3" t="s">
        <v>6</v>
      </c>
      <c r="E2" s="3" t="s">
        <v>7</v>
      </c>
      <c r="F2" s="3" t="str">
        <f>IFERROR(__xludf.DUMMYFUNCTION("GOOGLETRANSLATE(E2,""id"",""en"")"),"PPKM for us who are not arrested by JAWAHAPA RADA DEG with work, afraid of his company gooll out too")</f>
        <v>PPKM for us who are not arrested by JAWAHAPA RADA DEG with work, afraid of his company gooll out too</v>
      </c>
    </row>
    <row r="3">
      <c r="A3" s="1">
        <v>1.0</v>
      </c>
      <c r="B3" s="3">
        <v>2.0</v>
      </c>
      <c r="C3" s="3" t="s">
        <v>8</v>
      </c>
      <c r="D3" s="3" t="s">
        <v>6</v>
      </c>
      <c r="E3" s="3" t="s">
        <v>9</v>
      </c>
      <c r="F3" s="3" t="str">
        <f>IFERROR(__xludf.DUMMYFUNCTION("GOOGLETRANSLATE(E3,""id"",""en"")"),"Amid the people who are thinking; - ""Waduh PPKM is starting tomorrow"" - ""Mr.j.J not geeping the promise is"" - ""What is the vaccine schedule not come out even though it's already registered"" - ""Try if Indonesia Lokdon first"" Then there was a cave w"&amp;"ho thought ""Yess, Messi is free to transfer, it's easy to join to Rome""")</f>
        <v>Amid the people who are thinking; - "Waduh PPKM is starting tomorrow" - "Mr.j.J not geeping the promise is" - "What is the vaccine schedule not come out even though it's already registered" - "Try if Indonesia Lokdon first" Then there was a cave who thought "Yess, Messi is free to transfer, it's easy to join to Rome"</v>
      </c>
    </row>
    <row r="4">
      <c r="A4" s="1">
        <v>2.0</v>
      </c>
      <c r="B4" s="3">
        <v>3.0</v>
      </c>
      <c r="C4" s="3" t="s">
        <v>10</v>
      </c>
      <c r="D4" s="3" t="s">
        <v>6</v>
      </c>
      <c r="E4" s="3" t="s">
        <v>11</v>
      </c>
      <c r="F4" s="3" t="str">
        <f>IFERROR(__xludf.DUMMYFUNCTION("GOOGLETRANSLATE(E4,""id"",""en"")"),"Ppkm why is it valid until July ...!? July is the Eid al-Adha. What is intentional so that Muslims cannot carry out Eid al-Adha prayers and slaughter sacrificial animals ...!? Who and which parties actually plan this PPKM --20 ...!?")</f>
        <v>Ppkm why is it valid until July ...!? July is the Eid al-Adha. What is intentional so that Muslims cannot carry out Eid al-Adha prayers and slaughter sacrificial animals ...!? Who and which parties actually plan this PPKM --20 ...!?</v>
      </c>
    </row>
    <row r="5">
      <c r="A5" s="1">
        <v>3.0</v>
      </c>
      <c r="B5" s="3">
        <v>4.0</v>
      </c>
      <c r="C5" s="3" t="s">
        <v>12</v>
      </c>
      <c r="D5" s="3" t="s">
        <v>6</v>
      </c>
      <c r="E5" s="3" t="s">
        <v>12</v>
      </c>
      <c r="F5" s="3" t="str">
        <f>IFERROR(__xludf.DUMMYFUNCTION("GOOGLETRANSLATE(E5,""id"",""en"")"),"Ppkm why can't Sumatra huh? And others too. Just be compact like that ...")</f>
        <v>Ppkm why can't Sumatra huh? And others too. Just be compact like that ...</v>
      </c>
    </row>
    <row r="6">
      <c r="A6" s="1">
        <v>4.0</v>
      </c>
      <c r="B6" s="3">
        <v>5.0</v>
      </c>
      <c r="C6" s="3" t="s">
        <v>13</v>
      </c>
      <c r="D6" s="3" t="s">
        <v>6</v>
      </c>
      <c r="E6" s="3" t="s">
        <v>14</v>
      </c>
      <c r="F6" s="3" t="str">
        <f>IFERROR(__xludf.DUMMYFUNCTION("GOOGLETRANSLATE(E6,""id"",""en"")"),"SCH! emergency ppkm can only be Java-bali, yes, it means they are not PTM, how come my area does not apply emergency ppkm plus outside Java Bali, how come it is still online c")</f>
        <v>SCH! emergency ppkm can only be Java-bali, yes, it means they are not PTM, how come my area does not apply emergency ppkm plus outside Java Bali, how come it is still online c</v>
      </c>
    </row>
    <row r="7">
      <c r="A7" s="1">
        <v>5.0</v>
      </c>
      <c r="B7" s="3">
        <v>6.0</v>
      </c>
      <c r="C7" s="3" t="s">
        <v>15</v>
      </c>
      <c r="D7" s="3" t="s">
        <v>6</v>
      </c>
      <c r="E7" s="3" t="s">
        <v>16</v>
      </c>
      <c r="F7" s="3" t="str">
        <f>IFERROR(__xludf.DUMMYFUNCTION("GOOGLETRANSLATE(E7,""id"",""en"")"),"God, this campus doesn't want to get online? offline again ppkm gini")</f>
        <v>God, this campus doesn't want to get online? offline again ppkm gini</v>
      </c>
    </row>
    <row r="8">
      <c r="A8" s="1">
        <v>6.0</v>
      </c>
      <c r="B8" s="3">
        <v>7.0</v>
      </c>
      <c r="C8" s="3" t="s">
        <v>17</v>
      </c>
      <c r="D8" s="3" t="s">
        <v>6</v>
      </c>
      <c r="E8" s="3" t="s">
        <v>18</v>
      </c>
      <c r="F8" s="3" t="str">
        <f>IFERROR(__xludf.DUMMYFUNCTION("GOOGLETRANSLATE(E8,""id"",""en"")"),"The contents of the news are really right and it seems like you can't just go to Yogya, but all the conditions are now PCR + vaccine cards. Which made an irritated timing of the release of Mbok Yo Bar PPKM")</f>
        <v>The contents of the news are really right and it seems like you can't just go to Yogya, but all the conditions are now PCR + vaccine cards. Which made an irritated timing of the release of Mbok Yo Bar PPKM</v>
      </c>
    </row>
    <row r="9">
      <c r="A9" s="1">
        <v>7.0</v>
      </c>
      <c r="B9" s="3">
        <v>8.0</v>
      </c>
      <c r="C9" s="3" t="s">
        <v>19</v>
      </c>
      <c r="D9" s="3" t="s">
        <v>6</v>
      </c>
      <c r="E9" s="3" t="s">
        <v>19</v>
      </c>
      <c r="F9" s="3" t="str">
        <f>IFERROR(__xludf.DUMMYFUNCTION("GOOGLETRANSLATE(E9,""id"",""en"")"),"Macro macro ppkm boss mechanics?")</f>
        <v>Macro macro ppkm boss mechanics?</v>
      </c>
    </row>
    <row r="10">
      <c r="A10" s="1">
        <v>8.0</v>
      </c>
      <c r="B10" s="3">
        <v>9.0</v>
      </c>
      <c r="C10" s="3" t="s">
        <v>20</v>
      </c>
      <c r="D10" s="3" t="s">
        <v>6</v>
      </c>
      <c r="E10" s="3" t="s">
        <v>21</v>
      </c>
      <c r="F10" s="3" t="str">
        <f>IFERROR(__xludf.DUMMYFUNCTION("GOOGLETRANSLATE(E10,""id"",""en"")"),"If there is a workplace that doesn't want to obey the PPKM? Can it be reported?")</f>
        <v>If there is a workplace that doesn't want to obey the PPKM? Can it be reported?</v>
      </c>
    </row>
    <row r="11">
      <c r="A11" s="1">
        <v>9.0</v>
      </c>
      <c r="B11" s="3">
        <v>10.0</v>
      </c>
      <c r="C11" s="3" t="s">
        <v>22</v>
      </c>
      <c r="D11" s="3" t="s">
        <v>6</v>
      </c>
      <c r="E11" s="3" t="s">
        <v>22</v>
      </c>
      <c r="F11" s="3" t="str">
        <f>IFERROR(__xludf.DUMMYFUNCTION("GOOGLETRANSLATE(E11,""id"",""en"")"),"PPKM (has a sudden miss feeling) emergency.")</f>
        <v>PPKM (has a sudden miss feeling) emergency.</v>
      </c>
    </row>
    <row r="12">
      <c r="A12" s="1">
        <v>10.0</v>
      </c>
      <c r="B12" s="3">
        <v>11.0</v>
      </c>
      <c r="C12" s="3" t="s">
        <v>23</v>
      </c>
      <c r="D12" s="3" t="s">
        <v>6</v>
      </c>
      <c r="E12" s="3" t="s">
        <v>24</v>
      </c>
      <c r="F12" s="3" t="str">
        <f>IFERROR(__xludf.DUMMYFUNCTION("GOOGLETRANSLATE(E12,""id"",""en"")"),"Request a Dong Jes Buntu Ni HRS HRS KMN BEKASI UDH START PPKM JES Have My Children Who Hrs Ddikidikek Dm or Wa Yes")</f>
        <v>Request a Dong Jes Buntu Ni HRS HRS KMN BEKASI UDH START PPKM JES Have My Children Who Hrs Ddikidikek Dm or Wa Yes</v>
      </c>
    </row>
    <row r="13">
      <c r="A13" s="1">
        <v>11.0</v>
      </c>
      <c r="B13" s="3">
        <v>12.0</v>
      </c>
      <c r="C13" s="3" t="s">
        <v>25</v>
      </c>
      <c r="D13" s="3" t="s">
        <v>6</v>
      </c>
      <c r="E13" s="3" t="s">
        <v>26</v>
      </c>
      <c r="F13" s="3" t="str">
        <f>IFERROR(__xludf.DUMMYFUNCTION("GOOGLETRANSLATE(E13,""id"",""en"")"),"Jd yesterday my grandmother who was from Palembang stopped, it was just suddenly it had to go back to the emergency ppkm. Continue as usual, ngeit money. But pearls of pearls come out: ""Bil the money so that Mama is holding it""")</f>
        <v>Jd yesterday my grandmother who was from Palembang stopped, it was just suddenly it had to go back to the emergency ppkm. Continue as usual, ngeit money. But pearls of pearls come out: "Bil the money so that Mama is holding it"</v>
      </c>
    </row>
    <row r="14">
      <c r="A14" s="1">
        <v>12.0</v>
      </c>
      <c r="B14" s="3">
        <v>13.0</v>
      </c>
      <c r="C14" s="3" t="s">
        <v>27</v>
      </c>
      <c r="D14" s="3" t="s">
        <v>6</v>
      </c>
      <c r="E14" s="3" t="s">
        <v>28</v>
      </c>
      <c r="F14" s="3" t="str">
        <f>IFERROR(__xludf.DUMMYFUNCTION("GOOGLETRANSLATE(E14,""id"",""en"")"),"Mo PPKM, PKPU, KDP, whatever it is just the same as cungpret the every day. Those at home")</f>
        <v>Mo PPKM, PKPU, KDP, whatever it is just the same as cungpret the every day. Those at home</v>
      </c>
    </row>
    <row r="15">
      <c r="A15" s="1">
        <v>13.0</v>
      </c>
      <c r="B15" s="3">
        <v>14.0</v>
      </c>
      <c r="C15" s="3" t="s">
        <v>29</v>
      </c>
      <c r="D15" s="3" t="s">
        <v>6</v>
      </c>
      <c r="E15" s="3" t="s">
        <v>30</v>
      </c>
      <c r="F15" s="3" t="str">
        <f>IFERROR(__xludf.DUMMYFUNCTION("GOOGLETRANSLATE(E15,""id"",""en"")"),"What is the government's actions, if the President's child obeys the emergency PPKM regulation, which must close all the malls")</f>
        <v>What is the government's actions, if the President's child obeys the emergency PPKM regulation, which must close all the malls</v>
      </c>
    </row>
    <row r="16">
      <c r="A16" s="1">
        <v>14.0</v>
      </c>
      <c r="B16" s="3">
        <v>15.0</v>
      </c>
      <c r="C16" s="3" t="s">
        <v>31</v>
      </c>
      <c r="D16" s="3" t="s">
        <v>6</v>
      </c>
      <c r="E16" s="3" t="s">
        <v>32</v>
      </c>
      <c r="F16" s="3" t="str">
        <f>IFERROR(__xludf.DUMMYFUNCTION("GOOGLETRANSLATE(E16,""id"",""en"")"),"Emergency PPKM is at least a few days. The rest of hallucinations.")</f>
        <v>Emergency PPKM is at least a few days. The rest of hallucinations.</v>
      </c>
    </row>
    <row r="17">
      <c r="A17" s="1">
        <v>15.0</v>
      </c>
      <c r="B17" s="3">
        <v>16.0</v>
      </c>
      <c r="C17" s="3" t="s">
        <v>33</v>
      </c>
      <c r="D17" s="3" t="s">
        <v>6</v>
      </c>
      <c r="E17" s="3" t="s">
        <v>34</v>
      </c>
      <c r="F17" s="3" t="str">
        <f>IFERROR(__xludf.DUMMYFUNCTION("GOOGLETRANSLATE(E17,""id"",""en"")"),"Still a national strategic project. At Micro PPKM, the strategic project entered into the critical activity category, which must run in a pandemic. Cool, right?")</f>
        <v>Still a national strategic project. At Micro PPKM, the strategic project entered into the critical activity category, which must run in a pandemic. Cool, right?</v>
      </c>
    </row>
    <row r="18">
      <c r="A18" s="1">
        <v>16.0</v>
      </c>
      <c r="B18" s="3">
        <v>17.0</v>
      </c>
      <c r="C18" s="3" t="s">
        <v>35</v>
      </c>
      <c r="D18" s="3" t="s">
        <v>6</v>
      </c>
      <c r="E18" s="3" t="s">
        <v>36</v>
      </c>
      <c r="F18" s="3" t="str">
        <f>IFERROR(__xludf.DUMMYFUNCTION("GOOGLETRANSLATE(E18,""id"",""en"")"),"Not corona, but Kale ah ppkm")</f>
        <v>Not corona, but Kale ah ppkm</v>
      </c>
    </row>
    <row r="19">
      <c r="A19" s="1">
        <v>17.0</v>
      </c>
      <c r="B19" s="3">
        <v>18.0</v>
      </c>
      <c r="C19" s="3" t="s">
        <v>37</v>
      </c>
      <c r="D19" s="3" t="s">
        <v>6</v>
      </c>
      <c r="E19" s="3" t="s">
        <v>38</v>
      </c>
      <c r="F19" s="3" t="str">
        <f>IFERROR(__xludf.DUMMYFUNCTION("GOOGLETRANSLATE(E19,""id"",""en"")"),"It turns out that after being seen ... the level is displayed .. ppkm emergency ppkm hg apply to level")</f>
        <v>It turns out that after being seen ... the level is displayed .. ppkm emergency ppkm hg apply to level</v>
      </c>
    </row>
    <row r="20">
      <c r="A20" s="1">
        <v>18.0</v>
      </c>
      <c r="B20" s="3">
        <v>19.0</v>
      </c>
      <c r="C20" s="3" t="s">
        <v>39</v>
      </c>
      <c r="D20" s="3" t="s">
        <v>6</v>
      </c>
      <c r="E20" s="3" t="s">
        <v>40</v>
      </c>
      <c r="F20" s="3" t="str">
        <f>IFERROR(__xludf.DUMMYFUNCTION("GOOGLETRANSLATE(E20,""id"",""en"")"),"The term PSBB to the emergency PPKM does not have firmness. They doubt which one needs to be detected")</f>
        <v>The term PSBB to the emergency PPKM does not have firmness. They doubt which one needs to be detected</v>
      </c>
    </row>
    <row r="21" ht="15.75" customHeight="1">
      <c r="A21" s="1">
        <v>19.0</v>
      </c>
      <c r="B21" s="3">
        <v>20.0</v>
      </c>
      <c r="C21" s="3" t="s">
        <v>41</v>
      </c>
      <c r="D21" s="3" t="s">
        <v>6</v>
      </c>
      <c r="E21" s="3" t="s">
        <v>42</v>
      </c>
      <c r="F21" s="3" t="str">
        <f>IFERROR(__xludf.DUMMYFUNCTION("GOOGLETRANSLATE(E21,""id"",""en"")"),"Official Emergency PPKM, makes the boss confused to be a mutation of office children or not .....")</f>
        <v>Official Emergency PPKM, makes the boss confused to be a mutation of office children or not .....</v>
      </c>
    </row>
    <row r="22" ht="15.75" customHeight="1">
      <c r="A22" s="1">
        <v>20.0</v>
      </c>
      <c r="B22" s="3">
        <v>21.0</v>
      </c>
      <c r="C22" s="3" t="s">
        <v>43</v>
      </c>
      <c r="D22" s="3" t="s">
        <v>6</v>
      </c>
      <c r="E22" s="3" t="s">
        <v>44</v>
      </c>
      <c r="F22" s="3" t="str">
        <f>IFERROR(__xludf.DUMMYFUNCTION("GOOGLETRANSLATE(E22,""id"",""en"")"),"Emergency PPKM but dialynamed reception was carried out with its duty group. What is this ?? For villagers like we have difficulty giving their knows. Just a handful of self-conscious. If there is no strict prohibition from the apparatus yes, it was hit b"&amp;"y them")</f>
        <v>Emergency PPKM but dialynamed reception was carried out with its duty group. What is this ?? For villagers like we have difficulty giving their knows. Just a handful of self-conscious. If there is no strict prohibition from the apparatus yes, it was hit by them</v>
      </c>
    </row>
    <row r="23" ht="15.75" customHeight="1">
      <c r="A23" s="1">
        <v>21.0</v>
      </c>
      <c r="B23" s="3">
        <v>22.0</v>
      </c>
      <c r="C23" s="3" t="s">
        <v>45</v>
      </c>
      <c r="D23" s="3" t="s">
        <v>6</v>
      </c>
      <c r="E23" s="3" t="s">
        <v>46</v>
      </c>
      <c r="F23" s="3" t="str">
        <f>IFERROR(__xludf.DUMMYFUNCTION("GOOGLETRANSLATE(E23,""id"",""en"")"),"Double mask and PPKM.")</f>
        <v>Double mask and PPKM.</v>
      </c>
    </row>
    <row r="24" ht="15.75" customHeight="1">
      <c r="A24" s="1">
        <v>22.0</v>
      </c>
      <c r="B24" s="3">
        <v>23.0</v>
      </c>
      <c r="C24" s="3" t="s">
        <v>47</v>
      </c>
      <c r="D24" s="3" t="s">
        <v>6</v>
      </c>
      <c r="E24" s="3" t="s">
        <v>48</v>
      </c>
      <c r="F24" s="3" t="str">
        <f>IFERROR(__xludf.DUMMYFUNCTION("GOOGLETRANSLATE(E24,""id"",""en"")"),"Emergency PPKM for Safety Safety Acts Starting S.D. July")</f>
        <v>Emergency PPKM for Safety Safety Acts Starting S.D. July</v>
      </c>
    </row>
    <row r="25" ht="15.75" customHeight="1">
      <c r="A25" s="1">
        <v>23.0</v>
      </c>
      <c r="B25" s="3">
        <v>24.0</v>
      </c>
      <c r="C25" s="3" t="s">
        <v>49</v>
      </c>
      <c r="D25" s="3" t="s">
        <v>6</v>
      </c>
      <c r="E25" s="3" t="s">
        <v>49</v>
      </c>
      <c r="F25" s="3" t="str">
        <f>IFERROR(__xludf.DUMMYFUNCTION("GOOGLETRANSLATE(E25,""id"",""en"")"),"Since the PPKM was applying so it was cooler huh")</f>
        <v>Since the PPKM was applying so it was cooler huh</v>
      </c>
    </row>
    <row r="26" ht="15.75" customHeight="1">
      <c r="A26" s="1">
        <v>24.0</v>
      </c>
      <c r="B26" s="3">
        <v>25.0</v>
      </c>
      <c r="C26" s="3" t="s">
        <v>50</v>
      </c>
      <c r="D26" s="3" t="s">
        <v>6</v>
      </c>
      <c r="E26" s="3" t="s">
        <v>51</v>
      </c>
      <c r="F26" s="3" t="str">
        <f>IFERROR(__xludf.DUMMYFUNCTION("GOOGLETRANSLATE(E26,""id"",""en"")"),"PPKM but the suamik is still going to the office whif")</f>
        <v>PPKM but the suamik is still going to the office whif</v>
      </c>
    </row>
    <row r="27" ht="15.75" customHeight="1">
      <c r="A27" s="1">
        <v>25.0</v>
      </c>
      <c r="B27" s="3">
        <v>26.0</v>
      </c>
      <c r="C27" s="3" t="s">
        <v>52</v>
      </c>
      <c r="D27" s="3" t="s">
        <v>6</v>
      </c>
      <c r="E27" s="3" t="s">
        <v>53</v>
      </c>
      <c r="F27" s="3" t="str">
        <f>IFERROR(__xludf.DUMMYFUNCTION("GOOGLETRANSLATE(E27,""id"",""en"")"),"Cool too ppkm, hopefully there are results")</f>
        <v>Cool too ppkm, hopefully there are results</v>
      </c>
    </row>
    <row r="28" ht="15.75" customHeight="1">
      <c r="A28" s="1">
        <v>26.0</v>
      </c>
      <c r="B28" s="3">
        <v>27.0</v>
      </c>
      <c r="C28" s="3" t="s">
        <v>54</v>
      </c>
      <c r="D28" s="3" t="s">
        <v>6</v>
      </c>
      <c r="E28" s="3" t="s">
        <v>55</v>
      </c>
      <c r="F28" s="3" t="str">
        <f>IFERROR(__xludf.DUMMYFUNCTION("GOOGLETRANSLATE(E28,""id"",""en"")"),"Start tomorrow yak ... Emergency PPKM Ala Jokowi even though there is a term ""quarantine area"" Napa Kgk wants to use what is already SIK?")</f>
        <v>Start tomorrow yak ... Emergency PPKM Ala Jokowi even though there is a term "quarantine area" Napa Kgk wants to use what is already SIK?</v>
      </c>
    </row>
    <row r="29" ht="15.75" customHeight="1">
      <c r="A29" s="1">
        <v>27.0</v>
      </c>
      <c r="B29" s="3">
        <v>28.0</v>
      </c>
      <c r="C29" s="3" t="s">
        <v>56</v>
      </c>
      <c r="D29" s="3" t="s">
        <v>6</v>
      </c>
      <c r="E29" s="3" t="s">
        <v>57</v>
      </c>
      <c r="F29" s="3" t="str">
        <f>IFERROR(__xludf.DUMMYFUNCTION("GOOGLETRANSLATE(E29,""id"",""en"")"),"He said the Emergency PPKM, but still came to the tourist, the wash plan was really")</f>
        <v>He said the Emergency PPKM, but still came to the tourist, the wash plan was really</v>
      </c>
    </row>
    <row r="30" ht="15.75" customHeight="1">
      <c r="A30" s="1">
        <v>28.0</v>
      </c>
      <c r="B30" s="3">
        <v>29.0</v>
      </c>
      <c r="C30" s="3" t="s">
        <v>58</v>
      </c>
      <c r="D30" s="3" t="s">
        <v>6</v>
      </c>
      <c r="E30" s="3" t="s">
        <v>59</v>
      </c>
      <c r="F30" s="3" t="str">
        <f>IFERROR(__xludf.DUMMYFUNCTION("GOOGLETRANSLATE(E30,""id"",""en"")"),"Only this time I hate PPKM")</f>
        <v>Only this time I hate PPKM</v>
      </c>
    </row>
    <row r="31" ht="15.75" customHeight="1">
      <c r="A31" s="1">
        <v>29.0</v>
      </c>
      <c r="B31" s="3">
        <v>30.0</v>
      </c>
      <c r="C31" s="3" t="s">
        <v>60</v>
      </c>
      <c r="D31" s="3" t="s">
        <v>6</v>
      </c>
      <c r="E31" s="3" t="s">
        <v>61</v>
      </c>
      <c r="F31" s="3" t="str">
        <f>IFERROR(__xludf.DUMMYFUNCTION("GOOGLETRANSLATE(E31,""id"",""en"")"),"Enter my city PPKM, really sad, but hopefully with this, Coronce is missing and going to improve")</f>
        <v>Enter my city PPKM, really sad, but hopefully with this, Coronce is missing and going to improve</v>
      </c>
    </row>
    <row r="32" ht="15.75" customHeight="1">
      <c r="A32" s="1">
        <v>30.0</v>
      </c>
      <c r="B32" s="3">
        <v>31.0</v>
      </c>
      <c r="C32" s="3" t="s">
        <v>62</v>
      </c>
      <c r="D32" s="3" t="s">
        <v>6</v>
      </c>
      <c r="E32" s="3" t="s">
        <v>62</v>
      </c>
      <c r="F32" s="3" t="str">
        <f>IFERROR(__xludf.DUMMYFUNCTION("GOOGLETRANSLATE(E32,""id"",""en"")"),"Fly now using PCR, this is good in and out of the PPKM area huh?")</f>
        <v>Fly now using PCR, this is good in and out of the PPKM area huh?</v>
      </c>
    </row>
    <row r="33" ht="15.75" customHeight="1">
      <c r="A33" s="1">
        <v>31.0</v>
      </c>
      <c r="B33" s="3">
        <v>32.0</v>
      </c>
      <c r="C33" s="3" t="s">
        <v>63</v>
      </c>
      <c r="D33" s="3" t="s">
        <v>6</v>
      </c>
      <c r="E33" s="3" t="s">
        <v>63</v>
      </c>
      <c r="F33" s="3" t="str">
        <f>IFERROR(__xludf.DUMMYFUNCTION("GOOGLETRANSLATE(E33,""id"",""en"")"),"Indeed, this emergency PPKM siya has hampered tourism, but who wants to vacation if they are people and people who care about pain?")</f>
        <v>Indeed, this emergency PPKM siya has hampered tourism, but who wants to vacation if they are people and people who care about pain?</v>
      </c>
    </row>
    <row r="34" ht="15.75" customHeight="1">
      <c r="A34" s="1">
        <v>32.0</v>
      </c>
      <c r="B34" s="3">
        <v>33.0</v>
      </c>
      <c r="C34" s="3" t="s">
        <v>64</v>
      </c>
      <c r="D34" s="3" t="s">
        <v>6</v>
      </c>
      <c r="E34" s="3" t="s">
        <v>65</v>
      </c>
      <c r="F34" s="3" t="str">
        <f>IFERROR(__xludf.DUMMYFUNCTION("GOOGLETRANSLATE(E34,""id"",""en"")"),"Ppkm is the concept of gmana sii, this is my sister can go home or kaga dah flight still normal so huh?")</f>
        <v>Ppkm is the concept of gmana sii, this is my sister can go home or kaga dah flight still normal so huh?</v>
      </c>
    </row>
    <row r="35" ht="15.75" customHeight="1">
      <c r="A35" s="1">
        <v>33.0</v>
      </c>
      <c r="B35" s="3">
        <v>34.0</v>
      </c>
      <c r="C35" s="3" t="s">
        <v>66</v>
      </c>
      <c r="D35" s="3" t="s">
        <v>6</v>
      </c>
      <c r="E35" s="3" t="s">
        <v>67</v>
      </c>
      <c r="F35" s="3" t="str">
        <f>IFERROR(__xludf.DUMMYFUNCTION("GOOGLETRANSLATE(E35,""id"",""en"")"),"Ppkm = enforcement of restrictions is less convincing")</f>
        <v>Ppkm = enforcement of restrictions is less convincing</v>
      </c>
    </row>
    <row r="36" ht="15.75" customHeight="1">
      <c r="A36" s="1">
        <v>34.0</v>
      </c>
      <c r="B36" s="3">
        <v>35.0</v>
      </c>
      <c r="C36" s="3" t="s">
        <v>68</v>
      </c>
      <c r="D36" s="3" t="s">
        <v>6</v>
      </c>
      <c r="E36" s="3" t="s">
        <v>69</v>
      </c>
      <c r="F36" s="3" t="str">
        <f>IFERROR(__xludf.DUMMYFUNCTION("GOOGLETRANSLATE(E36,""id"",""en"")"),"All recounts regime rulers today; Psbb..psbb large scale, ppkm..pkpm micro, total? , let alone the term they played, none other than the people's menoder to maintain power. Long life struggle ...")</f>
        <v>All recounts regime rulers today; Psbb..psbb large scale, ppkm..pkpm micro, total? , let alone the term they played, none other than the people's menoder to maintain power. Long life struggle ...</v>
      </c>
    </row>
    <row r="37" ht="15.75" customHeight="1">
      <c r="A37" s="1">
        <v>35.0</v>
      </c>
      <c r="B37" s="3">
        <v>36.0</v>
      </c>
      <c r="C37" s="3" t="s">
        <v>70</v>
      </c>
      <c r="D37" s="3" t="s">
        <v>6</v>
      </c>
      <c r="E37" s="3" t="s">
        <v>71</v>
      </c>
      <c r="F37" s="3" t="str">
        <f>IFERROR(__xludf.DUMMYFUNCTION("GOOGLETRANSLATE(E37,""id"",""en"")"),"The next PPKM program is dead together")</f>
        <v>The next PPKM program is dead together</v>
      </c>
    </row>
    <row r="38" ht="15.75" customHeight="1">
      <c r="A38" s="1">
        <v>36.0</v>
      </c>
      <c r="B38" s="3">
        <v>37.0</v>
      </c>
      <c r="C38" s="3" t="s">
        <v>72</v>
      </c>
      <c r="D38" s="3" t="s">
        <v>6</v>
      </c>
      <c r="E38" s="3" t="s">
        <v>73</v>
      </c>
      <c r="F38" s="3" t="str">
        <f>IFERROR(__xludf.DUMMYFUNCTION("GOOGLETRANSLATE(E38,""id"",""en"")"),"Too, diksi use psbb, emergency ppkm n blah blah ba cm argument so it's not to pull out the service of the service is understood with the consequences of lockdown.bgs in the embankment of the reason for handling covid.qt be sold from the beginning so that "&amp;"the funds can be brushed. The broker's box is the mafia")</f>
        <v>Too, diksi use psbb, emergency ppkm n blah blah ba cm argument so it's not to pull out the service of the service is understood with the consequences of lockdown.bgs in the embankment of the reason for handling covid.qt be sold from the beginning so that the funds can be brushed. The broker's box is the mafia</v>
      </c>
    </row>
    <row r="39" ht="15.75" customHeight="1">
      <c r="A39" s="1">
        <v>37.0</v>
      </c>
      <c r="B39" s="3">
        <v>38.0</v>
      </c>
      <c r="C39" s="3" t="s">
        <v>74</v>
      </c>
      <c r="D39" s="3" t="s">
        <v>6</v>
      </c>
      <c r="E39" s="3" t="s">
        <v>75</v>
      </c>
      <c r="F39" s="3" t="str">
        <f>IFERROR(__xludf.DUMMYFUNCTION("GOOGLETRANSLATE(E39,""id"",""en"")"),"It's PPKM what Telkomsel internet package")</f>
        <v>It's PPKM what Telkomsel internet package</v>
      </c>
    </row>
    <row r="40" ht="15.75" customHeight="1">
      <c r="A40" s="1">
        <v>38.0</v>
      </c>
      <c r="B40" s="3">
        <v>39.0</v>
      </c>
      <c r="C40" s="3" t="s">
        <v>76</v>
      </c>
      <c r="D40" s="3" t="s">
        <v>6</v>
      </c>
      <c r="E40" s="3" t="s">
        <v>77</v>
      </c>
      <c r="F40" s="3" t="str">
        <f>IFERROR(__xludf.DUMMYFUNCTION("GOOGLETRANSLATE(E40,""id"",""en"")"),"It feels like I want to send this to my boss. Application of PPKM but to cut the employee's salary of $ number for $ million / month")</f>
        <v>It feels like I want to send this to my boss. Application of PPKM but to cut the employee's salary of $ number for $ million / month</v>
      </c>
    </row>
    <row r="41" ht="15.75" customHeight="1">
      <c r="A41" s="1">
        <v>39.0</v>
      </c>
      <c r="B41" s="3">
        <v>40.0</v>
      </c>
      <c r="C41" s="3" t="s">
        <v>78</v>
      </c>
      <c r="D41" s="3" t="s">
        <v>6</v>
      </c>
      <c r="E41" s="3" t="s">
        <v>79</v>
      </c>
      <c r="F41" s="3" t="str">
        <f>IFERROR(__xludf.DUMMYFUNCTION("GOOGLETRANSLATE(E41,""id"",""en"")"),"Kuwi Emergency Brake Is Really Withdrawn: Ready for Java PPKM Bali $ NUMBER $ July")</f>
        <v>Kuwi Emergency Brake Is Really Withdrawn: Ready for Java PPKM Bali $ NUMBER $ July</v>
      </c>
    </row>
    <row r="42" ht="15.75" customHeight="1">
      <c r="A42" s="1">
        <v>40.0</v>
      </c>
      <c r="B42" s="3">
        <v>41.0</v>
      </c>
      <c r="C42" s="3" t="s">
        <v>80</v>
      </c>
      <c r="D42" s="3" t="s">
        <v>6</v>
      </c>
      <c r="E42" s="3" t="s">
        <v>81</v>
      </c>
      <c r="F42" s="3" t="str">
        <f>IFERROR(__xludf.DUMMYFUNCTION("GOOGLETRANSLATE(E42,""id"",""en"")"),"For example, there is no more that has been able to get Covid, then New Normal, it doesn't get a lot of months that get more covid, does it still do PPKM again?")</f>
        <v>For example, there is no more that has been able to get Covid, then New Normal, it doesn't get a lot of months that get more covid, does it still do PPKM again?</v>
      </c>
    </row>
    <row r="43" ht="15.75" customHeight="1">
      <c r="A43" s="1">
        <v>41.0</v>
      </c>
      <c r="B43" s="3">
        <v>42.0</v>
      </c>
      <c r="C43" s="3" t="s">
        <v>82</v>
      </c>
      <c r="D43" s="3" t="s">
        <v>6</v>
      </c>
      <c r="E43" s="3" t="s">
        <v>83</v>
      </c>
      <c r="F43" s="3" t="str">
        <f>IFERROR(__xludf.DUMMYFUNCTION("GOOGLETRANSLATE(E43,""id"",""en"")"),"Agree emergency ppkm ..")</f>
        <v>Agree emergency ppkm ..</v>
      </c>
    </row>
    <row r="44" ht="15.75" customHeight="1">
      <c r="A44" s="1">
        <v>42.0</v>
      </c>
      <c r="B44" s="3">
        <v>43.0</v>
      </c>
      <c r="C44" s="3" t="s">
        <v>84</v>
      </c>
      <c r="D44" s="3" t="s">
        <v>6</v>
      </c>
      <c r="E44" s="3" t="s">
        <v>85</v>
      </c>
      <c r="F44" s="3" t="str">
        <f>IFERROR(__xludf.DUMMYFUNCTION("GOOGLETRANSLATE(E44,""id"",""en"")"),"One family Emergency Emergency cash assistance can only be IDR 10,000 / day")</f>
        <v>One family Emergency Emergency cash assistance can only be IDR 10,000 / day</v>
      </c>
    </row>
    <row r="45" ht="15.75" customHeight="1">
      <c r="A45" s="1">
        <v>43.0</v>
      </c>
      <c r="B45" s="3">
        <v>44.0</v>
      </c>
      <c r="C45" s="3" t="s">
        <v>86</v>
      </c>
      <c r="D45" s="3" t="s">
        <v>6</v>
      </c>
      <c r="E45" s="3" t="s">
        <v>86</v>
      </c>
      <c r="F45" s="3" t="str">
        <f>IFERROR(__xludf.DUMMYFUNCTION("GOOGLETRANSLATE(E45,""id"",""en"")"),"Who has never felt the WFH from the first Covid until the PPKM exists and it won't exist anyway!")</f>
        <v>Who has never felt the WFH from the first Covid until the PPKM exists and it won't exist anyway!</v>
      </c>
    </row>
    <row r="46" ht="15.75" customHeight="1">
      <c r="A46" s="1">
        <v>44.0</v>
      </c>
      <c r="B46" s="3">
        <v>45.0</v>
      </c>
      <c r="C46" s="3" t="s">
        <v>87</v>
      </c>
      <c r="D46" s="3" t="s">
        <v>6</v>
      </c>
      <c r="E46" s="3" t="s">
        <v>87</v>
      </c>
      <c r="F46" s="3" t="str">
        <f>IFERROR(__xludf.DUMMYFUNCTION("GOOGLETRANSLATE(E46,""id"",""en"")"),"PPKM Mind Dizziness Because of You Hahay Papale Pale")</f>
        <v>PPKM Mind Dizziness Because of You Hahay Papale Pale</v>
      </c>
    </row>
    <row r="47" ht="15.75" customHeight="1">
      <c r="A47" s="1">
        <v>45.0</v>
      </c>
      <c r="B47" s="3">
        <v>46.0</v>
      </c>
      <c r="C47" s="3" t="s">
        <v>88</v>
      </c>
      <c r="D47" s="3" t="s">
        <v>6</v>
      </c>
      <c r="E47" s="3" t="s">
        <v>89</v>
      </c>
      <c r="F47" s="3" t="str">
        <f>IFERROR(__xludf.DUMMYFUNCTION("GOOGLETRANSLATE(E47,""id"",""en"")"),"PSBB, PPKM, Emergency PPKM, PPKM Emergency Level, PPKM Emergency Level King's Last, PPKM Emergency Acoustic Version")</f>
        <v>PSBB, PPKM, Emergency PPKM, PPKM Emergency Level, PPKM Emergency Level King's Last, PPKM Emergency Acoustic Version</v>
      </c>
    </row>
    <row r="48" ht="15.75" customHeight="1">
      <c r="A48" s="1">
        <v>46.0</v>
      </c>
      <c r="B48" s="3">
        <v>47.0</v>
      </c>
      <c r="C48" s="3" t="s">
        <v>90</v>
      </c>
      <c r="D48" s="3" t="s">
        <v>6</v>
      </c>
      <c r="E48" s="3" t="s">
        <v>91</v>
      </c>
      <c r="F48" s="3" t="str">
        <f>IFERROR(__xludf.DUMMYFUNCTION("GOOGLETRANSLATE(E48,""id"",""en"")"),"Does when the PPKM valid tomorrow can still be able to travel out of town? Or will there be sufferers like when Eid?")</f>
        <v>Does when the PPKM valid tomorrow can still be able to travel out of town? Or will there be sufferers like when Eid?</v>
      </c>
    </row>
    <row r="49" ht="15.75" customHeight="1">
      <c r="A49" s="1">
        <v>47.0</v>
      </c>
      <c r="B49" s="3">
        <v>48.0</v>
      </c>
      <c r="C49" s="3" t="s">
        <v>92</v>
      </c>
      <c r="D49" s="3" t="s">
        <v>6</v>
      </c>
      <c r="E49" s="3" t="s">
        <v>93</v>
      </c>
      <c r="F49" s="3" t="str">
        <f>IFERROR(__xludf.DUMMYFUNCTION("GOOGLETRANSLATE(E49,""id"",""en"")"),"Along with PPKM, let's raise and close the spiritual ranks each. After a year of nakes work (which they actually actually fear, but must be forced), then let's go back to the greatness of the Mahahate. Make God as the one to protect the protector.")</f>
        <v>Along with PPKM, let's raise and close the spiritual ranks each. After a year of nakes work (which they actually actually fear, but must be forced), then let's go back to the greatness of the Mahahate. Make God as the one to protect the protector.</v>
      </c>
    </row>
    <row r="50" ht="15.75" customHeight="1">
      <c r="A50" s="1">
        <v>48.0</v>
      </c>
      <c r="B50" s="3">
        <v>49.0</v>
      </c>
      <c r="C50" s="3" t="s">
        <v>94</v>
      </c>
      <c r="D50" s="3" t="s">
        <v>6</v>
      </c>
      <c r="E50" s="3" t="s">
        <v>95</v>
      </c>
      <c r="F50" s="3" t="str">
        <f>IFERROR(__xludf.DUMMYFUNCTION("GOOGLETRANSLATE(E50,""id"",""en"")"),"Yustisi Pituit Police Patrol to Shops, Angkringan and Health Protocol Educational Poskamling and Micro Participatorist PPKM")</f>
        <v>Yustisi Pituit Police Patrol to Shops, Angkringan and Health Protocol Educational Poskamling and Micro Participatorist PPKM</v>
      </c>
    </row>
    <row r="51" ht="15.75" customHeight="1">
      <c r="A51" s="1">
        <v>49.0</v>
      </c>
      <c r="B51" s="3">
        <v>50.0</v>
      </c>
      <c r="C51" s="3" t="s">
        <v>96</v>
      </c>
      <c r="D51" s="3" t="s">
        <v>6</v>
      </c>
      <c r="E51" s="3" t="s">
        <v>97</v>
      </c>
      <c r="F51" s="3" t="str">
        <f>IFERROR(__xludf.DUMMYFUNCTION("GOOGLETRANSLATE(E51,""id"",""en"")"),"NHK News reported every time, the arrival of Olympic Athletes from various countries in Tokyo. The special thing is that after it proclaims Jokowi tightens again PPKM in Indonesia. So embarrassed, the world knows. This person starts normally back again ..")</f>
        <v>NHK News reported every time, the arrival of Olympic Athletes from various countries in Tokyo. The special thing is that after it proclaims Jokowi tightens again PPKM in Indonesia. So embarrassed, the world knows. This person starts normally back again ..</v>
      </c>
    </row>
    <row r="52" ht="15.75" customHeight="1">
      <c r="A52" s="1">
        <v>50.0</v>
      </c>
      <c r="B52" s="3">
        <v>51.0</v>
      </c>
      <c r="C52" s="3" t="s">
        <v>98</v>
      </c>
      <c r="D52" s="3" t="s">
        <v>6</v>
      </c>
      <c r="E52" s="3" t="s">
        <v>99</v>
      </c>
      <c r="F52" s="3" t="str">
        <f>IFERROR(__xludf.DUMMYFUNCTION("GOOGLETRANSLATE(E52,""id"",""en"")"),"It can't be done at RMH PPKM apply.")</f>
        <v>It can't be done at RMH PPKM apply.</v>
      </c>
    </row>
    <row r="53" ht="15.75" customHeight="1">
      <c r="A53" s="1">
        <v>51.0</v>
      </c>
      <c r="B53" s="3">
        <v>52.0</v>
      </c>
      <c r="C53" s="3" t="s">
        <v>100</v>
      </c>
      <c r="D53" s="3" t="s">
        <v>6</v>
      </c>
      <c r="E53" s="3" t="s">
        <v>101</v>
      </c>
      <c r="F53" s="3" t="str">
        <f>IFERROR(__xludf.DUMMYFUNCTION("GOOGLETRANSLATE(E53,""id"",""en"")"),"NS...?? Actually it's serious about this emergency PPKM ??")</f>
        <v>NS...?? Actually it's serious about this emergency PPKM ??</v>
      </c>
    </row>
    <row r="54" ht="15.75" customHeight="1">
      <c r="A54" s="1">
        <v>52.0</v>
      </c>
      <c r="B54" s="3">
        <v>53.0</v>
      </c>
      <c r="C54" s="3" t="s">
        <v>102</v>
      </c>
      <c r="D54" s="3" t="s">
        <v>6</v>
      </c>
      <c r="E54" s="3" t="s">
        <v>103</v>
      </c>
      <c r="F54" s="3" t="str">
        <f>IFERROR(__xludf.DUMMYFUNCTION("GOOGLETRANSLATE(E54,""id"",""en"")"),"Ppkm final revision bisayok can")</f>
        <v>Ppkm final revision bisayok can</v>
      </c>
    </row>
    <row r="55" ht="15.75" customHeight="1">
      <c r="A55" s="1">
        <v>53.0</v>
      </c>
      <c r="B55" s="3">
        <v>54.0</v>
      </c>
      <c r="C55" s="3" t="s">
        <v>104</v>
      </c>
      <c r="D55" s="3" t="s">
        <v>6</v>
      </c>
      <c r="E55" s="3" t="s">
        <v>105</v>
      </c>
      <c r="F55" s="3" t="str">
        <f>IFERROR(__xludf.DUMMYFUNCTION("GOOGLETRANSLATE(E55,""id"",""en"")"),"Tangerang Regency does not enter PPKM daeakur ... even though many are exposed to the mouthpiece")</f>
        <v>Tangerang Regency does not enter PPKM daeakur ... even though many are exposed to the mouthpiece</v>
      </c>
    </row>
    <row r="56" ht="15.75" customHeight="1">
      <c r="A56" s="1">
        <v>54.0</v>
      </c>
      <c r="B56" s="3">
        <v>55.0</v>
      </c>
      <c r="C56" s="3" t="s">
        <v>106</v>
      </c>
      <c r="D56" s="3" t="s">
        <v>6</v>
      </c>
      <c r="E56" s="3" t="s">
        <v>107</v>
      </c>
      <c r="F56" s="3" t="str">
        <f>IFERROR(__xludf.DUMMYFUNCTION("GOOGLETRANSLATE(E56,""id"",""en"")"),"The problem is today JDWL WFH and the Emergency Emergency effect must be done that day JG. Maybe it's possible that it doesn't work when it's not in other agencies, Tukin's submission is not on TTD DLU, just admitted?")</f>
        <v>The problem is today JDWL WFH and the Emergency Emergency effect must be done that day JG. Maybe it's possible that it doesn't work when it's not in other agencies, Tukin's submission is not on TTD DLU, just admitted?</v>
      </c>
    </row>
    <row r="57" ht="15.75" customHeight="1">
      <c r="A57" s="1">
        <v>55.0</v>
      </c>
      <c r="B57" s="3">
        <v>56.0</v>
      </c>
      <c r="C57" s="3" t="s">
        <v>108</v>
      </c>
      <c r="D57" s="3" t="s">
        <v>6</v>
      </c>
      <c r="E57" s="3" t="s">
        <v>109</v>
      </c>
      <c r="F57" s="3" t="str">
        <f>IFERROR(__xludf.DUMMYFUNCTION("GOOGLETRANSLATE(E57,""id"",""en"")"),"Well that ... will definitely be PPKM too ...")</f>
        <v>Well that ... will definitely be PPKM too ...</v>
      </c>
    </row>
    <row r="58" ht="15.75" customHeight="1">
      <c r="A58" s="1">
        <v>56.0</v>
      </c>
      <c r="B58" s="3">
        <v>57.0</v>
      </c>
      <c r="C58" s="3" t="s">
        <v>110</v>
      </c>
      <c r="D58" s="3" t="s">
        <v>6</v>
      </c>
      <c r="E58" s="3" t="s">
        <v>111</v>
      </c>
      <c r="F58" s="3" t="str">
        <f>IFERROR(__xludf.DUMMYFUNCTION("GOOGLETRANSLATE(E58,""id"",""en"")"),"Om, how come the response to this Point2 PPKM Point2 ???")</f>
        <v>Om, how come the response to this Point2 PPKM Point2 ???</v>
      </c>
    </row>
    <row r="59" ht="15.75" customHeight="1">
      <c r="A59" s="1">
        <v>57.0</v>
      </c>
      <c r="B59" s="3">
        <v>58.0</v>
      </c>
      <c r="C59" s="3" t="s">
        <v>112</v>
      </c>
      <c r="D59" s="3" t="s">
        <v>6</v>
      </c>
      <c r="E59" s="3" t="s">
        <v>113</v>
      </c>
      <c r="F59" s="3" t="str">
        <f>IFERROR(__xludf.DUMMYFUNCTION("GOOGLETRANSLATE(E59,""id"",""en"")"),"Previous Good Morning, with the Government Policy on the Emergency PPKM Date of $ Number $ July, Decide Reschedule or Surabaya Thanks for Customers Still Keep Slot for Schedule After PPKmkeep Healthy Masslov See You Soon")</f>
        <v>Previous Good Morning, with the Government Policy on the Emergency PPKM Date of $ Number $ July, Decide Reschedule or Surabaya Thanks for Customers Still Keep Slot for Schedule After PPKmkeep Healthy Masslov See You Soon</v>
      </c>
    </row>
    <row r="60" ht="15.75" customHeight="1">
      <c r="A60" s="1">
        <v>58.0</v>
      </c>
      <c r="B60" s="3">
        <v>59.0</v>
      </c>
      <c r="C60" s="3" t="s">
        <v>114</v>
      </c>
      <c r="D60" s="3" t="s">
        <v>6</v>
      </c>
      <c r="E60" s="3" t="s">
        <v>115</v>
      </c>
      <c r="F60" s="3" t="str">
        <f>IFERROR(__xludf.DUMMYFUNCTION("GOOGLETRANSLATE(E60,""id"",""en"")"),"Morning ... During the Emergency PPKM there are changes to the place and the OPS hours aren't it?")</f>
        <v>Morning ... During the Emergency PPKM there are changes to the place and the OPS hours aren't it?</v>
      </c>
    </row>
    <row r="61" ht="15.75" customHeight="1">
      <c r="A61" s="1">
        <v>59.0</v>
      </c>
      <c r="B61" s="3">
        <v>60.0</v>
      </c>
      <c r="C61" s="3" t="s">
        <v>116</v>
      </c>
      <c r="D61" s="3" t="s">
        <v>6</v>
      </c>
      <c r="E61" s="3" t="s">
        <v>117</v>
      </c>
      <c r="F61" s="3" t="str">
        <f>IFERROR(__xludf.DUMMYFUNCTION("GOOGLETRANSLATE(E61,""id"",""en"")"),"Ooooo so the ppkm with the PSBB is the same.")</f>
        <v>Ooooo so the ppkm with the PSBB is the same.</v>
      </c>
    </row>
    <row r="62" ht="15.75" customHeight="1">
      <c r="A62" s="1">
        <v>60.0</v>
      </c>
      <c r="B62" s="3">
        <v>61.0</v>
      </c>
      <c r="C62" s="3" t="s">
        <v>118</v>
      </c>
      <c r="D62" s="3" t="s">
        <v>6</v>
      </c>
      <c r="E62" s="3" t="s">
        <v>119</v>
      </c>
      <c r="F62" s="3" t="str">
        <f>IFERROR(__xludf.DUMMYFUNCTION("GOOGLETRANSLATE(E62,""id"",""en"")"),"Limitation of Community Activities (PPKM) Emergency for Java and Bali Starts until July .Alvin Lie: Why until this moment the government does not dare to close the international passenger gate?")</f>
        <v>Limitation of Community Activities (PPKM) Emergency for Java and Bali Starts until July .Alvin Lie: Why until this moment the government does not dare to close the international passenger gate?</v>
      </c>
    </row>
    <row r="63" ht="15.75" customHeight="1">
      <c r="A63" s="1">
        <v>61.0</v>
      </c>
      <c r="B63" s="3">
        <v>62.0</v>
      </c>
      <c r="C63" s="3" t="s">
        <v>120</v>
      </c>
      <c r="D63" s="3" t="s">
        <v>6</v>
      </c>
      <c r="E63" s="3" t="s">
        <v>121</v>
      </c>
      <c r="F63" s="3" t="str">
        <f>IFERROR(__xludf.DUMMYFUNCTION("GOOGLETRANSLATE(E63,""id"",""en"")"),"Opinion ""Welcomes"" Emergency PPKM")</f>
        <v>Opinion "Welcomes" Emergency PPKM</v>
      </c>
    </row>
    <row r="64" ht="15.75" customHeight="1">
      <c r="A64" s="1">
        <v>62.0</v>
      </c>
      <c r="B64" s="3">
        <v>63.0</v>
      </c>
      <c r="C64" s="3" t="s">
        <v>122</v>
      </c>
      <c r="D64" s="3" t="s">
        <v>6</v>
      </c>
      <c r="E64" s="3" t="s">
        <v>122</v>
      </c>
      <c r="F64" s="3" t="str">
        <f>IFERROR(__xludf.DUMMYFUNCTION("GOOGLETRANSLATE(E64,""id"",""en"")"),"PSBB, PPKM or whatever it's an abbreviation, according to me, it's the same, it's not effective.")</f>
        <v>PSBB, PPKM or whatever it's an abbreviation, according to me, it's the same, it's not effective.</v>
      </c>
    </row>
    <row r="65" ht="15.75" customHeight="1">
      <c r="A65" s="1">
        <v>63.0</v>
      </c>
      <c r="B65" s="3">
        <v>64.0</v>
      </c>
      <c r="C65" s="3" t="s">
        <v>123</v>
      </c>
      <c r="D65" s="3" t="s">
        <v>6</v>
      </c>
      <c r="E65" s="3" t="s">
        <v>123</v>
      </c>
      <c r="F65" s="3" t="str">
        <f>IFERROR(__xludf.DUMMYFUNCTION("GOOGLETRANSLATE(E65,""id"",""en"")"),"With Emergency PPKM Is Aaron Masiik I Can Meet?")</f>
        <v>With Emergency PPKM Is Aaron Masiik I Can Meet?</v>
      </c>
    </row>
    <row r="66" ht="15.75" customHeight="1">
      <c r="A66" s="1">
        <v>64.0</v>
      </c>
      <c r="B66" s="3">
        <v>65.0</v>
      </c>
      <c r="C66" s="3" t="s">
        <v>124</v>
      </c>
      <c r="D66" s="3" t="s">
        <v>6</v>
      </c>
      <c r="E66" s="3" t="s">
        <v>125</v>
      </c>
      <c r="F66" s="3" t="str">
        <f>IFERROR(__xludf.DUMMYFUNCTION("GOOGLETRANSLATE(E66,""id"",""en"")"),"Lockdown, WFH, SFH, PSBB, PPKM, and its derivatives ~ Ambivers are very legowo with this.")</f>
        <v>Lockdown, WFH, SFH, PSBB, PPKM, and its derivatives ~ Ambivers are very legowo with this.</v>
      </c>
    </row>
    <row r="67" ht="15.75" customHeight="1">
      <c r="A67" s="1">
        <v>65.0</v>
      </c>
      <c r="B67" s="3">
        <v>66.0</v>
      </c>
      <c r="C67" s="3" t="s">
        <v>126</v>
      </c>
      <c r="D67" s="3" t="s">
        <v>6</v>
      </c>
      <c r="E67" s="3" t="s">
        <v>127</v>
      </c>
      <c r="F67" s="3" t="str">
        <f>IFERROR(__xludf.DUMMYFUNCTION("GOOGLETRANSLATE(E67,""id"",""en"")"),"We ppkm bansos with internet quota still given no? Fear of pity for people who have no income ... (just thinking)")</f>
        <v>We ppkm bansos with internet quota still given no? Fear of pity for people who have no income ... (just thinking)</v>
      </c>
    </row>
    <row r="68" ht="15.75" customHeight="1">
      <c r="A68" s="1">
        <v>66.0</v>
      </c>
      <c r="B68" s="3">
        <v>67.0</v>
      </c>
      <c r="C68" s="3" t="s">
        <v>128</v>
      </c>
      <c r="D68" s="3" t="s">
        <v>6</v>
      </c>
      <c r="E68" s="3" t="s">
        <v>129</v>
      </c>
      <c r="F68" s="3" t="str">
        <f>IFERROR(__xludf.DUMMYFUNCTION("GOOGLETRANSLATE(E68,""id"",""en"")"),"PPKM rules of emerguratjawa-bali - July points How come you like it, it's noisy with Muslims, you know.")</f>
        <v>PPKM rules of emerguratjawa-bali - July points How come you like it, it's noisy with Muslims, you know.</v>
      </c>
    </row>
    <row r="69" ht="15.75" customHeight="1">
      <c r="A69" s="1">
        <v>67.0</v>
      </c>
      <c r="B69" s="3">
        <v>68.0</v>
      </c>
      <c r="C69" s="3" t="s">
        <v>130</v>
      </c>
      <c r="D69" s="3" t="s">
        <v>6</v>
      </c>
      <c r="E69" s="3" t="s">
        <v>130</v>
      </c>
      <c r="F69" s="3" t="str">
        <f>IFERROR(__xludf.DUMMYFUNCTION("GOOGLETRANSLATE(E69,""id"",""en"")"),"Please yok which if the economy is a little enough for the ppkm don't stove the underneath we'll be 'don't last' for stay at home, don't be pretentious but try to be enthusiastic, don't make them not accept, and even better if we can help, Stay safe!")</f>
        <v>Please yok which if the economy is a little enough for the ppkm don't stove the underneath we'll be 'don't last' for stay at home, don't be pretentious but try to be enthusiastic, don't make them not accept, and even better if we can help, Stay safe!</v>
      </c>
    </row>
    <row r="70" ht="15.75" customHeight="1">
      <c r="A70" s="1">
        <v>68.0</v>
      </c>
      <c r="B70" s="3">
        <v>69.0</v>
      </c>
      <c r="C70" s="3" t="s">
        <v>131</v>
      </c>
      <c r="D70" s="3" t="s">
        <v>6</v>
      </c>
      <c r="E70" s="3" t="s">
        <v>132</v>
      </c>
      <c r="F70" s="3" t="str">
        <f>IFERROR(__xludf.DUMMYFUNCTION("GOOGLETRANSLATE(E70,""id"",""en"")"),"He said so ... it turned out like this..ppkm was applyed ... people from outside arrived ... wis sak karepmu ..")</f>
        <v>He said so ... it turned out like this..ppkm was applyed ... people from outside arrived ... wis sak karepmu ..</v>
      </c>
    </row>
    <row r="71" ht="15.75" customHeight="1">
      <c r="A71" s="1">
        <v>69.0</v>
      </c>
      <c r="B71" s="3">
        <v>70.0</v>
      </c>
      <c r="C71" s="3" t="s">
        <v>133</v>
      </c>
      <c r="D71" s="3" t="s">
        <v>6</v>
      </c>
      <c r="E71" s="3" t="s">
        <v>134</v>
      </c>
      <c r="F71" s="3" t="str">
        <f>IFERROR(__xludf.DUMMYFUNCTION("GOOGLETRANSLATE(E71,""id"",""en"")"),"Emergency PPKM ................. . . . ... ... ... .spirit")</f>
        <v>Emergency PPKM ................. . . . ... ... ... .spirit</v>
      </c>
    </row>
    <row r="72" ht="15.75" customHeight="1">
      <c r="A72" s="1">
        <v>70.0</v>
      </c>
      <c r="B72" s="3">
        <v>71.0</v>
      </c>
      <c r="C72" s="3" t="s">
        <v>135</v>
      </c>
      <c r="D72" s="3" t="s">
        <v>6</v>
      </c>
      <c r="E72" s="3" t="s">
        <v>136</v>
      </c>
      <c r="F72" s="3" t="str">
        <f>IFERROR(__xludf.DUMMYFUNCTION("GOOGLETRANSLATE(E72,""id"",""en"")"),"PPKM its name, it's more stringent because the case has been tall")</f>
        <v>PPKM its name, it's more stringent because the case has been tall</v>
      </c>
    </row>
    <row r="73" ht="15.75" customHeight="1">
      <c r="A73" s="1">
        <v>71.0</v>
      </c>
      <c r="B73" s="3">
        <v>72.0</v>
      </c>
      <c r="C73" s="3" t="s">
        <v>137</v>
      </c>
      <c r="D73" s="3" t="s">
        <v>6</v>
      </c>
      <c r="E73" s="3" t="s">
        <v>137</v>
      </c>
      <c r="F73" s="3" t="str">
        <f>IFERROR(__xludf.DUMMYFUNCTION("GOOGLETRANSLATE(E73,""id"",""en"")"),"PPKM Youth Pancasila Dlu Baru Km")</f>
        <v>PPKM Youth Pancasila Dlu Baru Km</v>
      </c>
    </row>
    <row r="74" ht="15.75" customHeight="1">
      <c r="A74" s="1">
        <v>72.0</v>
      </c>
      <c r="B74" s="3">
        <v>73.0</v>
      </c>
      <c r="C74" s="3" t="s">
        <v>138</v>
      </c>
      <c r="D74" s="3" t="s">
        <v>6</v>
      </c>
      <c r="E74" s="3" t="s">
        <v>139</v>
      </c>
      <c r="F74" s="3" t="str">
        <f>IFERROR(__xludf.DUMMYFUNCTION("GOOGLETRANSLATE(E74,""id"",""en"")"),"His father was opposed to euy, his horse can't, if you see the Rules of PPKM")</f>
        <v>His father was opposed to euy, his horse can't, if you see the Rules of PPKM</v>
      </c>
    </row>
    <row r="75" ht="15.75" customHeight="1">
      <c r="A75" s="1">
        <v>73.0</v>
      </c>
      <c r="B75" s="3">
        <v>74.0</v>
      </c>
      <c r="C75" s="3" t="s">
        <v>140</v>
      </c>
      <c r="D75" s="3" t="s">
        <v>6</v>
      </c>
      <c r="E75" s="3" t="s">
        <v>141</v>
      </c>
      <c r="F75" s="3" t="str">
        <f>IFERROR(__xludf.DUMMYFUNCTION("GOOGLETRANSLATE(E75,""id"",""en"")"),"If there is an increase in the number of third wave cases, the government has prepared: ""Extraordinary Emergency PPKM is superb to horror,""")</f>
        <v>If there is an increase in the number of third wave cases, the government has prepared: "Extraordinary Emergency PPKM is superb to horror,"</v>
      </c>
    </row>
    <row r="76" ht="15.75" customHeight="1">
      <c r="A76" s="1">
        <v>74.0</v>
      </c>
      <c r="B76" s="3">
        <v>75.0</v>
      </c>
      <c r="C76" s="3" t="s">
        <v>142</v>
      </c>
      <c r="D76" s="3" t="s">
        <v>6</v>
      </c>
      <c r="E76" s="3" t="s">
        <v>142</v>
      </c>
      <c r="F76" s="3" t="str">
        <f>IFERROR(__xludf.DUMMYFUNCTION("GOOGLETRANSLATE(E76,""id"",""en"")"),"Emergency PPKM One of the right steps, the realization should be true and strict! Many patients return from Jakarta +, moreover Surabaya too +, Stay Safe Everyone")</f>
        <v>Emergency PPKM One of the right steps, the realization should be true and strict! Many patients return from Jakarta +, moreover Surabaya too +, Stay Safe Everyone</v>
      </c>
    </row>
    <row r="77" ht="15.75" customHeight="1">
      <c r="A77" s="1">
        <v>75.0</v>
      </c>
      <c r="B77" s="3">
        <v>76.0</v>
      </c>
      <c r="C77" s="3" t="s">
        <v>143</v>
      </c>
      <c r="D77" s="3" t="s">
        <v>6</v>
      </c>
      <c r="E77" s="3" t="s">
        <v>144</v>
      </c>
      <c r="F77" s="3" t="str">
        <f>IFERROR(__xludf.DUMMYFUNCTION("GOOGLETRANSLATE(E77,""id"",""en"")"),"because again ape tu ppkm right, can't treatment")</f>
        <v>because again ape tu ppkm right, can't treatment</v>
      </c>
    </row>
    <row r="78" ht="15.75" customHeight="1">
      <c r="A78" s="1">
        <v>76.0</v>
      </c>
      <c r="B78" s="3">
        <v>77.0</v>
      </c>
      <c r="C78" s="3" t="s">
        <v>145</v>
      </c>
      <c r="D78" s="3" t="s">
        <v>6</v>
      </c>
      <c r="E78" s="3" t="s">
        <v>146</v>
      </c>
      <c r="F78" s="3" t="str">
        <f>IFERROR(__xludf.DUMMYFUNCTION("GOOGLETRANSLATE(E78,""id"",""en"")"),"Starting the $ NUCER date of $ July the government will enforce the Special Emergency PPKM Javanese and Bali ... Yesssss Urang Sunda Sunda Safe means ...")</f>
        <v>Starting the $ NUCER date of $ July the government will enforce the Special Emergency PPKM Javanese and Bali ... Yesssss Urang Sunda Sunda Safe means ...</v>
      </c>
    </row>
    <row r="79" ht="15.75" customHeight="1">
      <c r="A79" s="1">
        <v>77.0</v>
      </c>
      <c r="B79" s="3">
        <v>78.0</v>
      </c>
      <c r="C79" s="3" t="s">
        <v>147</v>
      </c>
      <c r="D79" s="3" t="s">
        <v>6</v>
      </c>
      <c r="E79" s="3" t="s">
        <v>147</v>
      </c>
      <c r="F79" s="3" t="str">
        <f>IFERROR(__xludf.DUMMYFUNCTION("GOOGLETRANSLATE(E79,""id"",""en"")"),"Ppkm = ""Pancasila education and poverty")</f>
        <v>Ppkm = "Pancasila education and poverty</v>
      </c>
    </row>
    <row r="80" ht="15.75" customHeight="1">
      <c r="A80" s="1">
        <v>78.0</v>
      </c>
      <c r="B80" s="3">
        <v>79.0</v>
      </c>
      <c r="C80" s="3" t="s">
        <v>148</v>
      </c>
      <c r="D80" s="3" t="s">
        <v>6</v>
      </c>
      <c r="E80" s="3" t="s">
        <v>149</v>
      </c>
      <c r="F80" s="3" t="str">
        <f>IFERROR(__xludf.DUMMYFUNCTION("GOOGLETRANSLATE(E80,""id"",""en"")"),", Emergency PPKM requires every aircraft passenger must have been vaccinated ... if there are patients who have not been in the vaccine trapped before the July is on the JKT for the treatment of referrals from the area outside Java Bali and want to return"&amp;" to the area again ..")</f>
        <v>, Emergency PPKM requires every aircraft passenger must have been vaccinated ... if there are patients who have not been in the vaccine trapped before the July is on the JKT for the treatment of referrals from the area outside Java Bali and want to return to the area again ..</v>
      </c>
    </row>
    <row r="81" ht="15.75" customHeight="1">
      <c r="A81" s="1">
        <v>79.0</v>
      </c>
      <c r="B81" s="3">
        <v>80.0</v>
      </c>
      <c r="C81" s="3" t="s">
        <v>150</v>
      </c>
      <c r="D81" s="3" t="s">
        <v>6</v>
      </c>
      <c r="E81" s="3" t="s">
        <v>150</v>
      </c>
      <c r="F81" s="3" t="str">
        <f>IFERROR(__xludf.DUMMYFUNCTION("GOOGLETRANSLATE(E81,""id"",""en"")"),"Java and Bali Emergency PPKM")</f>
        <v>Java and Bali Emergency PPKM</v>
      </c>
    </row>
    <row r="82" ht="15.75" customHeight="1">
      <c r="A82" s="1">
        <v>80.0</v>
      </c>
      <c r="B82" s="3">
        <v>81.0</v>
      </c>
      <c r="C82" s="3" t="s">
        <v>151</v>
      </c>
      <c r="D82" s="3" t="s">
        <v>6</v>
      </c>
      <c r="E82" s="3" t="s">
        <v>152</v>
      </c>
      <c r="F82" s="3" t="str">
        <f>IFERROR(__xludf.DUMMYFUNCTION("GOOGLETRANSLATE(E82,""id"",""en"")"),"Emergency PPKM should be fulfilled, if not then it will never be done well.")</f>
        <v>Emergency PPKM should be fulfilled, if not then it will never be done well.</v>
      </c>
    </row>
    <row r="83" ht="15.75" customHeight="1">
      <c r="A83" s="1">
        <v>81.0</v>
      </c>
      <c r="B83" s="3">
        <v>82.0</v>
      </c>
      <c r="C83" s="3" t="s">
        <v>153</v>
      </c>
      <c r="D83" s="3" t="s">
        <v>6</v>
      </c>
      <c r="E83" s="3" t="s">
        <v>154</v>
      </c>
      <c r="F83" s="3" t="str">
        <f>IFERROR(__xludf.DUMMYFUNCTION("GOOGLETRANSLATE(E83,""id"",""en"")"),"If the designated as commander for PPKM is not Luhut Binsar perhaps better effectiveness. The people believe is more confident. If he is the end of China, China enters again. The people are only subject to when there are officers. Try the Minister of Defe"&amp;"nse Asked or all of Anies Baawedan Requested to help.")</f>
        <v>If the designated as commander for PPKM is not Luhut Binsar perhaps better effectiveness. The people believe is more confident. If he is the end of China, China enters again. The people are only subject to when there are officers. Try the Minister of Defense Asked or all of Anies Baawedan Requested to help.</v>
      </c>
    </row>
    <row r="84" ht="15.75" customHeight="1">
      <c r="A84" s="1">
        <v>82.0</v>
      </c>
      <c r="B84" s="3">
        <v>83.0</v>
      </c>
      <c r="C84" s="3" t="s">
        <v>155</v>
      </c>
      <c r="D84" s="3" t="s">
        <v>6</v>
      </c>
      <c r="E84" s="3" t="s">
        <v>156</v>
      </c>
      <c r="F84" s="3" t="str">
        <f>IFERROR(__xludf.DUMMYFUNCTION("GOOGLETRANSLATE(E84,""id"",""en"")"),"Ppkm abandon")</f>
        <v>Ppkm abandon</v>
      </c>
    </row>
    <row r="85" ht="15.75" customHeight="1">
      <c r="A85" s="1">
        <v>83.0</v>
      </c>
      <c r="B85" s="3">
        <v>84.0</v>
      </c>
      <c r="C85" s="3" t="s">
        <v>157</v>
      </c>
      <c r="D85" s="3" t="s">
        <v>6</v>
      </c>
      <c r="E85" s="3" t="s">
        <v>158</v>
      </c>
      <c r="F85" s="3" t="str">
        <f>IFERROR(__xludf.DUMMYFUNCTION("GOOGLETRANSLATE(E85,""id"",""en"")"),"yes ppkm.")</f>
        <v>yes ppkm.</v>
      </c>
    </row>
    <row r="86" ht="15.75" customHeight="1">
      <c r="A86" s="1">
        <v>84.0</v>
      </c>
      <c r="B86" s="3">
        <v>85.0</v>
      </c>
      <c r="C86" s="3" t="s">
        <v>159</v>
      </c>
      <c r="D86" s="3" t="s">
        <v>6</v>
      </c>
      <c r="E86" s="3" t="s">
        <v>160</v>
      </c>
      <c r="F86" s="3" t="str">
        <f>IFERROR(__xludf.DUMMYFUNCTION("GOOGLETRANSLATE(E86,""id"",""en"")"),"For PPKM tomorrow, take Joglosemarkerto, need a vaccine letter, it doesn't take it?")</f>
        <v>For PPKM tomorrow, take Joglosemarkerto, need a vaccine letter, it doesn't take it?</v>
      </c>
    </row>
    <row r="87" ht="15.75" customHeight="1">
      <c r="A87" s="1">
        <v>85.0</v>
      </c>
      <c r="B87" s="3">
        <v>86.0</v>
      </c>
      <c r="C87" s="3" t="s">
        <v>161</v>
      </c>
      <c r="D87" s="3" t="s">
        <v>6</v>
      </c>
      <c r="E87" s="3" t="s">
        <v>162</v>
      </c>
      <c r="F87" s="3" t="str">
        <f>IFERROR(__xludf.DUMMYFUNCTION("GOOGLETRANSLATE(E87,""id"",""en"")"),"Behind the PPKM Jawa Bali Is there a hidden plan, what g loses the possibility of being a big SCR ""an sprt that is already"" ... trying to think positively but I don't believe anymore")</f>
        <v>Behind the PPKM Jawa Bali Is there a hidden plan, what g loses the possibility of being a big SCR "an sprt that is already" ... trying to think positively but I don't believe anymore</v>
      </c>
    </row>
    <row r="88" ht="15.75" customHeight="1">
      <c r="A88" s="1">
        <v>86.0</v>
      </c>
      <c r="B88" s="3">
        <v>87.0</v>
      </c>
      <c r="C88" s="3" t="s">
        <v>163</v>
      </c>
      <c r="D88" s="3" t="s">
        <v>6</v>
      </c>
      <c r="E88" s="3" t="s">
        <v>164</v>
      </c>
      <c r="F88" s="3" t="str">
        <f>IFERROR(__xludf.DUMMYFUNCTION("GOOGLETRANSLATE(E88,""id"",""en"")"),"This emergency ppkm news is what Ndor?")</f>
        <v>This emergency ppkm news is what Ndor?</v>
      </c>
    </row>
    <row r="89" ht="15.75" customHeight="1">
      <c r="A89" s="1">
        <v>87.0</v>
      </c>
      <c r="B89" s="3">
        <v>88.0</v>
      </c>
      <c r="C89" s="3" t="s">
        <v>165</v>
      </c>
      <c r="D89" s="3" t="s">
        <v>6</v>
      </c>
      <c r="E89" s="3" t="s">
        <v>166</v>
      </c>
      <c r="F89" s="3" t="str">
        <f>IFERROR(__xludf.DUMMYFUNCTION("GOOGLETRANSLATE(E89,""id"",""en"")"),"... and I beg for a high-ranking state official along with his ""feeling high"" accompaniment to be an example of an example of the application of the rules in the Emergency PPKM period for the community, also has a high sense of crisis. Bored you see the"&amp;"m in gratitude and always make noisy")</f>
        <v>... and I beg for a high-ranking state official along with his "feeling high" accompaniment to be an example of an example of the application of the rules in the Emergency PPKM period for the community, also has a high sense of crisis. Bored you see them in gratitude and always make noisy</v>
      </c>
    </row>
    <row r="90" ht="15.75" customHeight="1">
      <c r="A90" s="1">
        <v>88.0</v>
      </c>
      <c r="B90" s="3">
        <v>89.0</v>
      </c>
      <c r="C90" s="3" t="s">
        <v>167</v>
      </c>
      <c r="D90" s="3" t="s">
        <v>6</v>
      </c>
      <c r="E90" s="3" t="s">
        <v>168</v>
      </c>
      <c r="F90" s="3" t="str">
        <f>IFERROR(__xludf.DUMMYFUNCTION("GOOGLETRANSLATE(E90,""id"",""en"")"),"In Islam taking Madarat who lbh a little vs. Mador who lbh much is recommended. Every Muslim who examines religion is good for sure woles with PPKM for the sake of goodness together. Except the provocateurs will feel disturbed by PPKM")</f>
        <v>In Islam taking Madarat who lbh a little vs. Mador who lbh much is recommended. Every Muslim who examines religion is good for sure woles with PPKM for the sake of goodness together. Except the provocateurs will feel disturbed by PPKM</v>
      </c>
    </row>
    <row r="91" ht="15.75" customHeight="1">
      <c r="A91" s="1">
        <v>89.0</v>
      </c>
      <c r="B91" s="3">
        <v>90.0</v>
      </c>
      <c r="C91" s="3" t="s">
        <v>169</v>
      </c>
      <c r="D91" s="3" t="s">
        <v>6</v>
      </c>
      <c r="E91" s="3" t="s">
        <v>170</v>
      </c>
      <c r="F91" s="3" t="str">
        <f>IFERROR(__xludf.DUMMYFUNCTION("GOOGLETRANSLATE(E91,""id"",""en"")"),"Hello min info. Permission to ask the existence of ppkm samsat services in Bandung until what time? And for the extension of the year whether it should be the same person as a KTP or can it be replied?")</f>
        <v>Hello min info. Permission to ask the existence of ppkm samsat services in Bandung until what time? And for the extension of the year whether it should be the same person as a KTP or can it be replied?</v>
      </c>
    </row>
    <row r="92" ht="15.75" customHeight="1">
      <c r="A92" s="1">
        <v>90.0</v>
      </c>
      <c r="B92" s="3">
        <v>91.0</v>
      </c>
      <c r="C92" s="3" t="s">
        <v>171</v>
      </c>
      <c r="D92" s="3" t="s">
        <v>6</v>
      </c>
      <c r="E92" s="3" t="s">
        <v>172</v>
      </c>
      <c r="F92" s="3" t="str">
        <f>IFERROR(__xludf.DUMMYFUNCTION("GOOGLETRANSLATE(E92,""id"",""en"")"),"Really upset, during the PPKM Diem in Ekek or Arcamanik huh?")</f>
        <v>Really upset, during the PPKM Diem in Ekek or Arcamanik huh?</v>
      </c>
    </row>
    <row r="93" ht="15.75" customHeight="1">
      <c r="A93" s="1">
        <v>91.0</v>
      </c>
      <c r="B93" s="3">
        <v>92.0</v>
      </c>
      <c r="C93" s="3" t="s">
        <v>173</v>
      </c>
      <c r="D93" s="3" t="s">
        <v>6</v>
      </c>
      <c r="E93" s="3" t="s">
        <v>173</v>
      </c>
      <c r="F93" s="3" t="str">
        <f>IFERROR(__xludf.DUMMYFUNCTION("GOOGLETRANSLATE(E93,""id"",""en"")"),"Psbb ppkm psms psis ........")</f>
        <v>Psbb ppkm psms psis ........</v>
      </c>
    </row>
    <row r="94" ht="15.75" customHeight="1">
      <c r="A94" s="1">
        <v>92.0</v>
      </c>
      <c r="B94" s="3">
        <v>93.0</v>
      </c>
      <c r="C94" s="3" t="s">
        <v>174</v>
      </c>
      <c r="D94" s="3" t="s">
        <v>6</v>
      </c>
      <c r="E94" s="3" t="s">
        <v>175</v>
      </c>
      <c r="F94" s="3" t="str">
        <f>IFERROR(__xludf.DUMMYFUNCTION("GOOGLETRANSLATE(E94,""id"",""en"")"),"PPKM violates the constitution, the mosque is closed, workers open with prokes, reject ...")</f>
        <v>PPKM violates the constitution, the mosque is closed, workers open with prokes, reject ...</v>
      </c>
    </row>
    <row r="95" ht="15.75" customHeight="1">
      <c r="A95" s="1">
        <v>93.0</v>
      </c>
      <c r="B95" s="3">
        <v>94.0</v>
      </c>
      <c r="C95" s="3" t="s">
        <v>176</v>
      </c>
      <c r="D95" s="3" t="s">
        <v>6</v>
      </c>
      <c r="E95" s="3" t="s">
        <v>177</v>
      </c>
      <c r="F95" s="3" t="str">
        <f>IFERROR(__xludf.DUMMYFUNCTION("GOOGLETRANSLATE(E95,""id"",""en"")"),"Chinese nickel smelter in Southeast Sulawesi Gimanakok is not included in the coverage of the area that has been hit by PPKM Daruroh?")</f>
        <v>Chinese nickel smelter in Southeast Sulawesi Gimanakok is not included in the coverage of the area that has been hit by PPKM Daruroh?</v>
      </c>
    </row>
    <row r="96" ht="15.75" customHeight="1">
      <c r="A96" s="1">
        <v>94.0</v>
      </c>
      <c r="B96" s="3">
        <v>95.0</v>
      </c>
      <c r="C96" s="3" t="s">
        <v>178</v>
      </c>
      <c r="D96" s="3" t="s">
        <v>6</v>
      </c>
      <c r="E96" s="3" t="s">
        <v>179</v>
      </c>
      <c r="F96" s="3" t="str">
        <f>IFERROR(__xludf.DUMMYFUNCTION("GOOGLETRANSLATE(E96,""id"",""en"")"),"Ppkm mulu dahkapan pdktnya")</f>
        <v>Ppkm mulu dahkapan pdktnya</v>
      </c>
    </row>
    <row r="97" ht="15.75" customHeight="1">
      <c r="A97" s="1">
        <v>95.0</v>
      </c>
      <c r="B97" s="3">
        <v>96.0</v>
      </c>
      <c r="C97" s="3" t="s">
        <v>180</v>
      </c>
      <c r="D97" s="3" t="s">
        <v>6</v>
      </c>
      <c r="E97" s="3" t="s">
        <v>181</v>
      </c>
      <c r="F97" s="3" t="str">
        <f>IFERROR(__xludf.DUMMYFUNCTION("GOOGLETRANSLATE(E97,""id"",""en"")"),"uh but kan ppkm ny $ number $, pdhl msuk sma ny, hmmm smars")</f>
        <v>uh but kan ppkm ny $ number $, pdhl msuk sma ny, hmmm smars</v>
      </c>
    </row>
    <row r="98" ht="15.75" customHeight="1">
      <c r="A98" s="1">
        <v>96.0</v>
      </c>
      <c r="B98" s="3">
        <v>97.0</v>
      </c>
      <c r="C98" s="3" t="s">
        <v>182</v>
      </c>
      <c r="D98" s="3" t="s">
        <v>6</v>
      </c>
      <c r="E98" s="3" t="s">
        <v>183</v>
      </c>
      <c r="F98" s="3" t="str">
        <f>IFERROR(__xludf.DUMMYFUNCTION("GOOGLETRANSLATE(E98,""id"",""en"")"),"Agree, because the stubborn person was supported by Lambe Nyinyir, now more and more people got Covid, finally there was a PPKM, finally the more and more economy was narraled by PPKM.")</f>
        <v>Agree, because the stubborn person was supported by Lambe Nyinyir, now more and more people got Covid, finally there was a PPKM, finally the more and more economy was narraled by PPKM.</v>
      </c>
    </row>
    <row r="99" ht="15.75" customHeight="1">
      <c r="A99" s="1">
        <v>97.0</v>
      </c>
      <c r="B99" s="3">
        <v>98.0</v>
      </c>
      <c r="C99" s="3" t="s">
        <v>184</v>
      </c>
      <c r="D99" s="3" t="s">
        <v>6</v>
      </c>
      <c r="E99" s="3" t="s">
        <v>185</v>
      </c>
      <c r="F99" s="3" t="str">
        <f>IFERROR(__xludf.DUMMYFUNCTION("GOOGLETRANSLATE(E99,""id"",""en"")"),"PPKMs come into force")</f>
        <v>PPKMs come into force</v>
      </c>
    </row>
    <row r="100" ht="15.75" customHeight="1">
      <c r="A100" s="1">
        <v>98.0</v>
      </c>
      <c r="B100" s="3">
        <v>99.0</v>
      </c>
      <c r="C100" s="3" t="s">
        <v>186</v>
      </c>
      <c r="D100" s="3" t="s">
        <v>6</v>
      </c>
      <c r="E100" s="3" t="s">
        <v>187</v>
      </c>
      <c r="F100" s="3" t="str">
        <f>IFERROR(__xludf.DUMMYFUNCTION("GOOGLETRANSLATE(E100,""id"",""en"")"),"While other islands don't do tracing covid really so that the total recorded doesn't increase, so it doesn't get lockdown or ppkm or whatever it's called. From the data obtained may be corrected too.")</f>
        <v>While other islands don't do tracing covid really so that the total recorded doesn't increase, so it doesn't get lockdown or ppkm or whatever it's called. From the data obtained may be corrected too.</v>
      </c>
    </row>
    <row r="101" ht="15.75" customHeight="1">
      <c r="A101" s="1">
        <v>99.0</v>
      </c>
      <c r="B101" s="3">
        <v>100.0</v>
      </c>
      <c r="C101" s="3" t="s">
        <v>188</v>
      </c>
      <c r="D101" s="3" t="s">
        <v>6</v>
      </c>
      <c r="E101" s="3" t="s">
        <v>189</v>
      </c>
      <c r="F101" s="3" t="str">
        <f>IFERROR(__xludf.DUMMYFUNCTION("GOOGLETRANSLATE(E101,""id"",""en"")"),"Preparation% Suddenly there was PPKM news. Suggested the building to use hampers. Forced to be a guest to be reduced, really really the family")</f>
        <v>Preparation% Suddenly there was PPKM news. Suggested the building to use hampers. Forced to be a guest to be reduced, really really the family</v>
      </c>
    </row>
    <row r="102" ht="15.75" customHeight="1">
      <c r="A102" s="1">
        <v>100.0</v>
      </c>
      <c r="B102" s="3">
        <v>101.0</v>
      </c>
      <c r="C102" s="3" t="s">
        <v>190</v>
      </c>
      <c r="D102" s="3" t="s">
        <v>6</v>
      </c>
      <c r="E102" s="3" t="s">
        <v>191</v>
      </c>
      <c r="F102" s="3" t="str">
        <f>IFERROR(__xludf.DUMMYFUNCTION("GOOGLETRANSLATE(E102,""id"",""en"")"),"Mapel Baruppkn Becomes PPKMpspb Becomes PSBB")</f>
        <v>Mapel Baruppkn Becomes PPKMpspb Becomes PSBB</v>
      </c>
    </row>
    <row r="103" ht="15.75" customHeight="1">
      <c r="A103" s="1">
        <v>101.0</v>
      </c>
      <c r="B103" s="3">
        <v>102.0</v>
      </c>
      <c r="C103" s="3" t="s">
        <v>192</v>
      </c>
      <c r="D103" s="3" t="s">
        <v>6</v>
      </c>
      <c r="E103" s="3" t="s">
        <v>193</v>
      </c>
      <c r="F103" s="3" t="str">
        <f>IFERROR(__xludf.DUMMYFUNCTION("GOOGLETRANSLATE(E103,""id"",""en"")"),"Micro or even emergency PPKM requires an example and tauladan. If the people are asked by the government's discipline too. Tka China shouldn't come again. Why is the LBP appointed who also the culprit of TKA China and India. Not comparable to profit.")</f>
        <v>Micro or even emergency PPKM requires an example and tauladan. If the people are asked by the government's discipline too. Tka China shouldn't come again. Why is the LBP appointed who also the culprit of TKA China and India. Not comparable to profit.</v>
      </c>
    </row>
    <row r="104" ht="15.75" customHeight="1">
      <c r="A104" s="1">
        <v>102.0</v>
      </c>
      <c r="B104" s="3">
        <v>103.0</v>
      </c>
      <c r="C104" s="3" t="s">
        <v>194</v>
      </c>
      <c r="D104" s="3" t="s">
        <v>6</v>
      </c>
      <c r="E104" s="3" t="s">
        <v>195</v>
      </c>
      <c r="F104" s="3" t="str">
        <f>IFERROR(__xludf.DUMMYFUNCTION("GOOGLETRANSLATE(E104,""id"",""en"")"),"Edit this video while crying. My prayer in this. Hopefully Indonesia improves. Come on support the government PPKM while staying at home. Don't go out and walk if it's really important.")</f>
        <v>Edit this video while crying. My prayer in this. Hopefully Indonesia improves. Come on support the government PPKM while staying at home. Don't go out and walk if it's really important.</v>
      </c>
    </row>
    <row r="105" ht="15.75" customHeight="1">
      <c r="A105" s="1">
        <v>103.0</v>
      </c>
      <c r="B105" s="3">
        <v>104.0</v>
      </c>
      <c r="C105" s="3" t="s">
        <v>196</v>
      </c>
      <c r="D105" s="3" t="s">
        <v>6</v>
      </c>
      <c r="E105" s="3" t="s">
        <v>197</v>
      </c>
      <c r="F105" s="3" t="str">
        <f>IFERROR(__xludf.DUMMYFUNCTION("GOOGLETRANSLATE(E105,""id"",""en"")"),"Ppkm tai !!!!! Very original idiot")</f>
        <v>Ppkm tai !!!!! Very original idiot</v>
      </c>
    </row>
    <row r="106" ht="15.75" customHeight="1">
      <c r="A106" s="1">
        <v>104.0</v>
      </c>
      <c r="B106" s="3">
        <v>105.0</v>
      </c>
      <c r="C106" s="3" t="s">
        <v>198</v>
      </c>
      <c r="D106" s="3" t="s">
        <v>6</v>
      </c>
      <c r="E106" s="3" t="s">
        <v>199</v>
      </c>
      <c r="F106" s="3" t="str">
        <f>IFERROR(__xludf.DUMMYFUNCTION("GOOGLETRANSLATE(E106,""id"",""en"")"),"Hmmmm ... the smell is part of the PPKM implementation.")</f>
        <v>Hmmmm ... the smell is part of the PPKM implementation.</v>
      </c>
    </row>
    <row r="107" ht="15.75" customHeight="1">
      <c r="A107" s="1">
        <v>105.0</v>
      </c>
      <c r="B107" s="3">
        <v>106.0</v>
      </c>
      <c r="C107" s="3" t="s">
        <v>200</v>
      </c>
      <c r="D107" s="3" t="s">
        <v>6</v>
      </c>
      <c r="E107" s="3" t="s">
        <v>201</v>
      </c>
      <c r="F107" s="3" t="str">
        <f>IFERROR(__xludf.DUMMYFUNCTION("GOOGLETRANSLATE(E107,""id"",""en"")"),"Emergency PPKM Jwa Bali .Simak statement ...")</f>
        <v>Emergency PPKM Jwa Bali .Simak statement ...</v>
      </c>
    </row>
    <row r="108" ht="15.75" customHeight="1">
      <c r="A108" s="1">
        <v>106.0</v>
      </c>
      <c r="B108" s="3">
        <v>107.0</v>
      </c>
      <c r="C108" s="3" t="s">
        <v>202</v>
      </c>
      <c r="D108" s="3" t="s">
        <v>6</v>
      </c>
      <c r="E108" s="3" t="s">
        <v>203</v>
      </c>
      <c r="F108" s="3" t="str">
        <f>IFERROR(__xludf.DUMMYFUNCTION("GOOGLETRANSLATE(E108,""id"",""en"")"),"Hopefully the Emergency PPKM free Covid and use aamiin mask")</f>
        <v>Hopefully the Emergency PPKM free Covid and use aamiin mask</v>
      </c>
    </row>
    <row r="109" ht="15.75" customHeight="1">
      <c r="A109" s="1">
        <v>107.0</v>
      </c>
      <c r="B109" s="3">
        <v>108.0</v>
      </c>
      <c r="C109" s="3" t="s">
        <v>204</v>
      </c>
      <c r="D109" s="3" t="s">
        <v>6</v>
      </c>
      <c r="E109" s="3" t="s">
        <v>205</v>
      </c>
      <c r="F109" s="3" t="str">
        <f>IFERROR(__xludf.DUMMYFUNCTION("GOOGLETRANSLATE(E109,""id"",""en"")"),"Okay. Early in the morning get news galleries can't open it during this PPKM period. Well. We tighten the belt, we maximize trade online. Yok can yok.")</f>
        <v>Okay. Early in the morning get news galleries can't open it during this PPKM period. Well. We tighten the belt, we maximize trade online. Yok can yok.</v>
      </c>
    </row>
    <row r="110" ht="15.75" customHeight="1">
      <c r="A110" s="1">
        <v>108.0</v>
      </c>
      <c r="B110" s="3">
        <v>109.0</v>
      </c>
      <c r="C110" s="3" t="s">
        <v>206</v>
      </c>
      <c r="D110" s="3" t="s">
        <v>6</v>
      </c>
      <c r="E110" s="3" t="s">
        <v>207</v>
      </c>
      <c r="F110" s="3" t="str">
        <f>IFERROR(__xludf.DUMMYFUNCTION("GOOGLETRANSLATE(E110,""id"",""en"")"),"Cold gini..mau to the market for preparation for PPKM more lazy, gomart ud most right ... but what is not afdol it doesn't choose tea ... but besides being cold afraid of people, ahhh pandemic ...")</f>
        <v>Cold gini..mau to the market for preparation for PPKM more lazy, gomart ud most right ... but what is not afdol it doesn't choose tea ... but besides being cold afraid of people, ahhh pandemic ...</v>
      </c>
    </row>
    <row r="111" ht="15.75" customHeight="1">
      <c r="A111" s="1">
        <v>109.0</v>
      </c>
      <c r="B111" s="3">
        <v>110.0</v>
      </c>
      <c r="C111" s="3" t="s">
        <v>208</v>
      </c>
      <c r="D111" s="3" t="s">
        <v>6</v>
      </c>
      <c r="E111" s="3" t="s">
        <v>209</v>
      </c>
      <c r="F111" s="3" t="str">
        <f>IFERROR(__xludf.DUMMYFUNCTION("GOOGLETRANSLATE(E111,""id"",""en"")"),"Ealaaah ... it's useless for emergency PPKM rules ... or have interests in the tourist area ?? Don't work with nakes and doctor huh?")</f>
        <v>Ealaaah ... it's useless for emergency PPKM rules ... or have interests in the tourist area ?? Don't work with nakes and doctor huh?</v>
      </c>
    </row>
    <row r="112" ht="15.75" customHeight="1">
      <c r="A112" s="1">
        <v>110.0</v>
      </c>
      <c r="B112" s="3">
        <v>111.0</v>
      </c>
      <c r="C112" s="3" t="s">
        <v>210</v>
      </c>
      <c r="D112" s="3" t="s">
        <v>6</v>
      </c>
      <c r="E112" s="3" t="s">
        <v>211</v>
      </c>
      <c r="F112" s="3" t="str">
        <f>IFERROR(__xludf.DUMMYFUNCTION("GOOGLETRANSLATE(E112,""id"",""en"")"),"My office is no marriage today, there is also a marriage next week. The marriage this week can still be a little happy because it has not been hit by PPKM, the one who mingdep is a building for the invitation of money already entered all the rumors &amp; gt; "&amp;"100 million. Bye money")</f>
        <v>My office is no marriage today, there is also a marriage next week. The marriage this week can still be a little happy because it has not been hit by PPKM, the one who mingdep is a building for the invitation of money already entered all the rumors &amp; gt; 100 million. Bye money</v>
      </c>
    </row>
    <row r="113" ht="15.75" customHeight="1">
      <c r="A113" s="1">
        <v>111.0</v>
      </c>
      <c r="B113" s="3">
        <v>112.0</v>
      </c>
      <c r="C113" s="3" t="s">
        <v>212</v>
      </c>
      <c r="D113" s="3" t="s">
        <v>6</v>
      </c>
      <c r="E113" s="3" t="s">
        <v>213</v>
      </c>
      <c r="F113" s="3" t="str">
        <f>IFERROR(__xludf.DUMMYFUNCTION("GOOGLETRANSLATE(E113,""id"",""en"")"),"Because tourism, shopping is not a ritual of worship .. If you go to the mosque, going home, Ied prayer, the sacrificial cut that is prohibited ... so PPKM popped time until July, when Eid al-Adha ...")</f>
        <v>Because tourism, shopping is not a ritual of worship .. If you go to the mosque, going home, Ied prayer, the sacrificial cut that is prohibited ... so PPKM popped time until July, when Eid al-Adha ...</v>
      </c>
    </row>
    <row r="114" ht="15.75" customHeight="1">
      <c r="A114" s="1">
        <v>112.0</v>
      </c>
      <c r="B114" s="3">
        <v>113.0</v>
      </c>
      <c r="C114" s="3" t="s">
        <v>214</v>
      </c>
      <c r="D114" s="3" t="s">
        <v>6</v>
      </c>
      <c r="E114" s="3" t="s">
        <v>215</v>
      </c>
      <c r="F114" s="3" t="str">
        <f>IFERROR(__xludf.DUMMYFUNCTION("GOOGLETRANSLATE(E114,""id"",""en"")"),"I'm in Kalimantan now, Jawa Bali is LG PPKM Jd can't get there. Most right in the first semester you can meet")</f>
        <v>I'm in Kalimantan now, Jawa Bali is LG PPKM Jd can't get there. Most right in the first semester you can meet</v>
      </c>
    </row>
    <row r="115" ht="15.75" customHeight="1">
      <c r="A115" s="1">
        <v>113.0</v>
      </c>
      <c r="B115" s="3">
        <v>114.0</v>
      </c>
      <c r="C115" s="3" t="s">
        <v>216</v>
      </c>
      <c r="D115" s="3" t="s">
        <v>6</v>
      </c>
      <c r="E115" s="3" t="s">
        <v>216</v>
      </c>
      <c r="F115" s="3" t="str">
        <f>IFERROR(__xludf.DUMMYFUNCTION("GOOGLETRANSLATE(E115,""id"",""en"")"),"What's the good news this morning besides PPKM ???")</f>
        <v>What's the good news this morning besides PPKM ???</v>
      </c>
    </row>
    <row r="116" ht="15.75" customHeight="1">
      <c r="A116" s="1">
        <v>114.0</v>
      </c>
      <c r="B116" s="3">
        <v>115.0</v>
      </c>
      <c r="C116" s="3" t="s">
        <v>217</v>
      </c>
      <c r="D116" s="3" t="s">
        <v>6</v>
      </c>
      <c r="E116" s="3" t="s">
        <v>218</v>
      </c>
      <c r="F116" s="3" t="str">
        <f>IFERROR(__xludf.DUMMYFUNCTION("GOOGLETRANSLATE(E116,""id"",""en"")"),"Wow, the PPKM has been cold, especially if it's already ppkm, hm")</f>
        <v>Wow, the PPKM has been cold, especially if it's already ppkm, hm</v>
      </c>
    </row>
    <row r="117" ht="15.75" customHeight="1">
      <c r="A117" s="1">
        <v>115.0</v>
      </c>
      <c r="B117" s="3">
        <v>116.0</v>
      </c>
      <c r="C117" s="3" t="s">
        <v>219</v>
      </c>
      <c r="D117" s="3" t="s">
        <v>6</v>
      </c>
      <c r="E117" s="3" t="s">
        <v>220</v>
      </c>
      <c r="F117" s="3" t="str">
        <f>IFERROR(__xludf.DUMMYFUNCTION("GOOGLETRANSLATE(E117,""id"",""en"")"),"Min PPKM Emergency Extension of SIM How?")</f>
        <v>Min PPKM Emergency Extension of SIM How?</v>
      </c>
    </row>
    <row r="118" ht="15.75" customHeight="1">
      <c r="A118" s="1">
        <v>116.0</v>
      </c>
      <c r="B118" s="3">
        <v>117.0</v>
      </c>
      <c r="C118" s="3" t="s">
        <v>221</v>
      </c>
      <c r="D118" s="3" t="s">
        <v>6</v>
      </c>
      <c r="E118" s="3" t="s">
        <v>222</v>
      </c>
      <c r="F118" s="3" t="str">
        <f>IFERROR(__xludf.DUMMYFUNCTION("GOOGLETRANSLATE(E118,""id"",""en"")"),"Lockdown without Bansos just killed people. PSBB but no bansos cause crime and divorce. PPKM without bansos causes reduced business turnover and demonstrations everywhere. The country instead gives work for TKA Aseng.")</f>
        <v>Lockdown without Bansos just killed people. PSBB but no bansos cause crime and divorce. PPKM without bansos causes reduced business turnover and demonstrations everywhere. The country instead gives work for TKA Aseng.</v>
      </c>
    </row>
    <row r="119" ht="15.75" customHeight="1">
      <c r="A119" s="1">
        <v>117.0</v>
      </c>
      <c r="B119" s="3">
        <v>118.0</v>
      </c>
      <c r="C119" s="3" t="s">
        <v>223</v>
      </c>
      <c r="D119" s="3" t="s">
        <v>6</v>
      </c>
      <c r="E119" s="3" t="s">
        <v>224</v>
      </c>
      <c r="F119" s="3" t="str">
        <f>IFERROR(__xludf.DUMMYFUNCTION("GOOGLETRANSLATE(E119,""id"",""en"")"),"Early in the morning in the Telf to Help Reschedule Flight. Emergency PPKM Flights to Java Bali must have a vaccine card, while there are no vaccines. So, vaccine or not? Vaccine is!")</f>
        <v>Early in the morning in the Telf to Help Reschedule Flight. Emergency PPKM Flights to Java Bali must have a vaccine card, while there are no vaccines. So, vaccine or not? Vaccine is!</v>
      </c>
    </row>
    <row r="120" ht="15.75" customHeight="1">
      <c r="A120" s="1">
        <v>118.0</v>
      </c>
      <c r="B120" s="3">
        <v>119.0</v>
      </c>
      <c r="C120" s="3" t="s">
        <v>225</v>
      </c>
      <c r="D120" s="3" t="s">
        <v>6</v>
      </c>
      <c r="E120" s="3" t="s">
        <v>225</v>
      </c>
      <c r="F120" s="3" t="str">
        <f>IFERROR(__xludf.DUMMYFUNCTION("GOOGLETRANSLATE(E120,""id"",""en"")"),"After PPKN, PPKM")</f>
        <v>After PPKN, PPKM</v>
      </c>
    </row>
    <row r="121" ht="15.75" customHeight="1">
      <c r="A121" s="1">
        <v>119.0</v>
      </c>
      <c r="B121" s="3">
        <v>120.0</v>
      </c>
      <c r="C121" s="3" t="s">
        <v>226</v>
      </c>
      <c r="D121" s="3" t="s">
        <v>6</v>
      </c>
      <c r="E121" s="3" t="s">
        <v>227</v>
      </c>
      <c r="F121" s="3" t="str">
        <f>IFERROR(__xludf.DUMMYFUNCTION("GOOGLETRANSLATE(E121,""id"",""en"")"),"Emergency PPKM Inhibits me looking for money to apply and collect dowry to marry the doi")</f>
        <v>Emergency PPKM Inhibits me looking for money to apply and collect dowry to marry the doi</v>
      </c>
    </row>
    <row r="122" ht="15.75" customHeight="1">
      <c r="A122" s="1">
        <v>120.0</v>
      </c>
      <c r="B122" s="3">
        <v>121.0</v>
      </c>
      <c r="C122" s="3" t="s">
        <v>228</v>
      </c>
      <c r="D122" s="3" t="s">
        <v>6</v>
      </c>
      <c r="E122" s="3" t="s">
        <v>229</v>
      </c>
      <c r="F122" s="3" t="str">
        <f>IFERROR(__xludf.DUMMYFUNCTION("GOOGLETRANSLATE(E122,""id"",""en"")"),"Without hard sanctions, all PPKM Fafifuwasweswos will no matter.")</f>
        <v>Without hard sanctions, all PPKM Fafifuwasweswos will no matter.</v>
      </c>
    </row>
    <row r="123" ht="15.75" customHeight="1">
      <c r="A123" s="1">
        <v>121.0</v>
      </c>
      <c r="B123" s="3">
        <v>122.0</v>
      </c>
      <c r="C123" s="3" t="s">
        <v>230</v>
      </c>
      <c r="D123" s="3" t="s">
        <v>6</v>
      </c>
      <c r="E123" s="3" t="s">
        <v>230</v>
      </c>
      <c r="F123" s="3" t="str">
        <f>IFERROR(__xludf.DUMMYFUNCTION("GOOGLETRANSLATE(E123,""id"",""en"")"),"Good morning. Tomorrow it's already a weekend but started PPKM. Healthy Healthy")</f>
        <v>Good morning. Tomorrow it's already a weekend but started PPKM. Healthy Healthy</v>
      </c>
    </row>
    <row r="124" ht="15.75" customHeight="1">
      <c r="A124" s="1">
        <v>122.0</v>
      </c>
      <c r="B124" s="3">
        <v>123.0</v>
      </c>
      <c r="C124" s="3" t="s">
        <v>231</v>
      </c>
      <c r="D124" s="3" t="s">
        <v>6</v>
      </c>
      <c r="E124" s="3" t="s">
        <v>232</v>
      </c>
      <c r="F124" s="3" t="str">
        <f>IFERROR(__xludf.DUMMYFUNCTION("GOOGLETRANSLATE(E124,""id"",""en"")"),"Emergency PPKM for all our safety, suppress the spread of the Covid19 virus")</f>
        <v>Emergency PPKM for all our safety, suppress the spread of the Covid19 virus</v>
      </c>
    </row>
    <row r="125" ht="15.75" customHeight="1">
      <c r="A125" s="1">
        <v>123.0</v>
      </c>
      <c r="B125" s="3">
        <v>124.0</v>
      </c>
      <c r="C125" s="3" t="s">
        <v>233</v>
      </c>
      <c r="D125" s="3" t="s">
        <v>6</v>
      </c>
      <c r="E125" s="3" t="s">
        <v>234</v>
      </c>
      <c r="F125" s="3" t="str">
        <f>IFERROR(__xludf.DUMMYFUNCTION("GOOGLETRANSLATE(E125,""id"",""en"")"),"The fruit of those who were desperate to go home yesterday. Thank you for bringing a new disaster for all of us! : Jabar Lockdown level RT / RW, Jakarta can be totally closed, following emergency PPKM coverage.")</f>
        <v>The fruit of those who were desperate to go home yesterday. Thank you for bringing a new disaster for all of us! : Jabar Lockdown level RT / RW, Jakarta can be totally closed, following emergency PPKM coverage.</v>
      </c>
    </row>
    <row r="126" ht="15.75" customHeight="1">
      <c r="A126" s="1">
        <v>124.0</v>
      </c>
      <c r="B126" s="3">
        <v>125.0</v>
      </c>
      <c r="C126" s="3" t="s">
        <v>235</v>
      </c>
      <c r="D126" s="3" t="s">
        <v>6</v>
      </c>
      <c r="E126" s="3" t="s">
        <v>236</v>
      </c>
      <c r="F126" s="3" t="str">
        <f>IFERROR(__xludf.DUMMYFUNCTION("GOOGLETRANSLATE(E126,""id"",""en"")"),"How? Ready for his PPKM? Corona Patients $ Number $ Campaign Drinking Honors Success? MENTRI who is to eat rice cat rice campaign? The president who sled and nyepelein didn't want a Lokdown finally even swelled his expenses? So if you work the right COK")</f>
        <v>How? Ready for his PPKM? Corona Patients $ Number $ Campaign Drinking Honors Success? MENTRI who is to eat rice cat rice campaign? The president who sled and nyepelein didn't want a Lokdown finally even swelled his expenses? So if you work the right COK</v>
      </c>
    </row>
    <row r="127" ht="15.75" customHeight="1">
      <c r="A127" s="1">
        <v>125.0</v>
      </c>
      <c r="B127" s="3">
        <v>126.0</v>
      </c>
      <c r="C127" s="3" t="s">
        <v>237</v>
      </c>
      <c r="D127" s="3" t="s">
        <v>6</v>
      </c>
      <c r="E127" s="3" t="s">
        <v>238</v>
      </c>
      <c r="F127" s="3" t="str">
        <f>IFERROR(__xludf.DUMMYFUNCTION("GOOGLETRANSLATE(E127,""id"",""en"")"),"Come on, it's turn to fix to Malang, there's a PPKM, God")</f>
        <v>Come on, it's turn to fix to Malang, there's a PPKM, God</v>
      </c>
    </row>
    <row r="128" ht="15.75" customHeight="1">
      <c r="A128" s="1">
        <v>126.0</v>
      </c>
      <c r="B128" s="3">
        <v>127.0</v>
      </c>
      <c r="C128" s="3" t="s">
        <v>239</v>
      </c>
      <c r="D128" s="3" t="s">
        <v>6</v>
      </c>
      <c r="E128" s="3" t="s">
        <v>240</v>
      </c>
      <c r="F128" s="3" t="str">
        <f>IFERROR(__xludf.DUMMYFUNCTION("GOOGLETRANSLATE(E128,""id"",""en"")"),"Haaa Rembang also PPKM")</f>
        <v>Haaa Rembang also PPKM</v>
      </c>
    </row>
    <row r="129" ht="15.75" customHeight="1">
      <c r="A129" s="1">
        <v>127.0</v>
      </c>
      <c r="B129" s="3">
        <v>128.0</v>
      </c>
      <c r="C129" s="3" t="s">
        <v>241</v>
      </c>
      <c r="D129" s="3" t="s">
        <v>6</v>
      </c>
      <c r="E129" s="3" t="s">
        <v>242</v>
      </c>
      <c r="F129" s="3" t="str">
        <f>IFERROR(__xludf.DUMMYFUNCTION("GOOGLETRANSLATE(E129,""id"",""en"")"),"Start Rakjel Rajlas. Then what are the ""emergency"" words at PPKM?! Hilih")</f>
        <v>Start Rakjel Rajlas. Then what are the "emergency" words at PPKM?! Hilih</v>
      </c>
    </row>
    <row r="130" ht="15.75" customHeight="1">
      <c r="A130" s="1">
        <v>128.0</v>
      </c>
      <c r="B130" s="3">
        <v>129.0</v>
      </c>
      <c r="C130" s="3" t="s">
        <v>243</v>
      </c>
      <c r="D130" s="3" t="s">
        <v>6</v>
      </c>
      <c r="E130" s="3" t="s">
        <v>244</v>
      </c>
      <c r="F130" s="3" t="str">
        <f>IFERROR(__xludf.DUMMYFUNCTION("GOOGLETRANSLATE(E130,""id"",""en"")"),"In essence, obey PPKM seriously as an effort to reduce the case. When there are still those who are stubborn, they are gathering, yes, rejected this. Covid is not playing with all parties starting from residents - nakes - government and all stakeholders")</f>
        <v>In essence, obey PPKM seriously as an effort to reduce the case. When there are still those who are stubborn, they are gathering, yes, rejected this. Covid is not playing with all parties starting from residents - nakes - government and all stakeholders</v>
      </c>
    </row>
    <row r="131" ht="15.75" customHeight="1">
      <c r="A131" s="1">
        <v>129.0</v>
      </c>
      <c r="B131" s="3">
        <v>130.0</v>
      </c>
      <c r="C131" s="3" t="s">
        <v>245</v>
      </c>
      <c r="D131" s="3" t="s">
        <v>6</v>
      </c>
      <c r="E131" s="3" t="s">
        <v>246</v>
      </c>
      <c r="F131" s="3" t="str">
        <f>IFERROR(__xludf.DUMMYFUNCTION("GOOGLETRANSLATE(E131,""id"",""en"")"),"PPKPeraturan RailrangeKeramanKatamat")</f>
        <v>PPKPeraturan RailrangeKeramanKatamat</v>
      </c>
    </row>
    <row r="132" ht="15.75" customHeight="1">
      <c r="A132" s="1">
        <v>130.0</v>
      </c>
      <c r="B132" s="3">
        <v>131.0</v>
      </c>
      <c r="C132" s="3" t="s">
        <v>247</v>
      </c>
      <c r="D132" s="3" t="s">
        <v>6</v>
      </c>
      <c r="E132" s="3" t="s">
        <v>248</v>
      </c>
      <c r="F132" s="3" t="str">
        <f>IFERROR(__xludf.DUMMYFUNCTION("GOOGLETRANSLATE(E132,""id"",""en"")"),"This policy is definitely not the way, I'm very sure, just try we witnessed on the field ... If the Emergency PPKM applies that busy it is busy, the Satpol PP, and the joint apparatus ... where is it not there ... call shit ...")</f>
        <v>This policy is definitely not the way, I'm very sure, just try we witnessed on the field ... If the Emergency PPKM applies that busy it is busy, the Satpol PP, and the joint apparatus ... where is it not there ... call shit ...</v>
      </c>
    </row>
    <row r="133" ht="15.75" customHeight="1">
      <c r="A133" s="1">
        <v>131.0</v>
      </c>
      <c r="B133" s="3">
        <v>132.0</v>
      </c>
      <c r="C133" s="3" t="s">
        <v>249</v>
      </c>
      <c r="D133" s="3" t="s">
        <v>6</v>
      </c>
      <c r="E133" s="3" t="s">
        <v>250</v>
      </c>
      <c r="F133" s="3" t="str">
        <f>IFERROR(__xludf.DUMMYFUNCTION("GOOGLETRANSLATE(E133,""id"",""en"")"),"I saw on the TV announcement of the Java-Bali PPKM rule but it wasn't the rival the international airport was closed")</f>
        <v>I saw on the TV announcement of the Java-Bali PPKM rule but it wasn't the rival the international airport was closed</v>
      </c>
    </row>
    <row r="134" ht="15.75" customHeight="1">
      <c r="A134" s="1">
        <v>132.0</v>
      </c>
      <c r="B134" s="3">
        <v>133.0</v>
      </c>
      <c r="C134" s="3" t="s">
        <v>251</v>
      </c>
      <c r="D134" s="3" t="s">
        <v>6</v>
      </c>
      <c r="E134" s="3" t="s">
        <v>252</v>
      </c>
      <c r="F134" s="3" t="str">
        <f>IFERROR(__xludf.DUMMYFUNCTION("GOOGLETRANSLATE(E134,""id"",""en"")"),"Good morning min, for passengers of the Dhoho Train / Tighting during the Emergency PPKM $ number $ July, what should you show a vaccine card ?? Thank you")</f>
        <v>Good morning min, for passengers of the Dhoho Train / Tighting during the Emergency PPKM $ number $ July, what should you show a vaccine card ?? Thank you</v>
      </c>
    </row>
    <row r="135" ht="15.75" customHeight="1">
      <c r="A135" s="1">
        <v>133.0</v>
      </c>
      <c r="B135" s="3">
        <v>134.0</v>
      </c>
      <c r="C135" s="3" t="s">
        <v>253</v>
      </c>
      <c r="D135" s="3" t="s">
        <v>6</v>
      </c>
      <c r="E135" s="3" t="s">
        <v>254</v>
      </c>
      <c r="F135" s="3" t="str">
        <f>IFERROR(__xludf.DUMMYFUNCTION("GOOGLETRANSLATE(E135,""id"",""en"")"),"I've just pakurus, this is the ppk, until you say, you say our mistakes, you are shared, don't you get the official of the corruption, right ?? Minister taste")</f>
        <v>I've just pakurus, this is the ppk, until you say, you say our mistakes, you are shared, don't you get the official of the corruption, right ?? Minister taste</v>
      </c>
    </row>
    <row r="136" ht="15.75" customHeight="1">
      <c r="A136" s="1">
        <v>134.0</v>
      </c>
      <c r="B136" s="3">
        <v>135.0</v>
      </c>
      <c r="C136" s="3" t="s">
        <v>255</v>
      </c>
      <c r="D136" s="3" t="s">
        <v>6</v>
      </c>
      <c r="E136" s="3" t="s">
        <v>256</v>
      </c>
      <c r="F136" s="3" t="str">
        <f>IFERROR(__xludf.DUMMYFUNCTION("GOOGLETRANSLATE(E136,""id"",""en"")"),"Online ppkmse school, shopping online, ga bales chat even though online")</f>
        <v>Online ppkmse school, shopping online, ga bales chat even though online</v>
      </c>
    </row>
    <row r="137" ht="15.75" customHeight="1">
      <c r="A137" s="1">
        <v>135.0</v>
      </c>
      <c r="B137" s="3">
        <v>136.0</v>
      </c>
      <c r="C137" s="3" t="s">
        <v>257</v>
      </c>
      <c r="D137" s="3" t="s">
        <v>6</v>
      </c>
      <c r="E137" s="3" t="s">
        <v>258</v>
      </c>
      <c r="F137" s="3" t="str">
        <f>IFERROR(__xludf.DUMMYFUNCTION("GOOGLETRANSLATE(E137,""id"",""en"")"),"When the Emergency PPKM was carried out, and it turned out that TKA Cayna flocked, that's where it was increasingly seen how people were truly guests in their own country. And the palace is a candy cayna ..")</f>
        <v>When the Emergency PPKM was carried out, and it turned out that TKA Cayna flocked, that's where it was increasingly seen how people were truly guests in their own country. And the palace is a candy cayna ..</v>
      </c>
    </row>
    <row r="138" ht="15.75" customHeight="1">
      <c r="A138" s="1">
        <v>136.0</v>
      </c>
      <c r="B138" s="3">
        <v>137.0</v>
      </c>
      <c r="C138" s="3" t="s">
        <v>259</v>
      </c>
      <c r="D138" s="3" t="s">
        <v>6</v>
      </c>
      <c r="E138" s="3" t="s">
        <v>260</v>
      </c>
      <c r="F138" s="3" t="str">
        <f>IFERROR(__xludf.DUMMYFUNCTION("GOOGLETRANSLATE(E138,""id"",""en"")"),"Hay Is there a newest requirement because of the emergency PPKM?")</f>
        <v>Hay Is there a newest requirement because of the emergency PPKM?</v>
      </c>
    </row>
    <row r="139" ht="15.75" customHeight="1">
      <c r="A139" s="1">
        <v>137.0</v>
      </c>
      <c r="B139" s="3">
        <v>138.0</v>
      </c>
      <c r="C139" s="3" t="s">
        <v>261</v>
      </c>
      <c r="D139" s="3" t="s">
        <v>6</v>
      </c>
      <c r="E139" s="3" t="s">
        <v>262</v>
      </c>
      <c r="F139" s="3" t="str">
        <f>IFERROR(__xludf.DUMMYFUNCTION("GOOGLETRANSLATE(E139,""id"",""en"")"),"Really agree Mr. Adhie, which we didn't have was a leadership. The easiest evidence ADL submits the implementation of emergency PPKM to others. It actually only covered his inability. It was originally given the mandate of the person who could not say to "&amp;"him. It's easy.")</f>
        <v>Really agree Mr. Adhie, which we didn't have was a leadership. The easiest evidence ADL submits the implementation of emergency PPKM to others. It actually only covered his inability. It was originally given the mandate of the person who could not say to him. It's easy.</v>
      </c>
    </row>
    <row r="140" ht="15.75" customHeight="1">
      <c r="A140" s="1">
        <v>138.0</v>
      </c>
      <c r="B140" s="3">
        <v>139.0</v>
      </c>
      <c r="C140" s="3" t="s">
        <v>263</v>
      </c>
      <c r="D140" s="3" t="s">
        <v>6</v>
      </c>
      <c r="E140" s="3" t="s">
        <v>264</v>
      </c>
      <c r="F140" s="3" t="str">
        <f>IFERROR(__xludf.DUMMYFUNCTION("GOOGLETRANSLATE(E140,""id"",""en"")"),"Do DOHO Tightening During the PPKM GA INTOPRASED YES MIN?")</f>
        <v>Do DOHO Tightening During the PPKM GA INTOPRASED YES MIN?</v>
      </c>
    </row>
    <row r="141" ht="15.75" customHeight="1">
      <c r="A141" s="1">
        <v>139.0</v>
      </c>
      <c r="B141" s="3">
        <v>140.0</v>
      </c>
      <c r="C141" s="3" t="s">
        <v>265</v>
      </c>
      <c r="D141" s="3" t="s">
        <v>6</v>
      </c>
      <c r="E141" s="3" t="s">
        <v>265</v>
      </c>
      <c r="F141" s="3" t="str">
        <f>IFERROR(__xludf.DUMMYFUNCTION("GOOGLETRANSLATE(E141,""id"",""en"")"),"This ppkm there is a delicious time, you can wake up lunch together not to see a jammed in the afternoon")</f>
        <v>This ppkm there is a delicious time, you can wake up lunch together not to see a jammed in the afternoon</v>
      </c>
    </row>
    <row r="142" ht="15.75" customHeight="1">
      <c r="A142" s="1">
        <v>140.0</v>
      </c>
      <c r="B142" s="3">
        <v>141.0</v>
      </c>
      <c r="C142" s="3" t="s">
        <v>266</v>
      </c>
      <c r="D142" s="3" t="s">
        <v>6</v>
      </c>
      <c r="E142" s="3" t="s">
        <v>267</v>
      </c>
      <c r="F142" s="3" t="str">
        <f>IFERROR(__xludf.DUMMYFUNCTION("GOOGLETRANSLATE(E142,""id"",""en"")"),"Hello, good morning, please request detailed information for a swab test that will be used when PPKM $ Number $ July, for flights to Java and Bali. Thank you.")</f>
        <v>Hello, good morning, please request detailed information for a swab test that will be used when PPKM $ Number $ July, for flights to Java and Bali. Thank you.</v>
      </c>
    </row>
    <row r="143" ht="15.75" customHeight="1">
      <c r="A143" s="1">
        <v>141.0</v>
      </c>
      <c r="B143" s="3">
        <v>142.0</v>
      </c>
      <c r="C143" s="3" t="s">
        <v>268</v>
      </c>
      <c r="D143" s="3" t="s">
        <v>6</v>
      </c>
      <c r="E143" s="3" t="s">
        <v>269</v>
      </c>
      <c r="F143" s="3" t="str">
        <f>IFERROR(__xludf.DUMMYFUNCTION("GOOGLETRANSLATE(E143,""id"",""en"")"),"Assalamualaikum. Good morning. Come on, we succeed in the emergency PPKM for Covid-19 opponents with discipline using a mask, keeping distance and hand washing.")</f>
        <v>Assalamualaikum. Good morning. Come on, we succeed in the emergency PPKM for Covid-19 opponents with discipline using a mask, keeping distance and hand washing.</v>
      </c>
    </row>
    <row r="144" ht="15.75" customHeight="1">
      <c r="A144" s="1">
        <v>142.0</v>
      </c>
      <c r="B144" s="3">
        <v>143.0</v>
      </c>
      <c r="C144" s="3" t="s">
        <v>270</v>
      </c>
      <c r="D144" s="3" t="s">
        <v>6</v>
      </c>
      <c r="E144" s="3" t="s">
        <v>271</v>
      </c>
      <c r="F144" s="3" t="str">
        <f>IFERROR(__xludf.DUMMYFUNCTION("GOOGLETRANSLATE(E144,""id"",""en"")"),"Jokowi Inaugurates PPKM to July, Democrats: That's Eid al-Adha, Pakdhe is indeed a fussy hobby with Muslims!")</f>
        <v>Jokowi Inaugurates PPKM to July, Democrats: That's Eid al-Adha, Pakdhe is indeed a fussy hobby with Muslims!</v>
      </c>
    </row>
    <row r="145" ht="15.75" customHeight="1">
      <c r="A145" s="1">
        <v>143.0</v>
      </c>
      <c r="B145" s="3">
        <v>144.0</v>
      </c>
      <c r="C145" s="3" t="s">
        <v>272</v>
      </c>
      <c r="D145" s="3" t="s">
        <v>6</v>
      </c>
      <c r="E145" s="3" t="s">
        <v>273</v>
      </c>
      <c r="F145" s="3" t="str">
        <f>IFERROR(__xludf.DUMMYFUNCTION("GOOGLETRANSLATE(E145,""id"",""en"")"),"Come on support PPKM.")</f>
        <v>Come on support PPKM.</v>
      </c>
    </row>
    <row r="146" ht="15.75" customHeight="1">
      <c r="A146" s="1">
        <v>144.0</v>
      </c>
      <c r="B146" s="3">
        <v>145.0</v>
      </c>
      <c r="C146" s="3" t="s">
        <v>274</v>
      </c>
      <c r="D146" s="3" t="s">
        <v>6</v>
      </c>
      <c r="E146" s="3" t="s">
        <v>274</v>
      </c>
      <c r="F146" s="3" t="str">
        <f>IFERROR(__xludf.DUMMYFUNCTION("GOOGLETRANSLATE(E146,""id"",""en"")"),"We see the actual Emergency PPKM.")</f>
        <v>We see the actual Emergency PPKM.</v>
      </c>
    </row>
    <row r="147" ht="15.75" customHeight="1">
      <c r="A147" s="1">
        <v>145.0</v>
      </c>
      <c r="B147" s="3">
        <v>146.0</v>
      </c>
      <c r="C147" s="3" t="s">
        <v>275</v>
      </c>
      <c r="D147" s="3" t="s">
        <v>6</v>
      </c>
      <c r="E147" s="3" t="s">
        <v>276</v>
      </c>
      <c r="F147" s="3" t="str">
        <f>IFERROR(__xludf.DUMMYFUNCTION("GOOGLETRANSLATE(E147,""id"",""en"")"),"If you can, min, the local train Purwakarta - Cikarang, as long as the emergency PPKM canceled his trip. To reduce stabbing mobility from the district that applies emergency PPKM.")</f>
        <v>If you can, min, the local train Purwakarta - Cikarang, as long as the emergency PPKM canceled his trip. To reduce stabbing mobility from the district that applies emergency PPKM.</v>
      </c>
    </row>
    <row r="148" ht="15.75" customHeight="1">
      <c r="A148" s="1">
        <v>146.0</v>
      </c>
      <c r="B148" s="3">
        <v>147.0</v>
      </c>
      <c r="C148" s="3" t="s">
        <v>277</v>
      </c>
      <c r="D148" s="3" t="s">
        <v>6</v>
      </c>
      <c r="E148" s="3" t="s">
        <v>277</v>
      </c>
      <c r="F148" s="3" t="str">
        <f>IFERROR(__xludf.DUMMYFUNCTION("GOOGLETRANSLATE(E148,""id"",""en"")"),"Severe Java, Bali also affects the PPKM. Where is Lombok? Isn't it not Indonesia?")</f>
        <v>Severe Java, Bali also affects the PPKM. Where is Lombok? Isn't it not Indonesia?</v>
      </c>
    </row>
    <row r="149" ht="15.75" customHeight="1">
      <c r="A149" s="1">
        <v>147.0</v>
      </c>
      <c r="B149" s="3">
        <v>148.0</v>
      </c>
      <c r="C149" s="3" t="s">
        <v>278</v>
      </c>
      <c r="D149" s="3" t="s">
        <v>6</v>
      </c>
      <c r="E149" s="3" t="s">
        <v>278</v>
      </c>
      <c r="F149" s="3" t="str">
        <f>IFERROR(__xludf.DUMMYFUNCTION("GOOGLETRANSLATE(E149,""id"",""en"")"),"PPKM is not fair")</f>
        <v>PPKM is not fair</v>
      </c>
    </row>
    <row r="150" ht="15.75" customHeight="1">
      <c r="A150" s="1">
        <v>148.0</v>
      </c>
      <c r="B150" s="3">
        <v>149.0</v>
      </c>
      <c r="C150" s="3" t="s">
        <v>279</v>
      </c>
      <c r="D150" s="3" t="s">
        <v>6</v>
      </c>
      <c r="E150" s="3" t="s">
        <v>280</v>
      </c>
      <c r="F150" s="3" t="str">
        <f>IFERROR(__xludf.DUMMYFUNCTION("GOOGLETRANSLATE(E150,""id"",""en"")"),"Just now President Jokowi announced the Emergency PPKM for the Java-Bali area for $ Number $ July. The supply was chosen by the government because it has been proven a few months ago, when restrictions were put in place, then the decline in Corona cases a"&amp;"lso occurred. Stay Safe, Stay Healthy.")</f>
        <v>Just now President Jokowi announced the Emergency PPKM for the Java-Bali area for $ Number $ July. The supply was chosen by the government because it has been proven a few months ago, when restrictions were put in place, then the decline in Corona cases also occurred. Stay Safe, Stay Healthy.</v>
      </c>
    </row>
    <row r="151" ht="15.75" customHeight="1">
      <c r="A151" s="1">
        <v>149.0</v>
      </c>
      <c r="B151" s="3">
        <v>150.0</v>
      </c>
      <c r="C151" s="3" t="s">
        <v>281</v>
      </c>
      <c r="D151" s="3" t="s">
        <v>6</v>
      </c>
      <c r="E151" s="3" t="s">
        <v>282</v>
      </c>
      <c r="F151" s="3" t="str">
        <f>IFERROR(__xludf.DUMMYFUNCTION("GOOGLETRANSLATE(E151,""id"",""en"")"),"All there was a lesson, Allah destined for the event to be postponed to the July. PPKM applies and tightens, Hopefully Covid will immediately veil and destroy, Allah's event is easy to.")</f>
        <v>All there was a lesson, Allah destined for the event to be postponed to the July. PPKM applies and tightens, Hopefully Covid will immediately veil and destroy, Allah's event is easy to.</v>
      </c>
    </row>
    <row r="152" ht="15.75" customHeight="1">
      <c r="A152" s="1">
        <v>150.0</v>
      </c>
      <c r="B152" s="3">
        <v>151.0</v>
      </c>
      <c r="C152" s="3" t="s">
        <v>283</v>
      </c>
      <c r="D152" s="3" t="s">
        <v>6</v>
      </c>
      <c r="E152" s="3" t="s">
        <v>283</v>
      </c>
      <c r="F152" s="3" t="str">
        <f>IFERROR(__xludf.DUMMYFUNCTION("GOOGLETRANSLATE(E152,""id"",""en"")"),"ppkm program fuck?")</f>
        <v>ppkm program fuck?</v>
      </c>
    </row>
    <row r="153" ht="15.75" customHeight="1">
      <c r="A153" s="1">
        <v>151.0</v>
      </c>
      <c r="B153" s="3">
        <v>152.0</v>
      </c>
      <c r="C153" s="3" t="s">
        <v>284</v>
      </c>
      <c r="D153" s="3" t="s">
        <v>6</v>
      </c>
      <c r="E153" s="3" t="s">
        <v>284</v>
      </c>
      <c r="F153" s="3" t="str">
        <f>IFERROR(__xludf.DUMMYFUNCTION("GOOGLETRANSLATE(E153,""id"",""en"")"),"This PPKM kills me")</f>
        <v>This PPKM kills me</v>
      </c>
    </row>
    <row r="154" ht="15.75" customHeight="1">
      <c r="A154" s="1">
        <v>152.0</v>
      </c>
      <c r="B154" s="3">
        <v>153.0</v>
      </c>
      <c r="C154" s="3" t="s">
        <v>285</v>
      </c>
      <c r="D154" s="3" t="s">
        <v>6</v>
      </c>
      <c r="E154" s="3" t="s">
        <v>286</v>
      </c>
      <c r="F154" s="3" t="str">
        <f>IFERROR(__xludf.DUMMYFUNCTION("GOOGLETRANSLATE(E154,""id"",""en"")"),"Wes Ta Rek Manut O Government, During PSBB PPKM Wingi Lak Lak Delicious Rice Karo Life Needs Hold ....... Dewe")</f>
        <v>Wes Ta Rek Manut O Government, During PSBB PPKM Wingi Lak Lak Delicious Rice Karo Life Needs Hold ....... Dewe</v>
      </c>
    </row>
    <row r="155" ht="15.75" customHeight="1">
      <c r="A155" s="1">
        <v>153.0</v>
      </c>
      <c r="B155" s="3">
        <v>154.0</v>
      </c>
      <c r="C155" s="3" t="s">
        <v>287</v>
      </c>
      <c r="D155" s="3" t="s">
        <v>6</v>
      </c>
      <c r="E155" s="3" t="s">
        <v>288</v>
      </c>
      <c r="F155" s="3" t="str">
        <f>IFERROR(__xludf.DUMMYFUNCTION("GOOGLETRANSLATE(E155,""id"",""en"")"),"Then what should we do if the criticism that accompanies the facts in the field is considered stale in the ears of the ruler !! Welcome to fighting, breakfast, noon, your night is not borne by the new PSBB variant = PPKM Pak De Period of Gaasss")</f>
        <v>Then what should we do if the criticism that accompanies the facts in the field is considered stale in the ears of the ruler !! Welcome to fighting, breakfast, noon, your night is not borne by the new PSBB variant = PPKM Pak De Period of Gaasss</v>
      </c>
    </row>
    <row r="156" ht="15.75" customHeight="1">
      <c r="A156" s="1">
        <v>154.0</v>
      </c>
      <c r="B156" s="3">
        <v>155.0</v>
      </c>
      <c r="C156" s="3" t="s">
        <v>289</v>
      </c>
      <c r="D156" s="3" t="s">
        <v>6</v>
      </c>
      <c r="E156" s="3" t="s">
        <v>290</v>
      </c>
      <c r="F156" s="3" t="str">
        <f>IFERROR(__xludf.DUMMYFUNCTION("GOOGLETRANSLATE(E156,""id"",""en"")"),"The KSTP is very cruel to indigenous civilians in Papua. Soon to capture the perpetrators, so that our brothers in Papua their lives are safe and peaceful. PPKM Bentengi State")</f>
        <v>The KSTP is very cruel to indigenous civilians in Papua. Soon to capture the perpetrators, so that our brothers in Papua their lives are safe and peaceful. PPKM Bentengi State</v>
      </c>
    </row>
    <row r="157" ht="15.75" customHeight="1">
      <c r="A157" s="1">
        <v>155.0</v>
      </c>
      <c r="B157" s="3">
        <v>156.0</v>
      </c>
      <c r="C157" s="3" t="s">
        <v>291</v>
      </c>
      <c r="D157" s="3" t="s">
        <v>6</v>
      </c>
      <c r="E157" s="3" t="s">
        <v>292</v>
      </c>
      <c r="F157" s="3" t="str">
        <f>IFERROR(__xludf.DUMMYFUNCTION("GOOGLETRANSLATE(E157,""id"",""en"")"),"Again want to drink, but there is a PPKM")</f>
        <v>Again want to drink, but there is a PPKM</v>
      </c>
    </row>
    <row r="158" ht="15.75" customHeight="1">
      <c r="A158" s="1">
        <v>156.0</v>
      </c>
      <c r="B158" s="3">
        <v>157.0</v>
      </c>
      <c r="C158" s="3" t="s">
        <v>293</v>
      </c>
      <c r="D158" s="3" t="s">
        <v>6</v>
      </c>
      <c r="E158" s="3" t="s">
        <v>294</v>
      </c>
      <c r="F158" s="3" t="str">
        <f>IFERROR(__xludf.DUMMYFUNCTION("GOOGLETRANSLATE(E158,""id"",""en"")"),"PPKM starts now sleeping!?")</f>
        <v>PPKM starts now sleeping!?</v>
      </c>
    </row>
    <row r="159" ht="15.75" customHeight="1">
      <c r="A159" s="1">
        <v>157.0</v>
      </c>
      <c r="B159" s="3">
        <v>158.0</v>
      </c>
      <c r="C159" s="3" t="s">
        <v>295</v>
      </c>
      <c r="D159" s="3" t="s">
        <v>6</v>
      </c>
      <c r="E159" s="3" t="s">
        <v>296</v>
      </c>
      <c r="F159" s="3" t="str">
        <f>IFERROR(__xludf.DUMMYFUNCTION("GOOGLETRANSLATE(E159,""id"",""en"")"),"Please info on Saturday during the tight PPKM Jawa Bali, is the extension of the STNK still open? Tax I finished July. TRIMS.")</f>
        <v>Please info on Saturday during the tight PPKM Jawa Bali, is the extension of the STNK still open? Tax I finished July. TRIMS.</v>
      </c>
    </row>
    <row r="160" ht="15.75" customHeight="1">
      <c r="A160" s="1">
        <v>158.0</v>
      </c>
      <c r="B160" s="3">
        <v>159.0</v>
      </c>
      <c r="C160" s="3" t="s">
        <v>297</v>
      </c>
      <c r="D160" s="3" t="s">
        <v>6</v>
      </c>
      <c r="E160" s="3" t="s">
        <v>298</v>
      </c>
      <c r="F160" s="3" t="str">
        <f>IFERROR(__xludf.DUMMYFUNCTION("GOOGLETRANSLATE(E160,""id"",""en"")"),"The increasing number of Covid-19 made the PPKM policy into an emergency scale that will be extended from the date until July in the Java region of tetaining proces")</f>
        <v>The increasing number of Covid-19 made the PPKM policy into an emergency scale that will be extended from the date until July in the Java region of tetaining proces</v>
      </c>
    </row>
    <row r="161" ht="15.75" customHeight="1">
      <c r="A161" s="1">
        <v>159.0</v>
      </c>
      <c r="B161" s="3">
        <v>160.0</v>
      </c>
      <c r="C161" s="3" t="s">
        <v>299</v>
      </c>
      <c r="D161" s="3" t="s">
        <v>6</v>
      </c>
      <c r="E161" s="3" t="s">
        <v>300</v>
      </c>
      <c r="F161" s="3" t="str">
        <f>IFERROR(__xludf.DUMMYFUNCTION("GOOGLETRANSLATE(E161,""id"",""en"")"),"PPKM State Legitail of the Supreme Court (MA) decided that the National Insights (TWK) test for prospective civil servants (CPNS) was legitimate and constitutional")</f>
        <v>PPKM State Legitail of the Supreme Court (MA) decided that the National Insights (TWK) test for prospective civil servants (CPNS) was legitimate and constitutional</v>
      </c>
    </row>
    <row r="162" ht="15.75" customHeight="1">
      <c r="A162" s="1">
        <v>160.0</v>
      </c>
      <c r="B162" s="3">
        <v>161.0</v>
      </c>
      <c r="C162" s="3" t="s">
        <v>301</v>
      </c>
      <c r="D162" s="3" t="s">
        <v>6</v>
      </c>
      <c r="E162" s="3" t="s">
        <v>302</v>
      </c>
      <c r="F162" s="3" t="str">
        <f>IFERROR(__xludf.DUMMYFUNCTION("GOOGLETRANSLATE(E162,""id"",""en"")"),"Yeah ce sma smua2 sj ya ..., this hri has started tight PPKM in Tangerang .... it's easy to press the number of Covid transmission")</f>
        <v>Yeah ce sma smua2 sj ya ..., this hri has started tight PPKM in Tangerang .... it's easy to press the number of Covid transmission</v>
      </c>
    </row>
    <row r="163" ht="15.75" customHeight="1">
      <c r="A163" s="1">
        <v>161.0</v>
      </c>
      <c r="B163" s="3">
        <v>162.0</v>
      </c>
      <c r="C163" s="3" t="s">
        <v>303</v>
      </c>
      <c r="D163" s="3" t="s">
        <v>6</v>
      </c>
      <c r="E163" s="3" t="s">
        <v>304</v>
      </c>
      <c r="F163" s="3" t="str">
        <f>IFERROR(__xludf.DUMMYFUNCTION("GOOGLETRANSLATE(E163,""id"",""en"")"),"Beware, check Operational Adjustment and Airport AP II services during Emergency PPKM Jawa - Bali")</f>
        <v>Beware, check Operational Adjustment and Airport AP II services during Emergency PPKM Jawa - Bali</v>
      </c>
    </row>
    <row r="164" ht="15.75" customHeight="1">
      <c r="A164" s="1">
        <v>162.0</v>
      </c>
      <c r="B164" s="3">
        <v>163.0</v>
      </c>
      <c r="C164" s="3" t="s">
        <v>305</v>
      </c>
      <c r="D164" s="3" t="s">
        <v>6</v>
      </c>
      <c r="E164" s="3" t="s">
        <v>305</v>
      </c>
      <c r="F164" s="3" t="str">
        <f>IFERROR(__xludf.DUMMYFUNCTION("GOOGLETRANSLATE(E164,""id"",""en"")"),"PGNnya Jalan2, TPI PPKM")</f>
        <v>PGNnya Jalan2, TPI PPKM</v>
      </c>
    </row>
    <row r="165" ht="15.75" customHeight="1">
      <c r="A165" s="1">
        <v>163.0</v>
      </c>
      <c r="B165" s="3">
        <v>164.0</v>
      </c>
      <c r="C165" s="3" t="s">
        <v>306</v>
      </c>
      <c r="D165" s="3" t="s">
        <v>6</v>
      </c>
      <c r="E165" s="3" t="s">
        <v>307</v>
      </c>
      <c r="F165" s="3" t="str">
        <f>IFERROR(__xludf.DUMMYFUNCTION("GOOGLETRANSLATE(E165,""id"",""en"")"),"Desperate to come out when PPKM, my motorcycle / car runs")</f>
        <v>Desperate to come out when PPKM, my motorcycle / car runs</v>
      </c>
    </row>
    <row r="166" ht="15.75" customHeight="1">
      <c r="A166" s="1">
        <v>164.0</v>
      </c>
      <c r="B166" s="3">
        <v>165.0</v>
      </c>
      <c r="C166" s="3" t="s">
        <v>308</v>
      </c>
      <c r="D166" s="3" t="s">
        <v>6</v>
      </c>
      <c r="E166" s="3" t="s">
        <v>308</v>
      </c>
      <c r="F166" s="3" t="str">
        <f>IFERROR(__xludf.DUMMYFUNCTION("GOOGLETRANSLATE(E166,""id"",""en"")"),"PPKM Ato PPKN.")</f>
        <v>PPKM Ato PPKN.</v>
      </c>
    </row>
    <row r="167" ht="15.75" customHeight="1">
      <c r="A167" s="1">
        <v>165.0</v>
      </c>
      <c r="B167" s="3">
        <v>166.0</v>
      </c>
      <c r="C167" s="3" t="s">
        <v>309</v>
      </c>
      <c r="D167" s="3" t="s">
        <v>6</v>
      </c>
      <c r="E167" s="3" t="s">
        <v>309</v>
      </c>
      <c r="F167" s="3" t="str">
        <f>IFERROR(__xludf.DUMMYFUNCTION("GOOGLETRANSLATE(E167,""id"",""en"")"),"PPKM Morning Morning Kangen Mbake")</f>
        <v>PPKM Morning Morning Kangen Mbake</v>
      </c>
    </row>
    <row r="168" ht="15.75" customHeight="1">
      <c r="A168" s="1">
        <v>166.0</v>
      </c>
      <c r="B168" s="3">
        <v>167.0</v>
      </c>
      <c r="C168" s="3" t="s">
        <v>310</v>
      </c>
      <c r="D168" s="3" t="s">
        <v>6</v>
      </c>
      <c r="E168" s="3" t="s">
        <v>311</v>
      </c>
      <c r="F168" s="3" t="str">
        <f>IFERROR(__xludf.DUMMYFUNCTION("GOOGLETRANSLATE(E168,""id"",""en"")"),"Democracy cockroaches whose work is disgusting. His weakness is actually watching the Covid Emergency PPKM vacation.")</f>
        <v>Democracy cockroaches whose work is disgusting. His weakness is actually watching the Covid Emergency PPKM vacation.</v>
      </c>
    </row>
    <row r="169" ht="15.75" customHeight="1">
      <c r="A169" s="1">
        <v>167.0</v>
      </c>
      <c r="B169" s="3">
        <v>168.0</v>
      </c>
      <c r="C169" s="3" t="s">
        <v>312</v>
      </c>
      <c r="D169" s="3" t="s">
        <v>6</v>
      </c>
      <c r="E169" s="3" t="s">
        <v>313</v>
      </c>
      <c r="F169" s="3" t="str">
        <f>IFERROR(__xludf.DUMMYFUNCTION("GOOGLETRANSLATE(E169,""id"",""en"")"),"The first day of the emergency ppkm, in the morning instead of relaxing rich normally there was a meeting, where the meeting was drivethru wkwk")</f>
        <v>The first day of the emergency ppkm, in the morning instead of relaxing rich normally there was a meeting, where the meeting was drivethru wkwk</v>
      </c>
    </row>
    <row r="170" ht="15.75" customHeight="1">
      <c r="A170" s="1">
        <v>168.0</v>
      </c>
      <c r="B170" s="3">
        <v>169.0</v>
      </c>
      <c r="C170" s="3" t="s">
        <v>314</v>
      </c>
      <c r="D170" s="3" t="s">
        <v>6</v>
      </c>
      <c r="E170" s="3" t="s">
        <v>315</v>
      </c>
      <c r="F170" s="3" t="str">
        <f>IFERROR(__xludf.DUMMYFUNCTION("GOOGLETRANSLATE(E170,""id"",""en"")"),"The first day of the emergency PPKM enactment in the city of Solo, this morning was observed and not as ill as before the existence of this pandemic. There was a mall in the city of Solo in the temporary closed during the Emergency PPKM, namely Solo Grand"&amp;" Mall, Solo Paragon, Solo Square and Mall Robinson.")</f>
        <v>The first day of the emergency PPKM enactment in the city of Solo, this morning was observed and not as ill as before the existence of this pandemic. There was a mall in the city of Solo in the temporary closed during the Emergency PPKM, namely Solo Grand Mall, Solo Paragon, Solo Square and Mall Robinson.</v>
      </c>
    </row>
    <row r="171" ht="15.75" customHeight="1">
      <c r="A171" s="1">
        <v>169.0</v>
      </c>
      <c r="B171" s="3">
        <v>170.0</v>
      </c>
      <c r="C171" s="3" t="s">
        <v>316</v>
      </c>
      <c r="D171" s="3" t="s">
        <v>6</v>
      </c>
      <c r="E171" s="3" t="s">
        <v>317</v>
      </c>
      <c r="F171" s="3" t="str">
        <f>IFERROR(__xludf.DUMMYFUNCTION("GOOGLETRANSLATE(E171,""id"",""en"")"),"The implementation of the Emergency Emergency PPKM region of Java Bali will begin to be held from July to July tightens the proces")</f>
        <v>The implementation of the Emergency Emergency PPKM region of Java Bali will begin to be held from July to July tightens the proces</v>
      </c>
    </row>
    <row r="172" ht="15.75" customHeight="1">
      <c r="A172" s="1">
        <v>170.0</v>
      </c>
      <c r="B172" s="3">
        <v>171.0</v>
      </c>
      <c r="C172" s="3" t="s">
        <v>318</v>
      </c>
      <c r="D172" s="3" t="s">
        <v>6</v>
      </c>
      <c r="E172" s="3" t="s">
        <v>318</v>
      </c>
      <c r="F172" s="3" t="str">
        <f>IFERROR(__xludf.DUMMYFUNCTION("GOOGLETRANSLATE(E172,""id"",""en"")"),"Needed by the DKI Regional Government apparatus who was truly firm in running PPKM")</f>
        <v>Needed by the DKI Regional Government apparatus who was truly firm in running PPKM</v>
      </c>
    </row>
    <row r="173" ht="15.75" customHeight="1">
      <c r="A173" s="1">
        <v>171.0</v>
      </c>
      <c r="B173" s="3">
        <v>172.0</v>
      </c>
      <c r="C173" s="3" t="s">
        <v>319</v>
      </c>
      <c r="D173" s="3" t="s">
        <v>6</v>
      </c>
      <c r="E173" s="3" t="s">
        <v>320</v>
      </c>
      <c r="F173" s="3" t="str">
        <f>IFERROR(__xludf.DUMMYFUNCTION("GOOGLETRANSLATE(E173,""id"",""en"")"),"Emergency PPKM, for, open all the channels Dong Kaka, so that it is getting clerged at home")</f>
        <v>Emergency PPKM, for, open all the channels Dong Kaka, so that it is getting clerged at home</v>
      </c>
    </row>
    <row r="174" ht="15.75" customHeight="1">
      <c r="A174" s="1">
        <v>172.0</v>
      </c>
      <c r="B174" s="3">
        <v>173.0</v>
      </c>
      <c r="C174" s="3" t="s">
        <v>321</v>
      </c>
      <c r="D174" s="3" t="s">
        <v>6</v>
      </c>
      <c r="E174" s="3" t="s">
        <v>322</v>
      </c>
      <c r="F174" s="3" t="str">
        <f>IFERROR(__xludf.DUMMYFUNCTION("GOOGLETRANSLATE(E174,""id"",""en"")"),"Min Please Info During the Emergency PPKM Route C BKN-Cibubur Operates It Has it? Thank you Min.")</f>
        <v>Min Please Info During the Emergency PPKM Route C BKN-Cibubur Operates It Has it? Thank you Min.</v>
      </c>
    </row>
    <row r="175" ht="15.75" customHeight="1">
      <c r="A175" s="1">
        <v>173.0</v>
      </c>
      <c r="B175" s="3">
        <v>174.0</v>
      </c>
      <c r="C175" s="3" t="s">
        <v>323</v>
      </c>
      <c r="D175" s="3" t="s">
        <v>6</v>
      </c>
      <c r="E175" s="3" t="s">
        <v>324</v>
      </c>
      <c r="F175" s="3" t="str">
        <f>IFERROR(__xludf.DUMMYFUNCTION("GOOGLETRANSLATE(E175,""id"",""en"")"),"The people were imprisoned, Chinese Communist TKA stormed and spread the virus. So what free PPKM is applied?")</f>
        <v>The people were imprisoned, Chinese Communist TKA stormed and spread the virus. So what free PPKM is applied?</v>
      </c>
    </row>
    <row r="176" ht="15.75" customHeight="1">
      <c r="A176" s="1">
        <v>174.0</v>
      </c>
      <c r="B176" s="3">
        <v>175.0</v>
      </c>
      <c r="C176" s="3" t="s">
        <v>325</v>
      </c>
      <c r="D176" s="3" t="s">
        <v>6</v>
      </c>
      <c r="E176" s="3" t="s">
        <v>326</v>
      </c>
      <c r="F176" s="3" t="str">
        <f>IFERROR(__xludf.DUMMYFUNCTION("GOOGLETRANSLATE(E176,""id"",""en"")"),"Mimin, the last train schedule during this PPKM, from Tanah Abang, what is the purpose of Rangkas Bitung at what time?")</f>
        <v>Mimin, the last train schedule during this PPKM, from Tanah Abang, what is the purpose of Rangkas Bitung at what time?</v>
      </c>
    </row>
    <row r="177" ht="15.75" customHeight="1">
      <c r="A177" s="1">
        <v>175.0</v>
      </c>
      <c r="B177" s="3">
        <v>176.0</v>
      </c>
      <c r="C177" s="3" t="s">
        <v>327</v>
      </c>
      <c r="D177" s="3" t="s">
        <v>6</v>
      </c>
      <c r="E177" s="3" t="s">
        <v>328</v>
      </c>
      <c r="F177" s="3" t="str">
        <f>IFERROR(__xludf.DUMMYFUNCTION("GOOGLETRANSLATE(E177,""id"",""en"")"),"Hopefully this PPKM is really effective, ngurangin Covid case in Indo")</f>
        <v>Hopefully this PPKM is really effective, ngurangin Covid case in Indo</v>
      </c>
    </row>
    <row r="178" ht="15.75" customHeight="1">
      <c r="A178" s="1">
        <v>176.0</v>
      </c>
      <c r="B178" s="3">
        <v>177.0</v>
      </c>
      <c r="C178" s="3" t="s">
        <v>329</v>
      </c>
      <c r="D178" s="3" t="s">
        <v>6</v>
      </c>
      <c r="E178" s="3" t="s">
        <v>330</v>
      </c>
      <c r="F178" s="3" t="str">
        <f>IFERROR(__xludf.DUMMYFUNCTION("GOOGLETRANSLATE(E178,""id"",""en"")"),"Serusion? Because again PPKM, car plate B afraid to be told to behind")</f>
        <v>Serusion? Because again PPKM, car plate B afraid to be told to behind</v>
      </c>
    </row>
    <row r="179" ht="15.75" customHeight="1">
      <c r="A179" s="1">
        <v>177.0</v>
      </c>
      <c r="B179" s="3">
        <v>178.0</v>
      </c>
      <c r="C179" s="3" t="s">
        <v>331</v>
      </c>
      <c r="D179" s="3" t="s">
        <v>6</v>
      </c>
      <c r="E179" s="3" t="s">
        <v>332</v>
      </c>
      <c r="F179" s="3" t="str">
        <f>IFERROR(__xludf.DUMMYFUNCTION("GOOGLETRANSLATE(E179,""id"",""en"")"),"Kmarin it's not yet bkal joined the ppkm skrg instead tba2 says according to the right when it's a few jamdingye the tour can come as long as it closes, what's the grocery ??? it's already tired of the government")</f>
        <v>Kmarin it's not yet bkal joined the ppkm skrg instead tba2 says according to the right when it's a few jamdingye the tour can come as long as it closes, what's the grocery ??? it's already tired of the government</v>
      </c>
    </row>
    <row r="180" ht="15.75" customHeight="1">
      <c r="A180" s="1">
        <v>178.0</v>
      </c>
      <c r="B180" s="3">
        <v>179.0</v>
      </c>
      <c r="C180" s="3" t="s">
        <v>333</v>
      </c>
      <c r="D180" s="3" t="s">
        <v>6</v>
      </c>
      <c r="E180" s="3" t="s">
        <v>334</v>
      </c>
      <c r="F180" s="3" t="str">
        <f>IFERROR(__xludf.DUMMYFUNCTION("GOOGLETRANSLATE(E180,""id"",""en"")"),"simulation underwent Sis PPKM")</f>
        <v>simulation underwent Sis PPKM</v>
      </c>
    </row>
    <row r="181" ht="15.75" customHeight="1">
      <c r="A181" s="1">
        <v>179.0</v>
      </c>
      <c r="B181" s="3">
        <v>180.0</v>
      </c>
      <c r="C181" s="3" t="s">
        <v>335</v>
      </c>
      <c r="D181" s="3" t="s">
        <v>6</v>
      </c>
      <c r="E181" s="3" t="s">
        <v>336</v>
      </c>
      <c r="F181" s="3" t="str">
        <f>IFERROR(__xludf.DUMMYFUNCTION("GOOGLETRANSLATE(E181,""id"",""en"")"),"In the morning! PPKM starts, just sleep again ~")</f>
        <v>In the morning! PPKM starts, just sleep again ~</v>
      </c>
    </row>
    <row r="182" ht="15.75" customHeight="1">
      <c r="A182" s="1">
        <v>180.0</v>
      </c>
      <c r="B182" s="3">
        <v>181.0</v>
      </c>
      <c r="C182" s="3" t="s">
        <v>337</v>
      </c>
      <c r="D182" s="3" t="s">
        <v>6</v>
      </c>
      <c r="E182" s="3" t="s">
        <v>338</v>
      </c>
      <c r="F182" s="3" t="str">
        <f>IFERROR(__xludf.DUMMYFUNCTION("GOOGLETRANSLATE(E182,""id"",""en"")"),"Day PPKM.")</f>
        <v>Day PPKM.</v>
      </c>
    </row>
    <row r="183" ht="15.75" customHeight="1">
      <c r="A183" s="1">
        <v>181.0</v>
      </c>
      <c r="B183" s="3">
        <v>182.0</v>
      </c>
      <c r="C183" s="3" t="s">
        <v>339</v>
      </c>
      <c r="D183" s="3" t="s">
        <v>6</v>
      </c>
      <c r="E183" s="3" t="s">
        <v>340</v>
      </c>
      <c r="F183" s="3" t="str">
        <f>IFERROR(__xludf.DUMMYFUNCTION("GOOGLETRANSLATE(E183,""id"",""en"")"),"If the ppkm can't enter Jakarta what is the deck? Just swab the antigen just not?")</f>
        <v>If the ppkm can't enter Jakarta what is the deck? Just swab the antigen just not?</v>
      </c>
    </row>
    <row r="184" ht="15.75" customHeight="1">
      <c r="A184" s="1">
        <v>182.0</v>
      </c>
      <c r="B184" s="3">
        <v>183.0</v>
      </c>
      <c r="C184" s="3" t="s">
        <v>341</v>
      </c>
      <c r="D184" s="3" t="s">
        <v>6</v>
      </c>
      <c r="E184" s="3" t="s">
        <v>342</v>
      </c>
      <c r="F184" s="3" t="str">
        <f>IFERROR(__xludf.DUMMYFUNCTION("GOOGLETRANSLATE(E184,""id"",""en"")"),"KKL I hasn't been diapprove but it's been lifted because of PPKM")</f>
        <v>KKL I hasn't been diapprove but it's been lifted because of PPKM</v>
      </c>
    </row>
    <row r="185" ht="15.75" customHeight="1">
      <c r="A185" s="1">
        <v>183.0</v>
      </c>
      <c r="B185" s="3">
        <v>184.0</v>
      </c>
      <c r="C185" s="3" t="s">
        <v>343</v>
      </c>
      <c r="D185" s="3" t="s">
        <v>6</v>
      </c>
      <c r="E185" s="3" t="s">
        <v>344</v>
      </c>
      <c r="F185" s="3" t="str">
        <f>IFERROR(__xludf.DUMMYFUNCTION("GOOGLETRANSLATE(E185,""id"",""en"")"),"Good morning PPKM ""Want to hug you manies""")</f>
        <v>Good morning PPKM "Want to hug you manies"</v>
      </c>
    </row>
    <row r="186" ht="15.75" customHeight="1">
      <c r="A186" s="1">
        <v>184.0</v>
      </c>
      <c r="B186" s="3">
        <v>185.0</v>
      </c>
      <c r="C186" s="3" t="s">
        <v>345</v>
      </c>
      <c r="D186" s="3" t="s">
        <v>6</v>
      </c>
      <c r="E186" s="3" t="s">
        <v>346</v>
      </c>
      <c r="F186" s="3" t="str">
        <f>IFERROR(__xludf.DUMMYFUNCTION("GOOGLETRANSLATE(E186,""id"",""en"")"),"The government officially stipulates the implementation of the restrictions on emergency community activities (PPKM) in Java and Bali, which is valid for two weeks, starting at $ number of $ July. Starting today, let's get the active case.")</f>
        <v>The government officially stipulates the implementation of the restrictions on emergency community activities (PPKM) in Java and Bali, which is valid for two weeks, starting at $ number of $ July. Starting today, let's get the active case.</v>
      </c>
    </row>
    <row r="187" ht="15.75" customHeight="1">
      <c r="A187" s="1">
        <v>185.0</v>
      </c>
      <c r="B187" s="3">
        <v>186.0</v>
      </c>
      <c r="C187" s="3" t="s">
        <v>347</v>
      </c>
      <c r="D187" s="3" t="s">
        <v>6</v>
      </c>
      <c r="E187" s="3" t="s">
        <v>348</v>
      </c>
      <c r="F187" s="3" t="str">
        <f>IFERROR(__xludf.DUMMYFUNCTION("GOOGLETRANSLATE(E187,""id"",""en"")"),"this is finished the PPKM Fix I become a pro gamers")</f>
        <v>this is finished the PPKM Fix I become a pro gamers</v>
      </c>
    </row>
    <row r="188" ht="15.75" customHeight="1">
      <c r="A188" s="1">
        <v>186.0</v>
      </c>
      <c r="B188" s="3">
        <v>187.0</v>
      </c>
      <c r="C188" s="3" t="s">
        <v>349</v>
      </c>
      <c r="D188" s="3" t="s">
        <v>6</v>
      </c>
      <c r="E188" s="3" t="s">
        <v>350</v>
      </c>
      <c r="F188" s="3" t="str">
        <f>IFERROR(__xludf.DUMMYFUNCTION("GOOGLETRANSLATE(E188,""id"",""en"")"),"Due to campus access is very strict")</f>
        <v>Due to campus access is very strict</v>
      </c>
    </row>
    <row r="189" ht="15.75" customHeight="1">
      <c r="A189" s="1">
        <v>187.0</v>
      </c>
      <c r="B189" s="3">
        <v>188.0</v>
      </c>
      <c r="C189" s="3" t="s">
        <v>351</v>
      </c>
      <c r="D189" s="3" t="s">
        <v>6</v>
      </c>
      <c r="E189" s="3" t="s">
        <v>352</v>
      </c>
      <c r="F189" s="3" t="str">
        <f>IFERROR(__xludf.DUMMYFUNCTION("GOOGLETRANSLATE(E189,""id"",""en"")"),"PPKM applies from July to July")</f>
        <v>PPKM applies from July to July</v>
      </c>
    </row>
    <row r="190" ht="15.75" customHeight="1">
      <c r="A190" s="1">
        <v>188.0</v>
      </c>
      <c r="B190" s="3">
        <v>189.0</v>
      </c>
      <c r="C190" s="3" t="s">
        <v>353</v>
      </c>
      <c r="D190" s="3" t="s">
        <v>6</v>
      </c>
      <c r="E190" s="3" t="s">
        <v>354</v>
      </c>
      <c r="F190" s="3" t="str">
        <f>IFERROR(__xludf.DUMMYFUNCTION("GOOGLETRANSLATE(E190,""id"",""en"")"),"Find Experienced Massage? At Ready to Serve With All Heart Privacy Health Protocol GUARANTEED PROFESSIONAL PRICE PRICE AFFORDATE &amp; AMP; Reservations during my PPKM period limit only outcall")</f>
        <v>Find Experienced Massage? At Ready to Serve With All Heart Privacy Health Protocol GUARANTEED PROFESSIONAL PRICE PRICE AFFORDATE &amp; AMP; Reservations during my PPKM period limit only outcall</v>
      </c>
    </row>
    <row r="191" ht="15.75" customHeight="1">
      <c r="A191" s="1">
        <v>189.0</v>
      </c>
      <c r="B191" s="3">
        <v>190.0</v>
      </c>
      <c r="C191" s="3" t="s">
        <v>355</v>
      </c>
      <c r="D191" s="3" t="s">
        <v>6</v>
      </c>
      <c r="E191" s="3" t="s">
        <v>356</v>
      </c>
      <c r="F191" s="3" t="str">
        <f>IFERROR(__xludf.DUMMYFUNCTION("GOOGLETRANSLATE(E191,""id"",""en"")"),"Wkwkwkwkwk lets see if it's really ppkm or not mamm")</f>
        <v>Wkwkwkwkwk lets see if it's really ppkm or not mamm</v>
      </c>
    </row>
    <row r="192" ht="15.75" customHeight="1">
      <c r="A192" s="1">
        <v>190.0</v>
      </c>
      <c r="B192" s="3">
        <v>191.0</v>
      </c>
      <c r="C192" s="3" t="s">
        <v>357</v>
      </c>
      <c r="D192" s="3" t="s">
        <v>6</v>
      </c>
      <c r="E192" s="3" t="s">
        <v>358</v>
      </c>
      <c r="F192" s="3" t="str">
        <f>IFERROR(__xludf.DUMMYFUNCTION("GOOGLETRANSLATE(E192,""id"",""en"")"),"If the yield is hit by a ppkm?")</f>
        <v>If the yield is hit by a ppkm?</v>
      </c>
    </row>
    <row r="193" ht="15.75" customHeight="1">
      <c r="A193" s="1">
        <v>191.0</v>
      </c>
      <c r="B193" s="3">
        <v>192.0</v>
      </c>
      <c r="C193" s="3" t="s">
        <v>359</v>
      </c>
      <c r="D193" s="3" t="s">
        <v>6</v>
      </c>
      <c r="E193" s="3" t="s">
        <v>360</v>
      </c>
      <c r="F193" s="3" t="str">
        <f>IFERROR(__xludf.DUMMYFUNCTION("GOOGLETRANSLATE(E193,""id"",""en"")"),"Avoid Lockdown &amp; GT; PSBB &amp; GT; Then &amp; gt; PSBB transition &amp; GT; Then &amp; gt; PSBB Total &amp; GT; Then &amp; gt; PPKM &amp; GT; Then &amp; gt; Micro &amp; GT PPKM; Then &amp; gt; Emergency &amp; GT PPKM; then what again....")</f>
        <v>Avoid Lockdown &amp; GT; PSBB &amp; GT; Then &amp; gt; PSBB transition &amp; GT; Then &amp; gt; PSBB Total &amp; GT; Then &amp; gt; PPKM &amp; GT; Then &amp; gt; Micro &amp; GT PPKM; Then &amp; gt; Emergency &amp; GT PPKM; then what again....</v>
      </c>
    </row>
    <row r="194" ht="15.75" customHeight="1">
      <c r="A194" s="1">
        <v>192.0</v>
      </c>
      <c r="B194" s="3">
        <v>193.0</v>
      </c>
      <c r="C194" s="3" t="s">
        <v>361</v>
      </c>
      <c r="D194" s="3" t="s">
        <v>6</v>
      </c>
      <c r="E194" s="3" t="s">
        <v>362</v>
      </c>
      <c r="F194" s="3" t="str">
        <f>IFERROR(__xludf.DUMMYFUNCTION("GOOGLETRANSLATE(E194,""id"",""en"")"),"Yes, it should be quite a day of Isoman, PPKM. Jawa Bali.")</f>
        <v>Yes, it should be quite a day of Isoman, PPKM. Jawa Bali.</v>
      </c>
    </row>
    <row r="195" ht="15.75" customHeight="1">
      <c r="A195" s="1">
        <v>193.0</v>
      </c>
      <c r="B195" s="3">
        <v>194.0</v>
      </c>
      <c r="C195" s="3" t="s">
        <v>363</v>
      </c>
      <c r="D195" s="3" t="s">
        <v>6</v>
      </c>
      <c r="E195" s="3" t="s">
        <v>364</v>
      </c>
      <c r="F195" s="3" t="str">
        <f>IFERROR(__xludf.DUMMYFUNCTION("GOOGLETRANSLATE(E195,""id"",""en"")"),"PPKM kills economy")</f>
        <v>PPKM kills economy</v>
      </c>
    </row>
    <row r="196" ht="15.75" customHeight="1">
      <c r="A196" s="1">
        <v>194.0</v>
      </c>
      <c r="B196" s="3">
        <v>195.0</v>
      </c>
      <c r="C196" s="3" t="s">
        <v>365</v>
      </c>
      <c r="D196" s="3" t="s">
        <v>6</v>
      </c>
      <c r="E196" s="3" t="s">
        <v>366</v>
      </c>
      <c r="F196" s="3" t="str">
        <f>IFERROR(__xludf.DUMMYFUNCTION("GOOGLETRANSLATE(E196,""id"",""en"")"),"Jokowi: During Emergency PPKM, WFH%, MAL CLOSEDLULHUT: Threatens to stop the regional head Abai Rules of PPKM.Gibran: Mall Still Open During Emergency PPKM, Different to the Center. The Kan Kan Kids Pak Lurah! Different alone, this is new to the Mayor's J"&amp;"batan!")</f>
        <v>Jokowi: During Emergency PPKM, WFH%, MAL CLOSEDLULHUT: Threatens to stop the regional head Abai Rules of PPKM.Gibran: Mall Still Open During Emergency PPKM, Different to the Center. The Kan Kan Kids Pak Lurah! Different alone, this is new to the Mayor's Jbatan!</v>
      </c>
    </row>
    <row r="197" ht="15.75" customHeight="1">
      <c r="A197" s="1">
        <v>195.0</v>
      </c>
      <c r="B197" s="3">
        <v>196.0</v>
      </c>
      <c r="C197" s="3" t="s">
        <v>367</v>
      </c>
      <c r="D197" s="3" t="s">
        <v>6</v>
      </c>
      <c r="E197" s="3" t="s">
        <v>368</v>
      </c>
      <c r="F197" s="3" t="str">
        <f>IFERROR(__xludf.DUMMYFUNCTION("GOOGLETRANSLATE(E197,""id"",""en"")"),"Aq blm mutual kkkrn skrng ppkm ... so concentration d rmh sj jg working wfh ... for the sake of avoiding covids in healthy ... the morning of the morning ..yaa")</f>
        <v>Aq blm mutual kkkrn skrng ppkm ... so concentration d rmh sj jg working wfh ... for the sake of avoiding covids in healthy ... the morning of the morning ..yaa</v>
      </c>
    </row>
    <row r="198" ht="15.75" customHeight="1">
      <c r="A198" s="1">
        <v>196.0</v>
      </c>
      <c r="B198" s="3">
        <v>197.0</v>
      </c>
      <c r="C198" s="3" t="s">
        <v>369</v>
      </c>
      <c r="D198" s="3" t="s">
        <v>6</v>
      </c>
      <c r="E198" s="3" t="s">
        <v>369</v>
      </c>
      <c r="F198" s="3" t="str">
        <f>IFERROR(__xludf.DUMMYFUNCTION("GOOGLETRANSLATE(E198,""id"",""en"")"),"PPKM breaks everything: "")")</f>
        <v>PPKM breaks everything: ")</v>
      </c>
    </row>
    <row r="199" ht="15.75" customHeight="1">
      <c r="A199" s="1">
        <v>197.0</v>
      </c>
      <c r="B199" s="3">
        <v>198.0</v>
      </c>
      <c r="C199" s="3" t="s">
        <v>370</v>
      </c>
      <c r="D199" s="3" t="s">
        <v>6</v>
      </c>
      <c r="E199" s="3" t="s">
        <v>371</v>
      </c>
      <c r="F199" s="3" t="str">
        <f>IFERROR(__xludf.DUMMYFUNCTION("GOOGLETRANSLATE(E199,""id"",""en"")"),"Min want to ask, during this emergency PPKM operational hours at night until what time?")</f>
        <v>Min want to ask, during this emergency PPKM operational hours at night until what time?</v>
      </c>
    </row>
    <row r="200" ht="15.75" customHeight="1">
      <c r="A200" s="1">
        <v>198.0</v>
      </c>
      <c r="B200" s="3">
        <v>199.0</v>
      </c>
      <c r="C200" s="3" t="s">
        <v>372</v>
      </c>
      <c r="D200" s="3" t="s">
        <v>6</v>
      </c>
      <c r="E200" s="3" t="s">
        <v>372</v>
      </c>
      <c r="F200" s="3" t="str">
        <f>IFERROR(__xludf.DUMMYFUNCTION("GOOGLETRANSLATE(E200,""id"",""en"")"),"Comply with Micro Emergency PPKM The aim saves all ... !!!!")</f>
        <v>Comply with Micro Emergency PPKM The aim saves all ... !!!!</v>
      </c>
    </row>
    <row r="201" ht="15.75" customHeight="1">
      <c r="A201" s="1">
        <v>199.0</v>
      </c>
      <c r="B201" s="3">
        <v>200.0</v>
      </c>
      <c r="C201" s="3" t="s">
        <v>373</v>
      </c>
      <c r="D201" s="3" t="s">
        <v>6</v>
      </c>
      <c r="E201" s="3" t="s">
        <v>374</v>
      </c>
      <c r="F201" s="3" t="str">
        <f>IFERROR(__xludf.DUMMYFUNCTION("GOOGLETRANSLATE(E201,""id"",""en"")"),"Ni impact the announcement of PPKM $ number $ July seems. That's why it's not to agree. Just marketing it used to be sold at a Chinese drug store so until now PD believes")</f>
        <v>Ni impact the announcement of PPKM $ number $ July seems. That's why it's not to agree. Just marketing it used to be sold at a Chinese drug store so until now PD believes</v>
      </c>
    </row>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