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amki/BCRF_Core/Projects/A-Active/SCSAP_Aton_CU7_protein /"/>
    </mc:Choice>
  </mc:AlternateContent>
  <xr:revisionPtr revIDLastSave="0" documentId="13_ncr:1_{EE7136E0-9408-2845-833E-9E982A18A9AE}" xr6:coauthVersionLast="47" xr6:coauthVersionMax="47" xr10:uidLastSave="{00000000-0000-0000-0000-000000000000}"/>
  <bookViews>
    <workbookView xWindow="0" yWindow="460" windowWidth="31940" windowHeight="15940" xr2:uid="{00000000-000D-0000-FFFF-FFFF00000000}"/>
  </bookViews>
  <sheets>
    <sheet name="4791-LW_ROI_20220215T1126_LabW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alcChain>
</file>

<file path=xl/sharedStrings.xml><?xml version="1.0" encoding="utf-8"?>
<sst xmlns="http://schemas.openxmlformats.org/spreadsheetml/2006/main" count="1259" uniqueCount="161">
  <si>
    <t>Sample_ID</t>
  </si>
  <si>
    <t>slide name</t>
  </si>
  <si>
    <t>scan name</t>
  </si>
  <si>
    <t>panel</t>
  </si>
  <si>
    <t>roi</t>
  </si>
  <si>
    <t>segment</t>
  </si>
  <si>
    <t>aoi</t>
  </si>
  <si>
    <t>area</t>
  </si>
  <si>
    <t>DSP-1001660009836-A-A01</t>
  </si>
  <si>
    <t>No Template Control</t>
  </si>
  <si>
    <t>DSP-1001660009836-A-A02</t>
  </si>
  <si>
    <t>4791-LW_S1</t>
  </si>
  <si>
    <t>S1_ROI</t>
  </si>
  <si>
    <t>(v1.0) Mouse NGS Protein Core, (v1.0) Mouse NGS Alzheimer's Pathology Extended Protein, (v1.0) Mouse NGS Autophagy Protein, (v1.0) Mouse NGS Cell Death Protein, (v1.0) Mouse NGS Neural Cell Typing Protein, (v1.0) Mouse NGS PI3K/AKT Signaling Protein, (v1.0) Mouse NGS Alzheimer's Pathology Protein, (v1.0) Mouse NGS Parkinson's Pathology Protein, (v1.0) Mouse NGS Glial Cell Subtyping Protein, (v1.0) Mouse NGS MAPK Signaling Protein</t>
  </si>
  <si>
    <t>Full ROI</t>
  </si>
  <si>
    <t>Full ROI-aoi-001</t>
  </si>
  <si>
    <t>DSP-1001660009836-A-A03</t>
  </si>
  <si>
    <t>DSP-1001660009836-A-A04</t>
  </si>
  <si>
    <t>DSP-1001660009836-A-A05</t>
  </si>
  <si>
    <t>DSP-1001660009836-A-A06</t>
  </si>
  <si>
    <t>DSP-1001660009836-A-A07</t>
  </si>
  <si>
    <t>DSP-1001660009836-A-A08</t>
  </si>
  <si>
    <t>DSP-1001660009836-A-A09</t>
  </si>
  <si>
    <t>DSP-1001660009836-A-A10</t>
  </si>
  <si>
    <t>DSP-1001660009836-A-A11</t>
  </si>
  <si>
    <t>DSP-1001660009836-A-A12</t>
  </si>
  <si>
    <t>DSP-1001660009836-A-B01</t>
  </si>
  <si>
    <t>DSP-1001660009836-A-B02</t>
  </si>
  <si>
    <t>DSP-1001660009836-A-B03</t>
  </si>
  <si>
    <t>DSP-1001660009836-A-B04</t>
  </si>
  <si>
    <t>DSP-1001660009836-A-B05</t>
  </si>
  <si>
    <t>DSP-1001660009836-A-B06</t>
  </si>
  <si>
    <t>DSP-1001660009836-A-B07</t>
  </si>
  <si>
    <t>DSP-1001660009836-A-B08</t>
  </si>
  <si>
    <t>DSP-1001660009836-A-B09</t>
  </si>
  <si>
    <t>DSP-1001660009836-A-B10</t>
  </si>
  <si>
    <t>DSP-1001660009836-A-B11</t>
  </si>
  <si>
    <t>DSP-1001660009836-A-B12</t>
  </si>
  <si>
    <t>DSP-1001660009836-A-C01</t>
  </si>
  <si>
    <t>DSP-1001660009836-A-C02</t>
  </si>
  <si>
    <t>DSP-1001660009836-A-C03</t>
  </si>
  <si>
    <t>DSP-1001660009836-A-C04</t>
  </si>
  <si>
    <t>DSP-1001660009836-A-C05</t>
  </si>
  <si>
    <t>DSP-1001660009836-A-C06</t>
  </si>
  <si>
    <t>DSP-1001660009836-A-C07</t>
  </si>
  <si>
    <t>DSP-1001660009836-A-C08</t>
  </si>
  <si>
    <t>DSP-1001660009836-A-C09</t>
  </si>
  <si>
    <t>DSP-1001660009836-A-C10</t>
  </si>
  <si>
    <t>DSP-1001660009836-A-C11</t>
  </si>
  <si>
    <t>DSP-1001660009836-A-C12</t>
  </si>
  <si>
    <t>DSP-1001660009836-A-D01</t>
  </si>
  <si>
    <t>DSP-1001660009836-A-D02</t>
  </si>
  <si>
    <t>DSP-1001660009836-A-D03</t>
  </si>
  <si>
    <t>DSP-1001660009836-A-D04</t>
  </si>
  <si>
    <t>DSP-1001660009836-A-D05</t>
  </si>
  <si>
    <t>DSP-1001660009836-A-D06</t>
  </si>
  <si>
    <t>4791-LW_S2</t>
  </si>
  <si>
    <t>S2_ROI</t>
  </si>
  <si>
    <t>(v1.0) Mouse NGS Parkinson's Pathology Protein, (v1.0) Mouse NGS Protein Core, (v1.0) Mouse NGS Alzheimer's Pathology Extended Protein, (v1.0) Mouse NGS Alzheimer's Pathology Protein, (v1.0) Mouse NGS Autophagy Protein, (v1.0) Mouse NGS Cell Death Protein, (v1.0) Mouse NGS Glial Cell Subtyping Protein, (v1.0) Mouse NGS MAPK Signaling Protein, (v1.0) Mouse NGS Neural Cell Typing Protein, (v1.0) Mouse NGS PI3K/AKT Signaling Protein</t>
  </si>
  <si>
    <t>DSP-1001660009836-A-D07</t>
  </si>
  <si>
    <t>DSP-1001660009836-A-D08</t>
  </si>
  <si>
    <t>DSP-1001660009836-A-D09</t>
  </si>
  <si>
    <t>DSP-1001660009836-A-D10</t>
  </si>
  <si>
    <t>DSP-1001660009836-A-D11</t>
  </si>
  <si>
    <t>DSP-1001660009836-A-D12</t>
  </si>
  <si>
    <t>DSP-1001660009836-A-E01</t>
  </si>
  <si>
    <t>(v1.0) Mouse NGS Protein Core, (v1.0) Mouse NGS Alzheimer's Pathology Extended Protein, (v1.0) Mouse NGS Alzheimer's Pathology Protein, (v1.0) Mouse NGS Autophagy Protein, (v1.0) Mouse NGS Cell Death Protein, (v1.0) Mouse NGS Glial Cell Subtyping Protein, (v1.0) Mouse NGS MAPK Signaling Protein, (v1.0) Mouse NGS Neural Cell Typing Protein, (v1.0) Mouse NGS PI3K/AKT Signaling Protein, (v1.0) Mouse NGS Parkinson's Pathology Protein</t>
  </si>
  <si>
    <t>DSP-1001660009836-A-E02</t>
  </si>
  <si>
    <t>DSP-1001660009836-A-E03</t>
  </si>
  <si>
    <t>DSP-1001660009836-A-E04</t>
  </si>
  <si>
    <t>4791-LW_S3</t>
  </si>
  <si>
    <t>S3_ROI</t>
  </si>
  <si>
    <t>DSP-1001660009836-A-E05</t>
  </si>
  <si>
    <t>DSP-1001660009836-A-E06</t>
  </si>
  <si>
    <t>DSP-1001660009836-A-E07</t>
  </si>
  <si>
    <t>DSP-1001660009836-A-E08</t>
  </si>
  <si>
    <t>DSP-1001660009836-A-E09</t>
  </si>
  <si>
    <t>DSP-1001660009836-A-E10</t>
  </si>
  <si>
    <t>DSP-1001660009836-A-E11</t>
  </si>
  <si>
    <t>DSP-1001660009836-A-E12</t>
  </si>
  <si>
    <t>DSP-1001660009836-A-F01</t>
  </si>
  <si>
    <t>DSP-1001660009836-A-F02</t>
  </si>
  <si>
    <t>DSP-1001660009836-A-F03</t>
  </si>
  <si>
    <t>DSP-1001660009836-A-F04</t>
  </si>
  <si>
    <t>DSP-1001660009836-A-F05</t>
  </si>
  <si>
    <t>DSP-1001660009836-A-F06</t>
  </si>
  <si>
    <t>DSP-1001660009836-A-F07</t>
  </si>
  <si>
    <t>DSP-1001660009836-A-F08</t>
  </si>
  <si>
    <t>DSP-1001660009836-A-F09</t>
  </si>
  <si>
    <t>DSP-1001660009836-A-F10</t>
  </si>
  <si>
    <t>DSP-1001660009836-A-F11</t>
  </si>
  <si>
    <t>DSP-1001660009836-A-F12</t>
  </si>
  <si>
    <t>DSP-1001660009836-A-G01</t>
  </si>
  <si>
    <t>DSP-1001660009836-A-G02</t>
  </si>
  <si>
    <t>DSP-1001660009836-A-G03</t>
  </si>
  <si>
    <t>DSP-1001660009836-A-G04</t>
  </si>
  <si>
    <t>DSP-1001660009836-A-G05</t>
  </si>
  <si>
    <t>DSP-1001660009836-A-G06</t>
  </si>
  <si>
    <t>DSP-1001660009836-A-G07</t>
  </si>
  <si>
    <t>DSP-1001660009836-A-G08</t>
  </si>
  <si>
    <t>DSP-1001660009836-A-G09</t>
  </si>
  <si>
    <t>DSP-1001660009836-A-G10</t>
  </si>
  <si>
    <t>DSP-1001660009836-A-G11</t>
  </si>
  <si>
    <t>DSP-1001660009836-A-G12</t>
  </si>
  <si>
    <t>4791-LW_S4</t>
  </si>
  <si>
    <t>S4_ROI</t>
  </si>
  <si>
    <t>DSP-1001660009836-A-H01</t>
  </si>
  <si>
    <t>DSP-1001660009836-A-H02</t>
  </si>
  <si>
    <t>DSP-1001660009836-A-H03</t>
  </si>
  <si>
    <t>DSP-1001660009836-A-H04</t>
  </si>
  <si>
    <t>DSP-1001660009836-A-H05</t>
  </si>
  <si>
    <t>DSP-1001660009836-A-H06</t>
  </si>
  <si>
    <t>DSP-1001660009836-A-H07</t>
  </si>
  <si>
    <t>DSP-1001660009836-A-H08</t>
  </si>
  <si>
    <t>DSP-1001660009836-A-H09</t>
  </si>
  <si>
    <t>DSP-1001660009836-A-H10</t>
  </si>
  <si>
    <t>DSP-1001660009836-A-H11</t>
  </si>
  <si>
    <t>DSP-1001660009836-A-H12</t>
  </si>
  <si>
    <t>DSP-1001660005977-H-D01</t>
  </si>
  <si>
    <t>DSP-1001660005977-H-D02</t>
  </si>
  <si>
    <t>DSP-1001660005977-H-D03</t>
  </si>
  <si>
    <t>DSP-1001660005977-H-D04</t>
  </si>
  <si>
    <t>DSP-1001660005977-H-D05</t>
  </si>
  <si>
    <t>DSP-1001660005977-H-D06</t>
  </si>
  <si>
    <t>DSP-1001660005977-H-D07</t>
  </si>
  <si>
    <t>DSP-1001660005977-H-D08</t>
  </si>
  <si>
    <t>DSP-1001660005977-H-D09</t>
  </si>
  <si>
    <t>DSP-1001660005977-H-D10</t>
  </si>
  <si>
    <t>DSP-1001660005977-H-D11</t>
  </si>
  <si>
    <t>DSP-1001660005977-H-D12</t>
  </si>
  <si>
    <t>DSP-1001660005977-H-E01</t>
  </si>
  <si>
    <t>DSP-1001660005977-H-E02</t>
  </si>
  <si>
    <t>DSP-1001660005977-H-E03</t>
  </si>
  <si>
    <t>DSP-1001660005977-H-E04</t>
  </si>
  <si>
    <t>DSP-1001660005977-H-E05</t>
  </si>
  <si>
    <t>DSP-1001660005977-H-E06</t>
  </si>
  <si>
    <t>DSP-1001660005977-H-E07</t>
  </si>
  <si>
    <t>DSP-1001660005977-H-E08</t>
  </si>
  <si>
    <t>DSP-1001660005977-H-E09</t>
  </si>
  <si>
    <t>DSP-1001660005977-H-E10</t>
  </si>
  <si>
    <t>DSP-1001660005977-H-E11</t>
  </si>
  <si>
    <t>DSP-1001660005977-H-E12</t>
  </si>
  <si>
    <t>DSP-1001660005977-H-F01</t>
  </si>
  <si>
    <t>DSP-1001660005977-H-F02</t>
  </si>
  <si>
    <t>DSP-1001660005977-H-F03</t>
  </si>
  <si>
    <t>DSP-1001660005977-H-F04</t>
  </si>
  <si>
    <t>Mouse</t>
  </si>
  <si>
    <t>Sleep</t>
  </si>
  <si>
    <t>CFC</t>
  </si>
  <si>
    <t>Region</t>
  </si>
  <si>
    <t>Position(Repetition)</t>
  </si>
  <si>
    <t>No_CFC</t>
  </si>
  <si>
    <t>left</t>
  </si>
  <si>
    <t>right</t>
  </si>
  <si>
    <t>CA1</t>
  </si>
  <si>
    <t>CA3</t>
  </si>
  <si>
    <t>DG_sup</t>
  </si>
  <si>
    <t>DG_inf</t>
  </si>
  <si>
    <t>hilus</t>
  </si>
  <si>
    <t>SD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</si>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</sst>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5"/>
  <sheetViews>
    <sheetView tabSelected="1" topLeftCell="A92" zoomScale="110" zoomScaleNormal="110" workbookViewId="0">
      <selection activeCell="M98" sqref="M98"/>
    </sheetView>
  </sheetViews>
  <sheetFormatPr baseColWidth="10" defaultColWidth="8.83203125" defaultRowHeight="15" x14ac:dyDescent="0.2"/>
  <cols>
    <col min="1" max="1" width="27.33203125" bestFit="1" customWidth="1"/>
    <col min="2" max="2" width="23.1640625" customWidth="1"/>
    <col min="3" max="3" width="21.1640625" customWidth="1"/>
    <col min="4" max="4" width="45" customWidth="1"/>
    <col min="5" max="5" width="15.5" customWidth="1"/>
    <col min="13" max="13" width="19.5" bestFit="1" customWidth="1"/>
  </cols>
  <sheetData>
    <row r="1" spans="1:13" x14ac:dyDescent="0.2">
      <c r="A1" t="s">
        <v>0</v>
      </c>
      <c r="B1" t="s">
        <v>1</v>
      </c>
      <c r="C1" t="s">
        <v>2</v>
      </c>
      <c r="D1" t="s">
        <v>3</v>
      </c>
      <c r="E1" t="s">
        <v>4</v>
      </c>
      <c r="F1" t="s">
        <v>5</v>
      </c>
      <c r="G1" t="s">
        <v>6</v>
      </c>
      <c r="H1" t="s">
        <v>7</v>
      </c>
      <c r="I1" s="1" t="s">
        <v>146</v>
      </c>
      <c r="J1" s="1" t="s">
        <v>147</v>
      </c>
      <c r="K1" s="1" t="s">
        <v>148</v>
      </c>
      <c r="L1" s="1" t="s">
        <v>149</v>
      </c>
      <c r="M1" s="1" t="s">
        <v>150</v>
      </c>
    </row>
    <row r="2" spans="1:13" x14ac:dyDescent="0.2">
      <c r="A2" t="s">
        <v>8</v>
      </c>
      <c r="B2" t="s">
        <v>9</v>
      </c>
      <c r="C2" t="s">
        <v>160</v>
      </c>
      <c r="D2" t="s">
        <v>160</v>
      </c>
      <c r="E2" t="s">
        <v>160</v>
      </c>
      <c r="F2" t="s">
        <v>160</v>
      </c>
      <c r="G2" t="s">
        <v>160</v>
      </c>
      <c r="H2" t="s">
        <v>160</v>
      </c>
      <c r="I2" t="s">
        <v>160</v>
      </c>
      <c r="J2" t="s">
        <v>160</v>
      </c>
      <c r="K2" t="s">
        <v>160</v>
      </c>
      <c r="L2" t="s">
        <v>160</v>
      </c>
      <c r="M2" t="s">
        <v>160</v>
      </c>
    </row>
    <row r="3" spans="1:13" x14ac:dyDescent="0.2">
      <c r="A3" t="s">
        <v>10</v>
      </c>
      <c r="B3" t="s">
        <v>11</v>
      </c>
      <c r="C3" t="s">
        <v>12</v>
      </c>
      <c r="D3" t="s">
        <v>13</v>
      </c>
      <c r="E3" t="str">
        <f>"001"</f>
        <v>001</v>
      </c>
      <c r="F3" t="s">
        <v>14</v>
      </c>
      <c r="G3" t="s">
        <v>15</v>
      </c>
      <c r="H3">
        <v>31570.23</v>
      </c>
      <c r="I3">
        <v>1</v>
      </c>
      <c r="J3" t="s">
        <v>147</v>
      </c>
      <c r="K3" t="s">
        <v>151</v>
      </c>
      <c r="L3" t="s">
        <v>154</v>
      </c>
      <c r="M3" t="s">
        <v>152</v>
      </c>
    </row>
    <row r="4" spans="1:13" x14ac:dyDescent="0.2">
      <c r="A4" t="s">
        <v>16</v>
      </c>
      <c r="B4" t="s">
        <v>11</v>
      </c>
      <c r="C4" t="s">
        <v>12</v>
      </c>
      <c r="D4" t="s">
        <v>13</v>
      </c>
      <c r="E4" t="str">
        <f>"002"</f>
        <v>002</v>
      </c>
      <c r="F4" t="s">
        <v>14</v>
      </c>
      <c r="G4" t="s">
        <v>15</v>
      </c>
      <c r="H4">
        <v>49166.82</v>
      </c>
      <c r="I4">
        <v>1</v>
      </c>
      <c r="J4" t="s">
        <v>147</v>
      </c>
      <c r="K4" t="s">
        <v>151</v>
      </c>
      <c r="L4" t="s">
        <v>155</v>
      </c>
      <c r="M4" t="s">
        <v>152</v>
      </c>
    </row>
    <row r="5" spans="1:13" x14ac:dyDescent="0.2">
      <c r="A5" t="s">
        <v>17</v>
      </c>
      <c r="B5" t="s">
        <v>11</v>
      </c>
      <c r="C5" t="s">
        <v>12</v>
      </c>
      <c r="D5" t="s">
        <v>13</v>
      </c>
      <c r="E5" t="str">
        <f>"003"</f>
        <v>003</v>
      </c>
      <c r="F5" t="s">
        <v>14</v>
      </c>
      <c r="G5" t="s">
        <v>15</v>
      </c>
      <c r="H5">
        <v>40883.72</v>
      </c>
      <c r="I5">
        <v>1</v>
      </c>
      <c r="J5" t="s">
        <v>147</v>
      </c>
      <c r="K5" t="s">
        <v>151</v>
      </c>
      <c r="L5" t="s">
        <v>156</v>
      </c>
      <c r="M5" t="s">
        <v>152</v>
      </c>
    </row>
    <row r="6" spans="1:13" x14ac:dyDescent="0.2">
      <c r="A6" t="s">
        <v>18</v>
      </c>
      <c r="B6" t="s">
        <v>11</v>
      </c>
      <c r="C6" t="s">
        <v>12</v>
      </c>
      <c r="D6" t="s">
        <v>13</v>
      </c>
      <c r="E6" t="str">
        <f>"004"</f>
        <v>004</v>
      </c>
      <c r="F6" t="s">
        <v>14</v>
      </c>
      <c r="G6" t="s">
        <v>15</v>
      </c>
      <c r="H6">
        <v>31786.55</v>
      </c>
      <c r="I6">
        <v>1</v>
      </c>
      <c r="J6" t="s">
        <v>147</v>
      </c>
      <c r="K6" t="s">
        <v>151</v>
      </c>
      <c r="L6" t="s">
        <v>157</v>
      </c>
      <c r="M6" t="s">
        <v>152</v>
      </c>
    </row>
    <row r="7" spans="1:13" x14ac:dyDescent="0.2">
      <c r="A7" t="s">
        <v>19</v>
      </c>
      <c r="B7" t="s">
        <v>11</v>
      </c>
      <c r="C7" t="s">
        <v>12</v>
      </c>
      <c r="D7" t="s">
        <v>13</v>
      </c>
      <c r="E7" t="str">
        <f>"005"</f>
        <v>005</v>
      </c>
      <c r="F7" t="s">
        <v>14</v>
      </c>
      <c r="G7" t="s">
        <v>15</v>
      </c>
      <c r="H7">
        <v>34110.35</v>
      </c>
      <c r="I7">
        <v>1</v>
      </c>
      <c r="J7" t="s">
        <v>147</v>
      </c>
      <c r="K7" t="s">
        <v>151</v>
      </c>
      <c r="L7" t="s">
        <v>158</v>
      </c>
      <c r="M7" t="s">
        <v>152</v>
      </c>
    </row>
    <row r="8" spans="1:13" x14ac:dyDescent="0.2">
      <c r="A8" t="s">
        <v>20</v>
      </c>
      <c r="B8" t="s">
        <v>11</v>
      </c>
      <c r="C8" t="s">
        <v>12</v>
      </c>
      <c r="D8" t="s">
        <v>13</v>
      </c>
      <c r="E8" t="str">
        <f>"006"</f>
        <v>006</v>
      </c>
      <c r="F8" t="s">
        <v>14</v>
      </c>
      <c r="G8" t="s">
        <v>15</v>
      </c>
      <c r="H8">
        <v>34070.93</v>
      </c>
      <c r="I8">
        <v>1</v>
      </c>
      <c r="J8" t="s">
        <v>147</v>
      </c>
      <c r="K8" t="s">
        <v>151</v>
      </c>
      <c r="L8" t="s">
        <v>154</v>
      </c>
      <c r="M8" t="s">
        <v>153</v>
      </c>
    </row>
    <row r="9" spans="1:13" x14ac:dyDescent="0.2">
      <c r="A9" t="s">
        <v>21</v>
      </c>
      <c r="B9" t="s">
        <v>11</v>
      </c>
      <c r="C9" t="s">
        <v>12</v>
      </c>
      <c r="D9" t="s">
        <v>13</v>
      </c>
      <c r="E9" t="str">
        <f>"007"</f>
        <v>007</v>
      </c>
      <c r="F9" t="s">
        <v>14</v>
      </c>
      <c r="G9" t="s">
        <v>15</v>
      </c>
      <c r="H9">
        <v>69047.64</v>
      </c>
      <c r="I9">
        <v>1</v>
      </c>
      <c r="J9" t="s">
        <v>147</v>
      </c>
      <c r="K9" t="s">
        <v>151</v>
      </c>
      <c r="L9" t="s">
        <v>155</v>
      </c>
      <c r="M9" t="s">
        <v>153</v>
      </c>
    </row>
    <row r="10" spans="1:13" x14ac:dyDescent="0.2">
      <c r="A10" t="s">
        <v>22</v>
      </c>
      <c r="B10" t="s">
        <v>11</v>
      </c>
      <c r="C10" t="s">
        <v>12</v>
      </c>
      <c r="D10" t="s">
        <v>13</v>
      </c>
      <c r="E10" t="str">
        <f>"008"</f>
        <v>008</v>
      </c>
      <c r="F10" t="s">
        <v>14</v>
      </c>
      <c r="G10" t="s">
        <v>15</v>
      </c>
      <c r="H10">
        <v>45850.15</v>
      </c>
      <c r="I10">
        <v>1</v>
      </c>
      <c r="J10" t="s">
        <v>147</v>
      </c>
      <c r="K10" t="s">
        <v>151</v>
      </c>
      <c r="L10" t="s">
        <v>156</v>
      </c>
      <c r="M10" t="s">
        <v>153</v>
      </c>
    </row>
    <row r="11" spans="1:13" x14ac:dyDescent="0.2">
      <c r="A11" t="s">
        <v>23</v>
      </c>
      <c r="B11" t="s">
        <v>11</v>
      </c>
      <c r="C11" t="s">
        <v>12</v>
      </c>
      <c r="D11" t="s">
        <v>13</v>
      </c>
      <c r="E11" t="str">
        <f>"009"</f>
        <v>009</v>
      </c>
      <c r="F11" t="s">
        <v>14</v>
      </c>
      <c r="G11" t="s">
        <v>15</v>
      </c>
      <c r="H11">
        <v>27144.98</v>
      </c>
      <c r="I11">
        <v>1</v>
      </c>
      <c r="J11" t="s">
        <v>147</v>
      </c>
      <c r="K11" t="s">
        <v>151</v>
      </c>
      <c r="L11" t="s">
        <v>157</v>
      </c>
      <c r="M11" t="s">
        <v>153</v>
      </c>
    </row>
    <row r="12" spans="1:13" x14ac:dyDescent="0.2">
      <c r="A12" t="s">
        <v>24</v>
      </c>
      <c r="B12" t="s">
        <v>11</v>
      </c>
      <c r="C12" t="s">
        <v>12</v>
      </c>
      <c r="D12" t="s">
        <v>13</v>
      </c>
      <c r="E12" t="str">
        <f>"010"</f>
        <v>010</v>
      </c>
      <c r="F12" t="s">
        <v>14</v>
      </c>
      <c r="G12" t="s">
        <v>15</v>
      </c>
      <c r="H12">
        <v>40621.949999999997</v>
      </c>
      <c r="I12">
        <v>1</v>
      </c>
      <c r="J12" t="s">
        <v>147</v>
      </c>
      <c r="K12" t="s">
        <v>151</v>
      </c>
      <c r="L12" t="s">
        <v>158</v>
      </c>
      <c r="M12" t="s">
        <v>153</v>
      </c>
    </row>
    <row r="13" spans="1:13" x14ac:dyDescent="0.2">
      <c r="A13" t="s">
        <v>25</v>
      </c>
      <c r="B13" t="s">
        <v>11</v>
      </c>
      <c r="C13" t="s">
        <v>12</v>
      </c>
      <c r="D13" t="s">
        <v>13</v>
      </c>
      <c r="E13" t="str">
        <f>"011"</f>
        <v>011</v>
      </c>
      <c r="F13" t="s">
        <v>14</v>
      </c>
      <c r="G13" t="s">
        <v>15</v>
      </c>
      <c r="H13">
        <v>32961.24</v>
      </c>
      <c r="I13">
        <v>2</v>
      </c>
      <c r="J13" t="s">
        <v>159</v>
      </c>
      <c r="K13" t="s">
        <v>151</v>
      </c>
      <c r="L13" t="s">
        <v>154</v>
      </c>
      <c r="M13" t="s">
        <v>152</v>
      </c>
    </row>
    <row r="14" spans="1:13" x14ac:dyDescent="0.2">
      <c r="A14" t="s">
        <v>26</v>
      </c>
      <c r="B14" t="s">
        <v>11</v>
      </c>
      <c r="C14" t="s">
        <v>12</v>
      </c>
      <c r="D14" t="s">
        <v>13</v>
      </c>
      <c r="E14" t="str">
        <f>"012"</f>
        <v>012</v>
      </c>
      <c r="F14" t="s">
        <v>14</v>
      </c>
      <c r="G14" t="s">
        <v>15</v>
      </c>
      <c r="H14">
        <v>55884.73</v>
      </c>
      <c r="I14">
        <v>2</v>
      </c>
      <c r="J14" t="s">
        <v>159</v>
      </c>
      <c r="K14" t="s">
        <v>151</v>
      </c>
      <c r="L14" t="s">
        <v>155</v>
      </c>
      <c r="M14" t="s">
        <v>152</v>
      </c>
    </row>
    <row r="15" spans="1:13" x14ac:dyDescent="0.2">
      <c r="A15" t="s">
        <v>27</v>
      </c>
      <c r="B15" t="s">
        <v>11</v>
      </c>
      <c r="C15" t="s">
        <v>12</v>
      </c>
      <c r="D15" t="s">
        <v>13</v>
      </c>
      <c r="E15" t="str">
        <f>"013"</f>
        <v>013</v>
      </c>
      <c r="F15" t="s">
        <v>14</v>
      </c>
      <c r="G15" t="s">
        <v>15</v>
      </c>
      <c r="H15">
        <v>49581.96</v>
      </c>
      <c r="I15">
        <v>2</v>
      </c>
      <c r="J15" t="s">
        <v>159</v>
      </c>
      <c r="K15" t="s">
        <v>151</v>
      </c>
      <c r="L15" t="s">
        <v>156</v>
      </c>
      <c r="M15" t="s">
        <v>152</v>
      </c>
    </row>
    <row r="16" spans="1:13" x14ac:dyDescent="0.2">
      <c r="A16" t="s">
        <v>28</v>
      </c>
      <c r="B16" t="s">
        <v>11</v>
      </c>
      <c r="C16" t="s">
        <v>12</v>
      </c>
      <c r="D16" t="s">
        <v>13</v>
      </c>
      <c r="E16" t="str">
        <f>"014"</f>
        <v>014</v>
      </c>
      <c r="F16" t="s">
        <v>14</v>
      </c>
      <c r="G16" t="s">
        <v>15</v>
      </c>
      <c r="H16">
        <v>29742.31</v>
      </c>
      <c r="I16">
        <v>2</v>
      </c>
      <c r="J16" t="s">
        <v>159</v>
      </c>
      <c r="K16" t="s">
        <v>151</v>
      </c>
      <c r="L16" t="s">
        <v>157</v>
      </c>
      <c r="M16" t="s">
        <v>152</v>
      </c>
    </row>
    <row r="17" spans="1:13" x14ac:dyDescent="0.2">
      <c r="A17" t="s">
        <v>29</v>
      </c>
      <c r="B17" t="s">
        <v>11</v>
      </c>
      <c r="C17" t="s">
        <v>12</v>
      </c>
      <c r="D17" t="s">
        <v>13</v>
      </c>
      <c r="E17" t="str">
        <f>"015"</f>
        <v>015</v>
      </c>
      <c r="F17" t="s">
        <v>14</v>
      </c>
      <c r="G17" t="s">
        <v>15</v>
      </c>
      <c r="H17">
        <v>45226.96</v>
      </c>
      <c r="I17">
        <v>2</v>
      </c>
      <c r="J17" t="s">
        <v>159</v>
      </c>
      <c r="K17" t="s">
        <v>151</v>
      </c>
      <c r="L17" t="s">
        <v>158</v>
      </c>
      <c r="M17" t="s">
        <v>152</v>
      </c>
    </row>
    <row r="18" spans="1:13" x14ac:dyDescent="0.2">
      <c r="A18" t="s">
        <v>30</v>
      </c>
      <c r="B18" t="s">
        <v>11</v>
      </c>
      <c r="C18" t="s">
        <v>12</v>
      </c>
      <c r="D18" t="s">
        <v>13</v>
      </c>
      <c r="E18" t="str">
        <f>"016"</f>
        <v>016</v>
      </c>
      <c r="F18" t="s">
        <v>14</v>
      </c>
      <c r="G18" t="s">
        <v>15</v>
      </c>
      <c r="H18">
        <v>30172.55</v>
      </c>
      <c r="I18">
        <v>2</v>
      </c>
      <c r="J18" t="s">
        <v>159</v>
      </c>
      <c r="K18" t="s">
        <v>151</v>
      </c>
      <c r="L18" t="s">
        <v>154</v>
      </c>
      <c r="M18" t="s">
        <v>153</v>
      </c>
    </row>
    <row r="19" spans="1:13" x14ac:dyDescent="0.2">
      <c r="A19" t="s">
        <v>31</v>
      </c>
      <c r="B19" t="s">
        <v>11</v>
      </c>
      <c r="C19" t="s">
        <v>12</v>
      </c>
      <c r="D19" t="s">
        <v>13</v>
      </c>
      <c r="E19" t="str">
        <f>"017"</f>
        <v>017</v>
      </c>
      <c r="F19" t="s">
        <v>14</v>
      </c>
      <c r="G19" t="s">
        <v>15</v>
      </c>
      <c r="H19">
        <v>57750.16</v>
      </c>
      <c r="I19">
        <v>2</v>
      </c>
      <c r="J19" t="s">
        <v>159</v>
      </c>
      <c r="K19" t="s">
        <v>151</v>
      </c>
      <c r="L19" t="s">
        <v>155</v>
      </c>
      <c r="M19" t="s">
        <v>153</v>
      </c>
    </row>
    <row r="20" spans="1:13" x14ac:dyDescent="0.2">
      <c r="A20" t="s">
        <v>32</v>
      </c>
      <c r="B20" t="s">
        <v>11</v>
      </c>
      <c r="C20" t="s">
        <v>12</v>
      </c>
      <c r="D20" t="s">
        <v>13</v>
      </c>
      <c r="E20" t="str">
        <f>"018"</f>
        <v>018</v>
      </c>
      <c r="F20" t="s">
        <v>14</v>
      </c>
      <c r="G20" t="s">
        <v>15</v>
      </c>
      <c r="H20">
        <v>41093.040000000001</v>
      </c>
      <c r="I20">
        <v>2</v>
      </c>
      <c r="J20" t="s">
        <v>159</v>
      </c>
      <c r="K20" t="s">
        <v>151</v>
      </c>
      <c r="L20" t="s">
        <v>156</v>
      </c>
      <c r="M20" t="s">
        <v>153</v>
      </c>
    </row>
    <row r="21" spans="1:13" x14ac:dyDescent="0.2">
      <c r="A21" t="s">
        <v>33</v>
      </c>
      <c r="B21" t="s">
        <v>11</v>
      </c>
      <c r="C21" t="s">
        <v>12</v>
      </c>
      <c r="D21" t="s">
        <v>13</v>
      </c>
      <c r="E21" t="str">
        <f>"019"</f>
        <v>019</v>
      </c>
      <c r="F21" t="s">
        <v>14</v>
      </c>
      <c r="G21" t="s">
        <v>15</v>
      </c>
      <c r="H21">
        <v>37879.35</v>
      </c>
      <c r="I21">
        <v>2</v>
      </c>
      <c r="J21" t="s">
        <v>159</v>
      </c>
      <c r="K21" t="s">
        <v>151</v>
      </c>
      <c r="L21" t="s">
        <v>157</v>
      </c>
      <c r="M21" t="s">
        <v>153</v>
      </c>
    </row>
    <row r="22" spans="1:13" x14ac:dyDescent="0.2">
      <c r="A22" t="s">
        <v>34</v>
      </c>
      <c r="B22" t="s">
        <v>11</v>
      </c>
      <c r="C22" t="s">
        <v>12</v>
      </c>
      <c r="D22" t="s">
        <v>13</v>
      </c>
      <c r="E22" t="str">
        <f>"020"</f>
        <v>020</v>
      </c>
      <c r="F22" t="s">
        <v>14</v>
      </c>
      <c r="G22" t="s">
        <v>15</v>
      </c>
      <c r="H22">
        <v>38390.81</v>
      </c>
      <c r="I22">
        <v>2</v>
      </c>
      <c r="J22" t="s">
        <v>159</v>
      </c>
      <c r="K22" t="s">
        <v>151</v>
      </c>
      <c r="L22" t="s">
        <v>158</v>
      </c>
      <c r="M22" t="s">
        <v>153</v>
      </c>
    </row>
    <row r="23" spans="1:13" x14ac:dyDescent="0.2">
      <c r="A23" t="s">
        <v>35</v>
      </c>
      <c r="B23" t="s">
        <v>11</v>
      </c>
      <c r="C23" t="s">
        <v>12</v>
      </c>
      <c r="D23" t="s">
        <v>13</v>
      </c>
      <c r="E23" t="str">
        <f>"021"</f>
        <v>021</v>
      </c>
      <c r="F23" t="s">
        <v>14</v>
      </c>
      <c r="G23" t="s">
        <v>15</v>
      </c>
      <c r="H23">
        <v>35421.730000000003</v>
      </c>
      <c r="I23">
        <v>3</v>
      </c>
      <c r="J23" t="s">
        <v>147</v>
      </c>
      <c r="K23" t="s">
        <v>148</v>
      </c>
      <c r="L23" t="s">
        <v>154</v>
      </c>
      <c r="M23" t="s">
        <v>152</v>
      </c>
    </row>
    <row r="24" spans="1:13" x14ac:dyDescent="0.2">
      <c r="A24" t="s">
        <v>36</v>
      </c>
      <c r="B24" t="s">
        <v>11</v>
      </c>
      <c r="C24" t="s">
        <v>12</v>
      </c>
      <c r="D24" t="s">
        <v>13</v>
      </c>
      <c r="E24" t="str">
        <f>"022"</f>
        <v>022</v>
      </c>
      <c r="F24" t="s">
        <v>14</v>
      </c>
      <c r="G24" t="s">
        <v>15</v>
      </c>
      <c r="H24">
        <v>68174.289999999994</v>
      </c>
      <c r="I24">
        <v>3</v>
      </c>
      <c r="J24" t="s">
        <v>147</v>
      </c>
      <c r="K24" t="s">
        <v>148</v>
      </c>
      <c r="L24" t="s">
        <v>155</v>
      </c>
      <c r="M24" t="s">
        <v>152</v>
      </c>
    </row>
    <row r="25" spans="1:13" x14ac:dyDescent="0.2">
      <c r="A25" t="s">
        <v>37</v>
      </c>
      <c r="B25" t="s">
        <v>11</v>
      </c>
      <c r="C25" t="s">
        <v>12</v>
      </c>
      <c r="D25" t="s">
        <v>13</v>
      </c>
      <c r="E25" t="str">
        <f>"023"</f>
        <v>023</v>
      </c>
      <c r="F25" t="s">
        <v>14</v>
      </c>
      <c r="G25" t="s">
        <v>15</v>
      </c>
      <c r="H25">
        <v>41157.57</v>
      </c>
      <c r="I25">
        <v>3</v>
      </c>
      <c r="J25" t="s">
        <v>147</v>
      </c>
      <c r="K25" t="s">
        <v>148</v>
      </c>
      <c r="L25" t="s">
        <v>156</v>
      </c>
      <c r="M25" t="s">
        <v>152</v>
      </c>
    </row>
    <row r="26" spans="1:13" x14ac:dyDescent="0.2">
      <c r="A26" t="s">
        <v>38</v>
      </c>
      <c r="B26" t="s">
        <v>11</v>
      </c>
      <c r="C26" t="s">
        <v>12</v>
      </c>
      <c r="D26" t="s">
        <v>13</v>
      </c>
      <c r="E26" t="str">
        <f>"024"</f>
        <v>024</v>
      </c>
      <c r="F26" t="s">
        <v>14</v>
      </c>
      <c r="G26" t="s">
        <v>15</v>
      </c>
      <c r="H26">
        <v>28080</v>
      </c>
      <c r="I26">
        <v>3</v>
      </c>
      <c r="J26" t="s">
        <v>147</v>
      </c>
      <c r="K26" t="s">
        <v>148</v>
      </c>
      <c r="L26" t="s">
        <v>157</v>
      </c>
      <c r="M26" t="s">
        <v>152</v>
      </c>
    </row>
    <row r="27" spans="1:13" x14ac:dyDescent="0.2">
      <c r="A27" t="s">
        <v>39</v>
      </c>
      <c r="B27" t="s">
        <v>11</v>
      </c>
      <c r="C27" t="s">
        <v>12</v>
      </c>
      <c r="D27" t="s">
        <v>13</v>
      </c>
      <c r="E27" t="str">
        <f>"025"</f>
        <v>025</v>
      </c>
      <c r="F27" t="s">
        <v>14</v>
      </c>
      <c r="G27" t="s">
        <v>15</v>
      </c>
      <c r="H27">
        <v>40358.44</v>
      </c>
      <c r="I27">
        <v>3</v>
      </c>
      <c r="J27" t="s">
        <v>147</v>
      </c>
      <c r="K27" t="s">
        <v>148</v>
      </c>
      <c r="L27" t="s">
        <v>158</v>
      </c>
      <c r="M27" t="s">
        <v>152</v>
      </c>
    </row>
    <row r="28" spans="1:13" x14ac:dyDescent="0.2">
      <c r="A28" t="s">
        <v>40</v>
      </c>
      <c r="B28" t="s">
        <v>11</v>
      </c>
      <c r="C28" t="s">
        <v>12</v>
      </c>
      <c r="D28" t="s">
        <v>13</v>
      </c>
      <c r="E28" t="str">
        <f>"026"</f>
        <v>026</v>
      </c>
      <c r="F28" t="s">
        <v>14</v>
      </c>
      <c r="G28" t="s">
        <v>15</v>
      </c>
      <c r="H28">
        <v>32147.97</v>
      </c>
      <c r="I28">
        <v>3</v>
      </c>
      <c r="J28" t="s">
        <v>147</v>
      </c>
      <c r="K28" t="s">
        <v>148</v>
      </c>
      <c r="L28" t="s">
        <v>154</v>
      </c>
      <c r="M28" t="s">
        <v>153</v>
      </c>
    </row>
    <row r="29" spans="1:13" x14ac:dyDescent="0.2">
      <c r="A29" t="s">
        <v>41</v>
      </c>
      <c r="B29" t="s">
        <v>11</v>
      </c>
      <c r="C29" t="s">
        <v>12</v>
      </c>
      <c r="D29" t="s">
        <v>13</v>
      </c>
      <c r="E29" t="str">
        <f>"027"</f>
        <v>027</v>
      </c>
      <c r="F29" t="s">
        <v>14</v>
      </c>
      <c r="G29" t="s">
        <v>15</v>
      </c>
      <c r="H29">
        <v>44852.67</v>
      </c>
      <c r="I29">
        <v>3</v>
      </c>
      <c r="J29" t="s">
        <v>147</v>
      </c>
      <c r="K29" t="s">
        <v>148</v>
      </c>
      <c r="L29" t="s">
        <v>155</v>
      </c>
      <c r="M29" t="s">
        <v>153</v>
      </c>
    </row>
    <row r="30" spans="1:13" x14ac:dyDescent="0.2">
      <c r="A30" t="s">
        <v>42</v>
      </c>
      <c r="B30" t="s">
        <v>11</v>
      </c>
      <c r="C30" t="s">
        <v>12</v>
      </c>
      <c r="D30" t="s">
        <v>13</v>
      </c>
      <c r="E30" t="str">
        <f>"028"</f>
        <v>028</v>
      </c>
      <c r="F30" t="s">
        <v>14</v>
      </c>
      <c r="G30" t="s">
        <v>15</v>
      </c>
      <c r="H30">
        <v>41420.76</v>
      </c>
      <c r="I30">
        <v>3</v>
      </c>
      <c r="J30" t="s">
        <v>147</v>
      </c>
      <c r="K30" t="s">
        <v>148</v>
      </c>
      <c r="L30" t="s">
        <v>156</v>
      </c>
      <c r="M30" t="s">
        <v>153</v>
      </c>
    </row>
    <row r="31" spans="1:13" x14ac:dyDescent="0.2">
      <c r="A31" t="s">
        <v>43</v>
      </c>
      <c r="B31" t="s">
        <v>11</v>
      </c>
      <c r="C31" t="s">
        <v>12</v>
      </c>
      <c r="D31" t="s">
        <v>13</v>
      </c>
      <c r="E31" t="str">
        <f>"029"</f>
        <v>029</v>
      </c>
      <c r="F31" t="s">
        <v>14</v>
      </c>
      <c r="G31" t="s">
        <v>15</v>
      </c>
      <c r="H31">
        <v>23948.94</v>
      </c>
      <c r="I31">
        <v>3</v>
      </c>
      <c r="J31" t="s">
        <v>147</v>
      </c>
      <c r="K31" t="s">
        <v>148</v>
      </c>
      <c r="L31" t="s">
        <v>157</v>
      </c>
      <c r="M31" t="s">
        <v>153</v>
      </c>
    </row>
    <row r="32" spans="1:13" x14ac:dyDescent="0.2">
      <c r="A32" t="s">
        <v>44</v>
      </c>
      <c r="B32" t="s">
        <v>11</v>
      </c>
      <c r="C32" t="s">
        <v>12</v>
      </c>
      <c r="D32" t="s">
        <v>13</v>
      </c>
      <c r="E32" t="str">
        <f>"030"</f>
        <v>030</v>
      </c>
      <c r="F32" t="s">
        <v>14</v>
      </c>
      <c r="G32" t="s">
        <v>15</v>
      </c>
      <c r="H32">
        <v>48590.84</v>
      </c>
      <c r="I32">
        <v>3</v>
      </c>
      <c r="J32" t="s">
        <v>147</v>
      </c>
      <c r="K32" t="s">
        <v>148</v>
      </c>
      <c r="L32" t="s">
        <v>158</v>
      </c>
      <c r="M32" t="s">
        <v>153</v>
      </c>
    </row>
    <row r="33" spans="1:13" x14ac:dyDescent="0.2">
      <c r="A33" t="s">
        <v>45</v>
      </c>
      <c r="B33" t="s">
        <v>11</v>
      </c>
      <c r="C33" t="s">
        <v>12</v>
      </c>
      <c r="D33" t="s">
        <v>13</v>
      </c>
      <c r="E33" t="str">
        <f>"031"</f>
        <v>031</v>
      </c>
      <c r="F33" t="s">
        <v>14</v>
      </c>
      <c r="G33" t="s">
        <v>15</v>
      </c>
      <c r="H33">
        <v>41012.620000000003</v>
      </c>
      <c r="I33">
        <v>4</v>
      </c>
      <c r="J33" t="s">
        <v>159</v>
      </c>
      <c r="K33" t="s">
        <v>148</v>
      </c>
      <c r="L33" t="s">
        <v>154</v>
      </c>
      <c r="M33" t="s">
        <v>152</v>
      </c>
    </row>
    <row r="34" spans="1:13" x14ac:dyDescent="0.2">
      <c r="A34" t="s">
        <v>46</v>
      </c>
      <c r="B34" t="s">
        <v>11</v>
      </c>
      <c r="C34" t="s">
        <v>12</v>
      </c>
      <c r="D34" t="s">
        <v>13</v>
      </c>
      <c r="E34" t="str">
        <f>"032"</f>
        <v>032</v>
      </c>
      <c r="F34" t="s">
        <v>14</v>
      </c>
      <c r="G34" t="s">
        <v>15</v>
      </c>
      <c r="H34">
        <v>47950.96</v>
      </c>
      <c r="I34">
        <v>4</v>
      </c>
      <c r="J34" t="s">
        <v>159</v>
      </c>
      <c r="K34" t="s">
        <v>148</v>
      </c>
      <c r="L34" t="s">
        <v>155</v>
      </c>
      <c r="M34" t="s">
        <v>152</v>
      </c>
    </row>
    <row r="35" spans="1:13" x14ac:dyDescent="0.2">
      <c r="A35" t="s">
        <v>47</v>
      </c>
      <c r="B35" t="s">
        <v>11</v>
      </c>
      <c r="C35" t="s">
        <v>12</v>
      </c>
      <c r="D35" t="s">
        <v>13</v>
      </c>
      <c r="E35" t="str">
        <f>"033"</f>
        <v>033</v>
      </c>
      <c r="F35" t="s">
        <v>14</v>
      </c>
      <c r="G35" t="s">
        <v>15</v>
      </c>
      <c r="H35">
        <v>58569.47</v>
      </c>
      <c r="I35">
        <v>4</v>
      </c>
      <c r="J35" t="s">
        <v>159</v>
      </c>
      <c r="K35" t="s">
        <v>148</v>
      </c>
      <c r="L35" t="s">
        <v>156</v>
      </c>
      <c r="M35" t="s">
        <v>152</v>
      </c>
    </row>
    <row r="36" spans="1:13" x14ac:dyDescent="0.2">
      <c r="A36" t="s">
        <v>48</v>
      </c>
      <c r="B36" t="s">
        <v>11</v>
      </c>
      <c r="C36" t="s">
        <v>12</v>
      </c>
      <c r="D36" t="s">
        <v>13</v>
      </c>
      <c r="E36" t="str">
        <f>"034"</f>
        <v>034</v>
      </c>
      <c r="F36" t="s">
        <v>14</v>
      </c>
      <c r="G36" t="s">
        <v>15</v>
      </c>
      <c r="H36">
        <v>39151.32</v>
      </c>
      <c r="I36">
        <v>4</v>
      </c>
      <c r="J36" t="s">
        <v>159</v>
      </c>
      <c r="K36" t="s">
        <v>148</v>
      </c>
      <c r="L36" t="s">
        <v>157</v>
      </c>
      <c r="M36" t="s">
        <v>152</v>
      </c>
    </row>
    <row r="37" spans="1:13" x14ac:dyDescent="0.2">
      <c r="A37" t="s">
        <v>49</v>
      </c>
      <c r="B37" t="s">
        <v>11</v>
      </c>
      <c r="C37" t="s">
        <v>12</v>
      </c>
      <c r="D37" t="s">
        <v>13</v>
      </c>
      <c r="E37" t="str">
        <f>"035"</f>
        <v>035</v>
      </c>
      <c r="F37" t="s">
        <v>14</v>
      </c>
      <c r="G37" t="s">
        <v>15</v>
      </c>
      <c r="H37">
        <v>45441.21</v>
      </c>
      <c r="I37">
        <v>4</v>
      </c>
      <c r="J37" t="s">
        <v>159</v>
      </c>
      <c r="K37" t="s">
        <v>148</v>
      </c>
      <c r="L37" t="s">
        <v>158</v>
      </c>
      <c r="M37" t="s">
        <v>152</v>
      </c>
    </row>
    <row r="38" spans="1:13" x14ac:dyDescent="0.2">
      <c r="A38" t="s">
        <v>50</v>
      </c>
      <c r="B38" t="s">
        <v>11</v>
      </c>
      <c r="C38" t="s">
        <v>12</v>
      </c>
      <c r="D38" t="s">
        <v>13</v>
      </c>
      <c r="E38" t="str">
        <f>"036"</f>
        <v>036</v>
      </c>
      <c r="F38" t="s">
        <v>14</v>
      </c>
      <c r="G38" t="s">
        <v>15</v>
      </c>
      <c r="H38">
        <v>31317.84</v>
      </c>
      <c r="I38">
        <v>4</v>
      </c>
      <c r="J38" t="s">
        <v>159</v>
      </c>
      <c r="K38" t="s">
        <v>148</v>
      </c>
      <c r="L38" t="s">
        <v>154</v>
      </c>
      <c r="M38" t="s">
        <v>153</v>
      </c>
    </row>
    <row r="39" spans="1:13" x14ac:dyDescent="0.2">
      <c r="A39" t="s">
        <v>51</v>
      </c>
      <c r="B39" t="s">
        <v>11</v>
      </c>
      <c r="C39" t="s">
        <v>12</v>
      </c>
      <c r="D39" t="s">
        <v>13</v>
      </c>
      <c r="E39" t="str">
        <f>"037"</f>
        <v>037</v>
      </c>
      <c r="F39" t="s">
        <v>14</v>
      </c>
      <c r="G39" t="s">
        <v>15</v>
      </c>
      <c r="H39">
        <v>49912.87</v>
      </c>
      <c r="I39">
        <v>4</v>
      </c>
      <c r="J39" t="s">
        <v>159</v>
      </c>
      <c r="K39" t="s">
        <v>148</v>
      </c>
      <c r="L39" t="s">
        <v>155</v>
      </c>
      <c r="M39" t="s">
        <v>153</v>
      </c>
    </row>
    <row r="40" spans="1:13" x14ac:dyDescent="0.2">
      <c r="A40" t="s">
        <v>52</v>
      </c>
      <c r="B40" t="s">
        <v>11</v>
      </c>
      <c r="C40" t="s">
        <v>12</v>
      </c>
      <c r="D40" t="s">
        <v>13</v>
      </c>
      <c r="E40" t="str">
        <f>"038"</f>
        <v>038</v>
      </c>
      <c r="F40" t="s">
        <v>14</v>
      </c>
      <c r="G40" t="s">
        <v>15</v>
      </c>
      <c r="H40">
        <v>50712.32</v>
      </c>
      <c r="I40">
        <v>4</v>
      </c>
      <c r="J40" t="s">
        <v>159</v>
      </c>
      <c r="K40" t="s">
        <v>148</v>
      </c>
      <c r="L40" t="s">
        <v>156</v>
      </c>
      <c r="M40" t="s">
        <v>153</v>
      </c>
    </row>
    <row r="41" spans="1:13" x14ac:dyDescent="0.2">
      <c r="A41" t="s">
        <v>53</v>
      </c>
      <c r="B41" t="s">
        <v>11</v>
      </c>
      <c r="C41" t="s">
        <v>12</v>
      </c>
      <c r="D41" t="s">
        <v>13</v>
      </c>
      <c r="E41" t="str">
        <f>"039"</f>
        <v>039</v>
      </c>
      <c r="F41" t="s">
        <v>14</v>
      </c>
      <c r="G41" t="s">
        <v>15</v>
      </c>
      <c r="H41">
        <v>38540.69</v>
      </c>
      <c r="I41">
        <v>4</v>
      </c>
      <c r="J41" t="s">
        <v>159</v>
      </c>
      <c r="K41" t="s">
        <v>148</v>
      </c>
      <c r="L41" t="s">
        <v>157</v>
      </c>
      <c r="M41" t="s">
        <v>153</v>
      </c>
    </row>
    <row r="42" spans="1:13" x14ac:dyDescent="0.2">
      <c r="A42" t="s">
        <v>54</v>
      </c>
      <c r="B42" t="s">
        <v>11</v>
      </c>
      <c r="C42" t="s">
        <v>12</v>
      </c>
      <c r="D42" t="s">
        <v>13</v>
      </c>
      <c r="E42" t="str">
        <f>"040"</f>
        <v>040</v>
      </c>
      <c r="F42" t="s">
        <v>14</v>
      </c>
      <c r="G42" t="s">
        <v>15</v>
      </c>
      <c r="H42">
        <v>61624.86</v>
      </c>
      <c r="I42">
        <v>4</v>
      </c>
      <c r="J42" t="s">
        <v>159</v>
      </c>
      <c r="K42" t="s">
        <v>148</v>
      </c>
      <c r="L42" t="s">
        <v>158</v>
      </c>
      <c r="M42" t="s">
        <v>153</v>
      </c>
    </row>
    <row r="43" spans="1:13" x14ac:dyDescent="0.2">
      <c r="A43" t="s">
        <v>55</v>
      </c>
      <c r="B43" t="s">
        <v>56</v>
      </c>
      <c r="C43" t="s">
        <v>57</v>
      </c>
      <c r="D43" t="s">
        <v>58</v>
      </c>
      <c r="E43" t="str">
        <f>"001"</f>
        <v>001</v>
      </c>
      <c r="F43" t="s">
        <v>14</v>
      </c>
      <c r="G43" t="s">
        <v>15</v>
      </c>
      <c r="H43">
        <v>35675.550000000003</v>
      </c>
      <c r="I43">
        <v>8</v>
      </c>
      <c r="J43" t="s">
        <v>159</v>
      </c>
      <c r="K43" t="s">
        <v>148</v>
      </c>
      <c r="L43" t="s">
        <v>154</v>
      </c>
      <c r="M43" t="s">
        <v>152</v>
      </c>
    </row>
    <row r="44" spans="1:13" x14ac:dyDescent="0.2">
      <c r="A44" t="s">
        <v>59</v>
      </c>
      <c r="B44" t="s">
        <v>56</v>
      </c>
      <c r="C44" t="s">
        <v>57</v>
      </c>
      <c r="D44" t="s">
        <v>58</v>
      </c>
      <c r="E44" t="str">
        <f>"002"</f>
        <v>002</v>
      </c>
      <c r="F44" t="s">
        <v>14</v>
      </c>
      <c r="G44" t="s">
        <v>15</v>
      </c>
      <c r="H44">
        <v>48479.9</v>
      </c>
      <c r="I44">
        <v>8</v>
      </c>
      <c r="J44" t="s">
        <v>159</v>
      </c>
      <c r="K44" t="s">
        <v>148</v>
      </c>
      <c r="L44" t="s">
        <v>155</v>
      </c>
      <c r="M44" t="s">
        <v>152</v>
      </c>
    </row>
    <row r="45" spans="1:13" x14ac:dyDescent="0.2">
      <c r="A45" t="s">
        <v>60</v>
      </c>
      <c r="B45" t="s">
        <v>56</v>
      </c>
      <c r="C45" t="s">
        <v>57</v>
      </c>
      <c r="D45" t="s">
        <v>58</v>
      </c>
      <c r="E45" t="str">
        <f>"003"</f>
        <v>003</v>
      </c>
      <c r="F45" t="s">
        <v>14</v>
      </c>
      <c r="G45" t="s">
        <v>15</v>
      </c>
      <c r="H45">
        <v>44641.120000000003</v>
      </c>
      <c r="I45">
        <v>8</v>
      </c>
      <c r="J45" t="s">
        <v>159</v>
      </c>
      <c r="K45" t="s">
        <v>148</v>
      </c>
      <c r="L45" t="s">
        <v>156</v>
      </c>
      <c r="M45" t="s">
        <v>152</v>
      </c>
    </row>
    <row r="46" spans="1:13" x14ac:dyDescent="0.2">
      <c r="A46" t="s">
        <v>61</v>
      </c>
      <c r="B46" t="s">
        <v>56</v>
      </c>
      <c r="C46" t="s">
        <v>57</v>
      </c>
      <c r="D46" t="s">
        <v>58</v>
      </c>
      <c r="E46" t="str">
        <f>"004"</f>
        <v>004</v>
      </c>
      <c r="F46" t="s">
        <v>14</v>
      </c>
      <c r="G46" t="s">
        <v>15</v>
      </c>
      <c r="H46">
        <v>29442.720000000001</v>
      </c>
      <c r="I46">
        <v>8</v>
      </c>
      <c r="J46" t="s">
        <v>159</v>
      </c>
      <c r="K46" t="s">
        <v>148</v>
      </c>
      <c r="L46" t="s">
        <v>157</v>
      </c>
      <c r="M46" t="s">
        <v>152</v>
      </c>
    </row>
    <row r="47" spans="1:13" x14ac:dyDescent="0.2">
      <c r="A47" t="s">
        <v>62</v>
      </c>
      <c r="B47" t="s">
        <v>56</v>
      </c>
      <c r="C47" t="s">
        <v>57</v>
      </c>
      <c r="D47" t="s">
        <v>58</v>
      </c>
      <c r="E47" t="str">
        <f>"005"</f>
        <v>005</v>
      </c>
      <c r="F47" t="s">
        <v>14</v>
      </c>
      <c r="G47" t="s">
        <v>15</v>
      </c>
      <c r="H47">
        <v>46898.65</v>
      </c>
      <c r="I47">
        <v>8</v>
      </c>
      <c r="J47" t="s">
        <v>159</v>
      </c>
      <c r="K47" t="s">
        <v>148</v>
      </c>
      <c r="L47" t="s">
        <v>158</v>
      </c>
      <c r="M47" t="s">
        <v>152</v>
      </c>
    </row>
    <row r="48" spans="1:13" x14ac:dyDescent="0.2">
      <c r="A48" t="s">
        <v>63</v>
      </c>
      <c r="B48" t="s">
        <v>56</v>
      </c>
      <c r="C48" t="s">
        <v>57</v>
      </c>
      <c r="D48" t="s">
        <v>58</v>
      </c>
      <c r="E48" t="str">
        <f>"006"</f>
        <v>006</v>
      </c>
      <c r="F48" t="s">
        <v>14</v>
      </c>
      <c r="G48" t="s">
        <v>15</v>
      </c>
      <c r="H48">
        <v>31580.880000000001</v>
      </c>
      <c r="I48">
        <v>8</v>
      </c>
      <c r="J48" t="s">
        <v>159</v>
      </c>
      <c r="K48" t="s">
        <v>148</v>
      </c>
      <c r="L48" t="s">
        <v>154</v>
      </c>
      <c r="M48" t="s">
        <v>153</v>
      </c>
    </row>
    <row r="49" spans="1:13" x14ac:dyDescent="0.2">
      <c r="A49" t="s">
        <v>64</v>
      </c>
      <c r="B49" t="s">
        <v>56</v>
      </c>
      <c r="C49" t="s">
        <v>57</v>
      </c>
      <c r="D49" t="s">
        <v>58</v>
      </c>
      <c r="E49" t="str">
        <f>"007"</f>
        <v>007</v>
      </c>
      <c r="F49" t="s">
        <v>14</v>
      </c>
      <c r="G49" t="s">
        <v>15</v>
      </c>
      <c r="H49">
        <v>45947.1</v>
      </c>
      <c r="I49">
        <v>8</v>
      </c>
      <c r="J49" t="s">
        <v>159</v>
      </c>
      <c r="K49" t="s">
        <v>148</v>
      </c>
      <c r="L49" t="s">
        <v>155</v>
      </c>
      <c r="M49" t="s">
        <v>153</v>
      </c>
    </row>
    <row r="50" spans="1:13" x14ac:dyDescent="0.2">
      <c r="A50" t="s">
        <v>65</v>
      </c>
      <c r="B50" t="s">
        <v>56</v>
      </c>
      <c r="C50" t="s">
        <v>57</v>
      </c>
      <c r="D50" t="s">
        <v>66</v>
      </c>
      <c r="E50" t="str">
        <f>"008"</f>
        <v>008</v>
      </c>
      <c r="F50" t="s">
        <v>14</v>
      </c>
      <c r="G50" t="s">
        <v>15</v>
      </c>
      <c r="H50">
        <v>45836.480000000003</v>
      </c>
      <c r="I50">
        <v>8</v>
      </c>
      <c r="J50" t="s">
        <v>159</v>
      </c>
      <c r="K50" t="s">
        <v>148</v>
      </c>
      <c r="L50" t="s">
        <v>156</v>
      </c>
      <c r="M50" t="s">
        <v>153</v>
      </c>
    </row>
    <row r="51" spans="1:13" x14ac:dyDescent="0.2">
      <c r="A51" t="s">
        <v>67</v>
      </c>
      <c r="B51" t="s">
        <v>56</v>
      </c>
      <c r="C51" t="s">
        <v>57</v>
      </c>
      <c r="D51" t="s">
        <v>66</v>
      </c>
      <c r="E51" t="str">
        <f>"009"</f>
        <v>009</v>
      </c>
      <c r="F51" t="s">
        <v>14</v>
      </c>
      <c r="G51" t="s">
        <v>15</v>
      </c>
      <c r="H51">
        <v>36151.879999999997</v>
      </c>
      <c r="I51">
        <v>8</v>
      </c>
      <c r="J51" t="s">
        <v>159</v>
      </c>
      <c r="K51" t="s">
        <v>148</v>
      </c>
      <c r="L51" t="s">
        <v>157</v>
      </c>
      <c r="M51" t="s">
        <v>153</v>
      </c>
    </row>
    <row r="52" spans="1:13" x14ac:dyDescent="0.2">
      <c r="A52" t="s">
        <v>68</v>
      </c>
      <c r="B52" t="s">
        <v>56</v>
      </c>
      <c r="C52" t="s">
        <v>57</v>
      </c>
      <c r="D52" t="s">
        <v>66</v>
      </c>
      <c r="E52" t="str">
        <f>"010"</f>
        <v>010</v>
      </c>
      <c r="F52" t="s">
        <v>14</v>
      </c>
      <c r="G52" t="s">
        <v>15</v>
      </c>
      <c r="H52">
        <v>48619.29</v>
      </c>
      <c r="I52">
        <v>8</v>
      </c>
      <c r="J52" t="s">
        <v>159</v>
      </c>
      <c r="K52" t="s">
        <v>148</v>
      </c>
      <c r="L52" t="s">
        <v>158</v>
      </c>
      <c r="M52" t="s">
        <v>153</v>
      </c>
    </row>
    <row r="53" spans="1:13" x14ac:dyDescent="0.2">
      <c r="A53" t="s">
        <v>69</v>
      </c>
      <c r="B53" t="s">
        <v>70</v>
      </c>
      <c r="C53" t="s">
        <v>71</v>
      </c>
      <c r="D53" t="s">
        <v>66</v>
      </c>
      <c r="E53" t="str">
        <f>"001"</f>
        <v>001</v>
      </c>
      <c r="F53" t="s">
        <v>14</v>
      </c>
      <c r="G53" t="s">
        <v>15</v>
      </c>
      <c r="H53">
        <v>25834.560000000001</v>
      </c>
      <c r="I53">
        <v>9</v>
      </c>
      <c r="J53" t="s">
        <v>147</v>
      </c>
      <c r="K53" t="s">
        <v>151</v>
      </c>
      <c r="L53" t="s">
        <v>154</v>
      </c>
      <c r="M53" t="s">
        <v>152</v>
      </c>
    </row>
    <row r="54" spans="1:13" x14ac:dyDescent="0.2">
      <c r="A54" t="s">
        <v>72</v>
      </c>
      <c r="B54" t="s">
        <v>70</v>
      </c>
      <c r="C54" t="s">
        <v>71</v>
      </c>
      <c r="D54" t="s">
        <v>66</v>
      </c>
      <c r="E54" t="str">
        <f>"002"</f>
        <v>002</v>
      </c>
      <c r="F54" t="s">
        <v>14</v>
      </c>
      <c r="G54" t="s">
        <v>15</v>
      </c>
      <c r="H54">
        <v>48297.919999999998</v>
      </c>
      <c r="I54">
        <v>9</v>
      </c>
      <c r="J54" t="s">
        <v>147</v>
      </c>
      <c r="K54" t="s">
        <v>151</v>
      </c>
      <c r="L54" t="s">
        <v>155</v>
      </c>
      <c r="M54" t="s">
        <v>152</v>
      </c>
    </row>
    <row r="55" spans="1:13" x14ac:dyDescent="0.2">
      <c r="A55" t="s">
        <v>73</v>
      </c>
      <c r="B55" t="s">
        <v>70</v>
      </c>
      <c r="C55" t="s">
        <v>71</v>
      </c>
      <c r="D55" t="s">
        <v>66</v>
      </c>
      <c r="E55" t="str">
        <f>"003"</f>
        <v>003</v>
      </c>
      <c r="F55" t="s">
        <v>14</v>
      </c>
      <c r="G55" t="s">
        <v>15</v>
      </c>
      <c r="H55">
        <v>43496.63</v>
      </c>
      <c r="I55">
        <v>9</v>
      </c>
      <c r="J55" t="s">
        <v>147</v>
      </c>
      <c r="K55" t="s">
        <v>151</v>
      </c>
      <c r="L55" t="s">
        <v>156</v>
      </c>
      <c r="M55" t="s">
        <v>152</v>
      </c>
    </row>
    <row r="56" spans="1:13" x14ac:dyDescent="0.2">
      <c r="A56" t="s">
        <v>74</v>
      </c>
      <c r="B56" t="s">
        <v>70</v>
      </c>
      <c r="C56" t="s">
        <v>71</v>
      </c>
      <c r="D56" t="s">
        <v>66</v>
      </c>
      <c r="E56" t="str">
        <f>"004"</f>
        <v>004</v>
      </c>
      <c r="F56" t="s">
        <v>14</v>
      </c>
      <c r="G56" t="s">
        <v>15</v>
      </c>
      <c r="H56">
        <v>32162.59</v>
      </c>
      <c r="I56">
        <v>9</v>
      </c>
      <c r="J56" t="s">
        <v>147</v>
      </c>
      <c r="K56" t="s">
        <v>151</v>
      </c>
      <c r="L56" t="s">
        <v>157</v>
      </c>
      <c r="M56" t="s">
        <v>152</v>
      </c>
    </row>
    <row r="57" spans="1:13" x14ac:dyDescent="0.2">
      <c r="A57" t="s">
        <v>75</v>
      </c>
      <c r="B57" t="s">
        <v>70</v>
      </c>
      <c r="C57" t="s">
        <v>71</v>
      </c>
      <c r="D57" t="s">
        <v>66</v>
      </c>
      <c r="E57" t="str">
        <f>"005"</f>
        <v>005</v>
      </c>
      <c r="F57" t="s">
        <v>14</v>
      </c>
      <c r="G57" t="s">
        <v>15</v>
      </c>
      <c r="H57">
        <v>42658.080000000002</v>
      </c>
      <c r="I57">
        <v>9</v>
      </c>
      <c r="J57" t="s">
        <v>147</v>
      </c>
      <c r="K57" t="s">
        <v>151</v>
      </c>
      <c r="L57" t="s">
        <v>158</v>
      </c>
      <c r="M57" t="s">
        <v>152</v>
      </c>
    </row>
    <row r="58" spans="1:13" x14ac:dyDescent="0.2">
      <c r="A58" t="s">
        <v>76</v>
      </c>
      <c r="B58" t="s">
        <v>70</v>
      </c>
      <c r="C58" t="s">
        <v>71</v>
      </c>
      <c r="D58" t="s">
        <v>66</v>
      </c>
      <c r="E58" t="str">
        <f>"006"</f>
        <v>006</v>
      </c>
      <c r="F58" t="s">
        <v>14</v>
      </c>
      <c r="G58" t="s">
        <v>15</v>
      </c>
      <c r="H58">
        <v>29309.37</v>
      </c>
      <c r="I58">
        <v>9</v>
      </c>
      <c r="J58" t="s">
        <v>147</v>
      </c>
      <c r="K58" t="s">
        <v>151</v>
      </c>
      <c r="L58" t="s">
        <v>154</v>
      </c>
      <c r="M58" t="s">
        <v>153</v>
      </c>
    </row>
    <row r="59" spans="1:13" x14ac:dyDescent="0.2">
      <c r="A59" t="s">
        <v>77</v>
      </c>
      <c r="B59" t="s">
        <v>70</v>
      </c>
      <c r="C59" t="s">
        <v>71</v>
      </c>
      <c r="D59" t="s">
        <v>66</v>
      </c>
      <c r="E59" t="str">
        <f>"007"</f>
        <v>007</v>
      </c>
      <c r="F59" t="s">
        <v>14</v>
      </c>
      <c r="G59" t="s">
        <v>15</v>
      </c>
      <c r="H59">
        <v>63520.33</v>
      </c>
      <c r="I59">
        <v>9</v>
      </c>
      <c r="J59" t="s">
        <v>147</v>
      </c>
      <c r="K59" t="s">
        <v>151</v>
      </c>
      <c r="L59" t="s">
        <v>155</v>
      </c>
      <c r="M59" t="s">
        <v>153</v>
      </c>
    </row>
    <row r="60" spans="1:13" x14ac:dyDescent="0.2">
      <c r="A60" t="s">
        <v>78</v>
      </c>
      <c r="B60" t="s">
        <v>70</v>
      </c>
      <c r="C60" t="s">
        <v>71</v>
      </c>
      <c r="D60" t="s">
        <v>66</v>
      </c>
      <c r="E60" t="str">
        <f>"008"</f>
        <v>008</v>
      </c>
      <c r="F60" t="s">
        <v>14</v>
      </c>
      <c r="G60" t="s">
        <v>15</v>
      </c>
      <c r="H60">
        <v>43852.17</v>
      </c>
      <c r="I60">
        <v>9</v>
      </c>
      <c r="J60" t="s">
        <v>147</v>
      </c>
      <c r="K60" t="s">
        <v>151</v>
      </c>
      <c r="L60" t="s">
        <v>156</v>
      </c>
      <c r="M60" t="s">
        <v>153</v>
      </c>
    </row>
    <row r="61" spans="1:13" x14ac:dyDescent="0.2">
      <c r="A61" t="s">
        <v>79</v>
      </c>
      <c r="B61" t="s">
        <v>70</v>
      </c>
      <c r="C61" t="s">
        <v>71</v>
      </c>
      <c r="D61" t="s">
        <v>66</v>
      </c>
      <c r="E61" t="str">
        <f>"009"</f>
        <v>009</v>
      </c>
      <c r="F61" t="s">
        <v>14</v>
      </c>
      <c r="G61" t="s">
        <v>15</v>
      </c>
      <c r="H61">
        <v>27530.560000000001</v>
      </c>
      <c r="I61">
        <v>9</v>
      </c>
      <c r="J61" t="s">
        <v>147</v>
      </c>
      <c r="K61" t="s">
        <v>151</v>
      </c>
      <c r="L61" t="s">
        <v>157</v>
      </c>
      <c r="M61" t="s">
        <v>153</v>
      </c>
    </row>
    <row r="62" spans="1:13" x14ac:dyDescent="0.2">
      <c r="A62" t="s">
        <v>80</v>
      </c>
      <c r="B62" t="s">
        <v>70</v>
      </c>
      <c r="C62" t="s">
        <v>71</v>
      </c>
      <c r="D62" t="s">
        <v>66</v>
      </c>
      <c r="E62" t="str">
        <f>"010"</f>
        <v>010</v>
      </c>
      <c r="F62" t="s">
        <v>14</v>
      </c>
      <c r="G62" t="s">
        <v>15</v>
      </c>
      <c r="H62">
        <v>48165.53</v>
      </c>
      <c r="I62">
        <v>9</v>
      </c>
      <c r="J62" t="s">
        <v>147</v>
      </c>
      <c r="K62" t="s">
        <v>151</v>
      </c>
      <c r="L62" t="s">
        <v>158</v>
      </c>
      <c r="M62" t="s">
        <v>153</v>
      </c>
    </row>
    <row r="63" spans="1:13" x14ac:dyDescent="0.2">
      <c r="A63" t="s">
        <v>81</v>
      </c>
      <c r="B63" t="s">
        <v>70</v>
      </c>
      <c r="C63" t="s">
        <v>71</v>
      </c>
      <c r="D63" t="s">
        <v>66</v>
      </c>
      <c r="E63" t="str">
        <f>"011"</f>
        <v>011</v>
      </c>
      <c r="F63" t="s">
        <v>14</v>
      </c>
      <c r="G63" t="s">
        <v>15</v>
      </c>
      <c r="H63">
        <v>50505.54</v>
      </c>
      <c r="I63">
        <v>10</v>
      </c>
      <c r="J63" t="s">
        <v>159</v>
      </c>
      <c r="K63" t="s">
        <v>151</v>
      </c>
      <c r="L63" t="s">
        <v>154</v>
      </c>
      <c r="M63" t="s">
        <v>152</v>
      </c>
    </row>
    <row r="64" spans="1:13" x14ac:dyDescent="0.2">
      <c r="A64" t="s">
        <v>82</v>
      </c>
      <c r="B64" t="s">
        <v>70</v>
      </c>
      <c r="C64" t="s">
        <v>71</v>
      </c>
      <c r="D64" t="s">
        <v>66</v>
      </c>
      <c r="E64" t="str">
        <f>"012"</f>
        <v>012</v>
      </c>
      <c r="F64" t="s">
        <v>14</v>
      </c>
      <c r="G64" t="s">
        <v>15</v>
      </c>
      <c r="H64">
        <v>28111.31</v>
      </c>
      <c r="I64">
        <v>10</v>
      </c>
      <c r="J64" t="s">
        <v>159</v>
      </c>
      <c r="K64" t="s">
        <v>151</v>
      </c>
      <c r="L64" t="s">
        <v>154</v>
      </c>
      <c r="M64" t="s">
        <v>153</v>
      </c>
    </row>
    <row r="65" spans="1:13" x14ac:dyDescent="0.2">
      <c r="A65" t="s">
        <v>83</v>
      </c>
      <c r="B65" t="s">
        <v>70</v>
      </c>
      <c r="C65" t="s">
        <v>71</v>
      </c>
      <c r="D65" t="s">
        <v>66</v>
      </c>
      <c r="E65" t="str">
        <f>"013"</f>
        <v>013</v>
      </c>
      <c r="F65" t="s">
        <v>14</v>
      </c>
      <c r="G65" t="s">
        <v>15</v>
      </c>
      <c r="H65">
        <v>28843.69</v>
      </c>
      <c r="I65">
        <v>11</v>
      </c>
      <c r="J65" t="s">
        <v>147</v>
      </c>
      <c r="K65" t="s">
        <v>148</v>
      </c>
      <c r="L65" t="s">
        <v>154</v>
      </c>
      <c r="M65" t="s">
        <v>152</v>
      </c>
    </row>
    <row r="66" spans="1:13" x14ac:dyDescent="0.2">
      <c r="A66" t="s">
        <v>84</v>
      </c>
      <c r="B66" t="s">
        <v>70</v>
      </c>
      <c r="C66" t="s">
        <v>71</v>
      </c>
      <c r="D66" t="s">
        <v>66</v>
      </c>
      <c r="E66" t="str">
        <f>"014"</f>
        <v>014</v>
      </c>
      <c r="F66" t="s">
        <v>14</v>
      </c>
      <c r="G66" t="s">
        <v>15</v>
      </c>
      <c r="H66">
        <v>49651.1</v>
      </c>
      <c r="I66">
        <v>11</v>
      </c>
      <c r="J66" t="s">
        <v>147</v>
      </c>
      <c r="K66" t="s">
        <v>148</v>
      </c>
      <c r="L66" t="s">
        <v>155</v>
      </c>
      <c r="M66" t="s">
        <v>152</v>
      </c>
    </row>
    <row r="67" spans="1:13" x14ac:dyDescent="0.2">
      <c r="A67" t="s">
        <v>85</v>
      </c>
      <c r="B67" t="s">
        <v>70</v>
      </c>
      <c r="C67" t="s">
        <v>71</v>
      </c>
      <c r="D67" t="s">
        <v>66</v>
      </c>
      <c r="E67" t="str">
        <f>"015"</f>
        <v>015</v>
      </c>
      <c r="F67" t="s">
        <v>14</v>
      </c>
      <c r="G67" t="s">
        <v>15</v>
      </c>
      <c r="H67">
        <v>38846.800000000003</v>
      </c>
      <c r="I67">
        <v>11</v>
      </c>
      <c r="J67" t="s">
        <v>147</v>
      </c>
      <c r="K67" t="s">
        <v>148</v>
      </c>
      <c r="L67" t="s">
        <v>156</v>
      </c>
      <c r="M67" t="s">
        <v>152</v>
      </c>
    </row>
    <row r="68" spans="1:13" x14ac:dyDescent="0.2">
      <c r="A68" t="s">
        <v>86</v>
      </c>
      <c r="B68" t="s">
        <v>70</v>
      </c>
      <c r="C68" t="s">
        <v>71</v>
      </c>
      <c r="D68" t="s">
        <v>66</v>
      </c>
      <c r="E68" t="str">
        <f>"016"</f>
        <v>016</v>
      </c>
      <c r="F68" t="s">
        <v>14</v>
      </c>
      <c r="G68" t="s">
        <v>15</v>
      </c>
      <c r="H68">
        <v>30251.07</v>
      </c>
      <c r="I68">
        <v>11</v>
      </c>
      <c r="J68" t="s">
        <v>147</v>
      </c>
      <c r="K68" t="s">
        <v>148</v>
      </c>
      <c r="L68" t="s">
        <v>157</v>
      </c>
      <c r="M68" t="s">
        <v>152</v>
      </c>
    </row>
    <row r="69" spans="1:13" x14ac:dyDescent="0.2">
      <c r="A69" t="s">
        <v>87</v>
      </c>
      <c r="B69" t="s">
        <v>70</v>
      </c>
      <c r="C69" t="s">
        <v>71</v>
      </c>
      <c r="D69" t="s">
        <v>66</v>
      </c>
      <c r="E69" t="str">
        <f>"017"</f>
        <v>017</v>
      </c>
      <c r="F69" t="s">
        <v>14</v>
      </c>
      <c r="G69" t="s">
        <v>15</v>
      </c>
      <c r="H69">
        <v>51695.81</v>
      </c>
      <c r="I69">
        <v>11</v>
      </c>
      <c r="J69" t="s">
        <v>147</v>
      </c>
      <c r="K69" t="s">
        <v>148</v>
      </c>
      <c r="L69" t="s">
        <v>158</v>
      </c>
      <c r="M69" t="s">
        <v>152</v>
      </c>
    </row>
    <row r="70" spans="1:13" x14ac:dyDescent="0.2">
      <c r="A70" t="s">
        <v>88</v>
      </c>
      <c r="B70" t="s">
        <v>70</v>
      </c>
      <c r="C70" t="s">
        <v>71</v>
      </c>
      <c r="D70" t="s">
        <v>66</v>
      </c>
      <c r="E70" t="str">
        <f>"018"</f>
        <v>018</v>
      </c>
      <c r="F70" t="s">
        <v>14</v>
      </c>
      <c r="G70" t="s">
        <v>15</v>
      </c>
      <c r="H70">
        <v>30714.84</v>
      </c>
      <c r="I70">
        <v>11</v>
      </c>
      <c r="J70" t="s">
        <v>147</v>
      </c>
      <c r="K70" t="s">
        <v>148</v>
      </c>
      <c r="L70" t="s">
        <v>154</v>
      </c>
      <c r="M70" t="s">
        <v>153</v>
      </c>
    </row>
    <row r="71" spans="1:13" x14ac:dyDescent="0.2">
      <c r="A71" t="s">
        <v>89</v>
      </c>
      <c r="B71" t="s">
        <v>70</v>
      </c>
      <c r="C71" t="s">
        <v>71</v>
      </c>
      <c r="D71" t="s">
        <v>66</v>
      </c>
      <c r="E71" t="str">
        <f>"019"</f>
        <v>019</v>
      </c>
      <c r="F71" t="s">
        <v>14</v>
      </c>
      <c r="G71" t="s">
        <v>15</v>
      </c>
      <c r="H71">
        <v>52804.39</v>
      </c>
      <c r="I71">
        <v>11</v>
      </c>
      <c r="J71" t="s">
        <v>147</v>
      </c>
      <c r="K71" t="s">
        <v>148</v>
      </c>
      <c r="L71" t="s">
        <v>155</v>
      </c>
      <c r="M71" t="s">
        <v>153</v>
      </c>
    </row>
    <row r="72" spans="1:13" x14ac:dyDescent="0.2">
      <c r="A72" t="s">
        <v>90</v>
      </c>
      <c r="B72" t="s">
        <v>70</v>
      </c>
      <c r="C72" t="s">
        <v>71</v>
      </c>
      <c r="D72" t="s">
        <v>66</v>
      </c>
      <c r="E72" t="str">
        <f>"020"</f>
        <v>020</v>
      </c>
      <c r="F72" t="s">
        <v>14</v>
      </c>
      <c r="G72" t="s">
        <v>15</v>
      </c>
      <c r="H72">
        <v>34898.99</v>
      </c>
      <c r="I72">
        <v>11</v>
      </c>
      <c r="J72" t="s">
        <v>147</v>
      </c>
      <c r="K72" t="s">
        <v>148</v>
      </c>
      <c r="L72" t="s">
        <v>156</v>
      </c>
      <c r="M72" t="s">
        <v>153</v>
      </c>
    </row>
    <row r="73" spans="1:13" x14ac:dyDescent="0.2">
      <c r="A73" t="s">
        <v>91</v>
      </c>
      <c r="B73" t="s">
        <v>70</v>
      </c>
      <c r="C73" t="s">
        <v>71</v>
      </c>
      <c r="D73" t="s">
        <v>66</v>
      </c>
      <c r="E73" t="str">
        <f>"021"</f>
        <v>021</v>
      </c>
      <c r="F73" t="s">
        <v>14</v>
      </c>
      <c r="G73" t="s">
        <v>15</v>
      </c>
      <c r="H73">
        <v>25421.32</v>
      </c>
      <c r="I73">
        <v>11</v>
      </c>
      <c r="J73" t="s">
        <v>147</v>
      </c>
      <c r="K73" t="s">
        <v>148</v>
      </c>
      <c r="L73" t="s">
        <v>157</v>
      </c>
      <c r="M73" t="s">
        <v>153</v>
      </c>
    </row>
    <row r="74" spans="1:13" x14ac:dyDescent="0.2">
      <c r="A74" t="s">
        <v>92</v>
      </c>
      <c r="B74" t="s">
        <v>70</v>
      </c>
      <c r="C74" t="s">
        <v>71</v>
      </c>
      <c r="D74" t="s">
        <v>66</v>
      </c>
      <c r="E74" t="str">
        <f>"022"</f>
        <v>022</v>
      </c>
      <c r="F74" t="s">
        <v>14</v>
      </c>
      <c r="G74" t="s">
        <v>15</v>
      </c>
      <c r="H74">
        <v>49474.05</v>
      </c>
      <c r="I74">
        <v>11</v>
      </c>
      <c r="J74" t="s">
        <v>147</v>
      </c>
      <c r="K74" t="s">
        <v>148</v>
      </c>
      <c r="L74" t="s">
        <v>158</v>
      </c>
      <c r="M74" t="s">
        <v>153</v>
      </c>
    </row>
    <row r="75" spans="1:13" x14ac:dyDescent="0.2">
      <c r="A75" t="s">
        <v>93</v>
      </c>
      <c r="B75" t="s">
        <v>70</v>
      </c>
      <c r="C75" t="s">
        <v>71</v>
      </c>
      <c r="D75" t="s">
        <v>66</v>
      </c>
      <c r="E75" t="str">
        <f>"023"</f>
        <v>023</v>
      </c>
      <c r="F75" t="s">
        <v>14</v>
      </c>
      <c r="G75" t="s">
        <v>15</v>
      </c>
      <c r="H75">
        <v>33649.269999999997</v>
      </c>
      <c r="I75">
        <v>12</v>
      </c>
      <c r="J75" t="s">
        <v>159</v>
      </c>
      <c r="K75" t="s">
        <v>148</v>
      </c>
      <c r="L75" t="s">
        <v>154</v>
      </c>
      <c r="M75" t="s">
        <v>152</v>
      </c>
    </row>
    <row r="76" spans="1:13" x14ac:dyDescent="0.2">
      <c r="A76" t="s">
        <v>94</v>
      </c>
      <c r="B76" t="s">
        <v>70</v>
      </c>
      <c r="C76" t="s">
        <v>71</v>
      </c>
      <c r="D76" t="s">
        <v>66</v>
      </c>
      <c r="E76" t="str">
        <f>"024"</f>
        <v>024</v>
      </c>
      <c r="F76" t="s">
        <v>14</v>
      </c>
      <c r="G76" t="s">
        <v>15</v>
      </c>
      <c r="H76">
        <v>49357.23</v>
      </c>
      <c r="I76">
        <v>12</v>
      </c>
      <c r="J76" t="s">
        <v>159</v>
      </c>
      <c r="K76" t="s">
        <v>148</v>
      </c>
      <c r="L76" t="s">
        <v>155</v>
      </c>
      <c r="M76" t="s">
        <v>152</v>
      </c>
    </row>
    <row r="77" spans="1:13" x14ac:dyDescent="0.2">
      <c r="A77" t="s">
        <v>95</v>
      </c>
      <c r="B77" t="s">
        <v>70</v>
      </c>
      <c r="C77" t="s">
        <v>71</v>
      </c>
      <c r="D77" t="s">
        <v>66</v>
      </c>
      <c r="E77" t="str">
        <f>"025"</f>
        <v>025</v>
      </c>
      <c r="F77" t="s">
        <v>14</v>
      </c>
      <c r="G77" t="s">
        <v>15</v>
      </c>
      <c r="H77">
        <v>42489.13</v>
      </c>
      <c r="I77">
        <v>12</v>
      </c>
      <c r="J77" t="s">
        <v>159</v>
      </c>
      <c r="K77" t="s">
        <v>148</v>
      </c>
      <c r="L77" t="s">
        <v>156</v>
      </c>
      <c r="M77" t="s">
        <v>152</v>
      </c>
    </row>
    <row r="78" spans="1:13" x14ac:dyDescent="0.2">
      <c r="A78" t="s">
        <v>96</v>
      </c>
      <c r="B78" t="s">
        <v>70</v>
      </c>
      <c r="C78" t="s">
        <v>71</v>
      </c>
      <c r="D78" t="s">
        <v>66</v>
      </c>
      <c r="E78" t="str">
        <f>"026"</f>
        <v>026</v>
      </c>
      <c r="F78" t="s">
        <v>14</v>
      </c>
      <c r="G78" t="s">
        <v>15</v>
      </c>
      <c r="H78">
        <v>31997.77</v>
      </c>
      <c r="I78">
        <v>12</v>
      </c>
      <c r="J78" t="s">
        <v>159</v>
      </c>
      <c r="K78" t="s">
        <v>148</v>
      </c>
      <c r="L78" t="s">
        <v>157</v>
      </c>
      <c r="M78" t="s">
        <v>152</v>
      </c>
    </row>
    <row r="79" spans="1:13" x14ac:dyDescent="0.2">
      <c r="A79" t="s">
        <v>97</v>
      </c>
      <c r="B79" t="s">
        <v>70</v>
      </c>
      <c r="C79" t="s">
        <v>71</v>
      </c>
      <c r="D79" t="s">
        <v>66</v>
      </c>
      <c r="E79" t="str">
        <f>"027"</f>
        <v>027</v>
      </c>
      <c r="F79" t="s">
        <v>14</v>
      </c>
      <c r="G79" t="s">
        <v>15</v>
      </c>
      <c r="H79">
        <v>45298.01</v>
      </c>
      <c r="I79">
        <v>12</v>
      </c>
      <c r="J79" t="s">
        <v>159</v>
      </c>
      <c r="K79" t="s">
        <v>148</v>
      </c>
      <c r="L79" t="s">
        <v>158</v>
      </c>
      <c r="M79" t="s">
        <v>152</v>
      </c>
    </row>
    <row r="80" spans="1:13" x14ac:dyDescent="0.2">
      <c r="A80" t="s">
        <v>98</v>
      </c>
      <c r="B80" t="s">
        <v>70</v>
      </c>
      <c r="C80" t="s">
        <v>71</v>
      </c>
      <c r="D80" t="s">
        <v>66</v>
      </c>
      <c r="E80" t="str">
        <f>"028"</f>
        <v>028</v>
      </c>
      <c r="F80" t="s">
        <v>14</v>
      </c>
      <c r="G80" t="s">
        <v>15</v>
      </c>
      <c r="H80">
        <v>36198.129999999997</v>
      </c>
      <c r="I80">
        <v>12</v>
      </c>
      <c r="J80" t="s">
        <v>159</v>
      </c>
      <c r="K80" t="s">
        <v>148</v>
      </c>
      <c r="L80" t="s">
        <v>154</v>
      </c>
      <c r="M80" t="s">
        <v>153</v>
      </c>
    </row>
    <row r="81" spans="1:13" x14ac:dyDescent="0.2">
      <c r="A81" t="s">
        <v>99</v>
      </c>
      <c r="B81" t="s">
        <v>70</v>
      </c>
      <c r="C81" t="s">
        <v>71</v>
      </c>
      <c r="D81" t="s">
        <v>66</v>
      </c>
      <c r="E81" t="str">
        <f>"029"</f>
        <v>029</v>
      </c>
      <c r="F81" t="s">
        <v>14</v>
      </c>
      <c r="G81" t="s">
        <v>15</v>
      </c>
      <c r="H81">
        <v>37895.410000000003</v>
      </c>
      <c r="I81">
        <v>12</v>
      </c>
      <c r="J81" t="s">
        <v>159</v>
      </c>
      <c r="K81" t="s">
        <v>148</v>
      </c>
      <c r="L81" t="s">
        <v>155</v>
      </c>
      <c r="M81" t="s">
        <v>153</v>
      </c>
    </row>
    <row r="82" spans="1:13" x14ac:dyDescent="0.2">
      <c r="A82" t="s">
        <v>100</v>
      </c>
      <c r="B82" t="s">
        <v>70</v>
      </c>
      <c r="C82" t="s">
        <v>71</v>
      </c>
      <c r="D82" t="s">
        <v>66</v>
      </c>
      <c r="E82" t="str">
        <f>"030"</f>
        <v>030</v>
      </c>
      <c r="F82" t="s">
        <v>14</v>
      </c>
      <c r="G82" t="s">
        <v>15</v>
      </c>
      <c r="H82">
        <v>47543.45</v>
      </c>
      <c r="I82">
        <v>12</v>
      </c>
      <c r="J82" t="s">
        <v>159</v>
      </c>
      <c r="K82" t="s">
        <v>148</v>
      </c>
      <c r="L82" t="s">
        <v>156</v>
      </c>
      <c r="M82" t="s">
        <v>153</v>
      </c>
    </row>
    <row r="83" spans="1:13" x14ac:dyDescent="0.2">
      <c r="A83" t="s">
        <v>101</v>
      </c>
      <c r="B83" t="s">
        <v>70</v>
      </c>
      <c r="C83" t="s">
        <v>71</v>
      </c>
      <c r="D83" t="s">
        <v>66</v>
      </c>
      <c r="E83" t="str">
        <f>"031"</f>
        <v>031</v>
      </c>
      <c r="F83" t="s">
        <v>14</v>
      </c>
      <c r="G83" t="s">
        <v>15</v>
      </c>
      <c r="H83">
        <v>31225.03</v>
      </c>
      <c r="I83">
        <v>12</v>
      </c>
      <c r="J83" t="s">
        <v>159</v>
      </c>
      <c r="K83" t="s">
        <v>148</v>
      </c>
      <c r="L83" t="s">
        <v>157</v>
      </c>
      <c r="M83" t="s">
        <v>153</v>
      </c>
    </row>
    <row r="84" spans="1:13" x14ac:dyDescent="0.2">
      <c r="A84" t="s">
        <v>102</v>
      </c>
      <c r="B84" t="s">
        <v>70</v>
      </c>
      <c r="C84" t="s">
        <v>71</v>
      </c>
      <c r="D84" t="s">
        <v>66</v>
      </c>
      <c r="E84" t="str">
        <f>"032"</f>
        <v>032</v>
      </c>
      <c r="F84" t="s">
        <v>14</v>
      </c>
      <c r="G84" t="s">
        <v>15</v>
      </c>
      <c r="H84">
        <v>48129.61</v>
      </c>
      <c r="I84">
        <v>12</v>
      </c>
      <c r="J84" t="s">
        <v>159</v>
      </c>
      <c r="K84" t="s">
        <v>148</v>
      </c>
      <c r="L84" t="s">
        <v>158</v>
      </c>
      <c r="M84" t="s">
        <v>153</v>
      </c>
    </row>
    <row r="85" spans="1:13" x14ac:dyDescent="0.2">
      <c r="A85" t="s">
        <v>103</v>
      </c>
      <c r="B85" t="s">
        <v>104</v>
      </c>
      <c r="C85" t="s">
        <v>105</v>
      </c>
      <c r="D85" t="s">
        <v>66</v>
      </c>
      <c r="E85" t="str">
        <f>"001"</f>
        <v>001</v>
      </c>
      <c r="F85" t="s">
        <v>14</v>
      </c>
      <c r="G85" t="s">
        <v>15</v>
      </c>
      <c r="H85">
        <v>25655.119999999999</v>
      </c>
      <c r="I85">
        <v>13</v>
      </c>
      <c r="J85" t="s">
        <v>147</v>
      </c>
      <c r="K85" t="s">
        <v>151</v>
      </c>
      <c r="L85" t="s">
        <v>154</v>
      </c>
      <c r="M85" t="s">
        <v>152</v>
      </c>
    </row>
    <row r="86" spans="1:13" x14ac:dyDescent="0.2">
      <c r="A86" t="s">
        <v>106</v>
      </c>
      <c r="B86" t="s">
        <v>104</v>
      </c>
      <c r="C86" t="s">
        <v>105</v>
      </c>
      <c r="D86" t="s">
        <v>66</v>
      </c>
      <c r="E86" t="str">
        <f>"002"</f>
        <v>002</v>
      </c>
      <c r="F86" t="s">
        <v>14</v>
      </c>
      <c r="G86" t="s">
        <v>15</v>
      </c>
      <c r="H86">
        <v>75696.25</v>
      </c>
      <c r="I86">
        <v>13</v>
      </c>
      <c r="J86" t="s">
        <v>147</v>
      </c>
      <c r="K86" t="s">
        <v>151</v>
      </c>
      <c r="L86" t="s">
        <v>155</v>
      </c>
      <c r="M86" t="s">
        <v>152</v>
      </c>
    </row>
    <row r="87" spans="1:13" x14ac:dyDescent="0.2">
      <c r="A87" t="s">
        <v>107</v>
      </c>
      <c r="B87" t="s">
        <v>104</v>
      </c>
      <c r="C87" t="s">
        <v>105</v>
      </c>
      <c r="D87" t="s">
        <v>66</v>
      </c>
      <c r="E87" t="str">
        <f>"003"</f>
        <v>003</v>
      </c>
      <c r="F87" t="s">
        <v>14</v>
      </c>
      <c r="G87" t="s">
        <v>15</v>
      </c>
      <c r="H87">
        <v>35269.31</v>
      </c>
      <c r="I87">
        <v>13</v>
      </c>
      <c r="J87" t="s">
        <v>147</v>
      </c>
      <c r="K87" t="s">
        <v>151</v>
      </c>
      <c r="L87" t="s">
        <v>156</v>
      </c>
      <c r="M87" t="s">
        <v>152</v>
      </c>
    </row>
    <row r="88" spans="1:13" x14ac:dyDescent="0.2">
      <c r="A88" t="s">
        <v>108</v>
      </c>
      <c r="B88" t="s">
        <v>104</v>
      </c>
      <c r="C88" t="s">
        <v>105</v>
      </c>
      <c r="D88" t="s">
        <v>66</v>
      </c>
      <c r="E88" t="str">
        <f>"004"</f>
        <v>004</v>
      </c>
      <c r="F88" t="s">
        <v>14</v>
      </c>
      <c r="G88" t="s">
        <v>15</v>
      </c>
      <c r="H88">
        <v>24577.37</v>
      </c>
      <c r="I88">
        <v>13</v>
      </c>
      <c r="J88" t="s">
        <v>147</v>
      </c>
      <c r="K88" t="s">
        <v>151</v>
      </c>
      <c r="L88" t="s">
        <v>157</v>
      </c>
      <c r="M88" t="s">
        <v>152</v>
      </c>
    </row>
    <row r="89" spans="1:13" x14ac:dyDescent="0.2">
      <c r="A89" t="s">
        <v>109</v>
      </c>
      <c r="B89" t="s">
        <v>104</v>
      </c>
      <c r="C89" t="s">
        <v>105</v>
      </c>
      <c r="D89" t="s">
        <v>66</v>
      </c>
      <c r="E89" t="str">
        <f>"005"</f>
        <v>005</v>
      </c>
      <c r="F89" t="s">
        <v>14</v>
      </c>
      <c r="G89" t="s">
        <v>15</v>
      </c>
      <c r="H89">
        <v>31189.74</v>
      </c>
      <c r="I89">
        <v>13</v>
      </c>
      <c r="J89" t="s">
        <v>147</v>
      </c>
      <c r="K89" t="s">
        <v>151</v>
      </c>
      <c r="L89" t="s">
        <v>158</v>
      </c>
      <c r="M89" t="s">
        <v>152</v>
      </c>
    </row>
    <row r="90" spans="1:13" x14ac:dyDescent="0.2">
      <c r="A90" t="s">
        <v>110</v>
      </c>
      <c r="B90" t="s">
        <v>104</v>
      </c>
      <c r="C90" t="s">
        <v>105</v>
      </c>
      <c r="D90" t="s">
        <v>66</v>
      </c>
      <c r="E90" t="str">
        <f>"006"</f>
        <v>006</v>
      </c>
      <c r="F90" t="s">
        <v>14</v>
      </c>
      <c r="G90" t="s">
        <v>15</v>
      </c>
      <c r="H90">
        <v>30138.38</v>
      </c>
      <c r="I90">
        <v>13</v>
      </c>
      <c r="J90" t="s">
        <v>147</v>
      </c>
      <c r="K90" t="s">
        <v>151</v>
      </c>
      <c r="L90" t="s">
        <v>154</v>
      </c>
      <c r="M90" t="s">
        <v>153</v>
      </c>
    </row>
    <row r="91" spans="1:13" x14ac:dyDescent="0.2">
      <c r="A91" t="s">
        <v>111</v>
      </c>
      <c r="B91" t="s">
        <v>104</v>
      </c>
      <c r="C91" t="s">
        <v>105</v>
      </c>
      <c r="D91" t="s">
        <v>66</v>
      </c>
      <c r="E91" t="str">
        <f>"007"</f>
        <v>007</v>
      </c>
      <c r="F91" t="s">
        <v>14</v>
      </c>
      <c r="G91" t="s">
        <v>15</v>
      </c>
      <c r="H91">
        <v>38623.65</v>
      </c>
      <c r="I91">
        <v>13</v>
      </c>
      <c r="J91" t="s">
        <v>147</v>
      </c>
      <c r="K91" t="s">
        <v>151</v>
      </c>
      <c r="L91" t="s">
        <v>155</v>
      </c>
      <c r="M91" t="s">
        <v>153</v>
      </c>
    </row>
    <row r="92" spans="1:13" x14ac:dyDescent="0.2">
      <c r="A92" t="s">
        <v>112</v>
      </c>
      <c r="B92" t="s">
        <v>104</v>
      </c>
      <c r="C92" t="s">
        <v>105</v>
      </c>
      <c r="D92" t="s">
        <v>66</v>
      </c>
      <c r="E92" t="str">
        <f>"008"</f>
        <v>008</v>
      </c>
      <c r="F92" t="s">
        <v>14</v>
      </c>
      <c r="G92" t="s">
        <v>15</v>
      </c>
      <c r="H92">
        <v>34269.760000000002</v>
      </c>
      <c r="I92">
        <v>13</v>
      </c>
      <c r="J92" t="s">
        <v>147</v>
      </c>
      <c r="K92" t="s">
        <v>151</v>
      </c>
      <c r="L92" t="s">
        <v>156</v>
      </c>
      <c r="M92" t="s">
        <v>153</v>
      </c>
    </row>
    <row r="93" spans="1:13" x14ac:dyDescent="0.2">
      <c r="A93" t="s">
        <v>113</v>
      </c>
      <c r="B93" t="s">
        <v>104</v>
      </c>
      <c r="C93" t="s">
        <v>105</v>
      </c>
      <c r="D93" t="s">
        <v>66</v>
      </c>
      <c r="E93" t="str">
        <f>"009"</f>
        <v>009</v>
      </c>
      <c r="F93" t="s">
        <v>14</v>
      </c>
      <c r="G93" t="s">
        <v>15</v>
      </c>
      <c r="H93">
        <v>23237.7</v>
      </c>
      <c r="I93">
        <v>13</v>
      </c>
      <c r="J93" t="s">
        <v>147</v>
      </c>
      <c r="K93" t="s">
        <v>151</v>
      </c>
      <c r="L93" t="s">
        <v>157</v>
      </c>
      <c r="M93" t="s">
        <v>153</v>
      </c>
    </row>
    <row r="94" spans="1:13" x14ac:dyDescent="0.2">
      <c r="A94" t="s">
        <v>114</v>
      </c>
      <c r="B94" t="s">
        <v>104</v>
      </c>
      <c r="C94" t="s">
        <v>105</v>
      </c>
      <c r="D94" t="s">
        <v>66</v>
      </c>
      <c r="E94" t="str">
        <f>"010"</f>
        <v>010</v>
      </c>
      <c r="F94" t="s">
        <v>14</v>
      </c>
      <c r="G94" t="s">
        <v>15</v>
      </c>
      <c r="H94">
        <v>41801.1</v>
      </c>
      <c r="I94">
        <v>13</v>
      </c>
      <c r="J94" t="s">
        <v>147</v>
      </c>
      <c r="K94" t="s">
        <v>151</v>
      </c>
      <c r="L94" t="s">
        <v>158</v>
      </c>
      <c r="M94" t="s">
        <v>153</v>
      </c>
    </row>
    <row r="95" spans="1:13" x14ac:dyDescent="0.2">
      <c r="A95" t="s">
        <v>115</v>
      </c>
      <c r="B95" t="s">
        <v>104</v>
      </c>
      <c r="C95" t="s">
        <v>105</v>
      </c>
      <c r="D95" t="s">
        <v>66</v>
      </c>
      <c r="E95" t="str">
        <f>"011"</f>
        <v>011</v>
      </c>
      <c r="F95" t="s">
        <v>14</v>
      </c>
      <c r="G95" t="s">
        <v>15</v>
      </c>
      <c r="H95">
        <v>32578.36</v>
      </c>
      <c r="I95">
        <v>14</v>
      </c>
      <c r="J95" t="s">
        <v>159</v>
      </c>
      <c r="K95" t="s">
        <v>151</v>
      </c>
      <c r="L95" t="s">
        <v>154</v>
      </c>
      <c r="M95" t="s">
        <v>152</v>
      </c>
    </row>
    <row r="96" spans="1:13" x14ac:dyDescent="0.2">
      <c r="A96" t="s">
        <v>116</v>
      </c>
      <c r="B96" t="s">
        <v>104</v>
      </c>
      <c r="C96" t="s">
        <v>105</v>
      </c>
      <c r="D96" t="s">
        <v>66</v>
      </c>
      <c r="E96" t="str">
        <f>"012"</f>
        <v>012</v>
      </c>
      <c r="F96" t="s">
        <v>14</v>
      </c>
      <c r="G96" t="s">
        <v>15</v>
      </c>
      <c r="H96">
        <v>53290.1</v>
      </c>
      <c r="I96">
        <v>14</v>
      </c>
      <c r="J96" t="s">
        <v>159</v>
      </c>
      <c r="K96" t="s">
        <v>151</v>
      </c>
      <c r="L96" t="s">
        <v>155</v>
      </c>
      <c r="M96" t="s">
        <v>152</v>
      </c>
    </row>
    <row r="97" spans="1:13" x14ac:dyDescent="0.2">
      <c r="A97" t="s">
        <v>117</v>
      </c>
      <c r="B97" t="s">
        <v>104</v>
      </c>
      <c r="C97" t="s">
        <v>105</v>
      </c>
      <c r="D97" t="s">
        <v>66</v>
      </c>
      <c r="E97" t="str">
        <f>"013"</f>
        <v>013</v>
      </c>
      <c r="F97" t="s">
        <v>14</v>
      </c>
      <c r="G97" t="s">
        <v>15</v>
      </c>
      <c r="H97">
        <v>33721.269999999997</v>
      </c>
      <c r="I97">
        <v>14</v>
      </c>
      <c r="J97" t="s">
        <v>159</v>
      </c>
      <c r="K97" t="s">
        <v>151</v>
      </c>
      <c r="L97" t="s">
        <v>156</v>
      </c>
      <c r="M97" t="s">
        <v>152</v>
      </c>
    </row>
    <row r="98" spans="1:13" x14ac:dyDescent="0.2">
      <c r="A98" t="s">
        <v>118</v>
      </c>
      <c r="B98" t="s">
        <v>9</v>
      </c>
      <c r="C98" t="s">
        <v>160</v>
      </c>
      <c r="D98" t="s">
        <v>160</v>
      </c>
      <c r="E98" t="s">
        <v>160</v>
      </c>
      <c r="F98" t="s">
        <v>160</v>
      </c>
      <c r="G98" t="s">
        <v>160</v>
      </c>
      <c r="H98" t="s">
        <v>160</v>
      </c>
      <c r="I98" t="s">
        <v>160</v>
      </c>
      <c r="J98" t="s">
        <v>160</v>
      </c>
      <c r="K98" t="s">
        <v>160</v>
      </c>
      <c r="L98" t="s">
        <v>160</v>
      </c>
      <c r="M98" t="s">
        <v>160</v>
      </c>
    </row>
    <row r="99" spans="1:13" x14ac:dyDescent="0.2">
      <c r="A99" t="s">
        <v>119</v>
      </c>
      <c r="B99" t="s">
        <v>104</v>
      </c>
      <c r="C99" t="s">
        <v>105</v>
      </c>
      <c r="D99" t="s">
        <v>66</v>
      </c>
      <c r="E99" t="str">
        <f>"014"</f>
        <v>014</v>
      </c>
      <c r="F99" t="s">
        <v>14</v>
      </c>
      <c r="G99" t="s">
        <v>15</v>
      </c>
      <c r="H99">
        <v>26277.03</v>
      </c>
      <c r="I99">
        <v>14</v>
      </c>
      <c r="J99" t="s">
        <v>159</v>
      </c>
      <c r="K99" t="s">
        <v>151</v>
      </c>
      <c r="L99" t="s">
        <v>157</v>
      </c>
      <c r="M99" t="s">
        <v>152</v>
      </c>
    </row>
    <row r="100" spans="1:13" x14ac:dyDescent="0.2">
      <c r="A100" t="s">
        <v>120</v>
      </c>
      <c r="B100" t="s">
        <v>104</v>
      </c>
      <c r="C100" t="s">
        <v>105</v>
      </c>
      <c r="D100" t="s">
        <v>66</v>
      </c>
      <c r="E100" t="str">
        <f>"015"</f>
        <v>015</v>
      </c>
      <c r="F100" t="s">
        <v>14</v>
      </c>
      <c r="G100" t="s">
        <v>15</v>
      </c>
      <c r="H100">
        <v>41229.56</v>
      </c>
      <c r="I100">
        <v>14</v>
      </c>
      <c r="J100" t="s">
        <v>159</v>
      </c>
      <c r="K100" t="s">
        <v>151</v>
      </c>
      <c r="L100" t="s">
        <v>158</v>
      </c>
      <c r="M100" t="s">
        <v>152</v>
      </c>
    </row>
    <row r="101" spans="1:13" x14ac:dyDescent="0.2">
      <c r="A101" t="s">
        <v>121</v>
      </c>
      <c r="B101" t="s">
        <v>104</v>
      </c>
      <c r="C101" t="s">
        <v>105</v>
      </c>
      <c r="D101" t="s">
        <v>66</v>
      </c>
      <c r="E101" t="str">
        <f>"016"</f>
        <v>016</v>
      </c>
      <c r="F101" t="s">
        <v>14</v>
      </c>
      <c r="G101" t="s">
        <v>15</v>
      </c>
      <c r="H101">
        <v>32243.17</v>
      </c>
      <c r="I101">
        <v>14</v>
      </c>
      <c r="J101" t="s">
        <v>159</v>
      </c>
      <c r="K101" t="s">
        <v>151</v>
      </c>
      <c r="L101" t="s">
        <v>154</v>
      </c>
      <c r="M101" t="s">
        <v>153</v>
      </c>
    </row>
    <row r="102" spans="1:13" x14ac:dyDescent="0.2">
      <c r="A102" t="s">
        <v>122</v>
      </c>
      <c r="B102" t="s">
        <v>104</v>
      </c>
      <c r="C102" t="s">
        <v>105</v>
      </c>
      <c r="D102" t="s">
        <v>66</v>
      </c>
      <c r="E102" t="str">
        <f>"017"</f>
        <v>017</v>
      </c>
      <c r="F102" t="s">
        <v>14</v>
      </c>
      <c r="G102" t="s">
        <v>15</v>
      </c>
      <c r="H102">
        <v>64473.78</v>
      </c>
      <c r="I102">
        <v>14</v>
      </c>
      <c r="J102" t="s">
        <v>159</v>
      </c>
      <c r="K102" t="s">
        <v>151</v>
      </c>
      <c r="L102" t="s">
        <v>155</v>
      </c>
      <c r="M102" t="s">
        <v>153</v>
      </c>
    </row>
    <row r="103" spans="1:13" x14ac:dyDescent="0.2">
      <c r="A103" t="s">
        <v>123</v>
      </c>
      <c r="B103" t="s">
        <v>104</v>
      </c>
      <c r="C103" t="s">
        <v>105</v>
      </c>
      <c r="D103" t="s">
        <v>66</v>
      </c>
      <c r="E103" t="str">
        <f>"018"</f>
        <v>018</v>
      </c>
      <c r="F103" t="s">
        <v>14</v>
      </c>
      <c r="G103" t="s">
        <v>15</v>
      </c>
      <c r="H103">
        <v>44916.56</v>
      </c>
      <c r="I103">
        <v>14</v>
      </c>
      <c r="J103" t="s">
        <v>159</v>
      </c>
      <c r="K103" t="s">
        <v>151</v>
      </c>
      <c r="L103" t="s">
        <v>156</v>
      </c>
      <c r="M103" t="s">
        <v>153</v>
      </c>
    </row>
    <row r="104" spans="1:13" x14ac:dyDescent="0.2">
      <c r="A104" t="s">
        <v>124</v>
      </c>
      <c r="B104" t="s">
        <v>104</v>
      </c>
      <c r="C104" t="s">
        <v>105</v>
      </c>
      <c r="D104" t="s">
        <v>66</v>
      </c>
      <c r="E104" t="str">
        <f>"019"</f>
        <v>019</v>
      </c>
      <c r="F104" t="s">
        <v>14</v>
      </c>
      <c r="G104" t="s">
        <v>15</v>
      </c>
      <c r="H104">
        <v>28991.5</v>
      </c>
      <c r="I104">
        <v>14</v>
      </c>
      <c r="J104" t="s">
        <v>159</v>
      </c>
      <c r="K104" t="s">
        <v>151</v>
      </c>
      <c r="L104" t="s">
        <v>157</v>
      </c>
      <c r="M104" t="s">
        <v>153</v>
      </c>
    </row>
    <row r="105" spans="1:13" x14ac:dyDescent="0.2">
      <c r="A105" t="s">
        <v>125</v>
      </c>
      <c r="B105" t="s">
        <v>104</v>
      </c>
      <c r="C105" t="s">
        <v>105</v>
      </c>
      <c r="D105" t="s">
        <v>66</v>
      </c>
      <c r="E105" t="str">
        <f>"020"</f>
        <v>020</v>
      </c>
      <c r="F105" t="s">
        <v>14</v>
      </c>
      <c r="G105" t="s">
        <v>15</v>
      </c>
      <c r="H105">
        <v>45742.87</v>
      </c>
      <c r="I105">
        <v>14</v>
      </c>
      <c r="J105" t="s">
        <v>159</v>
      </c>
      <c r="K105" t="s">
        <v>151</v>
      </c>
      <c r="L105" t="s">
        <v>158</v>
      </c>
      <c r="M105" t="s">
        <v>153</v>
      </c>
    </row>
    <row r="106" spans="1:13" x14ac:dyDescent="0.2">
      <c r="A106" t="s">
        <v>126</v>
      </c>
      <c r="B106" t="s">
        <v>104</v>
      </c>
      <c r="C106" t="s">
        <v>105</v>
      </c>
      <c r="D106" t="s">
        <v>66</v>
      </c>
      <c r="E106" t="str">
        <f>"021"</f>
        <v>021</v>
      </c>
      <c r="F106" t="s">
        <v>14</v>
      </c>
      <c r="G106" t="s">
        <v>15</v>
      </c>
      <c r="H106">
        <v>44102.49</v>
      </c>
      <c r="I106">
        <v>15</v>
      </c>
      <c r="J106" t="s">
        <v>147</v>
      </c>
      <c r="K106" t="s">
        <v>148</v>
      </c>
      <c r="L106" t="s">
        <v>154</v>
      </c>
      <c r="M106" t="s">
        <v>152</v>
      </c>
    </row>
    <row r="107" spans="1:13" x14ac:dyDescent="0.2">
      <c r="A107" t="s">
        <v>127</v>
      </c>
      <c r="B107" t="s">
        <v>104</v>
      </c>
      <c r="C107" t="s">
        <v>105</v>
      </c>
      <c r="D107" t="s">
        <v>66</v>
      </c>
      <c r="E107" t="str">
        <f>"022"</f>
        <v>022</v>
      </c>
      <c r="F107" t="s">
        <v>14</v>
      </c>
      <c r="G107" t="s">
        <v>15</v>
      </c>
      <c r="H107">
        <v>47128.63</v>
      </c>
      <c r="I107">
        <v>15</v>
      </c>
      <c r="J107" t="s">
        <v>147</v>
      </c>
      <c r="K107" t="s">
        <v>148</v>
      </c>
      <c r="L107" t="s">
        <v>155</v>
      </c>
      <c r="M107" t="s">
        <v>152</v>
      </c>
    </row>
    <row r="108" spans="1:13" x14ac:dyDescent="0.2">
      <c r="A108" t="s">
        <v>128</v>
      </c>
      <c r="B108" t="s">
        <v>104</v>
      </c>
      <c r="C108" t="s">
        <v>105</v>
      </c>
      <c r="D108" t="s">
        <v>66</v>
      </c>
      <c r="E108" t="str">
        <f>"023"</f>
        <v>023</v>
      </c>
      <c r="F108" t="s">
        <v>14</v>
      </c>
      <c r="G108" t="s">
        <v>15</v>
      </c>
      <c r="H108">
        <v>50837.56</v>
      </c>
      <c r="I108">
        <v>15</v>
      </c>
      <c r="J108" t="s">
        <v>147</v>
      </c>
      <c r="K108" t="s">
        <v>148</v>
      </c>
      <c r="L108" t="s">
        <v>156</v>
      </c>
      <c r="M108" t="s">
        <v>152</v>
      </c>
    </row>
    <row r="109" spans="1:13" x14ac:dyDescent="0.2">
      <c r="A109" t="s">
        <v>129</v>
      </c>
      <c r="B109" t="s">
        <v>104</v>
      </c>
      <c r="C109" t="s">
        <v>105</v>
      </c>
      <c r="D109" t="s">
        <v>66</v>
      </c>
      <c r="E109" t="str">
        <f>"024"</f>
        <v>024</v>
      </c>
      <c r="F109" t="s">
        <v>14</v>
      </c>
      <c r="G109" t="s">
        <v>15</v>
      </c>
      <c r="H109">
        <v>36738.83</v>
      </c>
      <c r="I109">
        <v>15</v>
      </c>
      <c r="J109" t="s">
        <v>147</v>
      </c>
      <c r="K109" t="s">
        <v>148</v>
      </c>
      <c r="L109" t="s">
        <v>157</v>
      </c>
      <c r="M109" t="s">
        <v>152</v>
      </c>
    </row>
    <row r="110" spans="1:13" x14ac:dyDescent="0.2">
      <c r="A110" t="s">
        <v>130</v>
      </c>
      <c r="B110" t="s">
        <v>104</v>
      </c>
      <c r="C110" t="s">
        <v>105</v>
      </c>
      <c r="D110" t="s">
        <v>66</v>
      </c>
      <c r="E110" t="str">
        <f>"025"</f>
        <v>025</v>
      </c>
      <c r="F110" t="s">
        <v>14</v>
      </c>
      <c r="G110" t="s">
        <v>15</v>
      </c>
      <c r="H110">
        <v>52776.89</v>
      </c>
      <c r="I110">
        <v>15</v>
      </c>
      <c r="J110" t="s">
        <v>147</v>
      </c>
      <c r="K110" t="s">
        <v>148</v>
      </c>
      <c r="L110" t="s">
        <v>158</v>
      </c>
      <c r="M110" t="s">
        <v>152</v>
      </c>
    </row>
    <row r="111" spans="1:13" x14ac:dyDescent="0.2">
      <c r="A111" t="s">
        <v>131</v>
      </c>
      <c r="B111" t="s">
        <v>104</v>
      </c>
      <c r="C111" t="s">
        <v>105</v>
      </c>
      <c r="D111" t="s">
        <v>66</v>
      </c>
      <c r="E111" t="str">
        <f>"026"</f>
        <v>026</v>
      </c>
      <c r="F111" t="s">
        <v>14</v>
      </c>
      <c r="G111" t="s">
        <v>15</v>
      </c>
      <c r="H111">
        <v>40677.42</v>
      </c>
      <c r="I111">
        <v>15</v>
      </c>
      <c r="J111" t="s">
        <v>147</v>
      </c>
      <c r="K111" t="s">
        <v>148</v>
      </c>
      <c r="L111" t="s">
        <v>154</v>
      </c>
      <c r="M111" t="s">
        <v>153</v>
      </c>
    </row>
    <row r="112" spans="1:13" x14ac:dyDescent="0.2">
      <c r="A112" t="s">
        <v>132</v>
      </c>
      <c r="B112" t="s">
        <v>104</v>
      </c>
      <c r="C112" t="s">
        <v>105</v>
      </c>
      <c r="D112" t="s">
        <v>66</v>
      </c>
      <c r="E112" t="str">
        <f>"027"</f>
        <v>027</v>
      </c>
      <c r="F112" t="s">
        <v>14</v>
      </c>
      <c r="G112" t="s">
        <v>15</v>
      </c>
      <c r="H112">
        <v>70259.679999999993</v>
      </c>
      <c r="I112">
        <v>15</v>
      </c>
      <c r="J112" t="s">
        <v>147</v>
      </c>
      <c r="K112" t="s">
        <v>148</v>
      </c>
      <c r="L112" t="s">
        <v>155</v>
      </c>
      <c r="M112" t="s">
        <v>153</v>
      </c>
    </row>
    <row r="113" spans="1:13" x14ac:dyDescent="0.2">
      <c r="A113" t="s">
        <v>133</v>
      </c>
      <c r="B113" t="s">
        <v>104</v>
      </c>
      <c r="C113" t="s">
        <v>105</v>
      </c>
      <c r="D113" t="s">
        <v>66</v>
      </c>
      <c r="E113" t="str">
        <f>"028"</f>
        <v>028</v>
      </c>
      <c r="F113" t="s">
        <v>14</v>
      </c>
      <c r="G113" t="s">
        <v>15</v>
      </c>
      <c r="H113">
        <v>60345.1</v>
      </c>
      <c r="I113">
        <v>15</v>
      </c>
      <c r="J113" t="s">
        <v>147</v>
      </c>
      <c r="K113" t="s">
        <v>148</v>
      </c>
      <c r="L113" t="s">
        <v>156</v>
      </c>
      <c r="M113" t="s">
        <v>153</v>
      </c>
    </row>
    <row r="114" spans="1:13" x14ac:dyDescent="0.2">
      <c r="A114" t="s">
        <v>134</v>
      </c>
      <c r="B114" t="s">
        <v>104</v>
      </c>
      <c r="C114" t="s">
        <v>105</v>
      </c>
      <c r="D114" t="s">
        <v>66</v>
      </c>
      <c r="E114" t="str">
        <f>"029"</f>
        <v>029</v>
      </c>
      <c r="F114" t="s">
        <v>14</v>
      </c>
      <c r="G114" t="s">
        <v>15</v>
      </c>
      <c r="H114">
        <v>27955.4</v>
      </c>
      <c r="I114">
        <v>15</v>
      </c>
      <c r="J114" t="s">
        <v>147</v>
      </c>
      <c r="K114" t="s">
        <v>148</v>
      </c>
      <c r="L114" t="s">
        <v>157</v>
      </c>
      <c r="M114" t="s">
        <v>153</v>
      </c>
    </row>
    <row r="115" spans="1:13" x14ac:dyDescent="0.2">
      <c r="A115" t="s">
        <v>135</v>
      </c>
      <c r="B115" t="s">
        <v>104</v>
      </c>
      <c r="C115" t="s">
        <v>105</v>
      </c>
      <c r="D115" t="s">
        <v>66</v>
      </c>
      <c r="E115" t="str">
        <f>"030"</f>
        <v>030</v>
      </c>
      <c r="F115" t="s">
        <v>14</v>
      </c>
      <c r="G115" t="s">
        <v>15</v>
      </c>
      <c r="H115">
        <v>47926.33</v>
      </c>
      <c r="I115">
        <v>15</v>
      </c>
      <c r="J115" t="s">
        <v>147</v>
      </c>
      <c r="K115" t="s">
        <v>148</v>
      </c>
      <c r="L115" t="s">
        <v>158</v>
      </c>
      <c r="M115" t="s">
        <v>153</v>
      </c>
    </row>
    <row r="116" spans="1:13" x14ac:dyDescent="0.2">
      <c r="A116" t="s">
        <v>136</v>
      </c>
      <c r="B116" t="s">
        <v>104</v>
      </c>
      <c r="C116" t="s">
        <v>105</v>
      </c>
      <c r="D116" t="s">
        <v>66</v>
      </c>
      <c r="E116" t="str">
        <f>"031"</f>
        <v>031</v>
      </c>
      <c r="F116" t="s">
        <v>14</v>
      </c>
      <c r="G116" t="s">
        <v>15</v>
      </c>
      <c r="H116">
        <v>38491.730000000003</v>
      </c>
      <c r="I116">
        <v>16</v>
      </c>
      <c r="J116" t="s">
        <v>159</v>
      </c>
      <c r="K116" t="s">
        <v>148</v>
      </c>
      <c r="L116" t="s">
        <v>154</v>
      </c>
      <c r="M116" t="s">
        <v>152</v>
      </c>
    </row>
    <row r="117" spans="1:13" x14ac:dyDescent="0.2">
      <c r="A117" t="s">
        <v>137</v>
      </c>
      <c r="B117" t="s">
        <v>104</v>
      </c>
      <c r="C117" t="s">
        <v>105</v>
      </c>
      <c r="D117" t="s">
        <v>66</v>
      </c>
      <c r="E117" t="str">
        <f>"032"</f>
        <v>032</v>
      </c>
      <c r="F117" t="s">
        <v>14</v>
      </c>
      <c r="G117" t="s">
        <v>15</v>
      </c>
      <c r="H117">
        <v>48470.52</v>
      </c>
      <c r="I117">
        <v>16</v>
      </c>
      <c r="J117" t="s">
        <v>159</v>
      </c>
      <c r="K117" t="s">
        <v>148</v>
      </c>
      <c r="L117" t="s">
        <v>155</v>
      </c>
      <c r="M117" t="s">
        <v>152</v>
      </c>
    </row>
    <row r="118" spans="1:13" x14ac:dyDescent="0.2">
      <c r="A118" t="s">
        <v>138</v>
      </c>
      <c r="B118" t="s">
        <v>104</v>
      </c>
      <c r="C118" t="s">
        <v>105</v>
      </c>
      <c r="D118" t="s">
        <v>66</v>
      </c>
      <c r="E118" t="str">
        <f>"033"</f>
        <v>033</v>
      </c>
      <c r="F118" t="s">
        <v>14</v>
      </c>
      <c r="G118" t="s">
        <v>15</v>
      </c>
      <c r="H118">
        <v>50395.24</v>
      </c>
      <c r="I118">
        <v>16</v>
      </c>
      <c r="J118" t="s">
        <v>159</v>
      </c>
      <c r="K118" t="s">
        <v>148</v>
      </c>
      <c r="L118" t="s">
        <v>156</v>
      </c>
      <c r="M118" t="s">
        <v>152</v>
      </c>
    </row>
    <row r="119" spans="1:13" x14ac:dyDescent="0.2">
      <c r="A119" t="s">
        <v>139</v>
      </c>
      <c r="B119" t="s">
        <v>104</v>
      </c>
      <c r="C119" t="s">
        <v>105</v>
      </c>
      <c r="D119" t="s">
        <v>66</v>
      </c>
      <c r="E119" t="str">
        <f>"034"</f>
        <v>034</v>
      </c>
      <c r="F119" t="s">
        <v>14</v>
      </c>
      <c r="G119" t="s">
        <v>15</v>
      </c>
      <c r="H119">
        <v>35216.86</v>
      </c>
      <c r="I119">
        <v>16</v>
      </c>
      <c r="J119" t="s">
        <v>159</v>
      </c>
      <c r="K119" t="s">
        <v>148</v>
      </c>
      <c r="L119" t="s">
        <v>157</v>
      </c>
      <c r="M119" t="s">
        <v>152</v>
      </c>
    </row>
    <row r="120" spans="1:13" x14ac:dyDescent="0.2">
      <c r="A120" t="s">
        <v>140</v>
      </c>
      <c r="B120" t="s">
        <v>104</v>
      </c>
      <c r="C120" t="s">
        <v>105</v>
      </c>
      <c r="D120" t="s">
        <v>66</v>
      </c>
      <c r="E120" t="str">
        <f>"035"</f>
        <v>035</v>
      </c>
      <c r="F120" t="s">
        <v>14</v>
      </c>
      <c r="G120" t="s">
        <v>15</v>
      </c>
      <c r="H120">
        <v>52949.66</v>
      </c>
      <c r="I120">
        <v>16</v>
      </c>
      <c r="J120" t="s">
        <v>159</v>
      </c>
      <c r="K120" t="s">
        <v>148</v>
      </c>
      <c r="L120" t="s">
        <v>158</v>
      </c>
      <c r="M120" t="s">
        <v>152</v>
      </c>
    </row>
    <row r="121" spans="1:13" x14ac:dyDescent="0.2">
      <c r="A121" t="s">
        <v>141</v>
      </c>
      <c r="B121" t="s">
        <v>104</v>
      </c>
      <c r="C121" t="s">
        <v>105</v>
      </c>
      <c r="D121" t="s">
        <v>66</v>
      </c>
      <c r="E121" t="str">
        <f>"036"</f>
        <v>036</v>
      </c>
      <c r="F121" t="s">
        <v>14</v>
      </c>
      <c r="G121" t="s">
        <v>15</v>
      </c>
      <c r="H121">
        <v>34324.589999999997</v>
      </c>
      <c r="I121">
        <v>16</v>
      </c>
      <c r="J121" t="s">
        <v>159</v>
      </c>
      <c r="K121" t="s">
        <v>148</v>
      </c>
      <c r="L121" t="s">
        <v>154</v>
      </c>
      <c r="M121" t="s">
        <v>153</v>
      </c>
    </row>
    <row r="122" spans="1:13" x14ac:dyDescent="0.2">
      <c r="A122" t="s">
        <v>142</v>
      </c>
      <c r="B122" t="s">
        <v>104</v>
      </c>
      <c r="C122" t="s">
        <v>105</v>
      </c>
      <c r="D122" t="s">
        <v>66</v>
      </c>
      <c r="E122" t="str">
        <f>"037"</f>
        <v>037</v>
      </c>
      <c r="F122" t="s">
        <v>14</v>
      </c>
      <c r="G122" t="s">
        <v>15</v>
      </c>
      <c r="H122">
        <v>45967.76</v>
      </c>
      <c r="I122">
        <v>16</v>
      </c>
      <c r="J122" t="s">
        <v>159</v>
      </c>
      <c r="K122" t="s">
        <v>148</v>
      </c>
      <c r="L122" t="s">
        <v>155</v>
      </c>
      <c r="M122" t="s">
        <v>153</v>
      </c>
    </row>
    <row r="123" spans="1:13" x14ac:dyDescent="0.2">
      <c r="A123" t="s">
        <v>143</v>
      </c>
      <c r="B123" t="s">
        <v>104</v>
      </c>
      <c r="C123" t="s">
        <v>105</v>
      </c>
      <c r="D123" t="s">
        <v>66</v>
      </c>
      <c r="E123" t="str">
        <f>"038"</f>
        <v>038</v>
      </c>
      <c r="F123" t="s">
        <v>14</v>
      </c>
      <c r="G123" t="s">
        <v>15</v>
      </c>
      <c r="H123">
        <v>45973.32</v>
      </c>
      <c r="I123">
        <v>16</v>
      </c>
      <c r="J123" t="s">
        <v>159</v>
      </c>
      <c r="K123" t="s">
        <v>148</v>
      </c>
      <c r="L123" t="s">
        <v>156</v>
      </c>
      <c r="M123" t="s">
        <v>153</v>
      </c>
    </row>
    <row r="124" spans="1:13" x14ac:dyDescent="0.2">
      <c r="A124" t="s">
        <v>144</v>
      </c>
      <c r="B124" t="s">
        <v>104</v>
      </c>
      <c r="C124" t="s">
        <v>105</v>
      </c>
      <c r="D124" t="s">
        <v>66</v>
      </c>
      <c r="E124" t="str">
        <f>"039"</f>
        <v>039</v>
      </c>
      <c r="F124" t="s">
        <v>14</v>
      </c>
      <c r="G124" t="s">
        <v>15</v>
      </c>
      <c r="H124">
        <v>33978.269999999997</v>
      </c>
      <c r="I124">
        <v>16</v>
      </c>
      <c r="J124" t="s">
        <v>159</v>
      </c>
      <c r="K124" t="s">
        <v>148</v>
      </c>
      <c r="L124" t="s">
        <v>157</v>
      </c>
      <c r="M124" t="s">
        <v>153</v>
      </c>
    </row>
    <row r="125" spans="1:13" x14ac:dyDescent="0.2">
      <c r="A125" t="s">
        <v>145</v>
      </c>
      <c r="B125" t="s">
        <v>104</v>
      </c>
      <c r="C125" t="s">
        <v>105</v>
      </c>
      <c r="D125" t="s">
        <v>66</v>
      </c>
      <c r="E125" t="str">
        <f>"040"</f>
        <v>040</v>
      </c>
      <c r="F125" t="s">
        <v>14</v>
      </c>
      <c r="G125" t="s">
        <v>15</v>
      </c>
      <c r="H125">
        <v>53526.59</v>
      </c>
      <c r="I125">
        <v>16</v>
      </c>
      <c r="J125" t="s">
        <v>159</v>
      </c>
      <c r="K125" t="s">
        <v>148</v>
      </c>
      <c r="L125" t="s">
        <v>158</v>
      </c>
      <c r="M125"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4791-LW_ROI_20220215T1126_LabWo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2022-02-15T15:59:15Z</dcterms:created>
  <dcterms:modified xsi:type="dcterms:W3CDTF">2022-04-28T19:18:28Z</dcterms:modified>
</cp:coreProperties>
</file>