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wagner/Dropbox/Manuscrito-Temperamento-Adquisición-Desarrollo/DATA/BLINDNESSkaren/DATOS/"/>
    </mc:Choice>
  </mc:AlternateContent>
  <xr:revisionPtr revIDLastSave="0" documentId="13_ncr:1_{1F2916FD-AF35-1342-A9DC-2CD200C50064}" xr6:coauthVersionLast="45" xr6:coauthVersionMax="45" xr10:uidLastSave="{00000000-0000-0000-0000-000000000000}"/>
  <bookViews>
    <workbookView xWindow="600" yWindow="460" windowWidth="25660" windowHeight="14940" activeTab="2" xr2:uid="{C2144DB3-F960-9149-9259-20BA98657F3D}"/>
  </bookViews>
  <sheets>
    <sheet name="Con formulas" sheetId="2" r:id="rId1"/>
    <sheet name="ANT" sheetId="3" r:id="rId2"/>
    <sheet name="Completa final - Bassy y Jo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3" i="1" l="1"/>
  <c r="F157" i="1"/>
  <c r="F28" i="1"/>
  <c r="F29" i="1"/>
  <c r="F30" i="1"/>
  <c r="F32" i="1"/>
  <c r="F33" i="1"/>
  <c r="F34" i="1"/>
  <c r="F35" i="1"/>
  <c r="F36" i="1"/>
  <c r="F37" i="1"/>
  <c r="F38" i="1"/>
  <c r="F40" i="1"/>
  <c r="F42" i="1"/>
  <c r="F43" i="1"/>
  <c r="F45" i="1"/>
  <c r="F48" i="1"/>
  <c r="F49" i="1"/>
  <c r="F50" i="1"/>
  <c r="F51" i="1"/>
  <c r="F53" i="1"/>
  <c r="F54" i="1"/>
  <c r="F55" i="1"/>
  <c r="F56" i="1"/>
  <c r="F58" i="1"/>
  <c r="F59" i="1"/>
  <c r="F60" i="1"/>
  <c r="F61" i="1"/>
  <c r="F62" i="1"/>
  <c r="F65" i="1"/>
  <c r="F67" i="1"/>
  <c r="F69" i="1"/>
  <c r="F70" i="1"/>
  <c r="F73" i="1"/>
  <c r="F74" i="1"/>
  <c r="F77" i="1"/>
  <c r="F78" i="1"/>
  <c r="F79" i="1"/>
  <c r="F81" i="1"/>
  <c r="F82" i="1"/>
  <c r="F83" i="1"/>
  <c r="F85" i="1"/>
  <c r="F86" i="1"/>
  <c r="F87" i="1"/>
  <c r="F88" i="1"/>
  <c r="F89" i="1"/>
  <c r="F90" i="1"/>
  <c r="F91" i="1"/>
  <c r="F92" i="1"/>
  <c r="F94" i="1"/>
  <c r="F95" i="1"/>
  <c r="F96" i="1"/>
  <c r="F97" i="1"/>
  <c r="F99" i="1"/>
  <c r="F102" i="1"/>
  <c r="F103" i="1"/>
  <c r="F104" i="1"/>
  <c r="F105" i="1"/>
  <c r="F107" i="1"/>
  <c r="F108" i="1"/>
  <c r="F110" i="1"/>
  <c r="F112" i="1"/>
  <c r="F114" i="1"/>
  <c r="F117" i="1"/>
  <c r="F118" i="1"/>
  <c r="F125" i="1"/>
  <c r="F126" i="1"/>
  <c r="F130" i="1"/>
  <c r="F131" i="1"/>
  <c r="F132" i="1"/>
  <c r="F134" i="1"/>
  <c r="F135" i="1"/>
  <c r="F137" i="1"/>
  <c r="F139" i="1"/>
  <c r="F141" i="1"/>
  <c r="F142" i="1"/>
  <c r="F144" i="1"/>
  <c r="F148" i="1"/>
  <c r="F149" i="1"/>
  <c r="F150" i="1"/>
  <c r="F153" i="1"/>
  <c r="F154" i="1"/>
  <c r="F155" i="1"/>
  <c r="F156" i="1"/>
  <c r="F160" i="1"/>
  <c r="F161" i="1"/>
  <c r="F166" i="1"/>
  <c r="F174" i="1"/>
  <c r="F175" i="1"/>
  <c r="F178" i="1"/>
  <c r="F182" i="1"/>
  <c r="F185" i="1"/>
  <c r="F186" i="1"/>
  <c r="F187" i="1"/>
  <c r="F188" i="1"/>
  <c r="F191" i="1"/>
  <c r="F193" i="1"/>
  <c r="F194" i="1"/>
  <c r="F196" i="1"/>
  <c r="F200" i="1"/>
  <c r="F203" i="1"/>
  <c r="F204" i="1"/>
  <c r="F206" i="1"/>
  <c r="F208" i="1"/>
  <c r="F209" i="1"/>
  <c r="F212" i="1"/>
  <c r="F214" i="1"/>
  <c r="F215" i="1"/>
  <c r="F217" i="1"/>
  <c r="F218" i="1"/>
  <c r="F220" i="1"/>
  <c r="F222" i="1"/>
  <c r="F223" i="1"/>
  <c r="F227" i="1"/>
  <c r="F228" i="1"/>
  <c r="F230" i="1"/>
  <c r="F231" i="1"/>
  <c r="F232" i="1"/>
  <c r="F233" i="1"/>
  <c r="F236" i="1"/>
  <c r="F237" i="1"/>
  <c r="F239" i="1"/>
  <c r="F240" i="1"/>
  <c r="F241" i="1"/>
  <c r="F243" i="1"/>
  <c r="F244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5" i="1"/>
  <c r="F346" i="1"/>
  <c r="F347" i="1"/>
  <c r="F348" i="1"/>
  <c r="F349" i="1"/>
  <c r="F350" i="1"/>
  <c r="F351" i="1"/>
  <c r="F355" i="1"/>
  <c r="F357" i="1"/>
  <c r="F20" i="1"/>
  <c r="F22" i="1"/>
  <c r="F23" i="1"/>
  <c r="F24" i="1"/>
  <c r="F25" i="1"/>
  <c r="F27" i="1"/>
  <c r="F17" i="1"/>
  <c r="F18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BZ196" i="2" l="1"/>
  <c r="BZ114" i="2"/>
  <c r="BZ102" i="2"/>
  <c r="BZ67" i="2"/>
  <c r="BZ19" i="2"/>
  <c r="BZ20" i="2"/>
  <c r="BZ21" i="2"/>
  <c r="BZ22" i="2"/>
  <c r="BZ23" i="2"/>
  <c r="BZ27" i="2"/>
  <c r="BZ28" i="2"/>
  <c r="BZ29" i="2"/>
  <c r="BZ30" i="2"/>
  <c r="BZ32" i="2"/>
  <c r="BZ33" i="2"/>
  <c r="BZ34" i="2"/>
  <c r="BZ35" i="2"/>
  <c r="BZ39" i="2"/>
  <c r="BZ40" i="2"/>
  <c r="BZ42" i="2"/>
  <c r="BZ43" i="2"/>
  <c r="BZ45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5" i="2"/>
  <c r="BZ68" i="2"/>
  <c r="BZ69" i="2"/>
  <c r="BZ70" i="2"/>
  <c r="BZ73" i="2"/>
  <c r="BZ74" i="2"/>
  <c r="BZ77" i="2"/>
  <c r="BZ78" i="2"/>
  <c r="BZ79" i="2"/>
  <c r="BZ81" i="2"/>
  <c r="BZ82" i="2"/>
  <c r="BZ83" i="2"/>
  <c r="BZ85" i="2"/>
  <c r="BZ86" i="2"/>
  <c r="BZ87" i="2"/>
  <c r="BZ88" i="2"/>
  <c r="BZ89" i="2"/>
  <c r="BZ91" i="2"/>
  <c r="BZ92" i="2"/>
  <c r="BZ94" i="2"/>
  <c r="BZ95" i="2"/>
  <c r="BZ103" i="2"/>
  <c r="BZ105" i="2"/>
  <c r="BZ107" i="2"/>
  <c r="BZ108" i="2"/>
  <c r="BZ110" i="2"/>
  <c r="BZ111" i="2"/>
  <c r="BZ112" i="2"/>
  <c r="BZ117" i="2"/>
  <c r="BZ123" i="2"/>
  <c r="BZ125" i="2"/>
  <c r="BZ130" i="2"/>
  <c r="BZ132" i="2"/>
  <c r="BZ134" i="2"/>
  <c r="BZ135" i="2"/>
  <c r="BZ136" i="2"/>
  <c r="BZ139" i="2"/>
  <c r="BZ141" i="2"/>
  <c r="BZ142" i="2"/>
  <c r="BZ144" i="2"/>
  <c r="BZ149" i="2"/>
  <c r="BZ150" i="2"/>
  <c r="BZ156" i="2"/>
  <c r="BZ160" i="2"/>
  <c r="BZ175" i="2"/>
  <c r="BZ178" i="2"/>
  <c r="BZ179" i="2"/>
  <c r="BZ185" i="2"/>
  <c r="BZ186" i="2"/>
  <c r="BZ187" i="2"/>
  <c r="BZ198" i="2"/>
  <c r="BZ200" i="2"/>
  <c r="BZ203" i="2"/>
  <c r="BZ204" i="2"/>
  <c r="BZ205" i="2"/>
  <c r="BZ206" i="2"/>
  <c r="BZ207" i="2"/>
  <c r="BZ208" i="2"/>
  <c r="BZ209" i="2"/>
  <c r="BZ212" i="2"/>
  <c r="BZ215" i="2"/>
  <c r="BZ217" i="2"/>
  <c r="BZ218" i="2"/>
  <c r="BZ222" i="2"/>
  <c r="BZ224" i="2"/>
  <c r="BZ227" i="2"/>
  <c r="BZ228" i="2"/>
  <c r="BZ230" i="2"/>
  <c r="BZ231" i="2"/>
  <c r="BZ232" i="2"/>
  <c r="BZ233" i="2"/>
  <c r="BZ236" i="2"/>
  <c r="BZ237" i="2"/>
  <c r="BZ239" i="2"/>
  <c r="BZ240" i="2"/>
  <c r="BZ243" i="2"/>
  <c r="BZ244" i="2"/>
  <c r="BZ245" i="2"/>
  <c r="BZ246" i="2"/>
  <c r="BZ247" i="2"/>
  <c r="BZ248" i="2"/>
  <c r="BZ249" i="2"/>
  <c r="BZ253" i="2"/>
  <c r="BZ254" i="2"/>
  <c r="BZ259" i="2"/>
  <c r="BZ260" i="2"/>
  <c r="BZ263" i="2"/>
  <c r="BZ265" i="2"/>
  <c r="BZ266" i="2"/>
  <c r="BZ267" i="2"/>
  <c r="BZ268" i="2"/>
  <c r="BZ269" i="2"/>
  <c r="BZ273" i="2"/>
  <c r="BZ274" i="2"/>
  <c r="BZ275" i="2"/>
  <c r="BZ276" i="2"/>
  <c r="BZ277" i="2"/>
  <c r="BZ278" i="2"/>
  <c r="BZ279" i="2"/>
  <c r="BZ280" i="2"/>
  <c r="BZ281" i="2"/>
  <c r="BZ282" i="2"/>
  <c r="BZ283" i="2"/>
  <c r="BZ284" i="2"/>
  <c r="BZ285" i="2"/>
  <c r="BZ286" i="2"/>
  <c r="BZ287" i="2"/>
  <c r="BZ288" i="2"/>
  <c r="BZ289" i="2"/>
  <c r="BZ290" i="2"/>
  <c r="BZ291" i="2"/>
  <c r="BZ292" i="2"/>
  <c r="BZ293" i="2"/>
  <c r="BZ294" i="2"/>
  <c r="BZ295" i="2"/>
  <c r="BZ296" i="2"/>
  <c r="BZ297" i="2"/>
  <c r="BZ298" i="2"/>
  <c r="BZ299" i="2"/>
  <c r="BZ300" i="2"/>
  <c r="BZ301" i="2"/>
  <c r="BZ302" i="2"/>
  <c r="BZ303" i="2"/>
  <c r="BZ304" i="2"/>
  <c r="BZ305" i="2"/>
  <c r="BZ306" i="2"/>
  <c r="BZ307" i="2"/>
  <c r="BZ308" i="2"/>
  <c r="BZ309" i="2"/>
  <c r="BZ310" i="2"/>
  <c r="BZ311" i="2"/>
  <c r="BZ312" i="2"/>
  <c r="BZ313" i="2"/>
  <c r="BZ314" i="2"/>
  <c r="BZ315" i="2"/>
  <c r="BZ316" i="2"/>
  <c r="BZ317" i="2"/>
  <c r="BZ318" i="2"/>
  <c r="BZ319" i="2"/>
  <c r="BZ320" i="2"/>
  <c r="BZ321" i="2"/>
  <c r="BZ322" i="2"/>
  <c r="BZ323" i="2"/>
  <c r="BZ324" i="2"/>
  <c r="BZ325" i="2"/>
  <c r="BZ326" i="2"/>
  <c r="BZ327" i="2"/>
  <c r="BZ328" i="2"/>
  <c r="BZ329" i="2"/>
  <c r="BZ330" i="2"/>
  <c r="BZ331" i="2"/>
  <c r="BZ332" i="2"/>
  <c r="BZ333" i="2"/>
  <c r="BZ334" i="2"/>
  <c r="BZ335" i="2"/>
  <c r="BZ336" i="2"/>
  <c r="BZ337" i="2"/>
  <c r="BZ338" i="2"/>
  <c r="BZ339" i="2"/>
  <c r="BZ340" i="2"/>
  <c r="BZ341" i="2"/>
  <c r="BZ342" i="2"/>
  <c r="BZ343" i="2"/>
  <c r="BZ344" i="2"/>
  <c r="BZ346" i="2"/>
  <c r="BZ347" i="2"/>
  <c r="BZ348" i="2"/>
  <c r="BZ349" i="2"/>
  <c r="BZ350" i="2"/>
  <c r="BZ351" i="2"/>
  <c r="BZ352" i="2"/>
  <c r="BZ353" i="2"/>
  <c r="BZ354" i="2"/>
  <c r="BZ355" i="2"/>
  <c r="BZ356" i="2"/>
  <c r="BZ357" i="2"/>
  <c r="BZ12" i="2"/>
  <c r="BZ13" i="2"/>
  <c r="BZ14" i="2"/>
  <c r="BZ15" i="2"/>
  <c r="BZ17" i="2"/>
  <c r="BZ9" i="2"/>
  <c r="BZ4" i="2"/>
  <c r="BZ7" i="2"/>
  <c r="BZ6" i="2"/>
  <c r="BZ2" i="2"/>
  <c r="V6" i="2" l="1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25" i="2"/>
  <c r="W25" i="2" s="1"/>
  <c r="V26" i="2"/>
  <c r="W26" i="2" s="1"/>
  <c r="V27" i="2"/>
  <c r="W27" i="2" s="1"/>
  <c r="V28" i="2"/>
  <c r="W28" i="2" s="1"/>
  <c r="V29" i="2"/>
  <c r="W29" i="2" s="1"/>
  <c r="V30" i="2"/>
  <c r="W30" i="2" s="1"/>
  <c r="V31" i="2"/>
  <c r="W31" i="2" s="1"/>
  <c r="V32" i="2"/>
  <c r="W32" i="2" s="1"/>
  <c r="V33" i="2"/>
  <c r="W33" i="2" s="1"/>
  <c r="V34" i="2"/>
  <c r="W34" i="2" s="1"/>
  <c r="V35" i="2"/>
  <c r="W35" i="2" s="1"/>
  <c r="V36" i="2"/>
  <c r="W36" i="2" s="1"/>
  <c r="V37" i="2"/>
  <c r="W37" i="2" s="1"/>
  <c r="V38" i="2"/>
  <c r="W38" i="2" s="1"/>
  <c r="V39" i="2"/>
  <c r="W39" i="2" s="1"/>
  <c r="V40" i="2"/>
  <c r="W40" i="2" s="1"/>
  <c r="V41" i="2"/>
  <c r="W41" i="2" s="1"/>
  <c r="V42" i="2"/>
  <c r="W42" i="2" s="1"/>
  <c r="V43" i="2"/>
  <c r="W43" i="2" s="1"/>
  <c r="V44" i="2"/>
  <c r="W44" i="2" s="1"/>
  <c r="V45" i="2"/>
  <c r="W45" i="2" s="1"/>
  <c r="V46" i="2"/>
  <c r="W46" i="2" s="1"/>
  <c r="V47" i="2"/>
  <c r="W47" i="2" s="1"/>
  <c r="V48" i="2"/>
  <c r="W48" i="2" s="1"/>
  <c r="V49" i="2"/>
  <c r="W49" i="2" s="1"/>
  <c r="V50" i="2"/>
  <c r="W50" i="2" s="1"/>
  <c r="V51" i="2"/>
  <c r="W51" i="2" s="1"/>
  <c r="V52" i="2"/>
  <c r="W52" i="2" s="1"/>
  <c r="V53" i="2"/>
  <c r="W53" i="2" s="1"/>
  <c r="V54" i="2"/>
  <c r="W54" i="2" s="1"/>
  <c r="V55" i="2"/>
  <c r="W55" i="2" s="1"/>
  <c r="V56" i="2"/>
  <c r="W56" i="2" s="1"/>
  <c r="V57" i="2"/>
  <c r="W57" i="2" s="1"/>
  <c r="V58" i="2"/>
  <c r="W58" i="2" s="1"/>
  <c r="V59" i="2"/>
  <c r="W59" i="2" s="1"/>
  <c r="V60" i="2"/>
  <c r="W60" i="2" s="1"/>
  <c r="V61" i="2"/>
  <c r="W61" i="2" s="1"/>
  <c r="V62" i="2"/>
  <c r="W62" i="2" s="1"/>
  <c r="V63" i="2"/>
  <c r="W63" i="2" s="1"/>
  <c r="V64" i="2"/>
  <c r="W64" i="2" s="1"/>
  <c r="V65" i="2"/>
  <c r="W65" i="2" s="1"/>
  <c r="V66" i="2"/>
  <c r="W66" i="2" s="1"/>
  <c r="V67" i="2"/>
  <c r="W67" i="2" s="1"/>
  <c r="V68" i="2"/>
  <c r="W68" i="2" s="1"/>
  <c r="V69" i="2"/>
  <c r="W69" i="2" s="1"/>
  <c r="V70" i="2"/>
  <c r="W70" i="2" s="1"/>
  <c r="V71" i="2"/>
  <c r="W71" i="2" s="1"/>
  <c r="V72" i="2"/>
  <c r="W72" i="2" s="1"/>
  <c r="V73" i="2"/>
  <c r="W73" i="2" s="1"/>
  <c r="V74" i="2"/>
  <c r="W74" i="2" s="1"/>
  <c r="V75" i="2"/>
  <c r="W75" i="2" s="1"/>
  <c r="V76" i="2"/>
  <c r="W76" i="2" s="1"/>
  <c r="V77" i="2"/>
  <c r="W77" i="2" s="1"/>
  <c r="V78" i="2"/>
  <c r="W78" i="2" s="1"/>
  <c r="V79" i="2"/>
  <c r="W79" i="2" s="1"/>
  <c r="V80" i="2"/>
  <c r="W80" i="2" s="1"/>
  <c r="V81" i="2"/>
  <c r="W81" i="2" s="1"/>
  <c r="V82" i="2"/>
  <c r="W82" i="2" s="1"/>
  <c r="V83" i="2"/>
  <c r="W83" i="2" s="1"/>
  <c r="V84" i="2"/>
  <c r="W84" i="2" s="1"/>
  <c r="V85" i="2"/>
  <c r="W85" i="2" s="1"/>
  <c r="V86" i="2"/>
  <c r="W86" i="2" s="1"/>
  <c r="V87" i="2"/>
  <c r="W87" i="2" s="1"/>
  <c r="V88" i="2"/>
  <c r="W88" i="2" s="1"/>
  <c r="V89" i="2"/>
  <c r="W89" i="2" s="1"/>
  <c r="V90" i="2"/>
  <c r="W90" i="2" s="1"/>
  <c r="V91" i="2"/>
  <c r="W91" i="2" s="1"/>
  <c r="V92" i="2"/>
  <c r="W92" i="2" s="1"/>
  <c r="V93" i="2"/>
  <c r="W93" i="2" s="1"/>
  <c r="V94" i="2"/>
  <c r="W94" i="2" s="1"/>
  <c r="V95" i="2"/>
  <c r="W95" i="2" s="1"/>
  <c r="V96" i="2"/>
  <c r="W96" i="2" s="1"/>
  <c r="V97" i="2"/>
  <c r="W97" i="2" s="1"/>
  <c r="V98" i="2"/>
  <c r="W98" i="2" s="1"/>
  <c r="V99" i="2"/>
  <c r="W99" i="2" s="1"/>
  <c r="V100" i="2"/>
  <c r="W100" i="2" s="1"/>
  <c r="V101" i="2"/>
  <c r="W101" i="2" s="1"/>
  <c r="V102" i="2"/>
  <c r="W102" i="2" s="1"/>
  <c r="V103" i="2"/>
  <c r="W103" i="2" s="1"/>
  <c r="V104" i="2"/>
  <c r="W104" i="2" s="1"/>
  <c r="V105" i="2"/>
  <c r="W105" i="2" s="1"/>
  <c r="V106" i="2"/>
  <c r="W106" i="2" s="1"/>
  <c r="V107" i="2"/>
  <c r="W107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19" i="2"/>
  <c r="W119" i="2" s="1"/>
  <c r="V120" i="2"/>
  <c r="W120" i="2" s="1"/>
  <c r="V121" i="2"/>
  <c r="W121" i="2" s="1"/>
  <c r="V122" i="2"/>
  <c r="W122" i="2" s="1"/>
  <c r="V123" i="2"/>
  <c r="W123" i="2" s="1"/>
  <c r="V124" i="2"/>
  <c r="W124" i="2" s="1"/>
  <c r="V125" i="2"/>
  <c r="W125" i="2" s="1"/>
  <c r="V126" i="2"/>
  <c r="W126" i="2" s="1"/>
  <c r="V127" i="2"/>
  <c r="W127" i="2" s="1"/>
  <c r="V128" i="2"/>
  <c r="W128" i="2" s="1"/>
  <c r="V129" i="2"/>
  <c r="W129" i="2" s="1"/>
  <c r="V130" i="2"/>
  <c r="W130" i="2" s="1"/>
  <c r="V131" i="2"/>
  <c r="W131" i="2" s="1"/>
  <c r="V132" i="2"/>
  <c r="W132" i="2" s="1"/>
  <c r="V133" i="2"/>
  <c r="W133" i="2" s="1"/>
  <c r="V134" i="2"/>
  <c r="W134" i="2" s="1"/>
  <c r="V135" i="2"/>
  <c r="W135" i="2" s="1"/>
  <c r="V136" i="2"/>
  <c r="W136" i="2" s="1"/>
  <c r="V137" i="2"/>
  <c r="W137" i="2" s="1"/>
  <c r="V138" i="2"/>
  <c r="W138" i="2" s="1"/>
  <c r="V139" i="2"/>
  <c r="W139" i="2" s="1"/>
  <c r="V140" i="2"/>
  <c r="W140" i="2" s="1"/>
  <c r="V141" i="2"/>
  <c r="W141" i="2" s="1"/>
  <c r="V142" i="2"/>
  <c r="W142" i="2" s="1"/>
  <c r="V143" i="2"/>
  <c r="W143" i="2" s="1"/>
  <c r="V144" i="2"/>
  <c r="W144" i="2" s="1"/>
  <c r="V145" i="2"/>
  <c r="W145" i="2" s="1"/>
  <c r="V146" i="2"/>
  <c r="W146" i="2" s="1"/>
  <c r="V147" i="2"/>
  <c r="W147" i="2" s="1"/>
  <c r="V148" i="2"/>
  <c r="W148" i="2" s="1"/>
  <c r="V149" i="2"/>
  <c r="W149" i="2" s="1"/>
  <c r="V150" i="2"/>
  <c r="W150" i="2" s="1"/>
  <c r="V151" i="2"/>
  <c r="W151" i="2" s="1"/>
  <c r="V152" i="2"/>
  <c r="W152" i="2" s="1"/>
  <c r="V153" i="2"/>
  <c r="W153" i="2" s="1"/>
  <c r="V154" i="2"/>
  <c r="W154" i="2" s="1"/>
  <c r="V155" i="2"/>
  <c r="W155" i="2" s="1"/>
  <c r="V156" i="2"/>
  <c r="W156" i="2" s="1"/>
  <c r="V157" i="2"/>
  <c r="W157" i="2" s="1"/>
  <c r="V158" i="2"/>
  <c r="W158" i="2" s="1"/>
  <c r="V159" i="2"/>
  <c r="W159" i="2" s="1"/>
  <c r="V160" i="2"/>
  <c r="W160" i="2" s="1"/>
  <c r="V161" i="2"/>
  <c r="W161" i="2" s="1"/>
  <c r="V162" i="2"/>
  <c r="W162" i="2" s="1"/>
  <c r="V163" i="2"/>
  <c r="W163" i="2" s="1"/>
  <c r="V164" i="2"/>
  <c r="W164" i="2" s="1"/>
  <c r="V165" i="2"/>
  <c r="W165" i="2" s="1"/>
  <c r="V166" i="2"/>
  <c r="W166" i="2" s="1"/>
  <c r="V167" i="2"/>
  <c r="W167" i="2" s="1"/>
  <c r="V168" i="2"/>
  <c r="W168" i="2" s="1"/>
  <c r="V169" i="2"/>
  <c r="W169" i="2" s="1"/>
  <c r="V170" i="2"/>
  <c r="W170" i="2" s="1"/>
  <c r="V171" i="2"/>
  <c r="W171" i="2" s="1"/>
  <c r="V172" i="2"/>
  <c r="W172" i="2" s="1"/>
  <c r="V173" i="2"/>
  <c r="W173" i="2" s="1"/>
  <c r="V174" i="2"/>
  <c r="W174" i="2" s="1"/>
  <c r="V175" i="2"/>
  <c r="W175" i="2" s="1"/>
  <c r="V176" i="2"/>
  <c r="W176" i="2" s="1"/>
  <c r="V177" i="2"/>
  <c r="W177" i="2" s="1"/>
  <c r="V178" i="2"/>
  <c r="W178" i="2" s="1"/>
  <c r="V179" i="2"/>
  <c r="W179" i="2" s="1"/>
  <c r="V180" i="2"/>
  <c r="W180" i="2" s="1"/>
  <c r="V181" i="2"/>
  <c r="W181" i="2" s="1"/>
  <c r="V182" i="2"/>
  <c r="W182" i="2" s="1"/>
  <c r="V183" i="2"/>
  <c r="W183" i="2" s="1"/>
  <c r="V184" i="2"/>
  <c r="W184" i="2" s="1"/>
  <c r="V185" i="2"/>
  <c r="W185" i="2" s="1"/>
  <c r="V186" i="2"/>
  <c r="W186" i="2" s="1"/>
  <c r="V187" i="2"/>
  <c r="W187" i="2" s="1"/>
  <c r="V188" i="2"/>
  <c r="W188" i="2" s="1"/>
  <c r="V189" i="2"/>
  <c r="W189" i="2" s="1"/>
  <c r="V190" i="2"/>
  <c r="W190" i="2" s="1"/>
  <c r="V191" i="2"/>
  <c r="W191" i="2" s="1"/>
  <c r="V192" i="2"/>
  <c r="W192" i="2" s="1"/>
  <c r="V193" i="2"/>
  <c r="W193" i="2" s="1"/>
  <c r="V194" i="2"/>
  <c r="W194" i="2" s="1"/>
  <c r="V195" i="2"/>
  <c r="W195" i="2" s="1"/>
  <c r="V196" i="2"/>
  <c r="W196" i="2" s="1"/>
  <c r="V197" i="2"/>
  <c r="W197" i="2" s="1"/>
  <c r="V198" i="2"/>
  <c r="W198" i="2" s="1"/>
  <c r="V199" i="2"/>
  <c r="W199" i="2" s="1"/>
  <c r="V200" i="2"/>
  <c r="W200" i="2" s="1"/>
  <c r="V201" i="2"/>
  <c r="W201" i="2" s="1"/>
  <c r="V202" i="2"/>
  <c r="W202" i="2" s="1"/>
  <c r="V203" i="2"/>
  <c r="W203" i="2" s="1"/>
  <c r="V204" i="2"/>
  <c r="W204" i="2" s="1"/>
  <c r="V205" i="2"/>
  <c r="W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 s="1"/>
  <c r="V212" i="2"/>
  <c r="W212" i="2" s="1"/>
  <c r="V213" i="2"/>
  <c r="W213" i="2" s="1"/>
  <c r="V214" i="2"/>
  <c r="W214" i="2" s="1"/>
  <c r="V215" i="2"/>
  <c r="W215" i="2" s="1"/>
  <c r="V216" i="2"/>
  <c r="W216" i="2" s="1"/>
  <c r="V217" i="2"/>
  <c r="W217" i="2" s="1"/>
  <c r="V218" i="2"/>
  <c r="W218" i="2" s="1"/>
  <c r="V219" i="2"/>
  <c r="W219" i="2" s="1"/>
  <c r="V220" i="2"/>
  <c r="W220" i="2" s="1"/>
  <c r="V221" i="2"/>
  <c r="W221" i="2" s="1"/>
  <c r="V222" i="2"/>
  <c r="W222" i="2" s="1"/>
  <c r="V223" i="2"/>
  <c r="W223" i="2" s="1"/>
  <c r="V224" i="2"/>
  <c r="W224" i="2" s="1"/>
  <c r="V225" i="2"/>
  <c r="W225" i="2" s="1"/>
  <c r="V226" i="2"/>
  <c r="W226" i="2" s="1"/>
  <c r="V227" i="2"/>
  <c r="W227" i="2" s="1"/>
  <c r="V228" i="2"/>
  <c r="W228" i="2" s="1"/>
  <c r="V229" i="2"/>
  <c r="W229" i="2" s="1"/>
  <c r="V230" i="2"/>
  <c r="W230" i="2" s="1"/>
  <c r="V231" i="2"/>
  <c r="W231" i="2" s="1"/>
  <c r="V232" i="2"/>
  <c r="W232" i="2" s="1"/>
  <c r="V233" i="2"/>
  <c r="W233" i="2" s="1"/>
  <c r="V234" i="2"/>
  <c r="W234" i="2" s="1"/>
  <c r="V235" i="2"/>
  <c r="W235" i="2" s="1"/>
  <c r="V236" i="2"/>
  <c r="W236" i="2" s="1"/>
  <c r="V237" i="2"/>
  <c r="W237" i="2" s="1"/>
  <c r="V238" i="2"/>
  <c r="W238" i="2" s="1"/>
  <c r="V239" i="2"/>
  <c r="W239" i="2" s="1"/>
  <c r="V240" i="2"/>
  <c r="W240" i="2" s="1"/>
  <c r="V241" i="2"/>
  <c r="W241" i="2" s="1"/>
  <c r="V242" i="2"/>
  <c r="W242" i="2" s="1"/>
  <c r="V243" i="2"/>
  <c r="W243" i="2" s="1"/>
  <c r="V244" i="2"/>
  <c r="W244" i="2" s="1"/>
  <c r="V245" i="2"/>
  <c r="W245" i="2" s="1"/>
  <c r="V246" i="2"/>
  <c r="W246" i="2" s="1"/>
  <c r="V247" i="2"/>
  <c r="W247" i="2" s="1"/>
  <c r="V248" i="2"/>
  <c r="W248" i="2" s="1"/>
  <c r="V249" i="2"/>
  <c r="W249" i="2" s="1"/>
  <c r="V250" i="2"/>
  <c r="W250" i="2" s="1"/>
  <c r="V251" i="2"/>
  <c r="W251" i="2" s="1"/>
  <c r="V252" i="2"/>
  <c r="W252" i="2" s="1"/>
  <c r="V253" i="2"/>
  <c r="W253" i="2" s="1"/>
  <c r="V254" i="2"/>
  <c r="W254" i="2" s="1"/>
  <c r="V255" i="2"/>
  <c r="W255" i="2" s="1"/>
  <c r="V256" i="2"/>
  <c r="W256" i="2" s="1"/>
  <c r="V257" i="2"/>
  <c r="W257" i="2" s="1"/>
  <c r="V258" i="2"/>
  <c r="W258" i="2" s="1"/>
  <c r="V259" i="2"/>
  <c r="W259" i="2" s="1"/>
  <c r="V260" i="2"/>
  <c r="W260" i="2" s="1"/>
  <c r="V261" i="2"/>
  <c r="W261" i="2" s="1"/>
  <c r="V262" i="2"/>
  <c r="W262" i="2" s="1"/>
  <c r="V263" i="2"/>
  <c r="W263" i="2" s="1"/>
  <c r="V264" i="2"/>
  <c r="W264" i="2" s="1"/>
  <c r="V265" i="2"/>
  <c r="W265" i="2" s="1"/>
  <c r="V266" i="2"/>
  <c r="W266" i="2" s="1"/>
  <c r="V267" i="2"/>
  <c r="W267" i="2" s="1"/>
  <c r="V268" i="2"/>
  <c r="W268" i="2" s="1"/>
  <c r="V269" i="2"/>
  <c r="W269" i="2" s="1"/>
  <c r="V270" i="2"/>
  <c r="W270" i="2" s="1"/>
  <c r="V271" i="2"/>
  <c r="W271" i="2" s="1"/>
  <c r="V272" i="2"/>
  <c r="W272" i="2" s="1"/>
  <c r="V273" i="2"/>
  <c r="W273" i="2" s="1"/>
  <c r="V274" i="2"/>
  <c r="W274" i="2" s="1"/>
  <c r="V275" i="2"/>
  <c r="W275" i="2" s="1"/>
  <c r="V276" i="2"/>
  <c r="W276" i="2" s="1"/>
  <c r="V277" i="2"/>
  <c r="W277" i="2" s="1"/>
  <c r="V278" i="2"/>
  <c r="W278" i="2" s="1"/>
  <c r="V279" i="2"/>
  <c r="W279" i="2" s="1"/>
  <c r="V280" i="2"/>
  <c r="W280" i="2" s="1"/>
  <c r="V281" i="2"/>
  <c r="W281" i="2" s="1"/>
  <c r="V282" i="2"/>
  <c r="W282" i="2" s="1"/>
  <c r="V283" i="2"/>
  <c r="W283" i="2" s="1"/>
  <c r="V284" i="2"/>
  <c r="W284" i="2" s="1"/>
  <c r="V285" i="2"/>
  <c r="W285" i="2" s="1"/>
  <c r="V286" i="2"/>
  <c r="W286" i="2" s="1"/>
  <c r="V287" i="2"/>
  <c r="W287" i="2" s="1"/>
  <c r="V288" i="2"/>
  <c r="W288" i="2" s="1"/>
  <c r="V289" i="2"/>
  <c r="W289" i="2" s="1"/>
  <c r="V290" i="2"/>
  <c r="W290" i="2" s="1"/>
  <c r="V291" i="2"/>
  <c r="W291" i="2" s="1"/>
  <c r="V292" i="2"/>
  <c r="W292" i="2" s="1"/>
  <c r="V293" i="2"/>
  <c r="W293" i="2" s="1"/>
  <c r="V294" i="2"/>
  <c r="W294" i="2" s="1"/>
  <c r="V295" i="2"/>
  <c r="W295" i="2" s="1"/>
  <c r="V296" i="2"/>
  <c r="W296" i="2" s="1"/>
  <c r="V297" i="2"/>
  <c r="W297" i="2" s="1"/>
  <c r="V298" i="2"/>
  <c r="W298" i="2" s="1"/>
  <c r="V299" i="2"/>
  <c r="W299" i="2" s="1"/>
  <c r="V300" i="2"/>
  <c r="W300" i="2" s="1"/>
  <c r="V301" i="2"/>
  <c r="W301" i="2" s="1"/>
  <c r="V302" i="2"/>
  <c r="W302" i="2" s="1"/>
  <c r="V303" i="2"/>
  <c r="W303" i="2" s="1"/>
  <c r="V304" i="2"/>
  <c r="W304" i="2" s="1"/>
  <c r="V305" i="2"/>
  <c r="W305" i="2" s="1"/>
  <c r="V306" i="2"/>
  <c r="W306" i="2" s="1"/>
  <c r="V307" i="2"/>
  <c r="W307" i="2" s="1"/>
  <c r="V308" i="2"/>
  <c r="W308" i="2" s="1"/>
  <c r="V309" i="2"/>
  <c r="W309" i="2" s="1"/>
  <c r="V310" i="2"/>
  <c r="W310" i="2" s="1"/>
  <c r="V311" i="2"/>
  <c r="W311" i="2" s="1"/>
  <c r="V312" i="2"/>
  <c r="W312" i="2" s="1"/>
  <c r="V313" i="2"/>
  <c r="W313" i="2" s="1"/>
  <c r="V314" i="2"/>
  <c r="W314" i="2" s="1"/>
  <c r="V315" i="2"/>
  <c r="W315" i="2" s="1"/>
  <c r="V316" i="2"/>
  <c r="W316" i="2" s="1"/>
  <c r="V317" i="2"/>
  <c r="W317" i="2" s="1"/>
  <c r="V318" i="2"/>
  <c r="W318" i="2" s="1"/>
  <c r="V319" i="2"/>
  <c r="W319" i="2" s="1"/>
  <c r="V320" i="2"/>
  <c r="W320" i="2" s="1"/>
  <c r="V321" i="2"/>
  <c r="W321" i="2" s="1"/>
  <c r="V322" i="2"/>
  <c r="W322" i="2" s="1"/>
  <c r="V323" i="2"/>
  <c r="W323" i="2" s="1"/>
  <c r="V324" i="2"/>
  <c r="W324" i="2" s="1"/>
  <c r="V325" i="2"/>
  <c r="W325" i="2" s="1"/>
  <c r="V326" i="2"/>
  <c r="W326" i="2" s="1"/>
  <c r="V327" i="2"/>
  <c r="W327" i="2" s="1"/>
  <c r="V328" i="2"/>
  <c r="W328" i="2" s="1"/>
  <c r="V329" i="2"/>
  <c r="W329" i="2" s="1"/>
  <c r="V330" i="2"/>
  <c r="W330" i="2" s="1"/>
  <c r="V331" i="2"/>
  <c r="W331" i="2" s="1"/>
  <c r="V332" i="2"/>
  <c r="W332" i="2" s="1"/>
  <c r="V333" i="2"/>
  <c r="W333" i="2" s="1"/>
  <c r="V334" i="2"/>
  <c r="W334" i="2" s="1"/>
  <c r="V335" i="2"/>
  <c r="W335" i="2" s="1"/>
  <c r="V336" i="2"/>
  <c r="W336" i="2" s="1"/>
  <c r="V337" i="2"/>
  <c r="W337" i="2" s="1"/>
  <c r="V338" i="2"/>
  <c r="W338" i="2" s="1"/>
  <c r="V339" i="2"/>
  <c r="W339" i="2" s="1"/>
  <c r="V340" i="2"/>
  <c r="W340" i="2" s="1"/>
  <c r="V341" i="2"/>
  <c r="W341" i="2" s="1"/>
  <c r="V342" i="2"/>
  <c r="W342" i="2" s="1"/>
  <c r="V343" i="2"/>
  <c r="W343" i="2" s="1"/>
  <c r="V344" i="2"/>
  <c r="W344" i="2" s="1"/>
  <c r="V345" i="2"/>
  <c r="W345" i="2" s="1"/>
  <c r="V346" i="2"/>
  <c r="W346" i="2" s="1"/>
  <c r="V347" i="2"/>
  <c r="W347" i="2" s="1"/>
  <c r="V348" i="2"/>
  <c r="W348" i="2" s="1"/>
  <c r="V349" i="2"/>
  <c r="W349" i="2" s="1"/>
  <c r="V350" i="2"/>
  <c r="W350" i="2" s="1"/>
  <c r="V351" i="2"/>
  <c r="W351" i="2" s="1"/>
  <c r="V352" i="2"/>
  <c r="W352" i="2" s="1"/>
  <c r="V353" i="2"/>
  <c r="W353" i="2" s="1"/>
  <c r="V354" i="2"/>
  <c r="W354" i="2" s="1"/>
  <c r="V355" i="2"/>
  <c r="W355" i="2" s="1"/>
  <c r="V356" i="2"/>
  <c r="W356" i="2" s="1"/>
  <c r="V357" i="2"/>
  <c r="W357" i="2" s="1"/>
  <c r="V3" i="2"/>
  <c r="W3" i="2" s="1"/>
  <c r="V4" i="2"/>
  <c r="W4" i="2" s="1"/>
  <c r="V5" i="2"/>
  <c r="W5" i="2" s="1"/>
  <c r="V2" i="2"/>
  <c r="W2" i="2" s="1"/>
  <c r="S2" i="2"/>
  <c r="T2" i="2" s="1"/>
  <c r="BY247" i="2" l="1"/>
  <c r="BX344" i="2"/>
  <c r="BX320" i="2"/>
  <c r="BX314" i="2"/>
  <c r="BX303" i="2"/>
  <c r="BX282" i="2"/>
  <c r="BX228" i="2"/>
  <c r="BX204" i="2"/>
  <c r="BX205" i="2"/>
  <c r="BX206" i="2"/>
  <c r="BX203" i="2"/>
  <c r="BX148" i="2"/>
  <c r="BY130" i="2"/>
  <c r="BX130" i="2"/>
  <c r="BX114" i="2"/>
  <c r="BX60" i="2"/>
  <c r="BX48" i="2"/>
  <c r="BX43" i="2"/>
  <c r="BX7" i="2"/>
  <c r="BX8" i="2"/>
  <c r="BV338" i="2"/>
  <c r="BV289" i="2"/>
  <c r="BV290" i="2"/>
  <c r="BV291" i="2"/>
  <c r="BV292" i="2"/>
  <c r="BV288" i="2"/>
  <c r="BV275" i="2"/>
  <c r="BV260" i="2"/>
  <c r="BV236" i="2"/>
  <c r="BV224" i="2"/>
  <c r="BV103" i="2"/>
  <c r="BV83" i="2"/>
  <c r="BV78" i="2"/>
  <c r="BV55" i="2"/>
  <c r="BV47" i="2"/>
  <c r="BV4" i="2"/>
  <c r="BV5" i="2"/>
  <c r="BV6" i="2"/>
  <c r="BU311" i="2"/>
  <c r="BU281" i="2"/>
  <c r="BU130" i="2"/>
  <c r="BU61" i="2"/>
  <c r="BU35" i="2"/>
  <c r="BT30" i="2"/>
  <c r="BS311" i="2"/>
  <c r="BS246" i="2"/>
  <c r="BS137" i="2"/>
  <c r="BS17" i="2"/>
  <c r="BR279" i="2"/>
  <c r="BR280" i="2"/>
  <c r="BR281" i="2"/>
  <c r="BR278" i="2"/>
  <c r="BR69" i="2"/>
  <c r="BR42" i="2"/>
  <c r="BR30" i="2"/>
  <c r="BR14" i="2"/>
  <c r="BR3" i="2"/>
  <c r="BQ340" i="2"/>
  <c r="BQ333" i="2"/>
  <c r="BQ320" i="2"/>
  <c r="BQ311" i="2"/>
  <c r="BQ281" i="2"/>
  <c r="BQ254" i="2"/>
  <c r="BQ247" i="2"/>
  <c r="BQ131" i="2"/>
  <c r="BQ108" i="2"/>
  <c r="BQ105" i="2"/>
  <c r="BQ79" i="2"/>
  <c r="BQ58" i="2"/>
  <c r="BQ49" i="2"/>
  <c r="BP186" i="2"/>
  <c r="BP85" i="2"/>
  <c r="BP59" i="2"/>
  <c r="BP32" i="2"/>
  <c r="BP10" i="2"/>
  <c r="BO303" i="2"/>
  <c r="BO215" i="2"/>
  <c r="BO131" i="2"/>
  <c r="BO20" i="2"/>
  <c r="BM316" i="2"/>
  <c r="BM304" i="2"/>
  <c r="BM297" i="2"/>
  <c r="BM186" i="2"/>
  <c r="BM88" i="2"/>
  <c r="BM83" i="2"/>
  <c r="BM79" i="2"/>
  <c r="BM65" i="2"/>
  <c r="BM57" i="2"/>
  <c r="BM38" i="2"/>
  <c r="BM25" i="2"/>
  <c r="BL321" i="2"/>
  <c r="BL249" i="2"/>
  <c r="BL245" i="2"/>
  <c r="BL215" i="2"/>
  <c r="BL142" i="2"/>
  <c r="BL136" i="2"/>
  <c r="BL125" i="2"/>
  <c r="BL117" i="2"/>
  <c r="BL112" i="2"/>
  <c r="BL103" i="2"/>
  <c r="BL33" i="2"/>
  <c r="BL20" i="2"/>
  <c r="BK282" i="2"/>
  <c r="BK185" i="2"/>
  <c r="BK59" i="2"/>
  <c r="BK56" i="2"/>
  <c r="BK23" i="2"/>
  <c r="BJ349" i="2"/>
  <c r="BJ141" i="2"/>
  <c r="BJ123" i="2"/>
  <c r="BJ105" i="2"/>
  <c r="BJ79" i="2"/>
  <c r="BJ59" i="2"/>
  <c r="BJ35" i="2"/>
  <c r="BI312" i="2"/>
  <c r="BI277" i="2"/>
  <c r="BI230" i="2"/>
  <c r="BI53" i="2"/>
  <c r="BI35" i="2"/>
  <c r="BI18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AZ2" i="2"/>
  <c r="BA2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9" i="2"/>
  <c r="BC10" i="2"/>
  <c r="BC11" i="2"/>
  <c r="BC12" i="2"/>
  <c r="BC13" i="2"/>
  <c r="BC14" i="2"/>
  <c r="BC15" i="2"/>
  <c r="BC16" i="2"/>
  <c r="BC17" i="2"/>
  <c r="BC3" i="2"/>
  <c r="BC4" i="2"/>
  <c r="BC5" i="2"/>
  <c r="BC6" i="2"/>
  <c r="BC7" i="2"/>
  <c r="BC8" i="2"/>
  <c r="BB3" i="2"/>
  <c r="BB4" i="2"/>
  <c r="BB5" i="2"/>
  <c r="BB6" i="2"/>
  <c r="BB7" i="2"/>
  <c r="BB8" i="2"/>
  <c r="BB9" i="2"/>
  <c r="BC2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10" i="2"/>
  <c r="BB11" i="2"/>
  <c r="BB12" i="2"/>
  <c r="BB13" i="2"/>
  <c r="BB14" i="2"/>
  <c r="BB15" i="2"/>
  <c r="BB16" i="2"/>
  <c r="BB2" i="2"/>
  <c r="BX2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X4" i="2"/>
  <c r="BX5" i="2"/>
  <c r="BX6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4" i="2"/>
  <c r="BX45" i="2"/>
  <c r="BX46" i="2"/>
  <c r="BX47" i="2"/>
  <c r="BX49" i="2"/>
  <c r="BX50" i="2"/>
  <c r="BX51" i="2"/>
  <c r="BX52" i="2"/>
  <c r="BX53" i="2"/>
  <c r="BX54" i="2"/>
  <c r="BX55" i="2"/>
  <c r="BX56" i="2"/>
  <c r="BX57" i="2"/>
  <c r="BX58" i="2"/>
  <c r="BX59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01" i="2"/>
  <c r="BX302" i="2"/>
  <c r="BX304" i="2"/>
  <c r="BX305" i="2"/>
  <c r="BX306" i="2"/>
  <c r="BX307" i="2"/>
  <c r="BX308" i="2"/>
  <c r="BX309" i="2"/>
  <c r="BX310" i="2"/>
  <c r="BX311" i="2"/>
  <c r="BX312" i="2"/>
  <c r="BX313" i="2"/>
  <c r="BX315" i="2"/>
  <c r="BX316" i="2"/>
  <c r="BX317" i="2"/>
  <c r="BX318" i="2"/>
  <c r="BX319" i="2"/>
  <c r="BX321" i="2"/>
  <c r="BX322" i="2"/>
  <c r="BX323" i="2"/>
  <c r="BX324" i="2"/>
  <c r="BX325" i="2"/>
  <c r="BX326" i="2"/>
  <c r="BX327" i="2"/>
  <c r="BX328" i="2"/>
  <c r="BX329" i="2"/>
  <c r="BX330" i="2"/>
  <c r="BX331" i="2"/>
  <c r="BX332" i="2"/>
  <c r="BX333" i="2"/>
  <c r="BX334" i="2"/>
  <c r="BX335" i="2"/>
  <c r="BX336" i="2"/>
  <c r="BX337" i="2"/>
  <c r="BX338" i="2"/>
  <c r="BX339" i="2"/>
  <c r="BX340" i="2"/>
  <c r="BX341" i="2"/>
  <c r="BX342" i="2"/>
  <c r="BX343" i="2"/>
  <c r="BX345" i="2"/>
  <c r="BX346" i="2"/>
  <c r="BX347" i="2"/>
  <c r="BX348" i="2"/>
  <c r="BX349" i="2"/>
  <c r="BX350" i="2"/>
  <c r="BX351" i="2"/>
  <c r="BX352" i="2"/>
  <c r="BX353" i="2"/>
  <c r="BX354" i="2"/>
  <c r="BX355" i="2"/>
  <c r="BX356" i="2"/>
  <c r="BX357" i="2"/>
  <c r="BX3" i="2"/>
  <c r="BY3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301" i="2"/>
  <c r="BW302" i="2"/>
  <c r="BW303" i="2"/>
  <c r="BW304" i="2"/>
  <c r="BW305" i="2"/>
  <c r="BW306" i="2"/>
  <c r="BW307" i="2"/>
  <c r="BW308" i="2"/>
  <c r="BW309" i="2"/>
  <c r="BW310" i="2"/>
  <c r="BW311" i="2"/>
  <c r="BW312" i="2"/>
  <c r="BW313" i="2"/>
  <c r="BW314" i="2"/>
  <c r="BW315" i="2"/>
  <c r="BW316" i="2"/>
  <c r="BW317" i="2"/>
  <c r="BW318" i="2"/>
  <c r="BW319" i="2"/>
  <c r="BW320" i="2"/>
  <c r="BW321" i="2"/>
  <c r="BW322" i="2"/>
  <c r="BW323" i="2"/>
  <c r="BW324" i="2"/>
  <c r="BW325" i="2"/>
  <c r="BW326" i="2"/>
  <c r="BW327" i="2"/>
  <c r="BW328" i="2"/>
  <c r="BW329" i="2"/>
  <c r="BW330" i="2"/>
  <c r="BW331" i="2"/>
  <c r="BW332" i="2"/>
  <c r="BW333" i="2"/>
  <c r="BW334" i="2"/>
  <c r="BW335" i="2"/>
  <c r="BW336" i="2"/>
  <c r="BW337" i="2"/>
  <c r="BW338" i="2"/>
  <c r="BW339" i="2"/>
  <c r="BW340" i="2"/>
  <c r="BW341" i="2"/>
  <c r="BW342" i="2"/>
  <c r="BW343" i="2"/>
  <c r="BW344" i="2"/>
  <c r="BW345" i="2"/>
  <c r="BW346" i="2"/>
  <c r="BW347" i="2"/>
  <c r="BW348" i="2"/>
  <c r="BW349" i="2"/>
  <c r="BW350" i="2"/>
  <c r="BW351" i="2"/>
  <c r="BW352" i="2"/>
  <c r="BW353" i="2"/>
  <c r="BW354" i="2"/>
  <c r="BW355" i="2"/>
  <c r="BW356" i="2"/>
  <c r="BW357" i="2"/>
  <c r="BV3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8" i="2"/>
  <c r="BV49" i="2"/>
  <c r="BV50" i="2"/>
  <c r="BV51" i="2"/>
  <c r="BV52" i="2"/>
  <c r="BV53" i="2"/>
  <c r="BV54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9" i="2"/>
  <c r="BV80" i="2"/>
  <c r="BV81" i="2"/>
  <c r="BV82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5" i="2"/>
  <c r="BV226" i="2"/>
  <c r="BV227" i="2"/>
  <c r="BV228" i="2"/>
  <c r="BV229" i="2"/>
  <c r="BV230" i="2"/>
  <c r="BV231" i="2"/>
  <c r="BV232" i="2"/>
  <c r="BV233" i="2"/>
  <c r="BV234" i="2"/>
  <c r="BV235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R4" i="2"/>
  <c r="BR5" i="2"/>
  <c r="BR6" i="2"/>
  <c r="BR7" i="2"/>
  <c r="BR8" i="2"/>
  <c r="BR9" i="2"/>
  <c r="BR10" i="2"/>
  <c r="BR11" i="2"/>
  <c r="BR12" i="2"/>
  <c r="BR13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1" i="2"/>
  <c r="BR32" i="2"/>
  <c r="BR33" i="2"/>
  <c r="BR34" i="2"/>
  <c r="BR35" i="2"/>
  <c r="BR36" i="2"/>
  <c r="BR37" i="2"/>
  <c r="BR38" i="2"/>
  <c r="BR39" i="2"/>
  <c r="BR40" i="2"/>
  <c r="BR41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50" i="2"/>
  <c r="BQ51" i="2"/>
  <c r="BQ52" i="2"/>
  <c r="BQ53" i="2"/>
  <c r="BQ54" i="2"/>
  <c r="BQ55" i="2"/>
  <c r="BQ56" i="2"/>
  <c r="BQ57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6" i="2"/>
  <c r="BQ107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8" i="2"/>
  <c r="BQ249" i="2"/>
  <c r="BQ250" i="2"/>
  <c r="BQ251" i="2"/>
  <c r="BQ252" i="2"/>
  <c r="BQ253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2" i="2"/>
  <c r="BQ313" i="2"/>
  <c r="BQ314" i="2"/>
  <c r="BQ315" i="2"/>
  <c r="BQ316" i="2"/>
  <c r="BQ317" i="2"/>
  <c r="BQ318" i="2"/>
  <c r="BQ319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4" i="2"/>
  <c r="BQ335" i="2"/>
  <c r="BQ336" i="2"/>
  <c r="BQ337" i="2"/>
  <c r="BQ338" i="2"/>
  <c r="BQ339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P3" i="2"/>
  <c r="BP4" i="2"/>
  <c r="BP5" i="2"/>
  <c r="BP6" i="2"/>
  <c r="BP7" i="2"/>
  <c r="BP8" i="2"/>
  <c r="BP9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71" i="2"/>
  <c r="BP272" i="2"/>
  <c r="BP273" i="2"/>
  <c r="BP274" i="2"/>
  <c r="BP275" i="2"/>
  <c r="BP276" i="2"/>
  <c r="BP277" i="2"/>
  <c r="BP278" i="2"/>
  <c r="BP279" i="2"/>
  <c r="BP280" i="2"/>
  <c r="BP281" i="2"/>
  <c r="BP282" i="2"/>
  <c r="BP283" i="2"/>
  <c r="BP284" i="2"/>
  <c r="BP285" i="2"/>
  <c r="BP286" i="2"/>
  <c r="BP287" i="2"/>
  <c r="BP288" i="2"/>
  <c r="BP289" i="2"/>
  <c r="BP290" i="2"/>
  <c r="BP291" i="2"/>
  <c r="BP292" i="2"/>
  <c r="BP293" i="2"/>
  <c r="BP294" i="2"/>
  <c r="BP295" i="2"/>
  <c r="BP296" i="2"/>
  <c r="BP297" i="2"/>
  <c r="BP298" i="2"/>
  <c r="BP299" i="2"/>
  <c r="BP300" i="2"/>
  <c r="BP301" i="2"/>
  <c r="BP302" i="2"/>
  <c r="BP303" i="2"/>
  <c r="BP304" i="2"/>
  <c r="BP305" i="2"/>
  <c r="BP306" i="2"/>
  <c r="BP307" i="2"/>
  <c r="BP308" i="2"/>
  <c r="BP309" i="2"/>
  <c r="BP310" i="2"/>
  <c r="BP311" i="2"/>
  <c r="BP312" i="2"/>
  <c r="BP313" i="2"/>
  <c r="BP314" i="2"/>
  <c r="BP315" i="2"/>
  <c r="BP316" i="2"/>
  <c r="BP317" i="2"/>
  <c r="BP318" i="2"/>
  <c r="BP319" i="2"/>
  <c r="BP320" i="2"/>
  <c r="BP321" i="2"/>
  <c r="BP322" i="2"/>
  <c r="BP323" i="2"/>
  <c r="BP324" i="2"/>
  <c r="BP325" i="2"/>
  <c r="BP326" i="2"/>
  <c r="BP327" i="2"/>
  <c r="BP328" i="2"/>
  <c r="BP329" i="2"/>
  <c r="BP330" i="2"/>
  <c r="BP331" i="2"/>
  <c r="BP332" i="2"/>
  <c r="BP333" i="2"/>
  <c r="BP334" i="2"/>
  <c r="BP335" i="2"/>
  <c r="BP336" i="2"/>
  <c r="BP337" i="2"/>
  <c r="BP338" i="2"/>
  <c r="BP339" i="2"/>
  <c r="BP340" i="2"/>
  <c r="BP341" i="2"/>
  <c r="BP342" i="2"/>
  <c r="BP343" i="2"/>
  <c r="BP344" i="2"/>
  <c r="BP345" i="2"/>
  <c r="BP346" i="2"/>
  <c r="BP347" i="2"/>
  <c r="BP348" i="2"/>
  <c r="BP349" i="2"/>
  <c r="BP350" i="2"/>
  <c r="BP351" i="2"/>
  <c r="BP352" i="2"/>
  <c r="BP353" i="2"/>
  <c r="BP354" i="2"/>
  <c r="BP355" i="2"/>
  <c r="BP356" i="2"/>
  <c r="BP357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8" i="2"/>
  <c r="BM59" i="2"/>
  <c r="BM60" i="2"/>
  <c r="BM61" i="2"/>
  <c r="BM62" i="2"/>
  <c r="BM63" i="2"/>
  <c r="BM64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80" i="2"/>
  <c r="BM81" i="2"/>
  <c r="BM82" i="2"/>
  <c r="BM84" i="2"/>
  <c r="BM85" i="2"/>
  <c r="BM86" i="2"/>
  <c r="BM87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8" i="2"/>
  <c r="BM299" i="2"/>
  <c r="BM300" i="2"/>
  <c r="BM301" i="2"/>
  <c r="BM302" i="2"/>
  <c r="BM303" i="2"/>
  <c r="BM305" i="2"/>
  <c r="BM306" i="2"/>
  <c r="BM307" i="2"/>
  <c r="BM308" i="2"/>
  <c r="BM309" i="2"/>
  <c r="BM310" i="2"/>
  <c r="BM311" i="2"/>
  <c r="BM312" i="2"/>
  <c r="BM313" i="2"/>
  <c r="BM314" i="2"/>
  <c r="BM315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4" i="2"/>
  <c r="BL105" i="2"/>
  <c r="BL106" i="2"/>
  <c r="BL107" i="2"/>
  <c r="BL108" i="2"/>
  <c r="BL109" i="2"/>
  <c r="BL110" i="2"/>
  <c r="BL111" i="2"/>
  <c r="BL113" i="2"/>
  <c r="BL114" i="2"/>
  <c r="BL115" i="2"/>
  <c r="BL116" i="2"/>
  <c r="BL118" i="2"/>
  <c r="BL119" i="2"/>
  <c r="BL120" i="2"/>
  <c r="BL121" i="2"/>
  <c r="BL122" i="2"/>
  <c r="BL123" i="2"/>
  <c r="BL124" i="2"/>
  <c r="BL126" i="2"/>
  <c r="BL127" i="2"/>
  <c r="BL128" i="2"/>
  <c r="BL129" i="2"/>
  <c r="BL130" i="2"/>
  <c r="BL131" i="2"/>
  <c r="BL132" i="2"/>
  <c r="BL133" i="2"/>
  <c r="BL134" i="2"/>
  <c r="BL135" i="2"/>
  <c r="BL137" i="2"/>
  <c r="BL138" i="2"/>
  <c r="BL139" i="2"/>
  <c r="BL140" i="2"/>
  <c r="BL141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6" i="2"/>
  <c r="BL247" i="2"/>
  <c r="BL248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7" i="2"/>
  <c r="BK58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50" i="2"/>
  <c r="BJ351" i="2"/>
  <c r="BJ352" i="2"/>
  <c r="BJ353" i="2"/>
  <c r="BJ354" i="2"/>
  <c r="BJ355" i="2"/>
  <c r="BJ356" i="2"/>
  <c r="BJ357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Y2" i="2"/>
  <c r="BL2" i="2"/>
  <c r="BM2" i="2"/>
  <c r="BN2" i="2"/>
  <c r="BO2" i="2"/>
  <c r="BP2" i="2"/>
  <c r="BQ2" i="2"/>
  <c r="BR2" i="2"/>
  <c r="BS2" i="2"/>
  <c r="BT2" i="2"/>
  <c r="BU2" i="2"/>
  <c r="BV2" i="2"/>
  <c r="BW2" i="2"/>
  <c r="BK2" i="2"/>
  <c r="BJ2" i="2"/>
  <c r="BI17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2" i="2"/>
  <c r="BD2" i="2"/>
  <c r="BH22" i="2"/>
  <c r="BH26" i="2"/>
  <c r="BH31" i="2"/>
  <c r="BH41" i="2"/>
  <c r="BH44" i="2"/>
  <c r="BH46" i="2"/>
  <c r="BH52" i="2"/>
  <c r="BH63" i="2"/>
  <c r="BH64" i="2"/>
  <c r="BH66" i="2"/>
  <c r="BH71" i="2"/>
  <c r="BH72" i="2"/>
  <c r="BH75" i="2"/>
  <c r="BH76" i="2"/>
  <c r="BH80" i="2"/>
  <c r="BH84" i="2"/>
  <c r="BH90" i="2"/>
  <c r="BH93" i="2"/>
  <c r="BH96" i="2"/>
  <c r="BH97" i="2"/>
  <c r="BH98" i="2"/>
  <c r="BH99" i="2"/>
  <c r="BH100" i="2"/>
  <c r="BH101" i="2"/>
  <c r="BH104" i="2"/>
  <c r="BH106" i="2"/>
  <c r="BH109" i="2"/>
  <c r="BH111" i="2"/>
  <c r="BH113" i="2"/>
  <c r="BH115" i="2"/>
  <c r="BH116" i="2"/>
  <c r="BH118" i="2"/>
  <c r="BH119" i="2"/>
  <c r="BH120" i="2"/>
  <c r="BH121" i="2"/>
  <c r="BH122" i="2"/>
  <c r="BH124" i="2"/>
  <c r="BH127" i="2"/>
  <c r="BH128" i="2"/>
  <c r="BH129" i="2"/>
  <c r="BH133" i="2"/>
  <c r="BH138" i="2"/>
  <c r="BH140" i="2"/>
  <c r="BH143" i="2"/>
  <c r="BH145" i="2"/>
  <c r="BH146" i="2"/>
  <c r="BH147" i="2"/>
  <c r="BH151" i="2"/>
  <c r="BH152" i="2"/>
  <c r="BH153" i="2"/>
  <c r="BH154" i="2"/>
  <c r="BH155" i="2"/>
  <c r="BH158" i="2"/>
  <c r="BH159" i="2"/>
  <c r="BH162" i="2"/>
  <c r="BH163" i="2"/>
  <c r="BH164" i="2"/>
  <c r="BH165" i="2"/>
  <c r="BH167" i="2"/>
  <c r="BH168" i="2"/>
  <c r="BH169" i="2"/>
  <c r="BH170" i="2"/>
  <c r="BH171" i="2"/>
  <c r="BH172" i="2"/>
  <c r="BH173" i="2"/>
  <c r="BH174" i="2"/>
  <c r="BH176" i="2"/>
  <c r="BH177" i="2"/>
  <c r="BH179" i="2"/>
  <c r="BH180" i="2"/>
  <c r="BH181" i="2"/>
  <c r="BH182" i="2"/>
  <c r="BH183" i="2"/>
  <c r="BH184" i="2"/>
  <c r="BH189" i="2"/>
  <c r="BH190" i="2"/>
  <c r="BH192" i="2"/>
  <c r="BH195" i="2"/>
  <c r="BH197" i="2"/>
  <c r="BH198" i="2"/>
  <c r="BH199" i="2"/>
  <c r="BH201" i="2"/>
  <c r="BH202" i="2"/>
  <c r="BH210" i="2"/>
  <c r="BH211" i="2"/>
  <c r="BH213" i="2"/>
  <c r="BH214" i="2"/>
  <c r="BH216" i="2"/>
  <c r="BH219" i="2"/>
  <c r="BH220" i="2"/>
  <c r="BH221" i="2"/>
  <c r="BH223" i="2"/>
  <c r="BH225" i="2"/>
  <c r="BH226" i="2"/>
  <c r="BH229" i="2"/>
  <c r="BH234" i="2"/>
  <c r="BH235" i="2"/>
  <c r="BH238" i="2"/>
  <c r="BH241" i="2"/>
  <c r="BH242" i="2"/>
  <c r="BH250" i="2"/>
  <c r="BH251" i="2"/>
  <c r="BH252" i="2"/>
  <c r="BH255" i="2"/>
  <c r="BH256" i="2"/>
  <c r="BH257" i="2"/>
  <c r="BH258" i="2"/>
  <c r="BH261" i="2"/>
  <c r="BH262" i="2"/>
  <c r="BH264" i="2"/>
  <c r="BH270" i="2"/>
  <c r="BH271" i="2"/>
  <c r="BH272" i="2"/>
  <c r="BH286" i="2"/>
  <c r="BH287" i="2"/>
  <c r="BH295" i="2"/>
  <c r="BH299" i="2"/>
  <c r="BH300" i="2"/>
  <c r="BH305" i="2"/>
  <c r="BH308" i="2"/>
  <c r="BH309" i="2"/>
  <c r="BH310" i="2"/>
  <c r="BH317" i="2"/>
  <c r="BH319" i="2"/>
  <c r="BH324" i="2"/>
  <c r="BH325" i="2"/>
  <c r="BH326" i="2"/>
  <c r="BH328" i="2"/>
  <c r="BH329" i="2"/>
  <c r="BH331" i="2"/>
  <c r="BH332" i="2"/>
  <c r="BH334" i="2"/>
  <c r="BH336" i="2"/>
  <c r="BH337" i="2"/>
  <c r="BH339" i="2"/>
  <c r="BH342" i="2"/>
  <c r="BH343" i="2"/>
  <c r="BH346" i="2"/>
  <c r="BH348" i="2"/>
  <c r="BH353" i="2"/>
  <c r="BH354" i="2"/>
  <c r="BH356" i="2"/>
  <c r="BH357" i="2"/>
  <c r="BH16" i="2"/>
  <c r="BG31" i="2"/>
  <c r="BG41" i="2"/>
  <c r="BG44" i="2"/>
  <c r="BG46" i="2"/>
  <c r="BG52" i="2"/>
  <c r="BG63" i="2"/>
  <c r="BG64" i="2"/>
  <c r="BG66" i="2"/>
  <c r="BG71" i="2"/>
  <c r="BG72" i="2"/>
  <c r="BG75" i="2"/>
  <c r="BG76" i="2"/>
  <c r="BG80" i="2"/>
  <c r="BG84" i="2"/>
  <c r="BG90" i="2"/>
  <c r="BG93" i="2"/>
  <c r="BG96" i="2"/>
  <c r="BG97" i="2"/>
  <c r="BG98" i="2"/>
  <c r="BG99" i="2"/>
  <c r="BG100" i="2"/>
  <c r="BG101" i="2"/>
  <c r="BG104" i="2"/>
  <c r="BG106" i="2"/>
  <c r="BG109" i="2"/>
  <c r="BG111" i="2"/>
  <c r="BG113" i="2"/>
  <c r="BG115" i="2"/>
  <c r="BG116" i="2"/>
  <c r="BG118" i="2"/>
  <c r="BG119" i="2"/>
  <c r="BG120" i="2"/>
  <c r="BG121" i="2"/>
  <c r="BG122" i="2"/>
  <c r="BG124" i="2"/>
  <c r="BG127" i="2"/>
  <c r="BG128" i="2"/>
  <c r="BG129" i="2"/>
  <c r="BG133" i="2"/>
  <c r="BG138" i="2"/>
  <c r="BG140" i="2"/>
  <c r="BG143" i="2"/>
  <c r="BG145" i="2"/>
  <c r="BG146" i="2"/>
  <c r="BG147" i="2"/>
  <c r="BG151" i="2"/>
  <c r="BG152" i="2"/>
  <c r="BG153" i="2"/>
  <c r="BG154" i="2"/>
  <c r="BG155" i="2"/>
  <c r="BG158" i="2"/>
  <c r="BG159" i="2"/>
  <c r="BG162" i="2"/>
  <c r="BG163" i="2"/>
  <c r="BG164" i="2"/>
  <c r="BG165" i="2"/>
  <c r="BG167" i="2"/>
  <c r="BG168" i="2"/>
  <c r="BG169" i="2"/>
  <c r="BG170" i="2"/>
  <c r="BG171" i="2"/>
  <c r="BG172" i="2"/>
  <c r="BG173" i="2"/>
  <c r="BG174" i="2"/>
  <c r="BG176" i="2"/>
  <c r="BG177" i="2"/>
  <c r="BG179" i="2"/>
  <c r="BG180" i="2"/>
  <c r="BG181" i="2"/>
  <c r="BG182" i="2"/>
  <c r="BG183" i="2"/>
  <c r="BG184" i="2"/>
  <c r="BG189" i="2"/>
  <c r="BG190" i="2"/>
  <c r="BG192" i="2"/>
  <c r="BG195" i="2"/>
  <c r="BG197" i="2"/>
  <c r="BG198" i="2"/>
  <c r="BG199" i="2"/>
  <c r="BG201" i="2"/>
  <c r="BG202" i="2"/>
  <c r="BG210" i="2"/>
  <c r="BG211" i="2"/>
  <c r="BG213" i="2"/>
  <c r="BG214" i="2"/>
  <c r="BG216" i="2"/>
  <c r="BG219" i="2"/>
  <c r="BG220" i="2"/>
  <c r="BG221" i="2"/>
  <c r="BG223" i="2"/>
  <c r="BG225" i="2"/>
  <c r="BG226" i="2"/>
  <c r="BG229" i="2"/>
  <c r="BG234" i="2"/>
  <c r="BG235" i="2"/>
  <c r="BG238" i="2"/>
  <c r="BG241" i="2"/>
  <c r="BG242" i="2"/>
  <c r="BG250" i="2"/>
  <c r="BG251" i="2"/>
  <c r="BG252" i="2"/>
  <c r="BG255" i="2"/>
  <c r="BG256" i="2"/>
  <c r="BG257" i="2"/>
  <c r="BG258" i="2"/>
  <c r="BG261" i="2"/>
  <c r="BG262" i="2"/>
  <c r="BG264" i="2"/>
  <c r="BG270" i="2"/>
  <c r="BG271" i="2"/>
  <c r="BG272" i="2"/>
  <c r="BG286" i="2"/>
  <c r="BG287" i="2"/>
  <c r="BG295" i="2"/>
  <c r="BG299" i="2"/>
  <c r="BG300" i="2"/>
  <c r="BG305" i="2"/>
  <c r="BG308" i="2"/>
  <c r="BG309" i="2"/>
  <c r="BG310" i="2"/>
  <c r="BG317" i="2"/>
  <c r="BG319" i="2"/>
  <c r="BG324" i="2"/>
  <c r="BG325" i="2"/>
  <c r="BG326" i="2"/>
  <c r="BG328" i="2"/>
  <c r="BG329" i="2"/>
  <c r="BG331" i="2"/>
  <c r="BG332" i="2"/>
  <c r="BG334" i="2"/>
  <c r="BG336" i="2"/>
  <c r="BG337" i="2"/>
  <c r="BG339" i="2"/>
  <c r="BG342" i="2"/>
  <c r="BG343" i="2"/>
  <c r="BG346" i="2"/>
  <c r="BG348" i="2"/>
  <c r="BG353" i="2"/>
  <c r="BG354" i="2"/>
  <c r="BG356" i="2"/>
  <c r="BG357" i="2"/>
  <c r="BG26" i="2"/>
  <c r="BG22" i="2"/>
  <c r="BG16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2" i="2"/>
  <c r="BF7" i="2"/>
  <c r="BF8" i="2"/>
  <c r="BF9" i="2"/>
  <c r="BF3" i="2"/>
  <c r="BF4" i="2"/>
  <c r="BF5" i="2"/>
  <c r="BF6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27" i="2"/>
  <c r="BE28" i="2"/>
  <c r="BE29" i="2"/>
  <c r="BE30" i="2"/>
  <c r="BE24" i="2"/>
  <c r="BE25" i="2"/>
  <c r="BE26" i="2"/>
  <c r="BE22" i="2"/>
  <c r="BE23" i="2"/>
  <c r="BE21" i="2"/>
  <c r="BE16" i="2"/>
  <c r="BE17" i="2"/>
  <c r="BE18" i="2"/>
  <c r="BE19" i="2"/>
  <c r="BE20" i="2"/>
  <c r="BE12" i="2"/>
  <c r="BE13" i="2"/>
  <c r="BE14" i="2"/>
  <c r="BE15" i="2"/>
  <c r="BE6" i="2"/>
  <c r="BE7" i="2"/>
  <c r="BE8" i="2"/>
  <c r="BE9" i="2"/>
  <c r="BE10" i="2"/>
  <c r="BE11" i="2"/>
  <c r="BE4" i="2"/>
  <c r="BE5" i="2"/>
  <c r="BE3" i="2"/>
  <c r="BE2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17" i="2"/>
  <c r="BD18" i="2"/>
  <c r="BD19" i="2"/>
  <c r="BD20" i="2"/>
  <c r="BD21" i="2"/>
  <c r="BD22" i="2"/>
  <c r="BD23" i="2"/>
  <c r="BD13" i="2"/>
  <c r="BD14" i="2"/>
  <c r="BD15" i="2"/>
  <c r="BD16" i="2"/>
  <c r="BD12" i="2"/>
  <c r="BD3" i="2"/>
  <c r="BD4" i="2"/>
  <c r="BD10" i="2"/>
  <c r="BD11" i="2"/>
  <c r="BD9" i="2"/>
  <c r="BD8" i="2"/>
  <c r="BD5" i="2"/>
  <c r="BD6" i="2"/>
  <c r="BD7" i="2"/>
  <c r="S288" i="2" l="1"/>
  <c r="T288" i="2" s="1"/>
  <c r="S321" i="2"/>
  <c r="T321" i="2" s="1"/>
  <c r="S160" i="2"/>
  <c r="T160" i="2" s="1"/>
  <c r="S294" i="2"/>
  <c r="T294" i="2" s="1"/>
  <c r="S289" i="2"/>
  <c r="T289" i="2" s="1"/>
  <c r="S112" i="2"/>
  <c r="T112" i="2" s="1"/>
  <c r="S134" i="2"/>
  <c r="T134" i="2" s="1"/>
  <c r="S303" i="2"/>
  <c r="T303" i="2" s="1"/>
  <c r="S78" i="2"/>
  <c r="T78" i="2" s="1"/>
  <c r="S125" i="2"/>
  <c r="T125" i="2" s="1"/>
  <c r="S266" i="2"/>
  <c r="T266" i="2" s="1"/>
  <c r="S157" i="2"/>
  <c r="T157" i="2" s="1"/>
  <c r="S70" i="2"/>
  <c r="T70" i="2" s="1"/>
  <c r="S21" i="2"/>
  <c r="T21" i="2" s="1"/>
  <c r="S352" i="2"/>
  <c r="T352" i="2" s="1"/>
  <c r="S318" i="2"/>
  <c r="T318" i="2" s="1"/>
  <c r="S275" i="2"/>
  <c r="T275" i="2" s="1"/>
  <c r="S50" i="2"/>
  <c r="T50" i="2" s="1"/>
  <c r="S283" i="2"/>
  <c r="T283" i="2" s="1"/>
  <c r="S279" i="2"/>
  <c r="T279" i="2" s="1"/>
  <c r="S48" i="2"/>
  <c r="T48" i="2" s="1"/>
  <c r="S3" i="2"/>
  <c r="T3" i="2" s="1"/>
  <c r="S92" i="2"/>
  <c r="T92" i="2" s="1"/>
  <c r="S224" i="2"/>
  <c r="T224" i="2" s="1"/>
  <c r="S239" i="2"/>
  <c r="T239" i="2" s="1"/>
  <c r="S301" i="2"/>
  <c r="T301" i="2" s="1"/>
  <c r="S248" i="2"/>
  <c r="T248" i="2" s="1"/>
  <c r="S73" i="2"/>
  <c r="T73" i="2" s="1"/>
  <c r="S276" i="2"/>
  <c r="T276" i="2" s="1"/>
  <c r="S25" i="2"/>
  <c r="T25" i="2" s="1"/>
  <c r="S24" i="2"/>
  <c r="T24" i="2" s="1"/>
  <c r="S12" i="2"/>
  <c r="T12" i="2" s="1"/>
  <c r="S230" i="2"/>
  <c r="T230" i="2" s="1"/>
  <c r="S344" i="2"/>
  <c r="T344" i="2" s="1"/>
  <c r="S297" i="2"/>
  <c r="T297" i="2" s="1"/>
  <c r="S200" i="2"/>
  <c r="T200" i="2" s="1"/>
  <c r="S193" i="2"/>
  <c r="T193" i="2" s="1"/>
  <c r="S222" i="2"/>
  <c r="T222" i="2" s="1"/>
  <c r="S268" i="2"/>
  <c r="T268" i="2" s="1"/>
  <c r="S62" i="2"/>
  <c r="T62" i="2" s="1"/>
  <c r="S296" i="2"/>
  <c r="T296" i="2" s="1"/>
  <c r="S91" i="2"/>
  <c r="T91" i="2" s="1"/>
  <c r="S243" i="2"/>
  <c r="T243" i="2" s="1"/>
  <c r="S232" i="2"/>
  <c r="T232" i="2" s="1"/>
  <c r="S277" i="2"/>
  <c r="T277" i="2" s="1"/>
  <c r="S291" i="2"/>
  <c r="T291" i="2" s="1"/>
  <c r="S57" i="2"/>
  <c r="T57" i="2" s="1"/>
  <c r="S323" i="2"/>
  <c r="T323" i="2" s="1"/>
  <c r="S29" i="2"/>
  <c r="T29" i="2" s="1"/>
  <c r="S178" i="2"/>
  <c r="T178" i="2" s="1"/>
  <c r="S77" i="2"/>
  <c r="T77" i="2" s="1"/>
  <c r="S273" i="2"/>
  <c r="T273" i="2" s="1"/>
  <c r="S215" i="2"/>
  <c r="T215" i="2" s="1"/>
  <c r="S123" i="2"/>
  <c r="T123" i="2" s="1"/>
  <c r="S83" i="2"/>
  <c r="T83" i="2" s="1"/>
  <c r="S304" i="2"/>
  <c r="T304" i="2" s="1"/>
  <c r="S187" i="2"/>
  <c r="T187" i="2" s="1"/>
  <c r="S284" i="2"/>
  <c r="T284" i="2" s="1"/>
  <c r="S244" i="2"/>
  <c r="T244" i="2" s="1"/>
  <c r="S60" i="2"/>
  <c r="T60" i="2" s="1"/>
  <c r="S209" i="2"/>
  <c r="T209" i="2" s="1"/>
  <c r="S114" i="2"/>
  <c r="T114" i="2" s="1"/>
  <c r="S81" i="2"/>
  <c r="T81" i="2" s="1"/>
  <c r="S315" i="2"/>
  <c r="T315" i="2" s="1"/>
  <c r="S280" i="2"/>
  <c r="T280" i="2" s="1"/>
  <c r="S149" i="2"/>
  <c r="T149" i="2" s="1"/>
  <c r="S191" i="2"/>
  <c r="T191" i="2" s="1"/>
  <c r="S35" i="2"/>
  <c r="T35" i="2" s="1"/>
  <c r="S36" i="2"/>
  <c r="T36" i="2" s="1"/>
  <c r="S253" i="2"/>
  <c r="T253" i="2" s="1"/>
  <c r="S67" i="2"/>
  <c r="T67" i="2" s="1"/>
  <c r="S94" i="2"/>
  <c r="T94" i="2" s="1"/>
  <c r="S350" i="2"/>
  <c r="T350" i="2" s="1"/>
  <c r="S227" i="2"/>
  <c r="T227" i="2" s="1"/>
  <c r="S322" i="2"/>
  <c r="T322" i="2" s="1"/>
  <c r="S307" i="2"/>
  <c r="T307" i="2" s="1"/>
  <c r="S136" i="2"/>
  <c r="T136" i="2" s="1"/>
  <c r="S259" i="2"/>
  <c r="T259" i="2" s="1"/>
  <c r="S314" i="2"/>
  <c r="T314" i="2" s="1"/>
  <c r="S141" i="2"/>
  <c r="T141" i="2" s="1"/>
  <c r="S175" i="2"/>
  <c r="T175" i="2" s="1"/>
  <c r="S349" i="2"/>
  <c r="T349" i="2" s="1"/>
  <c r="S312" i="2"/>
  <c r="T312" i="2" s="1"/>
  <c r="S59" i="2"/>
  <c r="T59" i="2" s="1"/>
  <c r="S37" i="2"/>
  <c r="T37" i="2" s="1"/>
  <c r="S327" i="2"/>
  <c r="T327" i="2" s="1"/>
  <c r="S320" i="2"/>
  <c r="T320" i="2" s="1"/>
  <c r="S30" i="2"/>
  <c r="T30" i="2" s="1"/>
  <c r="S28" i="2"/>
  <c r="T28" i="2" s="1"/>
  <c r="S51" i="2"/>
  <c r="T51" i="2" s="1"/>
  <c r="S206" i="2"/>
  <c r="T206" i="2" s="1"/>
  <c r="S281" i="2"/>
  <c r="T281" i="2" s="1"/>
  <c r="S43" i="2"/>
  <c r="T43" i="2" s="1"/>
  <c r="S340" i="2"/>
  <c r="T340" i="2" s="1"/>
  <c r="S236" i="2"/>
  <c r="T236" i="2" s="1"/>
  <c r="S231" i="2"/>
  <c r="T231" i="2" s="1"/>
  <c r="S345" i="2"/>
  <c r="T345" i="2" s="1"/>
  <c r="S203" i="2"/>
  <c r="T203" i="2" s="1"/>
  <c r="S13" i="2"/>
  <c r="T13" i="2" s="1"/>
  <c r="S130" i="2"/>
  <c r="T130" i="2" s="1"/>
  <c r="S33" i="2"/>
  <c r="T33" i="2" s="1"/>
  <c r="S285" i="2"/>
  <c r="T285" i="2" s="1"/>
  <c r="S194" i="2"/>
  <c r="T194" i="2" s="1"/>
  <c r="S240" i="2"/>
  <c r="T240" i="2" s="1"/>
  <c r="S254" i="2"/>
  <c r="T254" i="2" s="1"/>
  <c r="S278" i="2"/>
  <c r="T278" i="2" s="1"/>
  <c r="S306" i="2"/>
  <c r="T306" i="2" s="1"/>
  <c r="S23" i="2"/>
  <c r="T23" i="2" s="1"/>
  <c r="S8" i="2"/>
  <c r="T8" i="2" s="1"/>
  <c r="S53" i="2"/>
  <c r="T53" i="2" s="1"/>
  <c r="S39" i="2"/>
  <c r="T39" i="2" s="1"/>
  <c r="S148" i="2"/>
  <c r="T148" i="2" s="1"/>
  <c r="S313" i="2"/>
  <c r="T313" i="2" s="1"/>
  <c r="S107" i="2"/>
  <c r="T107" i="2" s="1"/>
  <c r="S228" i="2"/>
  <c r="T228" i="2" s="1"/>
  <c r="S110" i="2"/>
  <c r="T110" i="2" s="1"/>
  <c r="S45" i="2"/>
  <c r="T45" i="2" s="1"/>
  <c r="S17" i="2"/>
  <c r="T17" i="2" s="1"/>
  <c r="S233" i="2"/>
  <c r="T233" i="2" s="1"/>
  <c r="S249" i="2"/>
  <c r="T249" i="2" s="1"/>
  <c r="S102" i="2"/>
  <c r="T102" i="2" s="1"/>
  <c r="S330" i="2"/>
  <c r="T330" i="2" s="1"/>
  <c r="S126" i="2"/>
  <c r="T126" i="2" s="1"/>
  <c r="S269" i="2"/>
  <c r="T269" i="2" s="1"/>
  <c r="S267" i="2"/>
  <c r="T267" i="2" s="1"/>
  <c r="S293" i="2"/>
  <c r="T293" i="2" s="1"/>
  <c r="S335" i="2"/>
  <c r="T335" i="2" s="1"/>
  <c r="S204" i="2"/>
  <c r="T204" i="2" s="1"/>
  <c r="S87" i="2"/>
  <c r="T87" i="2" s="1"/>
  <c r="S142" i="2"/>
  <c r="T142" i="2" s="1"/>
  <c r="S117" i="2"/>
  <c r="T117" i="2" s="1"/>
  <c r="S88" i="2"/>
  <c r="T88" i="2" s="1"/>
  <c r="S47" i="2"/>
  <c r="T47" i="2" s="1"/>
  <c r="S20" i="2"/>
  <c r="T20" i="2" s="1"/>
  <c r="S218" i="2"/>
  <c r="T218" i="2" s="1"/>
  <c r="S292" i="2"/>
  <c r="T292" i="2" s="1"/>
  <c r="S205" i="2"/>
  <c r="T205" i="2" s="1"/>
  <c r="S212" i="2"/>
  <c r="T212" i="2" s="1"/>
  <c r="S260" i="2"/>
  <c r="T260" i="2" s="1"/>
  <c r="S144" i="2"/>
  <c r="T144" i="2" s="1"/>
  <c r="S247" i="2"/>
  <c r="T247" i="2" s="1"/>
  <c r="S338" i="2"/>
  <c r="T338" i="2" s="1"/>
  <c r="S217" i="2"/>
  <c r="T217" i="2" s="1"/>
  <c r="S27" i="2"/>
  <c r="T27" i="2" s="1"/>
  <c r="S69" i="2"/>
  <c r="T69" i="2" s="1"/>
  <c r="S6" i="2"/>
  <c r="T6" i="2" s="1"/>
  <c r="S103" i="2"/>
  <c r="T103" i="2" s="1"/>
  <c r="S34" i="2"/>
  <c r="T34" i="2" s="1"/>
  <c r="S237" i="2"/>
  <c r="T237" i="2" s="1"/>
  <c r="S79" i="2"/>
  <c r="T79" i="2" s="1"/>
  <c r="S137" i="2"/>
  <c r="T137" i="2" s="1"/>
  <c r="S246" i="2"/>
  <c r="T246" i="2" s="1"/>
  <c r="S95" i="2"/>
  <c r="T95" i="2" s="1"/>
  <c r="S311" i="2"/>
  <c r="T311" i="2" s="1"/>
  <c r="S263" i="2"/>
  <c r="T263" i="2" s="1"/>
  <c r="S58" i="2"/>
  <c r="T58" i="2" s="1"/>
  <c r="S4" i="2"/>
  <c r="T4" i="2" s="1"/>
  <c r="S14" i="2"/>
  <c r="T14" i="2" s="1"/>
  <c r="S61" i="2"/>
  <c r="T61" i="2" s="1"/>
  <c r="S65" i="2"/>
  <c r="T65" i="2" s="1"/>
  <c r="S282" i="2"/>
  <c r="T282" i="2" s="1"/>
  <c r="S86" i="2"/>
  <c r="T86" i="2" s="1"/>
  <c r="S139" i="2"/>
  <c r="T139" i="2" s="1"/>
  <c r="S207" i="2"/>
  <c r="T207" i="2" s="1"/>
  <c r="S108" i="2"/>
  <c r="T108" i="2" s="1"/>
  <c r="S5" i="2"/>
  <c r="T5" i="2" s="1"/>
  <c r="S19" i="2"/>
  <c r="T19" i="2" s="1"/>
  <c r="S18" i="2"/>
  <c r="T18" i="2" s="1"/>
  <c r="S56" i="2"/>
  <c r="T56" i="2" s="1"/>
  <c r="S208" i="2"/>
  <c r="T208" i="2" s="1"/>
  <c r="S9" i="2"/>
  <c r="T9" i="2" s="1"/>
  <c r="S245" i="2"/>
  <c r="T245" i="2" s="1"/>
  <c r="S132" i="2"/>
  <c r="T132" i="2" s="1"/>
  <c r="S15" i="2"/>
  <c r="T15" i="2" s="1"/>
  <c r="S42" i="2"/>
  <c r="T42" i="2" s="1"/>
  <c r="S74" i="2"/>
  <c r="T74" i="2" s="1"/>
  <c r="S274" i="2"/>
  <c r="T274" i="2" s="1"/>
  <c r="S316" i="2"/>
  <c r="T316" i="2" s="1"/>
  <c r="S341" i="2"/>
  <c r="T341" i="2" s="1"/>
  <c r="S298" i="2"/>
  <c r="T298" i="2" s="1"/>
  <c r="S156" i="2"/>
  <c r="T156" i="2" s="1"/>
  <c r="S7" i="2"/>
  <c r="T7" i="2" s="1"/>
  <c r="S105" i="2"/>
  <c r="T105" i="2" s="1"/>
  <c r="S161" i="2"/>
  <c r="T161" i="2" s="1"/>
  <c r="S49" i="2"/>
  <c r="T49" i="2" s="1"/>
  <c r="S38" i="2"/>
  <c r="T38" i="2" s="1"/>
  <c r="S135" i="2"/>
  <c r="T135" i="2" s="1"/>
  <c r="S89" i="2"/>
  <c r="T89" i="2" s="1"/>
  <c r="S355" i="2"/>
  <c r="T355" i="2" s="1"/>
  <c r="S290" i="2"/>
  <c r="T290" i="2" s="1"/>
  <c r="S85" i="2"/>
  <c r="T85" i="2" s="1"/>
  <c r="S196" i="2"/>
  <c r="T196" i="2" s="1"/>
  <c r="S302" i="2"/>
  <c r="T302" i="2" s="1"/>
  <c r="S11" i="2"/>
  <c r="T11" i="2" s="1"/>
  <c r="S131" i="2"/>
  <c r="T131" i="2" s="1"/>
  <c r="S55" i="2"/>
  <c r="T55" i="2" s="1"/>
  <c r="S188" i="2"/>
  <c r="T188" i="2" s="1"/>
  <c r="S265" i="2"/>
  <c r="T265" i="2" s="1"/>
  <c r="S32" i="2"/>
  <c r="T32" i="2" s="1"/>
  <c r="S185" i="2"/>
  <c r="T185" i="2" s="1"/>
  <c r="S10" i="2"/>
  <c r="T10" i="2" s="1"/>
  <c r="S54" i="2"/>
  <c r="T54" i="2" s="1"/>
  <c r="S351" i="2"/>
  <c r="T351" i="2" s="1"/>
  <c r="S333" i="2"/>
  <c r="T333" i="2" s="1"/>
  <c r="S82" i="2"/>
  <c r="T82" i="2" s="1"/>
  <c r="S40" i="2"/>
  <c r="T40" i="2" s="1"/>
  <c r="S347" i="2"/>
  <c r="T347" i="2" s="1"/>
  <c r="S186" i="2"/>
  <c r="T186" i="2" s="1"/>
  <c r="S150" i="2"/>
  <c r="T150" i="2" s="1"/>
  <c r="S68" i="2"/>
  <c r="T68" i="2" s="1"/>
  <c r="S16" i="2"/>
  <c r="T16" i="2" s="1"/>
  <c r="S22" i="2"/>
  <c r="T22" i="2" s="1"/>
  <c r="S26" i="2"/>
  <c r="T26" i="2" s="1"/>
  <c r="S31" i="2"/>
  <c r="T31" i="2" s="1"/>
  <c r="S41" i="2"/>
  <c r="T41" i="2" s="1"/>
  <c r="S44" i="2"/>
  <c r="T44" i="2" s="1"/>
  <c r="S46" i="2"/>
  <c r="T46" i="2" s="1"/>
  <c r="S52" i="2"/>
  <c r="T52" i="2" s="1"/>
  <c r="S63" i="2"/>
  <c r="T63" i="2" s="1"/>
  <c r="S64" i="2"/>
  <c r="T64" i="2" s="1"/>
  <c r="S66" i="2"/>
  <c r="T66" i="2" s="1"/>
  <c r="S71" i="2"/>
  <c r="T71" i="2" s="1"/>
  <c r="S72" i="2"/>
  <c r="T72" i="2" s="1"/>
  <c r="S75" i="2"/>
  <c r="T75" i="2" s="1"/>
  <c r="S76" i="2"/>
  <c r="T76" i="2" s="1"/>
  <c r="S80" i="2"/>
  <c r="T80" i="2" s="1"/>
  <c r="S84" i="2"/>
  <c r="T84" i="2" s="1"/>
  <c r="S90" i="2"/>
  <c r="T90" i="2" s="1"/>
  <c r="S93" i="2"/>
  <c r="T93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4" i="2"/>
  <c r="T104" i="2" s="1"/>
  <c r="S106" i="2"/>
  <c r="T106" i="2" s="1"/>
  <c r="S109" i="2"/>
  <c r="T109" i="2" s="1"/>
  <c r="S111" i="2"/>
  <c r="T111" i="2" s="1"/>
  <c r="S113" i="2"/>
  <c r="T113" i="2" s="1"/>
  <c r="S115" i="2"/>
  <c r="T115" i="2" s="1"/>
  <c r="S116" i="2"/>
  <c r="T116" i="2" s="1"/>
  <c r="S118" i="2"/>
  <c r="T118" i="2" s="1"/>
  <c r="S119" i="2"/>
  <c r="T119" i="2" s="1"/>
  <c r="S120" i="2"/>
  <c r="T120" i="2" s="1"/>
  <c r="S121" i="2"/>
  <c r="T121" i="2" s="1"/>
  <c r="S122" i="2"/>
  <c r="T122" i="2" s="1"/>
  <c r="S124" i="2"/>
  <c r="T124" i="2" s="1"/>
  <c r="S127" i="2"/>
  <c r="T127" i="2" s="1"/>
  <c r="S128" i="2"/>
  <c r="T128" i="2" s="1"/>
  <c r="S129" i="2"/>
  <c r="T129" i="2" s="1"/>
  <c r="S133" i="2"/>
  <c r="T133" i="2" s="1"/>
  <c r="S138" i="2"/>
  <c r="T138" i="2" s="1"/>
  <c r="S140" i="2"/>
  <c r="T140" i="2" s="1"/>
  <c r="S143" i="2"/>
  <c r="T143" i="2" s="1"/>
  <c r="S145" i="2"/>
  <c r="T145" i="2" s="1"/>
  <c r="S146" i="2"/>
  <c r="T146" i="2" s="1"/>
  <c r="S147" i="2"/>
  <c r="T147" i="2" s="1"/>
  <c r="S151" i="2"/>
  <c r="T151" i="2" s="1"/>
  <c r="S152" i="2"/>
  <c r="T152" i="2" s="1"/>
  <c r="S153" i="2"/>
  <c r="T153" i="2" s="1"/>
  <c r="S154" i="2"/>
  <c r="T154" i="2" s="1"/>
  <c r="S155" i="2"/>
  <c r="T155" i="2" s="1"/>
  <c r="S158" i="2"/>
  <c r="T158" i="2" s="1"/>
  <c r="S159" i="2"/>
  <c r="T159" i="2" s="1"/>
  <c r="S162" i="2"/>
  <c r="T162" i="2" s="1"/>
  <c r="S163" i="2"/>
  <c r="T163" i="2" s="1"/>
  <c r="S164" i="2"/>
  <c r="T164" i="2" s="1"/>
  <c r="S165" i="2"/>
  <c r="T165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6" i="2"/>
  <c r="T176" i="2" s="1"/>
  <c r="S177" i="2"/>
  <c r="T177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9" i="2"/>
  <c r="T189" i="2" s="1"/>
  <c r="S190" i="2"/>
  <c r="T190" i="2" s="1"/>
  <c r="S192" i="2"/>
  <c r="T192" i="2" s="1"/>
  <c r="S195" i="2"/>
  <c r="T195" i="2" s="1"/>
  <c r="S197" i="2"/>
  <c r="T197" i="2" s="1"/>
  <c r="S198" i="2"/>
  <c r="T198" i="2" s="1"/>
  <c r="S199" i="2"/>
  <c r="T199" i="2" s="1"/>
  <c r="S201" i="2"/>
  <c r="T201" i="2" s="1"/>
  <c r="S202" i="2"/>
  <c r="T202" i="2" s="1"/>
  <c r="S210" i="2"/>
  <c r="T210" i="2" s="1"/>
  <c r="S211" i="2"/>
  <c r="T211" i="2" s="1"/>
  <c r="S213" i="2"/>
  <c r="T213" i="2" s="1"/>
  <c r="S214" i="2"/>
  <c r="T214" i="2" s="1"/>
  <c r="S216" i="2"/>
  <c r="T216" i="2" s="1"/>
  <c r="S219" i="2"/>
  <c r="T219" i="2" s="1"/>
  <c r="S220" i="2"/>
  <c r="T220" i="2" s="1"/>
  <c r="S221" i="2"/>
  <c r="T221" i="2" s="1"/>
  <c r="S223" i="2"/>
  <c r="T223" i="2" s="1"/>
  <c r="S225" i="2"/>
  <c r="T225" i="2" s="1"/>
  <c r="S226" i="2"/>
  <c r="T226" i="2" s="1"/>
  <c r="S229" i="2"/>
  <c r="T229" i="2" s="1"/>
  <c r="S234" i="2"/>
  <c r="T234" i="2" s="1"/>
  <c r="S235" i="2"/>
  <c r="T235" i="2" s="1"/>
  <c r="S238" i="2"/>
  <c r="T238" i="2" s="1"/>
  <c r="S241" i="2"/>
  <c r="T241" i="2" s="1"/>
  <c r="S242" i="2"/>
  <c r="T242" i="2" s="1"/>
  <c r="S250" i="2"/>
  <c r="T250" i="2" s="1"/>
  <c r="S251" i="2"/>
  <c r="T251" i="2" s="1"/>
  <c r="S252" i="2"/>
  <c r="T252" i="2" s="1"/>
  <c r="S255" i="2"/>
  <c r="T255" i="2" s="1"/>
  <c r="S256" i="2"/>
  <c r="T256" i="2" s="1"/>
  <c r="S257" i="2"/>
  <c r="T257" i="2" s="1"/>
  <c r="S258" i="2"/>
  <c r="T258" i="2" s="1"/>
  <c r="S261" i="2"/>
  <c r="T261" i="2" s="1"/>
  <c r="S262" i="2"/>
  <c r="T262" i="2" s="1"/>
  <c r="S264" i="2"/>
  <c r="T264" i="2" s="1"/>
  <c r="S270" i="2"/>
  <c r="T270" i="2" s="1"/>
  <c r="S271" i="2"/>
  <c r="T271" i="2" s="1"/>
  <c r="S272" i="2"/>
  <c r="T272" i="2" s="1"/>
  <c r="S286" i="2"/>
  <c r="T286" i="2" s="1"/>
  <c r="S287" i="2"/>
  <c r="T287" i="2" s="1"/>
  <c r="S295" i="2"/>
  <c r="T295" i="2" s="1"/>
  <c r="S299" i="2"/>
  <c r="T299" i="2" s="1"/>
  <c r="S300" i="2"/>
  <c r="T300" i="2" s="1"/>
  <c r="S305" i="2"/>
  <c r="T305" i="2" s="1"/>
  <c r="S308" i="2"/>
  <c r="T308" i="2" s="1"/>
  <c r="S309" i="2"/>
  <c r="T309" i="2" s="1"/>
  <c r="S310" i="2"/>
  <c r="T310" i="2" s="1"/>
  <c r="S317" i="2"/>
  <c r="T317" i="2" s="1"/>
  <c r="S319" i="2"/>
  <c r="T319" i="2" s="1"/>
  <c r="S324" i="2"/>
  <c r="T324" i="2" s="1"/>
  <c r="S325" i="2"/>
  <c r="T325" i="2" s="1"/>
  <c r="S326" i="2"/>
  <c r="T326" i="2" s="1"/>
  <c r="S328" i="2"/>
  <c r="T328" i="2" s="1"/>
  <c r="S329" i="2"/>
  <c r="T329" i="2" s="1"/>
  <c r="S331" i="2"/>
  <c r="T331" i="2" s="1"/>
  <c r="S332" i="2"/>
  <c r="T332" i="2" s="1"/>
  <c r="S334" i="2"/>
  <c r="T334" i="2" s="1"/>
  <c r="S336" i="2"/>
  <c r="T336" i="2" s="1"/>
  <c r="S337" i="2"/>
  <c r="T337" i="2" s="1"/>
  <c r="S339" i="2"/>
  <c r="T339" i="2" s="1"/>
  <c r="S342" i="2"/>
  <c r="T342" i="2" s="1"/>
  <c r="S343" i="2"/>
  <c r="T343" i="2" s="1"/>
  <c r="S346" i="2"/>
  <c r="T346" i="2" s="1"/>
  <c r="S348" i="2"/>
  <c r="T348" i="2" s="1"/>
  <c r="S353" i="2"/>
  <c r="T353" i="2" s="1"/>
  <c r="S354" i="2"/>
  <c r="T354" i="2" s="1"/>
  <c r="S356" i="2"/>
  <c r="T356" i="2" s="1"/>
  <c r="S357" i="2"/>
  <c r="T357" i="2" s="1"/>
  <c r="S166" i="2"/>
  <c r="T166" i="2" s="1"/>
  <c r="R70" i="2"/>
  <c r="R21" i="2"/>
  <c r="R352" i="2"/>
  <c r="R318" i="2"/>
  <c r="R275" i="2"/>
  <c r="R50" i="2"/>
  <c r="R283" i="2"/>
  <c r="R279" i="2"/>
  <c r="R48" i="2"/>
  <c r="R3" i="2"/>
  <c r="R92" i="2"/>
  <c r="R224" i="2"/>
  <c r="R239" i="2"/>
  <c r="R301" i="2"/>
  <c r="R248" i="2"/>
  <c r="R73" i="2"/>
  <c r="R276" i="2"/>
  <c r="R25" i="2"/>
  <c r="R24" i="2"/>
  <c r="R12" i="2"/>
  <c r="R230" i="2"/>
  <c r="R344" i="2"/>
  <c r="R297" i="2"/>
  <c r="R200" i="2"/>
  <c r="R193" i="2"/>
  <c r="R222" i="2"/>
  <c r="R268" i="2"/>
  <c r="R62" i="2"/>
  <c r="R296" i="2"/>
  <c r="R91" i="2"/>
  <c r="R243" i="2"/>
  <c r="R232" i="2"/>
  <c r="R277" i="2"/>
  <c r="R291" i="2"/>
  <c r="R57" i="2"/>
  <c r="R323" i="2"/>
  <c r="R29" i="2"/>
  <c r="R178" i="2"/>
  <c r="R77" i="2"/>
  <c r="R273" i="2"/>
  <c r="R215" i="2"/>
  <c r="R123" i="2"/>
  <c r="R83" i="2"/>
  <c r="R304" i="2"/>
  <c r="R187" i="2"/>
  <c r="R284" i="2"/>
  <c r="R244" i="2"/>
  <c r="R60" i="2"/>
  <c r="R209" i="2"/>
  <c r="R114" i="2"/>
  <c r="R81" i="2"/>
  <c r="R315" i="2"/>
  <c r="R280" i="2"/>
  <c r="R149" i="2"/>
  <c r="R191" i="2"/>
  <c r="R35" i="2"/>
  <c r="R36" i="2"/>
  <c r="R253" i="2"/>
  <c r="R67" i="2"/>
  <c r="R94" i="2"/>
  <c r="R350" i="2"/>
  <c r="R227" i="2"/>
  <c r="R322" i="2"/>
  <c r="R307" i="2"/>
  <c r="R136" i="2"/>
  <c r="R259" i="2"/>
  <c r="R314" i="2"/>
  <c r="R141" i="2"/>
  <c r="R175" i="2"/>
  <c r="R349" i="2"/>
  <c r="R312" i="2"/>
  <c r="R59" i="2"/>
  <c r="R37" i="2"/>
  <c r="R327" i="2"/>
  <c r="R320" i="2"/>
  <c r="R30" i="2"/>
  <c r="R28" i="2"/>
  <c r="R51" i="2"/>
  <c r="R206" i="2"/>
  <c r="R281" i="2"/>
  <c r="R43" i="2"/>
  <c r="R340" i="2"/>
  <c r="R236" i="2"/>
  <c r="R231" i="2"/>
  <c r="R345" i="2"/>
  <c r="R203" i="2"/>
  <c r="R13" i="2"/>
  <c r="R130" i="2"/>
  <c r="R33" i="2"/>
  <c r="R285" i="2"/>
  <c r="R194" i="2"/>
  <c r="R240" i="2"/>
  <c r="R254" i="2"/>
  <c r="R278" i="2"/>
  <c r="R306" i="2"/>
  <c r="R23" i="2"/>
  <c r="R8" i="2"/>
  <c r="R53" i="2"/>
  <c r="R39" i="2"/>
  <c r="R148" i="2"/>
  <c r="R313" i="2"/>
  <c r="R107" i="2"/>
  <c r="R228" i="2"/>
  <c r="R110" i="2"/>
  <c r="R45" i="2"/>
  <c r="R17" i="2"/>
  <c r="R233" i="2"/>
  <c r="R249" i="2"/>
  <c r="R102" i="2"/>
  <c r="R330" i="2"/>
  <c r="R126" i="2"/>
  <c r="R269" i="2"/>
  <c r="R267" i="2"/>
  <c r="R293" i="2"/>
  <c r="R335" i="2"/>
  <c r="R204" i="2"/>
  <c r="R87" i="2"/>
  <c r="R142" i="2"/>
  <c r="R117" i="2"/>
  <c r="R88" i="2"/>
  <c r="R47" i="2"/>
  <c r="R20" i="2"/>
  <c r="R218" i="2"/>
  <c r="R292" i="2"/>
  <c r="R205" i="2"/>
  <c r="R212" i="2"/>
  <c r="R260" i="2"/>
  <c r="R144" i="2"/>
  <c r="R247" i="2"/>
  <c r="R338" i="2"/>
  <c r="R217" i="2"/>
  <c r="R27" i="2"/>
  <c r="R69" i="2"/>
  <c r="R6" i="2"/>
  <c r="R103" i="2"/>
  <c r="R34" i="2"/>
  <c r="R237" i="2"/>
  <c r="R79" i="2"/>
  <c r="R137" i="2"/>
  <c r="R246" i="2"/>
  <c r="R95" i="2"/>
  <c r="R311" i="2"/>
  <c r="R263" i="2"/>
  <c r="R58" i="2"/>
  <c r="R4" i="2"/>
  <c r="R14" i="2"/>
  <c r="R61" i="2"/>
  <c r="R65" i="2"/>
  <c r="R282" i="2"/>
  <c r="R86" i="2"/>
  <c r="R139" i="2"/>
  <c r="R207" i="2"/>
  <c r="R108" i="2"/>
  <c r="R5" i="2"/>
  <c r="R19" i="2"/>
  <c r="R18" i="2"/>
  <c r="R56" i="2"/>
  <c r="R208" i="2"/>
  <c r="R9" i="2"/>
  <c r="R245" i="2"/>
  <c r="R132" i="2"/>
  <c r="R15" i="2"/>
  <c r="R42" i="2"/>
  <c r="R74" i="2"/>
  <c r="R274" i="2"/>
  <c r="R316" i="2"/>
  <c r="R341" i="2"/>
  <c r="R298" i="2"/>
  <c r="R156" i="2"/>
  <c r="R7" i="2"/>
  <c r="R105" i="2"/>
  <c r="R161" i="2"/>
  <c r="R49" i="2"/>
  <c r="R38" i="2"/>
  <c r="R135" i="2"/>
  <c r="R89" i="2"/>
  <c r="R355" i="2"/>
  <c r="R290" i="2"/>
  <c r="R85" i="2"/>
  <c r="R196" i="2"/>
  <c r="R2" i="2"/>
  <c r="R302" i="2"/>
  <c r="R11" i="2"/>
  <c r="R131" i="2"/>
  <c r="R55" i="2"/>
  <c r="R188" i="2"/>
  <c r="R265" i="2"/>
  <c r="R32" i="2"/>
  <c r="R185" i="2"/>
  <c r="R10" i="2"/>
  <c r="R54" i="2"/>
  <c r="R351" i="2"/>
  <c r="R333" i="2"/>
  <c r="R82" i="2"/>
  <c r="R40" i="2"/>
  <c r="R347" i="2"/>
  <c r="R186" i="2"/>
  <c r="R150" i="2"/>
  <c r="R68" i="2"/>
  <c r="R16" i="2"/>
  <c r="R22" i="2"/>
  <c r="R26" i="2"/>
  <c r="R31" i="2"/>
  <c r="R41" i="2"/>
  <c r="R44" i="2"/>
  <c r="R46" i="2"/>
  <c r="R52" i="2"/>
  <c r="R63" i="2"/>
  <c r="R64" i="2"/>
  <c r="R66" i="2"/>
  <c r="R71" i="2"/>
  <c r="R72" i="2"/>
  <c r="R75" i="2"/>
  <c r="R76" i="2"/>
  <c r="R80" i="2"/>
  <c r="R84" i="2"/>
  <c r="R90" i="2"/>
  <c r="R93" i="2"/>
  <c r="R96" i="2"/>
  <c r="R97" i="2"/>
  <c r="R98" i="2"/>
  <c r="R99" i="2"/>
  <c r="R100" i="2"/>
  <c r="R101" i="2"/>
  <c r="R104" i="2"/>
  <c r="R106" i="2"/>
  <c r="R109" i="2"/>
  <c r="R111" i="2"/>
  <c r="R113" i="2"/>
  <c r="R115" i="2"/>
  <c r="R116" i="2"/>
  <c r="R118" i="2"/>
  <c r="R119" i="2"/>
  <c r="R120" i="2"/>
  <c r="R121" i="2"/>
  <c r="R122" i="2"/>
  <c r="R124" i="2"/>
  <c r="R127" i="2"/>
  <c r="R128" i="2"/>
  <c r="R129" i="2"/>
  <c r="R133" i="2"/>
  <c r="R138" i="2"/>
  <c r="R140" i="2"/>
  <c r="R143" i="2"/>
  <c r="R145" i="2"/>
  <c r="R146" i="2"/>
  <c r="R147" i="2"/>
  <c r="R151" i="2"/>
  <c r="R152" i="2"/>
  <c r="R153" i="2"/>
  <c r="R154" i="2"/>
  <c r="R155" i="2"/>
  <c r="R158" i="2"/>
  <c r="R159" i="2"/>
  <c r="R162" i="2"/>
  <c r="R163" i="2"/>
  <c r="R164" i="2"/>
  <c r="R165" i="2"/>
  <c r="R167" i="2"/>
  <c r="R168" i="2"/>
  <c r="R169" i="2"/>
  <c r="R170" i="2"/>
  <c r="R171" i="2"/>
  <c r="R172" i="2"/>
  <c r="R173" i="2"/>
  <c r="R174" i="2"/>
  <c r="R176" i="2"/>
  <c r="R177" i="2"/>
  <c r="R179" i="2"/>
  <c r="R180" i="2"/>
  <c r="R181" i="2"/>
  <c r="R182" i="2"/>
  <c r="R183" i="2"/>
  <c r="R184" i="2"/>
  <c r="R189" i="2"/>
  <c r="R190" i="2"/>
  <c r="R192" i="2"/>
  <c r="R195" i="2"/>
  <c r="R197" i="2"/>
  <c r="R198" i="2"/>
  <c r="R199" i="2"/>
  <c r="R201" i="2"/>
  <c r="R202" i="2"/>
  <c r="R210" i="2"/>
  <c r="R211" i="2"/>
  <c r="R213" i="2"/>
  <c r="R214" i="2"/>
  <c r="R216" i="2"/>
  <c r="R219" i="2"/>
  <c r="R220" i="2"/>
  <c r="R221" i="2"/>
  <c r="R223" i="2"/>
  <c r="R225" i="2"/>
  <c r="R226" i="2"/>
  <c r="R229" i="2"/>
  <c r="R234" i="2"/>
  <c r="R235" i="2"/>
  <c r="R238" i="2"/>
  <c r="R241" i="2"/>
  <c r="R242" i="2"/>
  <c r="R250" i="2"/>
  <c r="R251" i="2"/>
  <c r="R252" i="2"/>
  <c r="R255" i="2"/>
  <c r="R256" i="2"/>
  <c r="R257" i="2"/>
  <c r="R258" i="2"/>
  <c r="R261" i="2"/>
  <c r="R262" i="2"/>
  <c r="R264" i="2"/>
  <c r="R270" i="2"/>
  <c r="R271" i="2"/>
  <c r="R272" i="2"/>
  <c r="R286" i="2"/>
  <c r="R287" i="2"/>
  <c r="R295" i="2"/>
  <c r="R299" i="2"/>
  <c r="R300" i="2"/>
  <c r="R305" i="2"/>
  <c r="R308" i="2"/>
  <c r="R309" i="2"/>
  <c r="R310" i="2"/>
  <c r="R317" i="2"/>
  <c r="R319" i="2"/>
  <c r="R324" i="2"/>
  <c r="R325" i="2"/>
  <c r="R326" i="2"/>
  <c r="R328" i="2"/>
  <c r="R329" i="2"/>
  <c r="R331" i="2"/>
  <c r="R332" i="2"/>
  <c r="R334" i="2"/>
  <c r="R336" i="2"/>
  <c r="R337" i="2"/>
  <c r="R339" i="2"/>
  <c r="R342" i="2"/>
  <c r="R343" i="2"/>
  <c r="R346" i="2"/>
  <c r="R348" i="2"/>
  <c r="R353" i="2"/>
  <c r="R354" i="2"/>
  <c r="R356" i="2"/>
  <c r="R357" i="2"/>
  <c r="R160" i="2"/>
  <c r="R294" i="2"/>
  <c r="R289" i="2"/>
  <c r="R112" i="2"/>
  <c r="R134" i="2"/>
  <c r="R303" i="2"/>
  <c r="R78" i="2"/>
  <c r="R125" i="2"/>
  <c r="R266" i="2"/>
  <c r="R157" i="2"/>
  <c r="R166" i="2"/>
  <c r="R288" i="2"/>
  <c r="R321" i="2"/>
  <c r="AY288" i="2"/>
  <c r="AY321" i="2"/>
  <c r="AY160" i="2"/>
  <c r="AY294" i="2"/>
  <c r="AY289" i="2"/>
  <c r="AY112" i="2"/>
  <c r="AY134" i="2"/>
  <c r="AY303" i="2"/>
  <c r="AY78" i="2"/>
  <c r="AY125" i="2"/>
  <c r="AY266" i="2"/>
  <c r="AY157" i="2"/>
  <c r="AY70" i="2"/>
  <c r="AY21" i="2"/>
  <c r="AY352" i="2"/>
  <c r="AY318" i="2"/>
  <c r="AY275" i="2"/>
  <c r="AY50" i="2"/>
  <c r="AY283" i="2"/>
  <c r="AY279" i="2"/>
  <c r="AY48" i="2"/>
  <c r="AY3" i="2"/>
  <c r="AY92" i="2"/>
  <c r="AY224" i="2"/>
  <c r="AY239" i="2"/>
  <c r="AY301" i="2"/>
  <c r="AY248" i="2"/>
  <c r="AY73" i="2"/>
  <c r="AY276" i="2"/>
  <c r="AY25" i="2"/>
  <c r="AY24" i="2"/>
  <c r="AY12" i="2"/>
  <c r="AY230" i="2"/>
  <c r="AY344" i="2"/>
  <c r="AY297" i="2"/>
  <c r="AY200" i="2"/>
  <c r="AY193" i="2"/>
  <c r="AY222" i="2"/>
  <c r="AY268" i="2"/>
  <c r="AY62" i="2"/>
  <c r="AY296" i="2"/>
  <c r="AY91" i="2"/>
  <c r="AY243" i="2"/>
  <c r="AY232" i="2"/>
  <c r="AY277" i="2"/>
  <c r="AY291" i="2"/>
  <c r="AY57" i="2"/>
  <c r="AY323" i="2"/>
  <c r="AY29" i="2"/>
  <c r="AY178" i="2"/>
  <c r="AY77" i="2"/>
  <c r="AY273" i="2"/>
  <c r="AY215" i="2"/>
  <c r="AY123" i="2"/>
  <c r="AY83" i="2"/>
  <c r="AY304" i="2"/>
  <c r="AY187" i="2"/>
  <c r="AY284" i="2"/>
  <c r="AY244" i="2"/>
  <c r="AY60" i="2"/>
  <c r="AY209" i="2"/>
  <c r="AY114" i="2"/>
  <c r="AY81" i="2"/>
  <c r="AY315" i="2"/>
  <c r="AY280" i="2"/>
  <c r="AY149" i="2"/>
  <c r="AY191" i="2"/>
  <c r="AY35" i="2"/>
  <c r="AY36" i="2"/>
  <c r="AY253" i="2"/>
  <c r="AY67" i="2"/>
  <c r="AY94" i="2"/>
  <c r="AY350" i="2"/>
  <c r="AY227" i="2"/>
  <c r="AY322" i="2"/>
  <c r="AY307" i="2"/>
  <c r="AY136" i="2"/>
  <c r="AY259" i="2"/>
  <c r="AY314" i="2"/>
  <c r="AY141" i="2"/>
  <c r="AY175" i="2"/>
  <c r="AY349" i="2"/>
  <c r="AY312" i="2"/>
  <c r="AY59" i="2"/>
  <c r="AY37" i="2"/>
  <c r="AY327" i="2"/>
  <c r="AY320" i="2"/>
  <c r="AY30" i="2"/>
  <c r="AY28" i="2"/>
  <c r="AY51" i="2"/>
  <c r="AY206" i="2"/>
  <c r="AY281" i="2"/>
  <c r="AY43" i="2"/>
  <c r="AY340" i="2"/>
  <c r="AY236" i="2"/>
  <c r="AY231" i="2"/>
  <c r="AY345" i="2"/>
  <c r="AY203" i="2"/>
  <c r="AY13" i="2"/>
  <c r="AY130" i="2"/>
  <c r="AY33" i="2"/>
  <c r="AY285" i="2"/>
  <c r="AY194" i="2"/>
  <c r="AY240" i="2"/>
  <c r="AY254" i="2"/>
  <c r="AY278" i="2"/>
  <c r="AY306" i="2"/>
  <c r="AY23" i="2"/>
  <c r="AY8" i="2"/>
  <c r="AY53" i="2"/>
  <c r="AY39" i="2"/>
  <c r="AY148" i="2"/>
  <c r="AY313" i="2"/>
  <c r="AY107" i="2"/>
  <c r="AY228" i="2"/>
  <c r="AY110" i="2"/>
  <c r="AY45" i="2"/>
  <c r="AY17" i="2"/>
  <c r="AY233" i="2"/>
  <c r="AY249" i="2"/>
  <c r="AY102" i="2"/>
  <c r="AY330" i="2"/>
  <c r="AY126" i="2"/>
  <c r="AY269" i="2"/>
  <c r="AY267" i="2"/>
  <c r="AY293" i="2"/>
  <c r="AY335" i="2"/>
  <c r="AY204" i="2"/>
  <c r="AY87" i="2"/>
  <c r="AY142" i="2"/>
  <c r="AY117" i="2"/>
  <c r="AY88" i="2"/>
  <c r="AY47" i="2"/>
  <c r="AY20" i="2"/>
  <c r="AY218" i="2"/>
  <c r="AY292" i="2"/>
  <c r="AY205" i="2"/>
  <c r="AY212" i="2"/>
  <c r="AY260" i="2"/>
  <c r="AY144" i="2"/>
  <c r="AY247" i="2"/>
  <c r="AY338" i="2"/>
  <c r="AY217" i="2"/>
  <c r="AY27" i="2"/>
  <c r="AY69" i="2"/>
  <c r="AY6" i="2"/>
  <c r="AY103" i="2"/>
  <c r="AY34" i="2"/>
  <c r="AY237" i="2"/>
  <c r="AY79" i="2"/>
  <c r="AY137" i="2"/>
  <c r="AY246" i="2"/>
  <c r="AY95" i="2"/>
  <c r="AY311" i="2"/>
  <c r="AY263" i="2"/>
  <c r="AY58" i="2"/>
  <c r="AY4" i="2"/>
  <c r="AY14" i="2"/>
  <c r="AY61" i="2"/>
  <c r="AY65" i="2"/>
  <c r="AY282" i="2"/>
  <c r="AY86" i="2"/>
  <c r="AY139" i="2"/>
  <c r="AY207" i="2"/>
  <c r="AY108" i="2"/>
  <c r="AY5" i="2"/>
  <c r="AY19" i="2"/>
  <c r="AY18" i="2"/>
  <c r="AY56" i="2"/>
  <c r="AY208" i="2"/>
  <c r="AY9" i="2"/>
  <c r="AY245" i="2"/>
  <c r="AY132" i="2"/>
  <c r="AY15" i="2"/>
  <c r="AY42" i="2"/>
  <c r="AY74" i="2"/>
  <c r="AY274" i="2"/>
  <c r="AY316" i="2"/>
  <c r="AY341" i="2"/>
  <c r="AY298" i="2"/>
  <c r="AY156" i="2"/>
  <c r="AY7" i="2"/>
  <c r="AY105" i="2"/>
  <c r="AY161" i="2"/>
  <c r="AY49" i="2"/>
  <c r="AY38" i="2"/>
  <c r="AY135" i="2"/>
  <c r="AY89" i="2"/>
  <c r="AY355" i="2"/>
  <c r="AY290" i="2"/>
  <c r="AY85" i="2"/>
  <c r="AY196" i="2"/>
  <c r="AY2" i="2"/>
  <c r="AY302" i="2"/>
  <c r="AY11" i="2"/>
  <c r="AY131" i="2"/>
  <c r="AY55" i="2"/>
  <c r="AY188" i="2"/>
  <c r="AY265" i="2"/>
  <c r="AY32" i="2"/>
  <c r="AY185" i="2"/>
  <c r="AY10" i="2"/>
  <c r="AY54" i="2"/>
  <c r="AY351" i="2"/>
  <c r="AY333" i="2"/>
  <c r="AY82" i="2"/>
  <c r="AY40" i="2"/>
  <c r="AY347" i="2"/>
  <c r="AY186" i="2"/>
  <c r="AY150" i="2"/>
  <c r="AY68" i="2"/>
  <c r="AY166" i="2"/>
  <c r="AX288" i="2"/>
  <c r="AX321" i="2"/>
  <c r="AX160" i="2"/>
  <c r="AX294" i="2"/>
  <c r="AX289" i="2"/>
  <c r="AX112" i="2"/>
  <c r="AX134" i="2"/>
  <c r="AX303" i="2"/>
  <c r="AX78" i="2"/>
  <c r="AX125" i="2"/>
  <c r="AX266" i="2"/>
  <c r="AX157" i="2"/>
  <c r="AX70" i="2"/>
  <c r="AX21" i="2"/>
  <c r="AX352" i="2"/>
  <c r="AX318" i="2"/>
  <c r="AX275" i="2"/>
  <c r="AX50" i="2"/>
  <c r="AX283" i="2"/>
  <c r="AX279" i="2"/>
  <c r="AX48" i="2"/>
  <c r="AX3" i="2"/>
  <c r="AX92" i="2"/>
  <c r="AX224" i="2"/>
  <c r="AX239" i="2"/>
  <c r="AX301" i="2"/>
  <c r="AX248" i="2"/>
  <c r="AX73" i="2"/>
  <c r="AX276" i="2"/>
  <c r="AX25" i="2"/>
  <c r="AX24" i="2"/>
  <c r="AX12" i="2"/>
  <c r="AX230" i="2"/>
  <c r="AX344" i="2"/>
  <c r="AX297" i="2"/>
  <c r="AX200" i="2"/>
  <c r="AX193" i="2"/>
  <c r="AX222" i="2"/>
  <c r="AX268" i="2"/>
  <c r="AX62" i="2"/>
  <c r="AX296" i="2"/>
  <c r="AX91" i="2"/>
  <c r="AX243" i="2"/>
  <c r="AX232" i="2"/>
  <c r="AX277" i="2"/>
  <c r="AX291" i="2"/>
  <c r="AX57" i="2"/>
  <c r="AX323" i="2"/>
  <c r="AX29" i="2"/>
  <c r="AX178" i="2"/>
  <c r="AX77" i="2"/>
  <c r="AX273" i="2"/>
  <c r="AX215" i="2"/>
  <c r="AX123" i="2"/>
  <c r="AX83" i="2"/>
  <c r="AX304" i="2"/>
  <c r="AX187" i="2"/>
  <c r="AX284" i="2"/>
  <c r="AX244" i="2"/>
  <c r="AX60" i="2"/>
  <c r="AX209" i="2"/>
  <c r="AX114" i="2"/>
  <c r="AX81" i="2"/>
  <c r="AX315" i="2"/>
  <c r="AX280" i="2"/>
  <c r="AX149" i="2"/>
  <c r="AX191" i="2"/>
  <c r="AX35" i="2"/>
  <c r="AX36" i="2"/>
  <c r="AX253" i="2"/>
  <c r="AX67" i="2"/>
  <c r="AX94" i="2"/>
  <c r="AX350" i="2"/>
  <c r="AX227" i="2"/>
  <c r="AX322" i="2"/>
  <c r="AX307" i="2"/>
  <c r="AX136" i="2"/>
  <c r="AX259" i="2"/>
  <c r="AX314" i="2"/>
  <c r="AX141" i="2"/>
  <c r="AX175" i="2"/>
  <c r="AX349" i="2"/>
  <c r="AX312" i="2"/>
  <c r="AX59" i="2"/>
  <c r="AX37" i="2"/>
  <c r="AX327" i="2"/>
  <c r="AX320" i="2"/>
  <c r="AX30" i="2"/>
  <c r="AX28" i="2"/>
  <c r="AX51" i="2"/>
  <c r="AX206" i="2"/>
  <c r="AX281" i="2"/>
  <c r="AX43" i="2"/>
  <c r="AX340" i="2"/>
  <c r="AX236" i="2"/>
  <c r="AX231" i="2"/>
  <c r="AX345" i="2"/>
  <c r="AX203" i="2"/>
  <c r="AX13" i="2"/>
  <c r="AX130" i="2"/>
  <c r="AX33" i="2"/>
  <c r="AX285" i="2"/>
  <c r="AX194" i="2"/>
  <c r="AX240" i="2"/>
  <c r="AX254" i="2"/>
  <c r="AX278" i="2"/>
  <c r="AX306" i="2"/>
  <c r="AX23" i="2"/>
  <c r="AX8" i="2"/>
  <c r="AX53" i="2"/>
  <c r="AX39" i="2"/>
  <c r="AX148" i="2"/>
  <c r="AX313" i="2"/>
  <c r="AX107" i="2"/>
  <c r="AX228" i="2"/>
  <c r="AX110" i="2"/>
  <c r="AX45" i="2"/>
  <c r="AX17" i="2"/>
  <c r="AX233" i="2"/>
  <c r="AX249" i="2"/>
  <c r="AX102" i="2"/>
  <c r="AX330" i="2"/>
  <c r="AX126" i="2"/>
  <c r="AX269" i="2"/>
  <c r="AX267" i="2"/>
  <c r="AX293" i="2"/>
  <c r="AX335" i="2"/>
  <c r="AX204" i="2"/>
  <c r="AX87" i="2"/>
  <c r="AX142" i="2"/>
  <c r="AX117" i="2"/>
  <c r="AX88" i="2"/>
  <c r="AX47" i="2"/>
  <c r="AX20" i="2"/>
  <c r="AX218" i="2"/>
  <c r="AX292" i="2"/>
  <c r="AX205" i="2"/>
  <c r="AX212" i="2"/>
  <c r="AX260" i="2"/>
  <c r="AX144" i="2"/>
  <c r="AX247" i="2"/>
  <c r="AX338" i="2"/>
  <c r="AX217" i="2"/>
  <c r="AX27" i="2"/>
  <c r="AX69" i="2"/>
  <c r="AX6" i="2"/>
  <c r="AX103" i="2"/>
  <c r="AX34" i="2"/>
  <c r="AX237" i="2"/>
  <c r="AX79" i="2"/>
  <c r="AX137" i="2"/>
  <c r="AX246" i="2"/>
  <c r="AX95" i="2"/>
  <c r="AX311" i="2"/>
  <c r="AX263" i="2"/>
  <c r="AX58" i="2"/>
  <c r="AX4" i="2"/>
  <c r="AX14" i="2"/>
  <c r="AX61" i="2"/>
  <c r="AX65" i="2"/>
  <c r="AX282" i="2"/>
  <c r="AX86" i="2"/>
  <c r="AX139" i="2"/>
  <c r="AX207" i="2"/>
  <c r="AX108" i="2"/>
  <c r="AX5" i="2"/>
  <c r="AX19" i="2"/>
  <c r="AX18" i="2"/>
  <c r="AX56" i="2"/>
  <c r="AX208" i="2"/>
  <c r="AX9" i="2"/>
  <c r="AX245" i="2"/>
  <c r="AX132" i="2"/>
  <c r="AX15" i="2"/>
  <c r="AX42" i="2"/>
  <c r="AX74" i="2"/>
  <c r="AX274" i="2"/>
  <c r="AX316" i="2"/>
  <c r="AX341" i="2"/>
  <c r="AX298" i="2"/>
  <c r="AX156" i="2"/>
  <c r="AX7" i="2"/>
  <c r="AX105" i="2"/>
  <c r="AX161" i="2"/>
  <c r="AX49" i="2"/>
  <c r="AX38" i="2"/>
  <c r="AX135" i="2"/>
  <c r="AX89" i="2"/>
  <c r="AX355" i="2"/>
  <c r="AX290" i="2"/>
  <c r="AX85" i="2"/>
  <c r="AX196" i="2"/>
  <c r="AX2" i="2"/>
  <c r="AX302" i="2"/>
  <c r="AX11" i="2"/>
  <c r="AX131" i="2"/>
  <c r="AX55" i="2"/>
  <c r="AX188" i="2"/>
  <c r="AX265" i="2"/>
  <c r="AX32" i="2"/>
  <c r="AX185" i="2"/>
  <c r="AX10" i="2"/>
  <c r="AX54" i="2"/>
  <c r="AX351" i="2"/>
  <c r="AX333" i="2"/>
  <c r="AX82" i="2"/>
  <c r="AX40" i="2"/>
  <c r="AX347" i="2"/>
  <c r="AX186" i="2"/>
  <c r="AX150" i="2"/>
  <c r="AX68" i="2"/>
  <c r="AX166" i="2"/>
  <c r="AW288" i="2"/>
  <c r="BH288" i="2" s="1"/>
  <c r="AW321" i="2"/>
  <c r="BH321" i="2" s="1"/>
  <c r="AW160" i="2"/>
  <c r="BH160" i="2" s="1"/>
  <c r="AW294" i="2"/>
  <c r="BH294" i="2" s="1"/>
  <c r="AW289" i="2"/>
  <c r="BH289" i="2" s="1"/>
  <c r="AW112" i="2"/>
  <c r="BH112" i="2" s="1"/>
  <c r="AW134" i="2"/>
  <c r="BH134" i="2" s="1"/>
  <c r="AW303" i="2"/>
  <c r="BH303" i="2" s="1"/>
  <c r="AW78" i="2"/>
  <c r="BH78" i="2" s="1"/>
  <c r="AW125" i="2"/>
  <c r="BH125" i="2" s="1"/>
  <c r="AW266" i="2"/>
  <c r="BH266" i="2" s="1"/>
  <c r="AW157" i="2"/>
  <c r="BH157" i="2" s="1"/>
  <c r="AW70" i="2"/>
  <c r="BH70" i="2" s="1"/>
  <c r="AW21" i="2"/>
  <c r="BH21" i="2" s="1"/>
  <c r="AW352" i="2"/>
  <c r="BH352" i="2" s="1"/>
  <c r="AW318" i="2"/>
  <c r="BH318" i="2" s="1"/>
  <c r="AW275" i="2"/>
  <c r="BH275" i="2" s="1"/>
  <c r="AW50" i="2"/>
  <c r="BH50" i="2" s="1"/>
  <c r="AW283" i="2"/>
  <c r="BH283" i="2" s="1"/>
  <c r="AW279" i="2"/>
  <c r="BH279" i="2" s="1"/>
  <c r="AW48" i="2"/>
  <c r="BH48" i="2" s="1"/>
  <c r="AW3" i="2"/>
  <c r="BH3" i="2" s="1"/>
  <c r="AW92" i="2"/>
  <c r="BH92" i="2" s="1"/>
  <c r="AW224" i="2"/>
  <c r="BH224" i="2" s="1"/>
  <c r="AW239" i="2"/>
  <c r="BH239" i="2" s="1"/>
  <c r="AW301" i="2"/>
  <c r="BH301" i="2" s="1"/>
  <c r="AW248" i="2"/>
  <c r="BH248" i="2" s="1"/>
  <c r="AW73" i="2"/>
  <c r="BH73" i="2" s="1"/>
  <c r="AW276" i="2"/>
  <c r="BH276" i="2" s="1"/>
  <c r="AW25" i="2"/>
  <c r="BH25" i="2" s="1"/>
  <c r="AW24" i="2"/>
  <c r="BH24" i="2" s="1"/>
  <c r="AW12" i="2"/>
  <c r="BH12" i="2" s="1"/>
  <c r="AW230" i="2"/>
  <c r="BH230" i="2" s="1"/>
  <c r="AW344" i="2"/>
  <c r="BH344" i="2" s="1"/>
  <c r="AW297" i="2"/>
  <c r="BH297" i="2" s="1"/>
  <c r="AW200" i="2"/>
  <c r="BH200" i="2" s="1"/>
  <c r="AW193" i="2"/>
  <c r="BH193" i="2" s="1"/>
  <c r="AW222" i="2"/>
  <c r="BH222" i="2" s="1"/>
  <c r="AW268" i="2"/>
  <c r="BH268" i="2" s="1"/>
  <c r="AW62" i="2"/>
  <c r="BH62" i="2" s="1"/>
  <c r="AW296" i="2"/>
  <c r="BH296" i="2" s="1"/>
  <c r="AW91" i="2"/>
  <c r="BH91" i="2" s="1"/>
  <c r="AW243" i="2"/>
  <c r="BH243" i="2" s="1"/>
  <c r="AW232" i="2"/>
  <c r="BH232" i="2" s="1"/>
  <c r="AW277" i="2"/>
  <c r="BH277" i="2" s="1"/>
  <c r="AW291" i="2"/>
  <c r="BH291" i="2" s="1"/>
  <c r="AW57" i="2"/>
  <c r="BH57" i="2" s="1"/>
  <c r="AW323" i="2"/>
  <c r="BH323" i="2" s="1"/>
  <c r="AW29" i="2"/>
  <c r="BH29" i="2" s="1"/>
  <c r="AW178" i="2"/>
  <c r="BH178" i="2" s="1"/>
  <c r="AW77" i="2"/>
  <c r="BH77" i="2" s="1"/>
  <c r="AW273" i="2"/>
  <c r="BH273" i="2" s="1"/>
  <c r="AW215" i="2"/>
  <c r="BH215" i="2" s="1"/>
  <c r="AW123" i="2"/>
  <c r="BH123" i="2" s="1"/>
  <c r="AW83" i="2"/>
  <c r="BH83" i="2" s="1"/>
  <c r="AW304" i="2"/>
  <c r="BH304" i="2" s="1"/>
  <c r="AW187" i="2"/>
  <c r="BH187" i="2" s="1"/>
  <c r="AW284" i="2"/>
  <c r="BH284" i="2" s="1"/>
  <c r="AW244" i="2"/>
  <c r="BH244" i="2" s="1"/>
  <c r="AW60" i="2"/>
  <c r="BH60" i="2" s="1"/>
  <c r="AW209" i="2"/>
  <c r="BH209" i="2" s="1"/>
  <c r="AW114" i="2"/>
  <c r="BH114" i="2" s="1"/>
  <c r="AW81" i="2"/>
  <c r="BH81" i="2" s="1"/>
  <c r="AW315" i="2"/>
  <c r="BH315" i="2" s="1"/>
  <c r="AW280" i="2"/>
  <c r="BH280" i="2" s="1"/>
  <c r="AW149" i="2"/>
  <c r="BH149" i="2" s="1"/>
  <c r="AW191" i="2"/>
  <c r="BH191" i="2" s="1"/>
  <c r="AW35" i="2"/>
  <c r="BH35" i="2" s="1"/>
  <c r="AW36" i="2"/>
  <c r="BH36" i="2" s="1"/>
  <c r="AW253" i="2"/>
  <c r="BH253" i="2" s="1"/>
  <c r="AW67" i="2"/>
  <c r="BH67" i="2" s="1"/>
  <c r="AW94" i="2"/>
  <c r="BH94" i="2" s="1"/>
  <c r="AW350" i="2"/>
  <c r="BH350" i="2" s="1"/>
  <c r="AW227" i="2"/>
  <c r="BH227" i="2" s="1"/>
  <c r="AW322" i="2"/>
  <c r="BH322" i="2" s="1"/>
  <c r="AW307" i="2"/>
  <c r="BH307" i="2" s="1"/>
  <c r="AW136" i="2"/>
  <c r="BH136" i="2" s="1"/>
  <c r="AW259" i="2"/>
  <c r="BH259" i="2" s="1"/>
  <c r="AW314" i="2"/>
  <c r="BH314" i="2" s="1"/>
  <c r="AW141" i="2"/>
  <c r="BH141" i="2" s="1"/>
  <c r="AW175" i="2"/>
  <c r="BH175" i="2" s="1"/>
  <c r="AW349" i="2"/>
  <c r="BH349" i="2" s="1"/>
  <c r="AW312" i="2"/>
  <c r="BH312" i="2" s="1"/>
  <c r="AW59" i="2"/>
  <c r="BH59" i="2" s="1"/>
  <c r="AW37" i="2"/>
  <c r="BH37" i="2" s="1"/>
  <c r="AW327" i="2"/>
  <c r="BH327" i="2" s="1"/>
  <c r="AW320" i="2"/>
  <c r="BH320" i="2" s="1"/>
  <c r="AW30" i="2"/>
  <c r="BH30" i="2" s="1"/>
  <c r="AW28" i="2"/>
  <c r="BH28" i="2" s="1"/>
  <c r="AW51" i="2"/>
  <c r="BH51" i="2" s="1"/>
  <c r="AW206" i="2"/>
  <c r="BH206" i="2" s="1"/>
  <c r="AW281" i="2"/>
  <c r="BH281" i="2" s="1"/>
  <c r="AW43" i="2"/>
  <c r="BH43" i="2" s="1"/>
  <c r="AW340" i="2"/>
  <c r="BH340" i="2" s="1"/>
  <c r="AW236" i="2"/>
  <c r="BH236" i="2" s="1"/>
  <c r="AW231" i="2"/>
  <c r="BH231" i="2" s="1"/>
  <c r="AW345" i="2"/>
  <c r="BH345" i="2" s="1"/>
  <c r="AW203" i="2"/>
  <c r="BH203" i="2" s="1"/>
  <c r="AW13" i="2"/>
  <c r="BH13" i="2" s="1"/>
  <c r="AW130" i="2"/>
  <c r="BH130" i="2" s="1"/>
  <c r="AW33" i="2"/>
  <c r="BH33" i="2" s="1"/>
  <c r="AW285" i="2"/>
  <c r="BH285" i="2" s="1"/>
  <c r="AW194" i="2"/>
  <c r="BH194" i="2" s="1"/>
  <c r="AW240" i="2"/>
  <c r="BH240" i="2" s="1"/>
  <c r="AW254" i="2"/>
  <c r="BH254" i="2" s="1"/>
  <c r="AW278" i="2"/>
  <c r="BH278" i="2" s="1"/>
  <c r="AW306" i="2"/>
  <c r="BH306" i="2" s="1"/>
  <c r="AW23" i="2"/>
  <c r="BH23" i="2" s="1"/>
  <c r="AW8" i="2"/>
  <c r="BH8" i="2" s="1"/>
  <c r="AW53" i="2"/>
  <c r="BH53" i="2" s="1"/>
  <c r="AW39" i="2"/>
  <c r="BH39" i="2" s="1"/>
  <c r="AW148" i="2"/>
  <c r="BH148" i="2" s="1"/>
  <c r="AW313" i="2"/>
  <c r="BH313" i="2" s="1"/>
  <c r="AW107" i="2"/>
  <c r="BH107" i="2" s="1"/>
  <c r="AW228" i="2"/>
  <c r="BH228" i="2" s="1"/>
  <c r="AW110" i="2"/>
  <c r="BH110" i="2" s="1"/>
  <c r="AW45" i="2"/>
  <c r="BH45" i="2" s="1"/>
  <c r="AW17" i="2"/>
  <c r="BH17" i="2" s="1"/>
  <c r="AW233" i="2"/>
  <c r="BH233" i="2" s="1"/>
  <c r="AW249" i="2"/>
  <c r="BH249" i="2" s="1"/>
  <c r="AW102" i="2"/>
  <c r="BH102" i="2" s="1"/>
  <c r="AW330" i="2"/>
  <c r="BH330" i="2" s="1"/>
  <c r="AW126" i="2"/>
  <c r="BH126" i="2" s="1"/>
  <c r="AW269" i="2"/>
  <c r="BH269" i="2" s="1"/>
  <c r="AW267" i="2"/>
  <c r="BH267" i="2" s="1"/>
  <c r="AW293" i="2"/>
  <c r="BH293" i="2" s="1"/>
  <c r="AW335" i="2"/>
  <c r="BH335" i="2" s="1"/>
  <c r="AW204" i="2"/>
  <c r="BH204" i="2" s="1"/>
  <c r="AW87" i="2"/>
  <c r="BH87" i="2" s="1"/>
  <c r="AW142" i="2"/>
  <c r="BH142" i="2" s="1"/>
  <c r="AW117" i="2"/>
  <c r="BH117" i="2" s="1"/>
  <c r="AW88" i="2"/>
  <c r="BH88" i="2" s="1"/>
  <c r="AW47" i="2"/>
  <c r="BH47" i="2" s="1"/>
  <c r="AW20" i="2"/>
  <c r="BH20" i="2" s="1"/>
  <c r="AW218" i="2"/>
  <c r="BH218" i="2" s="1"/>
  <c r="AW292" i="2"/>
  <c r="BH292" i="2" s="1"/>
  <c r="AW205" i="2"/>
  <c r="BH205" i="2" s="1"/>
  <c r="AW212" i="2"/>
  <c r="BH212" i="2" s="1"/>
  <c r="AW260" i="2"/>
  <c r="BH260" i="2" s="1"/>
  <c r="AW144" i="2"/>
  <c r="BH144" i="2" s="1"/>
  <c r="AW247" i="2"/>
  <c r="BH247" i="2" s="1"/>
  <c r="AW338" i="2"/>
  <c r="BH338" i="2" s="1"/>
  <c r="AW217" i="2"/>
  <c r="BH217" i="2" s="1"/>
  <c r="AW27" i="2"/>
  <c r="BH27" i="2" s="1"/>
  <c r="AW69" i="2"/>
  <c r="BH69" i="2" s="1"/>
  <c r="AW6" i="2"/>
  <c r="BH6" i="2" s="1"/>
  <c r="AW103" i="2"/>
  <c r="BH103" i="2" s="1"/>
  <c r="AW34" i="2"/>
  <c r="BH34" i="2" s="1"/>
  <c r="AW237" i="2"/>
  <c r="BH237" i="2" s="1"/>
  <c r="AW79" i="2"/>
  <c r="BH79" i="2" s="1"/>
  <c r="AW137" i="2"/>
  <c r="BH137" i="2" s="1"/>
  <c r="AW246" i="2"/>
  <c r="BH246" i="2" s="1"/>
  <c r="AW95" i="2"/>
  <c r="BH95" i="2" s="1"/>
  <c r="AW311" i="2"/>
  <c r="BH311" i="2" s="1"/>
  <c r="AW263" i="2"/>
  <c r="BH263" i="2" s="1"/>
  <c r="AW58" i="2"/>
  <c r="BH58" i="2" s="1"/>
  <c r="AW4" i="2"/>
  <c r="BH4" i="2" s="1"/>
  <c r="AW14" i="2"/>
  <c r="BH14" i="2" s="1"/>
  <c r="AW61" i="2"/>
  <c r="BH61" i="2" s="1"/>
  <c r="AW65" i="2"/>
  <c r="BH65" i="2" s="1"/>
  <c r="AW282" i="2"/>
  <c r="BH282" i="2" s="1"/>
  <c r="AW86" i="2"/>
  <c r="BH86" i="2" s="1"/>
  <c r="AW139" i="2"/>
  <c r="BH139" i="2" s="1"/>
  <c r="AW207" i="2"/>
  <c r="BH207" i="2" s="1"/>
  <c r="AW108" i="2"/>
  <c r="BH108" i="2" s="1"/>
  <c r="AW5" i="2"/>
  <c r="BH5" i="2" s="1"/>
  <c r="AW19" i="2"/>
  <c r="BH19" i="2" s="1"/>
  <c r="AW18" i="2"/>
  <c r="BH18" i="2" s="1"/>
  <c r="AW56" i="2"/>
  <c r="BH56" i="2" s="1"/>
  <c r="AW208" i="2"/>
  <c r="BH208" i="2" s="1"/>
  <c r="AW9" i="2"/>
  <c r="BH9" i="2" s="1"/>
  <c r="AW245" i="2"/>
  <c r="BH245" i="2" s="1"/>
  <c r="AW132" i="2"/>
  <c r="BH132" i="2" s="1"/>
  <c r="AW15" i="2"/>
  <c r="BH15" i="2" s="1"/>
  <c r="AW42" i="2"/>
  <c r="BH42" i="2" s="1"/>
  <c r="AW74" i="2"/>
  <c r="BH74" i="2" s="1"/>
  <c r="AW274" i="2"/>
  <c r="BH274" i="2" s="1"/>
  <c r="AW316" i="2"/>
  <c r="BH316" i="2" s="1"/>
  <c r="AW341" i="2"/>
  <c r="BH341" i="2" s="1"/>
  <c r="AW298" i="2"/>
  <c r="BH298" i="2" s="1"/>
  <c r="AW156" i="2"/>
  <c r="BH156" i="2" s="1"/>
  <c r="AW7" i="2"/>
  <c r="BH7" i="2" s="1"/>
  <c r="AW105" i="2"/>
  <c r="BH105" i="2" s="1"/>
  <c r="AW161" i="2"/>
  <c r="BH161" i="2" s="1"/>
  <c r="AW49" i="2"/>
  <c r="BH49" i="2" s="1"/>
  <c r="AW38" i="2"/>
  <c r="BH38" i="2" s="1"/>
  <c r="AW135" i="2"/>
  <c r="BH135" i="2" s="1"/>
  <c r="AW89" i="2"/>
  <c r="BH89" i="2" s="1"/>
  <c r="AW355" i="2"/>
  <c r="BH355" i="2" s="1"/>
  <c r="AW290" i="2"/>
  <c r="BH290" i="2" s="1"/>
  <c r="AW85" i="2"/>
  <c r="BH85" i="2" s="1"/>
  <c r="AW196" i="2"/>
  <c r="BH196" i="2" s="1"/>
  <c r="AW2" i="2"/>
  <c r="BH2" i="2" s="1"/>
  <c r="AW302" i="2"/>
  <c r="BH302" i="2" s="1"/>
  <c r="AW11" i="2"/>
  <c r="BH11" i="2" s="1"/>
  <c r="AW131" i="2"/>
  <c r="BH131" i="2" s="1"/>
  <c r="AW55" i="2"/>
  <c r="BH55" i="2" s="1"/>
  <c r="AW188" i="2"/>
  <c r="BH188" i="2" s="1"/>
  <c r="AW265" i="2"/>
  <c r="BH265" i="2" s="1"/>
  <c r="AW32" i="2"/>
  <c r="BH32" i="2" s="1"/>
  <c r="AW185" i="2"/>
  <c r="BH185" i="2" s="1"/>
  <c r="AW10" i="2"/>
  <c r="BH10" i="2" s="1"/>
  <c r="AW54" i="2"/>
  <c r="BH54" i="2" s="1"/>
  <c r="AW351" i="2"/>
  <c r="BH351" i="2" s="1"/>
  <c r="AW333" i="2"/>
  <c r="BH333" i="2" s="1"/>
  <c r="AW82" i="2"/>
  <c r="BH82" i="2" s="1"/>
  <c r="AW40" i="2"/>
  <c r="BH40" i="2" s="1"/>
  <c r="AW347" i="2"/>
  <c r="BH347" i="2" s="1"/>
  <c r="AW186" i="2"/>
  <c r="BH186" i="2" s="1"/>
  <c r="AW150" i="2"/>
  <c r="BH150" i="2" s="1"/>
  <c r="AW68" i="2"/>
  <c r="BH68" i="2" s="1"/>
  <c r="AW166" i="2"/>
  <c r="BH166" i="2" s="1"/>
  <c r="AV288" i="2"/>
  <c r="BG288" i="2" s="1"/>
  <c r="AV321" i="2"/>
  <c r="BG321" i="2" s="1"/>
  <c r="AV160" i="2"/>
  <c r="BG160" i="2" s="1"/>
  <c r="AV294" i="2"/>
  <c r="BG294" i="2" s="1"/>
  <c r="AV289" i="2"/>
  <c r="BG289" i="2" s="1"/>
  <c r="AV112" i="2"/>
  <c r="BG112" i="2" s="1"/>
  <c r="AV134" i="2"/>
  <c r="BG134" i="2" s="1"/>
  <c r="AV303" i="2"/>
  <c r="BG303" i="2" s="1"/>
  <c r="AV78" i="2"/>
  <c r="BG78" i="2" s="1"/>
  <c r="AV125" i="2"/>
  <c r="BG125" i="2" s="1"/>
  <c r="AV266" i="2"/>
  <c r="BG266" i="2" s="1"/>
  <c r="AV157" i="2"/>
  <c r="BG157" i="2" s="1"/>
  <c r="AV70" i="2"/>
  <c r="BG70" i="2" s="1"/>
  <c r="AV21" i="2"/>
  <c r="BG21" i="2" s="1"/>
  <c r="AV352" i="2"/>
  <c r="BG352" i="2" s="1"/>
  <c r="AV318" i="2"/>
  <c r="BG318" i="2" s="1"/>
  <c r="AV275" i="2"/>
  <c r="BG275" i="2" s="1"/>
  <c r="AV50" i="2"/>
  <c r="BG50" i="2" s="1"/>
  <c r="AV283" i="2"/>
  <c r="BG283" i="2" s="1"/>
  <c r="AV279" i="2"/>
  <c r="BG279" i="2" s="1"/>
  <c r="AV48" i="2"/>
  <c r="BG48" i="2" s="1"/>
  <c r="AV3" i="2"/>
  <c r="BG3" i="2" s="1"/>
  <c r="AV92" i="2"/>
  <c r="BG92" i="2" s="1"/>
  <c r="AV224" i="2"/>
  <c r="BG224" i="2" s="1"/>
  <c r="AV239" i="2"/>
  <c r="BG239" i="2" s="1"/>
  <c r="AV301" i="2"/>
  <c r="BG301" i="2" s="1"/>
  <c r="AV248" i="2"/>
  <c r="BG248" i="2" s="1"/>
  <c r="AV73" i="2"/>
  <c r="BG73" i="2" s="1"/>
  <c r="AV276" i="2"/>
  <c r="BG276" i="2" s="1"/>
  <c r="AV25" i="2"/>
  <c r="BG25" i="2" s="1"/>
  <c r="AV24" i="2"/>
  <c r="BG24" i="2" s="1"/>
  <c r="AV12" i="2"/>
  <c r="BG12" i="2" s="1"/>
  <c r="AV230" i="2"/>
  <c r="BG230" i="2" s="1"/>
  <c r="AV344" i="2"/>
  <c r="BG344" i="2" s="1"/>
  <c r="AV297" i="2"/>
  <c r="BG297" i="2" s="1"/>
  <c r="AV200" i="2"/>
  <c r="BG200" i="2" s="1"/>
  <c r="AV193" i="2"/>
  <c r="BG193" i="2" s="1"/>
  <c r="AV222" i="2"/>
  <c r="BG222" i="2" s="1"/>
  <c r="AV268" i="2"/>
  <c r="BG268" i="2" s="1"/>
  <c r="AV62" i="2"/>
  <c r="BG62" i="2" s="1"/>
  <c r="AV296" i="2"/>
  <c r="BG296" i="2" s="1"/>
  <c r="AV91" i="2"/>
  <c r="BG91" i="2" s="1"/>
  <c r="AV243" i="2"/>
  <c r="BG243" i="2" s="1"/>
  <c r="AV232" i="2"/>
  <c r="BG232" i="2" s="1"/>
  <c r="AV277" i="2"/>
  <c r="BG277" i="2" s="1"/>
  <c r="AV291" i="2"/>
  <c r="BG291" i="2" s="1"/>
  <c r="AV57" i="2"/>
  <c r="BG57" i="2" s="1"/>
  <c r="AV323" i="2"/>
  <c r="BG323" i="2" s="1"/>
  <c r="AV29" i="2"/>
  <c r="BG29" i="2" s="1"/>
  <c r="AV178" i="2"/>
  <c r="BG178" i="2" s="1"/>
  <c r="AV77" i="2"/>
  <c r="BG77" i="2" s="1"/>
  <c r="AV273" i="2"/>
  <c r="BG273" i="2" s="1"/>
  <c r="AV215" i="2"/>
  <c r="BG215" i="2" s="1"/>
  <c r="AV123" i="2"/>
  <c r="BG123" i="2" s="1"/>
  <c r="AV83" i="2"/>
  <c r="BG83" i="2" s="1"/>
  <c r="AV304" i="2"/>
  <c r="BG304" i="2" s="1"/>
  <c r="AV187" i="2"/>
  <c r="BG187" i="2" s="1"/>
  <c r="AV284" i="2"/>
  <c r="BG284" i="2" s="1"/>
  <c r="AV244" i="2"/>
  <c r="BG244" i="2" s="1"/>
  <c r="AV60" i="2"/>
  <c r="BG60" i="2" s="1"/>
  <c r="AV209" i="2"/>
  <c r="BG209" i="2" s="1"/>
  <c r="AV114" i="2"/>
  <c r="BG114" i="2" s="1"/>
  <c r="AV81" i="2"/>
  <c r="BG81" i="2" s="1"/>
  <c r="AV315" i="2"/>
  <c r="BG315" i="2" s="1"/>
  <c r="AV280" i="2"/>
  <c r="BG280" i="2" s="1"/>
  <c r="AV149" i="2"/>
  <c r="BG149" i="2" s="1"/>
  <c r="AV191" i="2"/>
  <c r="BG191" i="2" s="1"/>
  <c r="AV35" i="2"/>
  <c r="BG35" i="2" s="1"/>
  <c r="AV36" i="2"/>
  <c r="BG36" i="2" s="1"/>
  <c r="AV253" i="2"/>
  <c r="BG253" i="2" s="1"/>
  <c r="AV67" i="2"/>
  <c r="BG67" i="2" s="1"/>
  <c r="AV94" i="2"/>
  <c r="BG94" i="2" s="1"/>
  <c r="AV350" i="2"/>
  <c r="BG350" i="2" s="1"/>
  <c r="AV227" i="2"/>
  <c r="BG227" i="2" s="1"/>
  <c r="AV322" i="2"/>
  <c r="BG322" i="2" s="1"/>
  <c r="AV307" i="2"/>
  <c r="BG307" i="2" s="1"/>
  <c r="AV136" i="2"/>
  <c r="BG136" i="2" s="1"/>
  <c r="AV259" i="2"/>
  <c r="BG259" i="2" s="1"/>
  <c r="AV314" i="2"/>
  <c r="BG314" i="2" s="1"/>
  <c r="AV141" i="2"/>
  <c r="BG141" i="2" s="1"/>
  <c r="AV175" i="2"/>
  <c r="BG175" i="2" s="1"/>
  <c r="AV349" i="2"/>
  <c r="BG349" i="2" s="1"/>
  <c r="AV312" i="2"/>
  <c r="BG312" i="2" s="1"/>
  <c r="AV59" i="2"/>
  <c r="BG59" i="2" s="1"/>
  <c r="AV37" i="2"/>
  <c r="BG37" i="2" s="1"/>
  <c r="AV327" i="2"/>
  <c r="BG327" i="2" s="1"/>
  <c r="AV320" i="2"/>
  <c r="BG320" i="2" s="1"/>
  <c r="AV30" i="2"/>
  <c r="BG30" i="2" s="1"/>
  <c r="AV28" i="2"/>
  <c r="BG28" i="2" s="1"/>
  <c r="AV51" i="2"/>
  <c r="BG51" i="2" s="1"/>
  <c r="AV206" i="2"/>
  <c r="BG206" i="2" s="1"/>
  <c r="AV281" i="2"/>
  <c r="BG281" i="2" s="1"/>
  <c r="AV43" i="2"/>
  <c r="BG43" i="2" s="1"/>
  <c r="AV340" i="2"/>
  <c r="BG340" i="2" s="1"/>
  <c r="AV236" i="2"/>
  <c r="BG236" i="2" s="1"/>
  <c r="AV231" i="2"/>
  <c r="BG231" i="2" s="1"/>
  <c r="AV345" i="2"/>
  <c r="BG345" i="2" s="1"/>
  <c r="AV203" i="2"/>
  <c r="BG203" i="2" s="1"/>
  <c r="AV13" i="2"/>
  <c r="BG13" i="2" s="1"/>
  <c r="AV130" i="2"/>
  <c r="BG130" i="2" s="1"/>
  <c r="AV33" i="2"/>
  <c r="BG33" i="2" s="1"/>
  <c r="AV285" i="2"/>
  <c r="BG285" i="2" s="1"/>
  <c r="AV194" i="2"/>
  <c r="BG194" i="2" s="1"/>
  <c r="AV240" i="2"/>
  <c r="BG240" i="2" s="1"/>
  <c r="AV254" i="2"/>
  <c r="BG254" i="2" s="1"/>
  <c r="AV278" i="2"/>
  <c r="BG278" i="2" s="1"/>
  <c r="AV306" i="2"/>
  <c r="BG306" i="2" s="1"/>
  <c r="AV23" i="2"/>
  <c r="BG23" i="2" s="1"/>
  <c r="AV8" i="2"/>
  <c r="BG8" i="2" s="1"/>
  <c r="AV53" i="2"/>
  <c r="BG53" i="2" s="1"/>
  <c r="AV39" i="2"/>
  <c r="BG39" i="2" s="1"/>
  <c r="AV148" i="2"/>
  <c r="BG148" i="2" s="1"/>
  <c r="AV313" i="2"/>
  <c r="BG313" i="2" s="1"/>
  <c r="AV107" i="2"/>
  <c r="BG107" i="2" s="1"/>
  <c r="AV228" i="2"/>
  <c r="BG228" i="2" s="1"/>
  <c r="AV110" i="2"/>
  <c r="BG110" i="2" s="1"/>
  <c r="AV45" i="2"/>
  <c r="BG45" i="2" s="1"/>
  <c r="AV17" i="2"/>
  <c r="BG17" i="2" s="1"/>
  <c r="AV233" i="2"/>
  <c r="BG233" i="2" s="1"/>
  <c r="AV249" i="2"/>
  <c r="BG249" i="2" s="1"/>
  <c r="AV102" i="2"/>
  <c r="BG102" i="2" s="1"/>
  <c r="AV330" i="2"/>
  <c r="BG330" i="2" s="1"/>
  <c r="AV126" i="2"/>
  <c r="BG126" i="2" s="1"/>
  <c r="AV269" i="2"/>
  <c r="BG269" i="2" s="1"/>
  <c r="AV267" i="2"/>
  <c r="BG267" i="2" s="1"/>
  <c r="AV293" i="2"/>
  <c r="BG293" i="2" s="1"/>
  <c r="AV335" i="2"/>
  <c r="BG335" i="2" s="1"/>
  <c r="AV204" i="2"/>
  <c r="BG204" i="2" s="1"/>
  <c r="AV87" i="2"/>
  <c r="BG87" i="2" s="1"/>
  <c r="AV142" i="2"/>
  <c r="BG142" i="2" s="1"/>
  <c r="AV117" i="2"/>
  <c r="BG117" i="2" s="1"/>
  <c r="AV88" i="2"/>
  <c r="BG88" i="2" s="1"/>
  <c r="AV47" i="2"/>
  <c r="BG47" i="2" s="1"/>
  <c r="AV20" i="2"/>
  <c r="BG20" i="2" s="1"/>
  <c r="AV218" i="2"/>
  <c r="BG218" i="2" s="1"/>
  <c r="AV292" i="2"/>
  <c r="BG292" i="2" s="1"/>
  <c r="AV205" i="2"/>
  <c r="BG205" i="2" s="1"/>
  <c r="AV212" i="2"/>
  <c r="BG212" i="2" s="1"/>
  <c r="AV260" i="2"/>
  <c r="BG260" i="2" s="1"/>
  <c r="AV144" i="2"/>
  <c r="BG144" i="2" s="1"/>
  <c r="AV247" i="2"/>
  <c r="BG247" i="2" s="1"/>
  <c r="AV338" i="2"/>
  <c r="BG338" i="2" s="1"/>
  <c r="AV217" i="2"/>
  <c r="BG217" i="2" s="1"/>
  <c r="AV27" i="2"/>
  <c r="BG27" i="2" s="1"/>
  <c r="AV69" i="2"/>
  <c r="BG69" i="2" s="1"/>
  <c r="AV6" i="2"/>
  <c r="BG6" i="2" s="1"/>
  <c r="AV103" i="2"/>
  <c r="BG103" i="2" s="1"/>
  <c r="AV34" i="2"/>
  <c r="BG34" i="2" s="1"/>
  <c r="AV237" i="2"/>
  <c r="BG237" i="2" s="1"/>
  <c r="AV79" i="2"/>
  <c r="BG79" i="2" s="1"/>
  <c r="AV137" i="2"/>
  <c r="BG137" i="2" s="1"/>
  <c r="AV246" i="2"/>
  <c r="BG246" i="2" s="1"/>
  <c r="AV95" i="2"/>
  <c r="BG95" i="2" s="1"/>
  <c r="AV311" i="2"/>
  <c r="BG311" i="2" s="1"/>
  <c r="AV263" i="2"/>
  <c r="BG263" i="2" s="1"/>
  <c r="AV58" i="2"/>
  <c r="BG58" i="2" s="1"/>
  <c r="AV4" i="2"/>
  <c r="BG4" i="2" s="1"/>
  <c r="AV14" i="2"/>
  <c r="BG14" i="2" s="1"/>
  <c r="AV61" i="2"/>
  <c r="BG61" i="2" s="1"/>
  <c r="AV65" i="2"/>
  <c r="BG65" i="2" s="1"/>
  <c r="AV282" i="2"/>
  <c r="BG282" i="2" s="1"/>
  <c r="AV86" i="2"/>
  <c r="BG86" i="2" s="1"/>
  <c r="AV139" i="2"/>
  <c r="BG139" i="2" s="1"/>
  <c r="AV207" i="2"/>
  <c r="BG207" i="2" s="1"/>
  <c r="AV108" i="2"/>
  <c r="BG108" i="2" s="1"/>
  <c r="AV5" i="2"/>
  <c r="BG5" i="2" s="1"/>
  <c r="AV19" i="2"/>
  <c r="BG19" i="2" s="1"/>
  <c r="AV18" i="2"/>
  <c r="BG18" i="2" s="1"/>
  <c r="AV56" i="2"/>
  <c r="BG56" i="2" s="1"/>
  <c r="AV208" i="2"/>
  <c r="BG208" i="2" s="1"/>
  <c r="AV9" i="2"/>
  <c r="BG9" i="2" s="1"/>
  <c r="AV245" i="2"/>
  <c r="BG245" i="2" s="1"/>
  <c r="AV132" i="2"/>
  <c r="BG132" i="2" s="1"/>
  <c r="AV15" i="2"/>
  <c r="BG15" i="2" s="1"/>
  <c r="AV42" i="2"/>
  <c r="BG42" i="2" s="1"/>
  <c r="AV74" i="2"/>
  <c r="BG74" i="2" s="1"/>
  <c r="AV274" i="2"/>
  <c r="BG274" i="2" s="1"/>
  <c r="AV316" i="2"/>
  <c r="BG316" i="2" s="1"/>
  <c r="AV341" i="2"/>
  <c r="BG341" i="2" s="1"/>
  <c r="AV298" i="2"/>
  <c r="BG298" i="2" s="1"/>
  <c r="AV156" i="2"/>
  <c r="BG156" i="2" s="1"/>
  <c r="AV7" i="2"/>
  <c r="BG7" i="2" s="1"/>
  <c r="AV105" i="2"/>
  <c r="BG105" i="2" s="1"/>
  <c r="AV161" i="2"/>
  <c r="BG161" i="2" s="1"/>
  <c r="AV49" i="2"/>
  <c r="BG49" i="2" s="1"/>
  <c r="AV38" i="2"/>
  <c r="BG38" i="2" s="1"/>
  <c r="AV135" i="2"/>
  <c r="BG135" i="2" s="1"/>
  <c r="AV89" i="2"/>
  <c r="BG89" i="2" s="1"/>
  <c r="AV355" i="2"/>
  <c r="BG355" i="2" s="1"/>
  <c r="AV290" i="2"/>
  <c r="BG290" i="2" s="1"/>
  <c r="AV85" i="2"/>
  <c r="BG85" i="2" s="1"/>
  <c r="AV196" i="2"/>
  <c r="BG196" i="2" s="1"/>
  <c r="AV2" i="2"/>
  <c r="BG2" i="2" s="1"/>
  <c r="AV302" i="2"/>
  <c r="BG302" i="2" s="1"/>
  <c r="AV11" i="2"/>
  <c r="BG11" i="2" s="1"/>
  <c r="AV131" i="2"/>
  <c r="BG131" i="2" s="1"/>
  <c r="AV55" i="2"/>
  <c r="BG55" i="2" s="1"/>
  <c r="AV188" i="2"/>
  <c r="BG188" i="2" s="1"/>
  <c r="AV265" i="2"/>
  <c r="BG265" i="2" s="1"/>
  <c r="AV32" i="2"/>
  <c r="BG32" i="2" s="1"/>
  <c r="AV185" i="2"/>
  <c r="BG185" i="2" s="1"/>
  <c r="AV10" i="2"/>
  <c r="BG10" i="2" s="1"/>
  <c r="AV54" i="2"/>
  <c r="BG54" i="2" s="1"/>
  <c r="AV351" i="2"/>
  <c r="BG351" i="2" s="1"/>
  <c r="AV333" i="2"/>
  <c r="BG333" i="2" s="1"/>
  <c r="AV82" i="2"/>
  <c r="BG82" i="2" s="1"/>
  <c r="AV40" i="2"/>
  <c r="BG40" i="2" s="1"/>
  <c r="AV347" i="2"/>
  <c r="BG347" i="2" s="1"/>
  <c r="AV186" i="2"/>
  <c r="BG186" i="2" s="1"/>
  <c r="AV150" i="2"/>
  <c r="BG150" i="2" s="1"/>
  <c r="AV68" i="2"/>
  <c r="BG68" i="2" s="1"/>
  <c r="AV166" i="2"/>
  <c r="BG166" i="2" s="1"/>
  <c r="AN16" i="1"/>
  <c r="AU16" i="1" s="1"/>
  <c r="AU41" i="1"/>
  <c r="AU44" i="1"/>
  <c r="AU46" i="1"/>
  <c r="AU52" i="1"/>
  <c r="AU63" i="1"/>
  <c r="AU64" i="1"/>
  <c r="AU66" i="1"/>
  <c r="AU71" i="1"/>
  <c r="AU72" i="1"/>
  <c r="AU75" i="1"/>
  <c r="AU76" i="1"/>
  <c r="AU80" i="1"/>
  <c r="AU84" i="1"/>
  <c r="AU90" i="1"/>
  <c r="AU93" i="1"/>
  <c r="AU96" i="1"/>
  <c r="AU97" i="1"/>
  <c r="AU98" i="1"/>
  <c r="AU99" i="1"/>
  <c r="AU100" i="1"/>
  <c r="AU101" i="1"/>
  <c r="AU104" i="1"/>
  <c r="AU106" i="1"/>
  <c r="AU109" i="1"/>
  <c r="AU111" i="1"/>
  <c r="AU113" i="1"/>
  <c r="AU115" i="1"/>
  <c r="AU116" i="1"/>
  <c r="AU118" i="1"/>
  <c r="AU119" i="1"/>
  <c r="AU120" i="1"/>
  <c r="AU121" i="1"/>
  <c r="AU122" i="1"/>
  <c r="AU124" i="1"/>
  <c r="AU127" i="1"/>
  <c r="AU128" i="1"/>
  <c r="AU129" i="1"/>
  <c r="AU133" i="1"/>
  <c r="AU138" i="1"/>
  <c r="AU140" i="1"/>
  <c r="AU143" i="1"/>
  <c r="AU145" i="1"/>
  <c r="AU146" i="1"/>
  <c r="AU147" i="1"/>
  <c r="AU151" i="1"/>
  <c r="AU152" i="1"/>
  <c r="AU153" i="1"/>
  <c r="AU154" i="1"/>
  <c r="AU155" i="1"/>
  <c r="AU158" i="1"/>
  <c r="AU159" i="1"/>
  <c r="AU162" i="1"/>
  <c r="AU163" i="1"/>
  <c r="AU164" i="1"/>
  <c r="AU165" i="1"/>
  <c r="AU167" i="1"/>
  <c r="AU168" i="1"/>
  <c r="AU169" i="1"/>
  <c r="AU170" i="1"/>
  <c r="AU171" i="1"/>
  <c r="AU172" i="1"/>
  <c r="AU173" i="1"/>
  <c r="AU174" i="1"/>
  <c r="AU176" i="1"/>
  <c r="AU177" i="1"/>
  <c r="AU179" i="1"/>
  <c r="AU180" i="1"/>
  <c r="AU181" i="1"/>
  <c r="AU182" i="1"/>
  <c r="AU183" i="1"/>
  <c r="AU184" i="1"/>
  <c r="AU189" i="1"/>
  <c r="AU190" i="1"/>
  <c r="AU192" i="1"/>
  <c r="AU195" i="1"/>
  <c r="AU197" i="1"/>
  <c r="AU198" i="1"/>
  <c r="AU199" i="1"/>
  <c r="AU201" i="1"/>
  <c r="AU202" i="1"/>
  <c r="AU210" i="1"/>
  <c r="AU211" i="1"/>
  <c r="AU213" i="1"/>
  <c r="AU214" i="1"/>
  <c r="AU216" i="1"/>
  <c r="AU219" i="1"/>
  <c r="AU220" i="1"/>
  <c r="AU221" i="1"/>
  <c r="AU223" i="1"/>
  <c r="AU225" i="1"/>
  <c r="AU226" i="1"/>
  <c r="AU229" i="1"/>
  <c r="AU234" i="1"/>
  <c r="AU235" i="1"/>
  <c r="AU238" i="1"/>
  <c r="AU241" i="1"/>
  <c r="AU242" i="1"/>
  <c r="AU250" i="1"/>
  <c r="AU251" i="1"/>
  <c r="AU252" i="1"/>
  <c r="AU255" i="1"/>
  <c r="AU256" i="1"/>
  <c r="AU257" i="1"/>
  <c r="AU258" i="1"/>
  <c r="AU261" i="1"/>
  <c r="AU262" i="1"/>
  <c r="AU264" i="1"/>
  <c r="AU270" i="1"/>
  <c r="AU271" i="1"/>
  <c r="AU272" i="1"/>
  <c r="AU286" i="1"/>
  <c r="AU287" i="1"/>
  <c r="AU295" i="1"/>
  <c r="AU299" i="1"/>
  <c r="AU300" i="1"/>
  <c r="AU305" i="1"/>
  <c r="AU308" i="1"/>
  <c r="AU309" i="1"/>
  <c r="AU310" i="1"/>
  <c r="AU317" i="1"/>
  <c r="AU319" i="1"/>
  <c r="AU324" i="1"/>
  <c r="AU325" i="1"/>
  <c r="AU326" i="1"/>
  <c r="AU328" i="1"/>
  <c r="AU329" i="1"/>
  <c r="AU331" i="1"/>
  <c r="AU332" i="1"/>
  <c r="AU334" i="1"/>
  <c r="AU336" i="1"/>
  <c r="AU337" i="1"/>
  <c r="AU339" i="1"/>
  <c r="AU342" i="1"/>
  <c r="AU343" i="1"/>
  <c r="AU346" i="1"/>
  <c r="AU348" i="1"/>
  <c r="AU353" i="1"/>
  <c r="AU354" i="1"/>
  <c r="AU356" i="1"/>
  <c r="AU357" i="1"/>
  <c r="AQ6" i="1"/>
  <c r="AQ359" i="1" l="1"/>
  <c r="AQ358" i="1"/>
  <c r="AQ357" i="1"/>
  <c r="AQ356" i="1"/>
  <c r="AQ355" i="1"/>
  <c r="AN355" i="1"/>
  <c r="AO355" i="1"/>
  <c r="AP355" i="1"/>
  <c r="AQ354" i="1"/>
  <c r="AQ353" i="1"/>
  <c r="AQ352" i="1"/>
  <c r="AN352" i="1"/>
  <c r="AO352" i="1"/>
  <c r="AP352" i="1"/>
  <c r="AQ351" i="1"/>
  <c r="AN351" i="1"/>
  <c r="AO351" i="1"/>
  <c r="AP351" i="1"/>
  <c r="AQ350" i="1"/>
  <c r="AN350" i="1"/>
  <c r="AO350" i="1"/>
  <c r="AP350" i="1"/>
  <c r="AQ349" i="1"/>
  <c r="AN349" i="1"/>
  <c r="AO349" i="1"/>
  <c r="AP349" i="1"/>
  <c r="AQ348" i="1"/>
  <c r="AQ347" i="1"/>
  <c r="AN347" i="1"/>
  <c r="AO347" i="1"/>
  <c r="AP347" i="1"/>
  <c r="AQ346" i="1"/>
  <c r="AQ345" i="1"/>
  <c r="AN345" i="1"/>
  <c r="AO345" i="1"/>
  <c r="AP345" i="1"/>
  <c r="AQ344" i="1"/>
  <c r="AN344" i="1"/>
  <c r="AO344" i="1"/>
  <c r="AP344" i="1"/>
  <c r="AQ343" i="1"/>
  <c r="AQ342" i="1"/>
  <c r="AQ341" i="1"/>
  <c r="AN341" i="1"/>
  <c r="AO341" i="1"/>
  <c r="AP341" i="1"/>
  <c r="AQ340" i="1"/>
  <c r="AN340" i="1"/>
  <c r="AO340" i="1"/>
  <c r="AP340" i="1"/>
  <c r="AQ339" i="1"/>
  <c r="AQ338" i="1"/>
  <c r="AN338" i="1"/>
  <c r="AO338" i="1"/>
  <c r="AP338" i="1"/>
  <c r="AQ337" i="1"/>
  <c r="AQ336" i="1"/>
  <c r="AQ335" i="1"/>
  <c r="AN335" i="1"/>
  <c r="AO335" i="1"/>
  <c r="AP335" i="1"/>
  <c r="AQ334" i="1"/>
  <c r="AQ333" i="1"/>
  <c r="AN333" i="1"/>
  <c r="AO333" i="1"/>
  <c r="AP333" i="1"/>
  <c r="AQ332" i="1"/>
  <c r="AQ331" i="1"/>
  <c r="AQ330" i="1"/>
  <c r="AN330" i="1"/>
  <c r="AO330" i="1"/>
  <c r="AP330" i="1"/>
  <c r="AQ329" i="1"/>
  <c r="AQ328" i="1"/>
  <c r="AQ327" i="1"/>
  <c r="AN327" i="1"/>
  <c r="AO327" i="1"/>
  <c r="AP327" i="1"/>
  <c r="AQ326" i="1"/>
  <c r="AQ325" i="1"/>
  <c r="AQ324" i="1"/>
  <c r="AQ323" i="1"/>
  <c r="AN323" i="1"/>
  <c r="AO323" i="1"/>
  <c r="AP323" i="1"/>
  <c r="AQ322" i="1"/>
  <c r="AN322" i="1"/>
  <c r="AO322" i="1"/>
  <c r="AP322" i="1"/>
  <c r="AQ321" i="1"/>
  <c r="AN321" i="1"/>
  <c r="AO321" i="1"/>
  <c r="AP321" i="1"/>
  <c r="AQ320" i="1"/>
  <c r="AN320" i="1"/>
  <c r="AO320" i="1"/>
  <c r="AP320" i="1"/>
  <c r="AQ319" i="1"/>
  <c r="AQ318" i="1"/>
  <c r="AN318" i="1"/>
  <c r="AO318" i="1"/>
  <c r="AP318" i="1"/>
  <c r="AQ317" i="1"/>
  <c r="AQ316" i="1"/>
  <c r="AN316" i="1"/>
  <c r="AO316" i="1"/>
  <c r="AP316" i="1"/>
  <c r="AQ315" i="1"/>
  <c r="AN315" i="1"/>
  <c r="AO315" i="1"/>
  <c r="AP315" i="1"/>
  <c r="AQ314" i="1"/>
  <c r="AN314" i="1"/>
  <c r="AO314" i="1"/>
  <c r="AP314" i="1"/>
  <c r="AQ313" i="1"/>
  <c r="AN313" i="1"/>
  <c r="AO313" i="1"/>
  <c r="AP313" i="1"/>
  <c r="AQ312" i="1"/>
  <c r="AN312" i="1"/>
  <c r="AO312" i="1"/>
  <c r="AP312" i="1"/>
  <c r="AQ311" i="1"/>
  <c r="AN311" i="1"/>
  <c r="AO311" i="1"/>
  <c r="AP311" i="1"/>
  <c r="AQ310" i="1"/>
  <c r="AQ309" i="1"/>
  <c r="AQ308" i="1"/>
  <c r="AQ307" i="1"/>
  <c r="AN307" i="1"/>
  <c r="AO307" i="1"/>
  <c r="AP307" i="1"/>
  <c r="AQ306" i="1"/>
  <c r="AN306" i="1"/>
  <c r="AO306" i="1"/>
  <c r="AP306" i="1"/>
  <c r="AQ305" i="1"/>
  <c r="AQ304" i="1"/>
  <c r="AN304" i="1"/>
  <c r="AO304" i="1"/>
  <c r="AP304" i="1"/>
  <c r="AQ303" i="1"/>
  <c r="AN303" i="1"/>
  <c r="AO303" i="1"/>
  <c r="AP303" i="1"/>
  <c r="AQ302" i="1"/>
  <c r="AN302" i="1"/>
  <c r="AO302" i="1"/>
  <c r="AP302" i="1"/>
  <c r="AQ301" i="1"/>
  <c r="AN301" i="1"/>
  <c r="AO301" i="1"/>
  <c r="AP301" i="1"/>
  <c r="AQ300" i="1"/>
  <c r="AQ298" i="1"/>
  <c r="AN298" i="1"/>
  <c r="AO298" i="1"/>
  <c r="AP298" i="1"/>
  <c r="AQ297" i="1"/>
  <c r="AN297" i="1"/>
  <c r="AO297" i="1"/>
  <c r="AP297" i="1"/>
  <c r="AQ296" i="1"/>
  <c r="AN296" i="1"/>
  <c r="AO296" i="1"/>
  <c r="AP296" i="1"/>
  <c r="AQ295" i="1"/>
  <c r="AQ294" i="1"/>
  <c r="AN294" i="1"/>
  <c r="AO294" i="1"/>
  <c r="AP294" i="1"/>
  <c r="AQ293" i="1"/>
  <c r="AN293" i="1"/>
  <c r="AO293" i="1"/>
  <c r="AP293" i="1"/>
  <c r="AQ292" i="1"/>
  <c r="AN292" i="1"/>
  <c r="AO292" i="1"/>
  <c r="AP292" i="1"/>
  <c r="AQ291" i="1"/>
  <c r="AN291" i="1"/>
  <c r="AO291" i="1"/>
  <c r="AP291" i="1"/>
  <c r="AQ290" i="1"/>
  <c r="AN290" i="1"/>
  <c r="AO290" i="1"/>
  <c r="AP290" i="1"/>
  <c r="AQ289" i="1"/>
  <c r="AN289" i="1"/>
  <c r="AO289" i="1"/>
  <c r="AP289" i="1"/>
  <c r="AQ288" i="1"/>
  <c r="AN288" i="1"/>
  <c r="AO288" i="1"/>
  <c r="AP288" i="1"/>
  <c r="AQ287" i="1"/>
  <c r="AQ286" i="1"/>
  <c r="AQ285" i="1"/>
  <c r="AN285" i="1"/>
  <c r="AO285" i="1"/>
  <c r="AP285" i="1"/>
  <c r="AQ284" i="1"/>
  <c r="AN284" i="1"/>
  <c r="AO284" i="1"/>
  <c r="AP284" i="1"/>
  <c r="AQ283" i="1"/>
  <c r="AN283" i="1"/>
  <c r="AO283" i="1"/>
  <c r="AP283" i="1"/>
  <c r="AQ282" i="1"/>
  <c r="AN282" i="1"/>
  <c r="AO282" i="1"/>
  <c r="AP282" i="1"/>
  <c r="AQ281" i="1"/>
  <c r="AN281" i="1"/>
  <c r="AO281" i="1"/>
  <c r="AP281" i="1"/>
  <c r="AQ280" i="1"/>
  <c r="AN280" i="1"/>
  <c r="AO280" i="1"/>
  <c r="AP280" i="1"/>
  <c r="AQ279" i="1"/>
  <c r="AN279" i="1"/>
  <c r="AO279" i="1"/>
  <c r="AP279" i="1"/>
  <c r="AQ278" i="1"/>
  <c r="AN278" i="1"/>
  <c r="AO278" i="1"/>
  <c r="AP278" i="1"/>
  <c r="AQ277" i="1"/>
  <c r="AN277" i="1"/>
  <c r="AO277" i="1"/>
  <c r="AP277" i="1"/>
  <c r="AQ276" i="1"/>
  <c r="AN276" i="1"/>
  <c r="AO276" i="1"/>
  <c r="AP276" i="1"/>
  <c r="AQ275" i="1"/>
  <c r="AN275" i="1"/>
  <c r="AO275" i="1"/>
  <c r="AP275" i="1"/>
  <c r="AQ274" i="1"/>
  <c r="AN274" i="1"/>
  <c r="AO274" i="1"/>
  <c r="AP274" i="1"/>
  <c r="AQ273" i="1"/>
  <c r="AN273" i="1"/>
  <c r="AO273" i="1"/>
  <c r="AP273" i="1"/>
  <c r="AQ272" i="1"/>
  <c r="AQ271" i="1"/>
  <c r="AQ270" i="1"/>
  <c r="AQ269" i="1"/>
  <c r="AN269" i="1"/>
  <c r="AO269" i="1"/>
  <c r="AP269" i="1"/>
  <c r="AQ268" i="1"/>
  <c r="AN268" i="1"/>
  <c r="AO268" i="1"/>
  <c r="AP268" i="1"/>
  <c r="AQ267" i="1"/>
  <c r="AN267" i="1"/>
  <c r="AO267" i="1"/>
  <c r="AP267" i="1"/>
  <c r="AQ266" i="1"/>
  <c r="AN266" i="1"/>
  <c r="AO266" i="1"/>
  <c r="AP266" i="1"/>
  <c r="AQ265" i="1"/>
  <c r="AN265" i="1"/>
  <c r="AO265" i="1"/>
  <c r="AP265" i="1"/>
  <c r="AQ264" i="1"/>
  <c r="AQ263" i="1"/>
  <c r="AN263" i="1"/>
  <c r="AO263" i="1"/>
  <c r="AP263" i="1"/>
  <c r="AQ262" i="1"/>
  <c r="AQ261" i="1"/>
  <c r="AQ260" i="1"/>
  <c r="AN260" i="1"/>
  <c r="AO260" i="1"/>
  <c r="AP260" i="1"/>
  <c r="AQ259" i="1"/>
  <c r="AN259" i="1"/>
  <c r="AO259" i="1"/>
  <c r="AP259" i="1"/>
  <c r="AQ258" i="1"/>
  <c r="AQ257" i="1"/>
  <c r="AQ256" i="1"/>
  <c r="AQ255" i="1"/>
  <c r="AQ254" i="1"/>
  <c r="AN254" i="1"/>
  <c r="AO254" i="1"/>
  <c r="AP254" i="1"/>
  <c r="AQ253" i="1"/>
  <c r="AN253" i="1"/>
  <c r="AO253" i="1"/>
  <c r="AP253" i="1"/>
  <c r="AQ252" i="1"/>
  <c r="AQ251" i="1"/>
  <c r="AQ250" i="1"/>
  <c r="AQ249" i="1"/>
  <c r="AN249" i="1"/>
  <c r="AO249" i="1"/>
  <c r="AP249" i="1"/>
  <c r="AQ248" i="1"/>
  <c r="AN248" i="1"/>
  <c r="AO248" i="1"/>
  <c r="AP248" i="1"/>
  <c r="AQ247" i="1"/>
  <c r="AN247" i="1"/>
  <c r="AO247" i="1"/>
  <c r="AP247" i="1"/>
  <c r="AQ246" i="1"/>
  <c r="AN246" i="1"/>
  <c r="AO246" i="1"/>
  <c r="AP246" i="1"/>
  <c r="AQ245" i="1"/>
  <c r="AN245" i="1"/>
  <c r="AO245" i="1"/>
  <c r="AP245" i="1"/>
  <c r="AQ244" i="1"/>
  <c r="AN244" i="1"/>
  <c r="AO244" i="1"/>
  <c r="AP244" i="1"/>
  <c r="AQ243" i="1"/>
  <c r="AN243" i="1"/>
  <c r="AO243" i="1"/>
  <c r="AP243" i="1"/>
  <c r="AQ242" i="1"/>
  <c r="AQ241" i="1"/>
  <c r="AQ240" i="1"/>
  <c r="AN240" i="1"/>
  <c r="AO240" i="1"/>
  <c r="AP240" i="1"/>
  <c r="AQ239" i="1"/>
  <c r="AN239" i="1"/>
  <c r="AO239" i="1"/>
  <c r="AP239" i="1"/>
  <c r="AQ238" i="1"/>
  <c r="AQ237" i="1"/>
  <c r="AN237" i="1"/>
  <c r="AO237" i="1"/>
  <c r="AP237" i="1"/>
  <c r="AQ236" i="1"/>
  <c r="AN236" i="1"/>
  <c r="AO236" i="1"/>
  <c r="AP236" i="1"/>
  <c r="AQ235" i="1"/>
  <c r="AQ234" i="1"/>
  <c r="AQ233" i="1"/>
  <c r="AN233" i="1"/>
  <c r="AO233" i="1"/>
  <c r="AP233" i="1"/>
  <c r="AQ232" i="1"/>
  <c r="AN232" i="1"/>
  <c r="AO232" i="1"/>
  <c r="AP232" i="1"/>
  <c r="AQ231" i="1"/>
  <c r="AN231" i="1"/>
  <c r="AO231" i="1"/>
  <c r="AP231" i="1"/>
  <c r="AQ230" i="1"/>
  <c r="AN230" i="1"/>
  <c r="AO230" i="1"/>
  <c r="AP230" i="1"/>
  <c r="AQ229" i="1"/>
  <c r="AQ228" i="1"/>
  <c r="AN228" i="1"/>
  <c r="AO228" i="1"/>
  <c r="AP228" i="1"/>
  <c r="AQ227" i="1"/>
  <c r="AN227" i="1"/>
  <c r="AO227" i="1"/>
  <c r="AP227" i="1"/>
  <c r="AQ226" i="1"/>
  <c r="AQ225" i="1"/>
  <c r="AQ224" i="1"/>
  <c r="AN224" i="1"/>
  <c r="AO224" i="1"/>
  <c r="AP224" i="1"/>
  <c r="AQ223" i="1"/>
  <c r="AQ222" i="1"/>
  <c r="AN222" i="1"/>
  <c r="AO222" i="1"/>
  <c r="AP222" i="1"/>
  <c r="AQ221" i="1"/>
  <c r="AQ220" i="1"/>
  <c r="AQ219" i="1"/>
  <c r="AQ218" i="1"/>
  <c r="AN218" i="1"/>
  <c r="AO218" i="1"/>
  <c r="AP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N86" i="1"/>
  <c r="AO86" i="1"/>
  <c r="AP86" i="1"/>
  <c r="AQ85" i="1"/>
  <c r="AQ84" i="1"/>
  <c r="AQ83" i="1"/>
  <c r="AQ82" i="1"/>
  <c r="AQ81" i="1"/>
  <c r="AQ80" i="1"/>
  <c r="AQ79" i="1"/>
  <c r="AN79" i="1"/>
  <c r="AO79" i="1"/>
  <c r="AP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N40" i="1"/>
  <c r="AO40" i="1"/>
  <c r="AP40" i="1"/>
  <c r="AQ39" i="1"/>
  <c r="AQ38" i="1"/>
  <c r="AN38" i="1"/>
  <c r="AO38" i="1"/>
  <c r="AP38" i="1"/>
  <c r="AQ37" i="1"/>
  <c r="AQ36" i="1"/>
  <c r="AN36" i="1"/>
  <c r="AO36" i="1"/>
  <c r="AP36" i="1"/>
  <c r="AQ35" i="1"/>
  <c r="AQ34" i="1"/>
  <c r="AN34" i="1"/>
  <c r="AO34" i="1"/>
  <c r="AP34" i="1"/>
  <c r="AQ33" i="1"/>
  <c r="AN33" i="1"/>
  <c r="AO33" i="1"/>
  <c r="AP33" i="1"/>
  <c r="AQ32" i="1"/>
  <c r="AQ31" i="1"/>
  <c r="AN31" i="1"/>
  <c r="AU31" i="1" s="1"/>
  <c r="AO31" i="1"/>
  <c r="AP31" i="1"/>
  <c r="AQ28" i="1"/>
  <c r="AN28" i="1"/>
  <c r="AO28" i="1"/>
  <c r="AP28" i="1"/>
  <c r="AQ26" i="1"/>
  <c r="AN26" i="1"/>
  <c r="AU26" i="1" s="1"/>
  <c r="AO26" i="1"/>
  <c r="AP26" i="1"/>
  <c r="AQ25" i="1"/>
  <c r="AN25" i="1"/>
  <c r="AO25" i="1"/>
  <c r="AP25" i="1"/>
  <c r="AQ23" i="1"/>
  <c r="AN23" i="1"/>
  <c r="AO23" i="1"/>
  <c r="AP23" i="1"/>
  <c r="AQ22" i="1"/>
  <c r="AN22" i="1"/>
  <c r="AU22" i="1" s="1"/>
  <c r="AO22" i="1"/>
  <c r="AP22" i="1"/>
  <c r="AQ21" i="1"/>
  <c r="AN21" i="1"/>
  <c r="AO21" i="1"/>
  <c r="AP21" i="1"/>
  <c r="AQ20" i="1"/>
  <c r="AN20" i="1"/>
  <c r="AO20" i="1"/>
  <c r="AP20" i="1"/>
  <c r="AQ19" i="1"/>
  <c r="AN19" i="1"/>
  <c r="AO19" i="1"/>
  <c r="AP19" i="1"/>
  <c r="AQ18" i="1"/>
  <c r="AN18" i="1"/>
  <c r="AO18" i="1"/>
  <c r="AP18" i="1"/>
  <c r="AQ17" i="1"/>
  <c r="AN17" i="1"/>
  <c r="AO17" i="1"/>
  <c r="AP17" i="1"/>
  <c r="AQ16" i="1"/>
  <c r="AO16" i="1"/>
  <c r="AP16" i="1"/>
  <c r="AQ15" i="1"/>
  <c r="AN15" i="1"/>
  <c r="AO15" i="1"/>
  <c r="AP15" i="1"/>
  <c r="AQ14" i="1"/>
  <c r="AN14" i="1"/>
  <c r="AO14" i="1"/>
  <c r="AP14" i="1"/>
  <c r="AQ13" i="1"/>
  <c r="AN13" i="1"/>
  <c r="AO13" i="1"/>
  <c r="AP13" i="1"/>
  <c r="AQ12" i="1"/>
  <c r="AN12" i="1"/>
  <c r="AO12" i="1"/>
  <c r="AP12" i="1"/>
  <c r="AQ10" i="1"/>
  <c r="AN10" i="1"/>
  <c r="AO10" i="1"/>
  <c r="AP10" i="1"/>
  <c r="AQ9" i="1"/>
  <c r="AN9" i="1"/>
  <c r="AU9" i="1" s="1"/>
  <c r="AO9" i="1"/>
  <c r="AP9" i="1"/>
  <c r="AQ8" i="1"/>
  <c r="AN8" i="1"/>
  <c r="AO8" i="1"/>
  <c r="AP8" i="1"/>
  <c r="AQ7" i="1"/>
  <c r="AN7" i="1"/>
  <c r="AU7" i="1" s="1"/>
  <c r="AO7" i="1"/>
  <c r="AP7" i="1"/>
  <c r="AN6" i="1"/>
  <c r="AO6" i="1"/>
  <c r="AP6" i="1"/>
  <c r="AQ3" i="1"/>
  <c r="AN3" i="1"/>
  <c r="AO3" i="1"/>
  <c r="AP3" i="1"/>
  <c r="AU10" i="1" l="1"/>
  <c r="AU14" i="1"/>
  <c r="AU240" i="1"/>
  <c r="AU268" i="1"/>
  <c r="AU306" i="1"/>
  <c r="AU327" i="1"/>
  <c r="AU349" i="1"/>
  <c r="AU352" i="1"/>
  <c r="AU3" i="1"/>
  <c r="AU222" i="1"/>
  <c r="AU230" i="1"/>
  <c r="AU231" i="1"/>
  <c r="AU232" i="1"/>
  <c r="AU233" i="1"/>
  <c r="AU253" i="1"/>
  <c r="AU254" i="1"/>
  <c r="AU259" i="1"/>
  <c r="AU260" i="1"/>
  <c r="AU288" i="1"/>
  <c r="AU289" i="1"/>
  <c r="AU290" i="1"/>
  <c r="AU291" i="1"/>
  <c r="AU292" i="1"/>
  <c r="AU293" i="1"/>
  <c r="AU294" i="1"/>
  <c r="AU320" i="1"/>
  <c r="AU321" i="1"/>
  <c r="AU322" i="1"/>
  <c r="AU323" i="1"/>
  <c r="AU335" i="1"/>
  <c r="AU15" i="1"/>
  <c r="AU34" i="1"/>
  <c r="AU228" i="1"/>
  <c r="AU265" i="1"/>
  <c r="AU269" i="1"/>
  <c r="AU340" i="1"/>
  <c r="AU350" i="1"/>
  <c r="AU351" i="1"/>
  <c r="AU79" i="1"/>
  <c r="AU38" i="1"/>
  <c r="AU11" i="1"/>
  <c r="AU30" i="1"/>
  <c r="AU42" i="1"/>
  <c r="AU50" i="1"/>
  <c r="AU54" i="1"/>
  <c r="AU58" i="1"/>
  <c r="AU62" i="1"/>
  <c r="AU70" i="1"/>
  <c r="AU74" i="1"/>
  <c r="AU78" i="1"/>
  <c r="AU82" i="1"/>
  <c r="AU94" i="1"/>
  <c r="AU102" i="1"/>
  <c r="AU110" i="1"/>
  <c r="AU114" i="1"/>
  <c r="AU126" i="1"/>
  <c r="AU130" i="1"/>
  <c r="AU134" i="1"/>
  <c r="AU142" i="1"/>
  <c r="AU150" i="1"/>
  <c r="AU166" i="1"/>
  <c r="AU178" i="1"/>
  <c r="AU186" i="1"/>
  <c r="AU194" i="1"/>
  <c r="AU206" i="1"/>
  <c r="AU218" i="1"/>
  <c r="AU2" i="1"/>
  <c r="AU45" i="1"/>
  <c r="AU57" i="1"/>
  <c r="AU69" i="1"/>
  <c r="AU81" i="1"/>
  <c r="AU4" i="1"/>
  <c r="AU27" i="1"/>
  <c r="AU35" i="1"/>
  <c r="AU39" i="1"/>
  <c r="AU43" i="1"/>
  <c r="AU47" i="1"/>
  <c r="AU51" i="1"/>
  <c r="AU55" i="1"/>
  <c r="AU59" i="1"/>
  <c r="AU67" i="1"/>
  <c r="AU83" i="1"/>
  <c r="AU87" i="1"/>
  <c r="AU91" i="1"/>
  <c r="AU95" i="1"/>
  <c r="AU103" i="1"/>
  <c r="AU107" i="1"/>
  <c r="AU123" i="1"/>
  <c r="AU131" i="1"/>
  <c r="AU135" i="1"/>
  <c r="AU139" i="1"/>
  <c r="AU175" i="1"/>
  <c r="AU187" i="1"/>
  <c r="AU191" i="1"/>
  <c r="AU203" i="1"/>
  <c r="AU207" i="1"/>
  <c r="AU215" i="1"/>
  <c r="AU29" i="1"/>
  <c r="AU49" i="1"/>
  <c r="AU61" i="1"/>
  <c r="AU73" i="1"/>
  <c r="AU85" i="1"/>
  <c r="AU105" i="1"/>
  <c r="AU117" i="1"/>
  <c r="AU137" i="1"/>
  <c r="AU149" i="1"/>
  <c r="AU161" i="1"/>
  <c r="AU185" i="1"/>
  <c r="AU205" i="1"/>
  <c r="AU217" i="1"/>
  <c r="AU5" i="1"/>
  <c r="AU24" i="1"/>
  <c r="AU32" i="1"/>
  <c r="AU48" i="1"/>
  <c r="AU56" i="1"/>
  <c r="AU60" i="1"/>
  <c r="AU68" i="1"/>
  <c r="AU88" i="1"/>
  <c r="AU92" i="1"/>
  <c r="AU108" i="1"/>
  <c r="AU112" i="1"/>
  <c r="AU132" i="1"/>
  <c r="AU136" i="1"/>
  <c r="AU144" i="1"/>
  <c r="AU148" i="1"/>
  <c r="AU156" i="1"/>
  <c r="AU160" i="1"/>
  <c r="AU188" i="1"/>
  <c r="AU196" i="1"/>
  <c r="AU200" i="1"/>
  <c r="AU204" i="1"/>
  <c r="AU208" i="1"/>
  <c r="AU212" i="1"/>
  <c r="AU37" i="1"/>
  <c r="AU53" i="1"/>
  <c r="AU65" i="1"/>
  <c r="AU77" i="1"/>
  <c r="AU89" i="1"/>
  <c r="AU125" i="1"/>
  <c r="AU141" i="1"/>
  <c r="AU157" i="1"/>
  <c r="AU193" i="1"/>
  <c r="AU209" i="1"/>
  <c r="AU224" i="1"/>
  <c r="AU243" i="1"/>
  <c r="AU244" i="1"/>
  <c r="AU245" i="1"/>
  <c r="AU246" i="1"/>
  <c r="AU247" i="1"/>
  <c r="AU248" i="1"/>
  <c r="AU249" i="1"/>
  <c r="AU296" i="1"/>
  <c r="AU297" i="1"/>
  <c r="AU298" i="1"/>
  <c r="AU330" i="1"/>
  <c r="AU344" i="1"/>
  <c r="AU345" i="1"/>
  <c r="AU355" i="1"/>
  <c r="AU8" i="1"/>
  <c r="AU12" i="1"/>
  <c r="AU13" i="1"/>
  <c r="AU33" i="1"/>
  <c r="AU227" i="1"/>
  <c r="AU239" i="1"/>
  <c r="AU266" i="1"/>
  <c r="AU267" i="1"/>
  <c r="AU307" i="1"/>
  <c r="AU318" i="1"/>
  <c r="AU333" i="1"/>
  <c r="AU341" i="1"/>
  <c r="AU6" i="1"/>
  <c r="AU36" i="1"/>
  <c r="AU17" i="1"/>
  <c r="AU18" i="1"/>
  <c r="AU19" i="1"/>
  <c r="AU20" i="1"/>
  <c r="AU21" i="1"/>
  <c r="AU23" i="1"/>
  <c r="AU25" i="1"/>
  <c r="AU28" i="1"/>
  <c r="AU40" i="1"/>
  <c r="AU86" i="1"/>
  <c r="AU236" i="1"/>
  <c r="AU237" i="1"/>
  <c r="AU263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301" i="1"/>
  <c r="AU302" i="1"/>
  <c r="AU303" i="1"/>
  <c r="AU304" i="1"/>
  <c r="AU311" i="1"/>
  <c r="AU312" i="1"/>
  <c r="AU313" i="1"/>
  <c r="AU314" i="1"/>
  <c r="AU315" i="1"/>
  <c r="AU316" i="1"/>
  <c r="AU338" i="1"/>
  <c r="AU347" i="1"/>
  <c r="AV6" i="1"/>
  <c r="AV36" i="1"/>
  <c r="AW38" i="1"/>
  <c r="AV79" i="1"/>
  <c r="AW218" i="1"/>
  <c r="AV222" i="1"/>
  <c r="AW224" i="1"/>
  <c r="AV230" i="1"/>
  <c r="AV231" i="1"/>
  <c r="AV232" i="1"/>
  <c r="AV233" i="1"/>
  <c r="AW243" i="1"/>
  <c r="AW244" i="1"/>
  <c r="AW245" i="1"/>
  <c r="AW246" i="1"/>
  <c r="AW247" i="1"/>
  <c r="AW248" i="1"/>
  <c r="AW249" i="1"/>
  <c r="AV253" i="1"/>
  <c r="AV254" i="1"/>
  <c r="AV259" i="1"/>
  <c r="AV260" i="1"/>
  <c r="AV288" i="1"/>
  <c r="AV289" i="1"/>
  <c r="AV290" i="1"/>
  <c r="AV291" i="1"/>
  <c r="AV292" i="1"/>
  <c r="AV293" i="1"/>
  <c r="AV294" i="1"/>
  <c r="AW296" i="1"/>
  <c r="AW297" i="1"/>
  <c r="AW298" i="1"/>
  <c r="AV320" i="1"/>
  <c r="AV321" i="1"/>
  <c r="AV322" i="1"/>
  <c r="AV323" i="1"/>
  <c r="AW330" i="1"/>
  <c r="AV335" i="1"/>
  <c r="AW344" i="1"/>
  <c r="AW345" i="1"/>
  <c r="AW355" i="1"/>
  <c r="AV35" i="1"/>
  <c r="AV39" i="1"/>
  <c r="AV43" i="1"/>
  <c r="AV47" i="1"/>
  <c r="AV51" i="1"/>
  <c r="AV55" i="1"/>
  <c r="AV59" i="1"/>
  <c r="AV63" i="1"/>
  <c r="AV67" i="1"/>
  <c r="AV71" i="1"/>
  <c r="AV75" i="1"/>
  <c r="AV83" i="1"/>
  <c r="AV87" i="1"/>
  <c r="AV91" i="1"/>
  <c r="AV95" i="1"/>
  <c r="AV99" i="1"/>
  <c r="AV103" i="1"/>
  <c r="AV107" i="1"/>
  <c r="AV111" i="1"/>
  <c r="AV115" i="1"/>
  <c r="AV119" i="1"/>
  <c r="AV123" i="1"/>
  <c r="AV127" i="1"/>
  <c r="AV131" i="1"/>
  <c r="AV135" i="1"/>
  <c r="AV139" i="1"/>
  <c r="AV37" i="1"/>
  <c r="AV41" i="1"/>
  <c r="AV45" i="1"/>
  <c r="AV49" i="1"/>
  <c r="AV53" i="1"/>
  <c r="AV57" i="1"/>
  <c r="AV61" i="1"/>
  <c r="AV65" i="1"/>
  <c r="AV69" i="1"/>
  <c r="AV73" i="1"/>
  <c r="AV77" i="1"/>
  <c r="AV81" i="1"/>
  <c r="AV85" i="1"/>
  <c r="AV89" i="1"/>
  <c r="AV93" i="1"/>
  <c r="AV97" i="1"/>
  <c r="AV101" i="1"/>
  <c r="AV105" i="1"/>
  <c r="AV109" i="1"/>
  <c r="AV113" i="1"/>
  <c r="AV117" i="1"/>
  <c r="AV121" i="1"/>
  <c r="AV125" i="1"/>
  <c r="AV129" i="1"/>
  <c r="AV133" i="1"/>
  <c r="AV42" i="1"/>
  <c r="AV50" i="1"/>
  <c r="AV58" i="1"/>
  <c r="AV66" i="1"/>
  <c r="AV74" i="1"/>
  <c r="AV82" i="1"/>
  <c r="AV90" i="1"/>
  <c r="AV98" i="1"/>
  <c r="AV106" i="1"/>
  <c r="AV114" i="1"/>
  <c r="AV122" i="1"/>
  <c r="AV130" i="1"/>
  <c r="AV137" i="1"/>
  <c r="AV142" i="1"/>
  <c r="AV146" i="1"/>
  <c r="AV150" i="1"/>
  <c r="AV154" i="1"/>
  <c r="AV158" i="1"/>
  <c r="AV162" i="1"/>
  <c r="AV166" i="1"/>
  <c r="AV170" i="1"/>
  <c r="AV174" i="1"/>
  <c r="AV178" i="1"/>
  <c r="AV182" i="1"/>
  <c r="AV186" i="1"/>
  <c r="AV190" i="1"/>
  <c r="AV194" i="1"/>
  <c r="AV198" i="1"/>
  <c r="AV202" i="1"/>
  <c r="AV206" i="1"/>
  <c r="AV210" i="1"/>
  <c r="AV214" i="1"/>
  <c r="AV226" i="1"/>
  <c r="AV234" i="1"/>
  <c r="AV238" i="1"/>
  <c r="AV242" i="1"/>
  <c r="AV250" i="1"/>
  <c r="AV258" i="1"/>
  <c r="AV262" i="1"/>
  <c r="AV270" i="1"/>
  <c r="AV286" i="1"/>
  <c r="AV310" i="1"/>
  <c r="AV326" i="1"/>
  <c r="AV334" i="1"/>
  <c r="AV342" i="1"/>
  <c r="AV44" i="1"/>
  <c r="AV52" i="1"/>
  <c r="AV60" i="1"/>
  <c r="AV68" i="1"/>
  <c r="AV76" i="1"/>
  <c r="AV84" i="1"/>
  <c r="AV92" i="1"/>
  <c r="AV100" i="1"/>
  <c r="AV108" i="1"/>
  <c r="AV116" i="1"/>
  <c r="AV124" i="1"/>
  <c r="AV132" i="1"/>
  <c r="AV138" i="1"/>
  <c r="AV143" i="1"/>
  <c r="AV147" i="1"/>
  <c r="AV151" i="1"/>
  <c r="AV155" i="1"/>
  <c r="AV159" i="1"/>
  <c r="AV163" i="1"/>
  <c r="AV167" i="1"/>
  <c r="AV171" i="1"/>
  <c r="AV175" i="1"/>
  <c r="AV179" i="1"/>
  <c r="AV183" i="1"/>
  <c r="AV187" i="1"/>
  <c r="AV191" i="1"/>
  <c r="AV195" i="1"/>
  <c r="AV199" i="1"/>
  <c r="AV203" i="1"/>
  <c r="AV207" i="1"/>
  <c r="AV211" i="1"/>
  <c r="AV215" i="1"/>
  <c r="AV219" i="1"/>
  <c r="AV223" i="1"/>
  <c r="AV235" i="1"/>
  <c r="AV251" i="1"/>
  <c r="AV255" i="1"/>
  <c r="AV271" i="1"/>
  <c r="AV287" i="1"/>
  <c r="AV295" i="1"/>
  <c r="AV299" i="1"/>
  <c r="AV319" i="1"/>
  <c r="AV331" i="1"/>
  <c r="AV339" i="1"/>
  <c r="AV343" i="1"/>
  <c r="AV4" i="1"/>
  <c r="AV46" i="1"/>
  <c r="AV54" i="1"/>
  <c r="AV62" i="1"/>
  <c r="AV70" i="1"/>
  <c r="AV78" i="1"/>
  <c r="AV94" i="1"/>
  <c r="AV102" i="1"/>
  <c r="AV110" i="1"/>
  <c r="AV118" i="1"/>
  <c r="AV126" i="1"/>
  <c r="AV134" i="1"/>
  <c r="AV140" i="1"/>
  <c r="AV144" i="1"/>
  <c r="AV148" i="1"/>
  <c r="AV152" i="1"/>
  <c r="AV156" i="1"/>
  <c r="AV160" i="1"/>
  <c r="AV164" i="1"/>
  <c r="AV168" i="1"/>
  <c r="AV172" i="1"/>
  <c r="AV176" i="1"/>
  <c r="AV180" i="1"/>
  <c r="AV184" i="1"/>
  <c r="AV188" i="1"/>
  <c r="AV192" i="1"/>
  <c r="AV196" i="1"/>
  <c r="AV200" i="1"/>
  <c r="AV204" i="1"/>
  <c r="AV208" i="1"/>
  <c r="AV212" i="1"/>
  <c r="AV216" i="1"/>
  <c r="AV220" i="1"/>
  <c r="AV48" i="1"/>
  <c r="AV56" i="1"/>
  <c r="AV64" i="1"/>
  <c r="AV72" i="1"/>
  <c r="AV80" i="1"/>
  <c r="AV88" i="1"/>
  <c r="AV96" i="1"/>
  <c r="AV104" i="1"/>
  <c r="AV112" i="1"/>
  <c r="AV120" i="1"/>
  <c r="AV128" i="1"/>
  <c r="AV136" i="1"/>
  <c r="AV141" i="1"/>
  <c r="AV145" i="1"/>
  <c r="AV149" i="1"/>
  <c r="AV153" i="1"/>
  <c r="AV157" i="1"/>
  <c r="AV161" i="1"/>
  <c r="AV165" i="1"/>
  <c r="AV169" i="1"/>
  <c r="AV173" i="1"/>
  <c r="AV177" i="1"/>
  <c r="AV181" i="1"/>
  <c r="AV185" i="1"/>
  <c r="AV189" i="1"/>
  <c r="AV193" i="1"/>
  <c r="AV197" i="1"/>
  <c r="AV201" i="1"/>
  <c r="AV205" i="1"/>
  <c r="AV209" i="1"/>
  <c r="AV213" i="1"/>
  <c r="AV217" i="1"/>
  <c r="AV221" i="1"/>
  <c r="AV225" i="1"/>
  <c r="AV229" i="1"/>
  <c r="AV241" i="1"/>
  <c r="AV257" i="1"/>
  <c r="AV305" i="1"/>
  <c r="AV329" i="1"/>
  <c r="AV337" i="1"/>
  <c r="AV356" i="1"/>
  <c r="AV11" i="1"/>
  <c r="AV27" i="1"/>
  <c r="AV2" i="1"/>
  <c r="AV252" i="1"/>
  <c r="AV300" i="1"/>
  <c r="AV308" i="1"/>
  <c r="AV324" i="1"/>
  <c r="AV332" i="1"/>
  <c r="AV346" i="1"/>
  <c r="AV357" i="1"/>
  <c r="AV24" i="1"/>
  <c r="AV32" i="1"/>
  <c r="AV261" i="1"/>
  <c r="AV309" i="1"/>
  <c r="AV317" i="1"/>
  <c r="AV325" i="1"/>
  <c r="AV348" i="1"/>
  <c r="AV353" i="1"/>
  <c r="AV3" i="1"/>
  <c r="AV29" i="1"/>
  <c r="AV256" i="1"/>
  <c r="AV264" i="1"/>
  <c r="AV272" i="1"/>
  <c r="AV328" i="1"/>
  <c r="AV336" i="1"/>
  <c r="AV354" i="1"/>
  <c r="AV5" i="1"/>
  <c r="AV30" i="1"/>
  <c r="AW7" i="1"/>
  <c r="AW8" i="1"/>
  <c r="AW9" i="1"/>
  <c r="AW10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5" i="1"/>
  <c r="AW26" i="1"/>
  <c r="AW28" i="1"/>
  <c r="AW31" i="1"/>
  <c r="AV38" i="1"/>
  <c r="AW40" i="1"/>
  <c r="AW86" i="1"/>
  <c r="AV218" i="1"/>
  <c r="AV224" i="1"/>
  <c r="AW236" i="1"/>
  <c r="AW237" i="1"/>
  <c r="AV243" i="1"/>
  <c r="AV244" i="1"/>
  <c r="AV245" i="1"/>
  <c r="AV246" i="1"/>
  <c r="AV247" i="1"/>
  <c r="AV248" i="1"/>
  <c r="AV249" i="1"/>
  <c r="AW263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V296" i="1"/>
  <c r="AV297" i="1"/>
  <c r="AV298" i="1"/>
  <c r="AW301" i="1"/>
  <c r="AW302" i="1"/>
  <c r="AW303" i="1"/>
  <c r="AW304" i="1"/>
  <c r="AW311" i="1"/>
  <c r="AW312" i="1"/>
  <c r="AW313" i="1"/>
  <c r="AW314" i="1"/>
  <c r="AW315" i="1"/>
  <c r="AW316" i="1"/>
  <c r="AV330" i="1"/>
  <c r="AW338" i="1"/>
  <c r="AV344" i="1"/>
  <c r="AV345" i="1"/>
  <c r="AW347" i="1"/>
  <c r="AV355" i="1"/>
  <c r="AW30" i="1"/>
  <c r="AW42" i="1"/>
  <c r="AW46" i="1"/>
  <c r="AW50" i="1"/>
  <c r="AW54" i="1"/>
  <c r="AW58" i="1"/>
  <c r="AW62" i="1"/>
  <c r="AW66" i="1"/>
  <c r="AW70" i="1"/>
  <c r="AW74" i="1"/>
  <c r="AW78" i="1"/>
  <c r="AW82" i="1"/>
  <c r="AW90" i="1"/>
  <c r="AW94" i="1"/>
  <c r="AW98" i="1"/>
  <c r="AW102" i="1"/>
  <c r="AW106" i="1"/>
  <c r="AW110" i="1"/>
  <c r="AW114" i="1"/>
  <c r="AW118" i="1"/>
  <c r="AW122" i="1"/>
  <c r="AW126" i="1"/>
  <c r="AW130" i="1"/>
  <c r="AW134" i="1"/>
  <c r="AW138" i="1"/>
  <c r="AW142" i="1"/>
  <c r="AW146" i="1"/>
  <c r="AW150" i="1"/>
  <c r="AW154" i="1"/>
  <c r="AW158" i="1"/>
  <c r="AW162" i="1"/>
  <c r="AW166" i="1"/>
  <c r="AW170" i="1"/>
  <c r="AW174" i="1"/>
  <c r="AW178" i="1"/>
  <c r="AW182" i="1"/>
  <c r="AW186" i="1"/>
  <c r="AW190" i="1"/>
  <c r="AW194" i="1"/>
  <c r="AW198" i="1"/>
  <c r="AW202" i="1"/>
  <c r="AW206" i="1"/>
  <c r="AW210" i="1"/>
  <c r="AW214" i="1"/>
  <c r="AW226" i="1"/>
  <c r="AW234" i="1"/>
  <c r="AW238" i="1"/>
  <c r="AW242" i="1"/>
  <c r="AW250" i="1"/>
  <c r="AW258" i="1"/>
  <c r="AW262" i="1"/>
  <c r="AW270" i="1"/>
  <c r="AW286" i="1"/>
  <c r="AW310" i="1"/>
  <c r="AW326" i="1"/>
  <c r="AW334" i="1"/>
  <c r="AW3" i="1"/>
  <c r="AW11" i="1"/>
  <c r="AW27" i="1"/>
  <c r="AW35" i="1"/>
  <c r="AW39" i="1"/>
  <c r="AW43" i="1"/>
  <c r="AW47" i="1"/>
  <c r="AW51" i="1"/>
  <c r="AW55" i="1"/>
  <c r="AW59" i="1"/>
  <c r="AW63" i="1"/>
  <c r="AW67" i="1"/>
  <c r="AW71" i="1"/>
  <c r="AW75" i="1"/>
  <c r="AW83" i="1"/>
  <c r="AW87" i="1"/>
  <c r="AW91" i="1"/>
  <c r="AW95" i="1"/>
  <c r="AW99" i="1"/>
  <c r="AW103" i="1"/>
  <c r="AW107" i="1"/>
  <c r="AW111" i="1"/>
  <c r="AW115" i="1"/>
  <c r="AW119" i="1"/>
  <c r="AW123" i="1"/>
  <c r="AW127" i="1"/>
  <c r="AW4" i="1"/>
  <c r="AW44" i="1"/>
  <c r="AW52" i="1"/>
  <c r="AW60" i="1"/>
  <c r="AW68" i="1"/>
  <c r="AW76" i="1"/>
  <c r="AW84" i="1"/>
  <c r="AW92" i="1"/>
  <c r="AW100" i="1"/>
  <c r="AW108" i="1"/>
  <c r="AW116" i="1"/>
  <c r="AW124" i="1"/>
  <c r="AW131" i="1"/>
  <c r="AW136" i="1"/>
  <c r="AW141" i="1"/>
  <c r="AW147" i="1"/>
  <c r="AW152" i="1"/>
  <c r="AW157" i="1"/>
  <c r="AW163" i="1"/>
  <c r="AW168" i="1"/>
  <c r="AW173" i="1"/>
  <c r="AW179" i="1"/>
  <c r="AW184" i="1"/>
  <c r="AW189" i="1"/>
  <c r="AW195" i="1"/>
  <c r="AW200" i="1"/>
  <c r="AW205" i="1"/>
  <c r="AW211" i="1"/>
  <c r="AW216" i="1"/>
  <c r="AW221" i="1"/>
  <c r="AW264" i="1"/>
  <c r="AW317" i="1"/>
  <c r="AW328" i="1"/>
  <c r="AW339" i="1"/>
  <c r="AW343" i="1"/>
  <c r="AW5" i="1"/>
  <c r="AW29" i="1"/>
  <c r="AW37" i="1"/>
  <c r="AW45" i="1"/>
  <c r="AW53" i="1"/>
  <c r="AW61" i="1"/>
  <c r="AW69" i="1"/>
  <c r="AW77" i="1"/>
  <c r="AW85" i="1"/>
  <c r="AW93" i="1"/>
  <c r="AW101" i="1"/>
  <c r="AW109" i="1"/>
  <c r="AW117" i="1"/>
  <c r="AW125" i="1"/>
  <c r="AW132" i="1"/>
  <c r="AW137" i="1"/>
  <c r="AW143" i="1"/>
  <c r="AW148" i="1"/>
  <c r="AW153" i="1"/>
  <c r="AW159" i="1"/>
  <c r="AW164" i="1"/>
  <c r="AW169" i="1"/>
  <c r="AW175" i="1"/>
  <c r="AW180" i="1"/>
  <c r="AW185" i="1"/>
  <c r="AW191" i="1"/>
  <c r="AW196" i="1"/>
  <c r="AW201" i="1"/>
  <c r="AW207" i="1"/>
  <c r="AW212" i="1"/>
  <c r="AW217" i="1"/>
  <c r="AW223" i="1"/>
  <c r="AW255" i="1"/>
  <c r="AW24" i="1"/>
  <c r="AW32" i="1"/>
  <c r="AW48" i="1"/>
  <c r="AW56" i="1"/>
  <c r="AW64" i="1"/>
  <c r="AW72" i="1"/>
  <c r="AW80" i="1"/>
  <c r="AW88" i="1"/>
  <c r="AW96" i="1"/>
  <c r="AW104" i="1"/>
  <c r="AW112" i="1"/>
  <c r="AW120" i="1"/>
  <c r="AW128" i="1"/>
  <c r="AW133" i="1"/>
  <c r="AW139" i="1"/>
  <c r="AW144" i="1"/>
  <c r="AW149" i="1"/>
  <c r="AW155" i="1"/>
  <c r="AW160" i="1"/>
  <c r="AW165" i="1"/>
  <c r="AW171" i="1"/>
  <c r="AW176" i="1"/>
  <c r="AW181" i="1"/>
  <c r="AW187" i="1"/>
  <c r="AW192" i="1"/>
  <c r="AW197" i="1"/>
  <c r="AW203" i="1"/>
  <c r="AW208" i="1"/>
  <c r="AW213" i="1"/>
  <c r="AW219" i="1"/>
  <c r="AW229" i="1"/>
  <c r="AW235" i="1"/>
  <c r="AW251" i="1"/>
  <c r="AW256" i="1"/>
  <c r="AW261" i="1"/>
  <c r="AW272" i="1"/>
  <c r="AW299" i="1"/>
  <c r="AW309" i="1"/>
  <c r="AW325" i="1"/>
  <c r="AW331" i="1"/>
  <c r="AW336" i="1"/>
  <c r="AW353" i="1"/>
  <c r="AW357" i="1"/>
  <c r="AW41" i="1"/>
  <c r="AW49" i="1"/>
  <c r="AW57" i="1"/>
  <c r="AW65" i="1"/>
  <c r="AW73" i="1"/>
  <c r="AW81" i="1"/>
  <c r="AW89" i="1"/>
  <c r="AW97" i="1"/>
  <c r="AW105" i="1"/>
  <c r="AW113" i="1"/>
  <c r="AW121" i="1"/>
  <c r="AW129" i="1"/>
  <c r="AW135" i="1"/>
  <c r="AW140" i="1"/>
  <c r="AW145" i="1"/>
  <c r="AW167" i="1"/>
  <c r="AW188" i="1"/>
  <c r="AW209" i="1"/>
  <c r="AW252" i="1"/>
  <c r="AW300" i="1"/>
  <c r="AW332" i="1"/>
  <c r="AW342" i="1"/>
  <c r="AW2" i="1"/>
  <c r="AW151" i="1"/>
  <c r="AW172" i="1"/>
  <c r="AW193" i="1"/>
  <c r="AW215" i="1"/>
  <c r="AW257" i="1"/>
  <c r="AW271" i="1"/>
  <c r="AW324" i="1"/>
  <c r="AW156" i="1"/>
  <c r="AW177" i="1"/>
  <c r="AW199" i="1"/>
  <c r="AW220" i="1"/>
  <c r="AW241" i="1"/>
  <c r="AW295" i="1"/>
  <c r="AW305" i="1"/>
  <c r="AW337" i="1"/>
  <c r="AW346" i="1"/>
  <c r="AW354" i="1"/>
  <c r="AW161" i="1"/>
  <c r="AW183" i="1"/>
  <c r="AW204" i="1"/>
  <c r="AW225" i="1"/>
  <c r="AW287" i="1"/>
  <c r="AW308" i="1"/>
  <c r="AW319" i="1"/>
  <c r="AW329" i="1"/>
  <c r="AW348" i="1"/>
  <c r="AW356" i="1"/>
  <c r="AW6" i="1"/>
  <c r="AV7" i="1"/>
  <c r="AV8" i="1"/>
  <c r="AV9" i="1"/>
  <c r="AV10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5" i="1"/>
  <c r="AV26" i="1"/>
  <c r="AV28" i="1"/>
  <c r="AV31" i="1"/>
  <c r="AW33" i="1"/>
  <c r="AW34" i="1"/>
  <c r="AV40" i="1"/>
  <c r="AV86" i="1"/>
  <c r="AW227" i="1"/>
  <c r="AW228" i="1"/>
  <c r="AV236" i="1"/>
  <c r="AV237" i="1"/>
  <c r="AW239" i="1"/>
  <c r="AW240" i="1"/>
  <c r="AV263" i="1"/>
  <c r="AW265" i="1"/>
  <c r="AW266" i="1"/>
  <c r="AW267" i="1"/>
  <c r="AW268" i="1"/>
  <c r="AW269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301" i="1"/>
  <c r="AV302" i="1"/>
  <c r="AV303" i="1"/>
  <c r="AV304" i="1"/>
  <c r="AW306" i="1"/>
  <c r="AW307" i="1"/>
  <c r="AV311" i="1"/>
  <c r="AV312" i="1"/>
  <c r="AV313" i="1"/>
  <c r="AV314" i="1"/>
  <c r="AV315" i="1"/>
  <c r="AV316" i="1"/>
  <c r="AW318" i="1"/>
  <c r="AW327" i="1"/>
  <c r="AW333" i="1"/>
  <c r="AV338" i="1"/>
  <c r="AW340" i="1"/>
  <c r="AW341" i="1"/>
  <c r="AV347" i="1"/>
  <c r="AW349" i="1"/>
  <c r="AW350" i="1"/>
  <c r="AW351" i="1"/>
  <c r="AW352" i="1"/>
  <c r="AV33" i="1"/>
  <c r="AV34" i="1"/>
  <c r="AW36" i="1"/>
  <c r="AW79" i="1"/>
  <c r="AW222" i="1"/>
  <c r="AV227" i="1"/>
  <c r="AV228" i="1"/>
  <c r="AW230" i="1"/>
  <c r="AW231" i="1"/>
  <c r="AW232" i="1"/>
  <c r="AW233" i="1"/>
  <c r="AV239" i="1"/>
  <c r="AV240" i="1"/>
  <c r="AW253" i="1"/>
  <c r="AW254" i="1"/>
  <c r="AW259" i="1"/>
  <c r="AW260" i="1"/>
  <c r="AV265" i="1"/>
  <c r="AV266" i="1"/>
  <c r="AV267" i="1"/>
  <c r="AV268" i="1"/>
  <c r="AV269" i="1"/>
  <c r="AW288" i="1"/>
  <c r="AW289" i="1"/>
  <c r="AW290" i="1"/>
  <c r="AW291" i="1"/>
  <c r="AW292" i="1"/>
  <c r="AW293" i="1"/>
  <c r="AW294" i="1"/>
  <c r="AV306" i="1"/>
  <c r="AV307" i="1"/>
  <c r="AV318" i="1"/>
  <c r="AW320" i="1"/>
  <c r="AW321" i="1"/>
  <c r="AW322" i="1"/>
  <c r="AW323" i="1"/>
  <c r="AV327" i="1"/>
  <c r="AV333" i="1"/>
  <c r="AW335" i="1"/>
  <c r="AV340" i="1"/>
  <c r="AV341" i="1"/>
  <c r="AV349" i="1"/>
  <c r="AV350" i="1"/>
  <c r="AV351" i="1"/>
  <c r="AV352" i="1"/>
</calcChain>
</file>

<file path=xl/sharedStrings.xml><?xml version="1.0" encoding="utf-8"?>
<sst xmlns="http://schemas.openxmlformats.org/spreadsheetml/2006/main" count="3969" uniqueCount="1166">
  <si>
    <t>Codigo</t>
  </si>
  <si>
    <t>Nombre</t>
  </si>
  <si>
    <t>Escuela/ Grado/ Grupo</t>
  </si>
  <si>
    <t>Tareas</t>
  </si>
  <si>
    <t>Lento? X / Rastreador *</t>
  </si>
  <si>
    <t>Conteo 1P</t>
  </si>
  <si>
    <t>Conteo 2P</t>
  </si>
  <si>
    <t>Conteo 3P</t>
  </si>
  <si>
    <t>Conteo T</t>
  </si>
  <si>
    <t>Target</t>
  </si>
  <si>
    <t>Validación</t>
  </si>
  <si>
    <t>Nivel de actividad</t>
  </si>
  <si>
    <t>Sonrisa y Risa</t>
  </si>
  <si>
    <t>Placer alta intensidad</t>
  </si>
  <si>
    <t>Impulsividad</t>
  </si>
  <si>
    <t>Aprox</t>
  </si>
  <si>
    <t>Timidez</t>
  </si>
  <si>
    <t>Extraversión / Surgency</t>
  </si>
  <si>
    <t>Miedo</t>
  </si>
  <si>
    <t>Malestar</t>
  </si>
  <si>
    <t>Tristeza</t>
  </si>
  <si>
    <t>Frustración</t>
  </si>
  <si>
    <t>Autotranquilizacion</t>
  </si>
  <si>
    <t>Afecto Negativo</t>
  </si>
  <si>
    <t>control Inhibitorio</t>
  </si>
  <si>
    <t>Placer baja intensidad</t>
  </si>
  <si>
    <t>Sensibilidad perceptual</t>
  </si>
  <si>
    <t>Atencion foc</t>
  </si>
  <si>
    <t>distractibilidad</t>
  </si>
  <si>
    <t>conjunto atencion</t>
  </si>
  <si>
    <t>Control Esforzado con distractibilidad</t>
  </si>
  <si>
    <t>Alerta</t>
  </si>
  <si>
    <t>Orientacion</t>
  </si>
  <si>
    <t>Conflicto</t>
  </si>
  <si>
    <t>001</t>
  </si>
  <si>
    <t>Aguirre Velázquez Brandon</t>
  </si>
  <si>
    <t>1.1A</t>
  </si>
  <si>
    <t>COMPLETO</t>
  </si>
  <si>
    <t>002</t>
  </si>
  <si>
    <t>Altamira Hernández Dana Vanessa</t>
  </si>
  <si>
    <t>Falta Gorila y ANT</t>
  </si>
  <si>
    <t>003</t>
  </si>
  <si>
    <t>Amaya Delgado Dayana</t>
  </si>
  <si>
    <t>004</t>
  </si>
  <si>
    <t>Apaez Rosas Janai Amairany</t>
  </si>
  <si>
    <t>005</t>
  </si>
  <si>
    <t>Arguelles Guzman Nami Quetzalli</t>
  </si>
  <si>
    <t>006</t>
  </si>
  <si>
    <t>Aviles Gomez Diego Ramiro</t>
  </si>
  <si>
    <t>007</t>
  </si>
  <si>
    <t>Balderas Gutiérrez Mateo Alexander</t>
  </si>
  <si>
    <t>008</t>
  </si>
  <si>
    <t>Baños Rosas Samuel</t>
  </si>
  <si>
    <t>009</t>
  </si>
  <si>
    <t>Barrios Clemente Marele</t>
  </si>
  <si>
    <t>010</t>
  </si>
  <si>
    <t>Bello Roman Jonathan Alexis</t>
  </si>
  <si>
    <t>011</t>
  </si>
  <si>
    <t>Cambray Luna Axel</t>
  </si>
  <si>
    <t>012</t>
  </si>
  <si>
    <t>Capistran Fuentes Briseida Isabella</t>
  </si>
  <si>
    <t>013</t>
  </si>
  <si>
    <t>Carrillo Flores Aiko Akari</t>
  </si>
  <si>
    <t>3,7</t>
  </si>
  <si>
    <t>014</t>
  </si>
  <si>
    <t>Delgado Cardoso Jaime Emilio</t>
  </si>
  <si>
    <t>PASÓ DOS VECES ?</t>
  </si>
  <si>
    <t>6,8</t>
  </si>
  <si>
    <t>015</t>
  </si>
  <si>
    <t>Delgado Fuentes Janna Sarai</t>
  </si>
  <si>
    <t>Falta Temp y ANT</t>
  </si>
  <si>
    <t>X</t>
  </si>
  <si>
    <t>016</t>
  </si>
  <si>
    <t>Fernandez Najera Jade Yazmin</t>
  </si>
  <si>
    <t>017</t>
  </si>
  <si>
    <t>Fernandez Soto Melani Cristina</t>
  </si>
  <si>
    <t>018</t>
  </si>
  <si>
    <t>Flores Delgado Ruben</t>
  </si>
  <si>
    <t>019</t>
  </si>
  <si>
    <t>Galindo Valdez Mia Juliette</t>
  </si>
  <si>
    <t>020</t>
  </si>
  <si>
    <t>Garduño Nuñez Leonardo</t>
  </si>
  <si>
    <t>021</t>
  </si>
  <si>
    <t>Hernandez Gonzales Brida Fernanda</t>
  </si>
  <si>
    <t>Falta Temperamento</t>
  </si>
  <si>
    <t>022</t>
  </si>
  <si>
    <t>Hernandez Hernandez Edith Lucero</t>
  </si>
  <si>
    <t>023</t>
  </si>
  <si>
    <t>Jaramillo Martínez Joan Jesus</t>
  </si>
  <si>
    <t>024</t>
  </si>
  <si>
    <t>Mañon Bahena Iliani Yamileth</t>
  </si>
  <si>
    <t>Falta ANT</t>
  </si>
  <si>
    <t>025</t>
  </si>
  <si>
    <t>Maya Beltran Romina Altair</t>
  </si>
  <si>
    <t>026</t>
  </si>
  <si>
    <t>Montenegro Garcia Alan</t>
  </si>
  <si>
    <t>027</t>
  </si>
  <si>
    <t>Ortega Templos Ashli Jatziri</t>
  </si>
  <si>
    <t>028</t>
  </si>
  <si>
    <t>Pineda Delgado Mario Fernando</t>
  </si>
  <si>
    <t>029</t>
  </si>
  <si>
    <t>Polo Garcia Angel Said</t>
  </si>
  <si>
    <t>030</t>
  </si>
  <si>
    <t>Radilla Alcántara Yamel Elizabeth</t>
  </si>
  <si>
    <t>031</t>
  </si>
  <si>
    <t>Reyes Fuentes Hiram Gael</t>
  </si>
  <si>
    <t xml:space="preserve">Falta Gorila </t>
  </si>
  <si>
    <t>032</t>
  </si>
  <si>
    <t>Rivera Barranca Jose Angel</t>
  </si>
  <si>
    <t>033</t>
  </si>
  <si>
    <t>Rodriguez Antuñez Natalia</t>
  </si>
  <si>
    <t>034</t>
  </si>
  <si>
    <t>Rodriguez Aranda Sharon Daiana</t>
  </si>
  <si>
    <t>035</t>
  </si>
  <si>
    <t>Rodriguez Garcia Alexa Sofia</t>
  </si>
  <si>
    <t>036</t>
  </si>
  <si>
    <t>Rojo Devora Jesus Eduardo</t>
  </si>
  <si>
    <t>037</t>
  </si>
  <si>
    <t>Sauceda Soto Cristopher Josafat</t>
  </si>
  <si>
    <t>038</t>
  </si>
  <si>
    <t>Solorzano Barrera Maria Fernanda</t>
  </si>
  <si>
    <t>039</t>
  </si>
  <si>
    <t>Villegas Castelo Victor Alexis</t>
  </si>
  <si>
    <t>040</t>
  </si>
  <si>
    <t>Alegre Santana Camila Daniela</t>
  </si>
  <si>
    <t>1.1B</t>
  </si>
  <si>
    <t>041</t>
  </si>
  <si>
    <t>Alegria Antonio Axel Israel</t>
  </si>
  <si>
    <t>042</t>
  </si>
  <si>
    <t>Apolinar Jimenez Jesus Emanuel</t>
  </si>
  <si>
    <t>043</t>
  </si>
  <si>
    <t>Aragón Escobar Ana Victoria</t>
  </si>
  <si>
    <t>044</t>
  </si>
  <si>
    <t>Bedoya Gonzalez Karina</t>
  </si>
  <si>
    <t>045</t>
  </si>
  <si>
    <t>Carvajal Bahena Vanessa Yamileth</t>
  </si>
  <si>
    <t>046</t>
  </si>
  <si>
    <t>Chavez Taboada Angel Alexander</t>
  </si>
  <si>
    <t>047</t>
  </si>
  <si>
    <t>Chavez Ortega Dylan Santiago</t>
  </si>
  <si>
    <t>048</t>
  </si>
  <si>
    <t>Delgado Bahena Griselda</t>
  </si>
  <si>
    <t>049</t>
  </si>
  <si>
    <t>Delgado Garcia Danna Marys</t>
  </si>
  <si>
    <t>050</t>
  </si>
  <si>
    <t>Dominguez Dorantes Ian Francisco</t>
  </si>
  <si>
    <t>Práctica 6 veces</t>
  </si>
  <si>
    <t>051</t>
  </si>
  <si>
    <t>García Coria Pablo Arturo</t>
  </si>
  <si>
    <t>052</t>
  </si>
  <si>
    <t>Garcia Martinez Keren Madai</t>
  </si>
  <si>
    <t>053</t>
  </si>
  <si>
    <t>García Nieto Bruno Matias</t>
  </si>
  <si>
    <t>054</t>
  </si>
  <si>
    <t>Gomez Cobos Felix Alonso</t>
  </si>
  <si>
    <t>055</t>
  </si>
  <si>
    <t>Gomez Diaz Tabata Elizabeth</t>
  </si>
  <si>
    <t>056</t>
  </si>
  <si>
    <t>Hernandez Ayala Jesús Saul</t>
  </si>
  <si>
    <t>057</t>
  </si>
  <si>
    <t>Hernandez Hernandez José Emiliano</t>
  </si>
  <si>
    <t>058</t>
  </si>
  <si>
    <t>Hernandez Morales Yuridia Lili</t>
  </si>
  <si>
    <t>059</t>
  </si>
  <si>
    <t>Macedo Valencia Valeria Alejandra</t>
  </si>
  <si>
    <t>060</t>
  </si>
  <si>
    <t>Martínez Avelino Fernanda Sayuri</t>
  </si>
  <si>
    <t>061</t>
  </si>
  <si>
    <t>Martinez Teodoro Daniel Levi</t>
  </si>
  <si>
    <t>062</t>
  </si>
  <si>
    <t>Mendoza Rodríguez Jeimy Arizve</t>
  </si>
  <si>
    <t>063</t>
  </si>
  <si>
    <t>Morales Aguilar Diego Sebastian</t>
  </si>
  <si>
    <t>064</t>
  </si>
  <si>
    <t>Moran Garfias Angel Uriel</t>
  </si>
  <si>
    <t>065</t>
  </si>
  <si>
    <t>Picazo Vazquez Vanessa Monserrat</t>
  </si>
  <si>
    <t>066</t>
  </si>
  <si>
    <t>Ponciano Ortega Janeth Sofia</t>
  </si>
  <si>
    <t>067</t>
  </si>
  <si>
    <t>Popoca Rivera Lionel</t>
  </si>
  <si>
    <t>068</t>
  </si>
  <si>
    <t>Ramirez Esquivel Sofía Yhoalibeth</t>
  </si>
  <si>
    <t>069</t>
  </si>
  <si>
    <t>Rios Aguilar Thayly Guadalupe</t>
  </si>
  <si>
    <t>070</t>
  </si>
  <si>
    <t>Rogel Campuzano Maximiliano</t>
  </si>
  <si>
    <t>071</t>
  </si>
  <si>
    <t>Romero Bernal Hannia Lizeth</t>
  </si>
  <si>
    <t>072</t>
  </si>
  <si>
    <t>Sanchez Mercado Ian Salvador</t>
  </si>
  <si>
    <t>073</t>
  </si>
  <si>
    <t>Sandoval Salinas Jensen Said</t>
  </si>
  <si>
    <t>074</t>
  </si>
  <si>
    <t>Toboada de la Cruz Omar Alejandro</t>
  </si>
  <si>
    <t>075</t>
  </si>
  <si>
    <t>Zamacona Sanchez Hannah Michelle</t>
  </si>
  <si>
    <t>076</t>
  </si>
  <si>
    <t>Alonso Castañeda Andrea Nicol</t>
  </si>
  <si>
    <t>1.1C</t>
  </si>
  <si>
    <t>077</t>
  </si>
  <si>
    <t>Aranda Juarez Gaudencio</t>
  </si>
  <si>
    <t>078</t>
  </si>
  <si>
    <t>Araujo Carbajal Alexa Fabiola</t>
  </si>
  <si>
    <t>2,9</t>
  </si>
  <si>
    <t>079</t>
  </si>
  <si>
    <t>Camacho Torres Nicole Suleny</t>
  </si>
  <si>
    <t>080</t>
  </si>
  <si>
    <t>Casales Ocampo Victoria</t>
  </si>
  <si>
    <t>6,5,7</t>
  </si>
  <si>
    <t>081</t>
  </si>
  <si>
    <t>Del Castillo Genis Ashley Cristel</t>
  </si>
  <si>
    <t>082</t>
  </si>
  <si>
    <t>Estrada García Kenya</t>
  </si>
  <si>
    <t>083</t>
  </si>
  <si>
    <t>Garcia Juarez Jesus Rafael</t>
  </si>
  <si>
    <t>084</t>
  </si>
  <si>
    <t>Garcia Santana Luciana</t>
  </si>
  <si>
    <t>085</t>
  </si>
  <si>
    <t>Garcia Anaya Renata</t>
  </si>
  <si>
    <t>086</t>
  </si>
  <si>
    <t>Guerrero Marquina Daira Anya</t>
  </si>
  <si>
    <t>087</t>
  </si>
  <si>
    <t>Guzman Calderon Jeshua Emmanuel</t>
  </si>
  <si>
    <t>088</t>
  </si>
  <si>
    <t>Hernandez Exiquio Leonardo Azael</t>
  </si>
  <si>
    <t>089</t>
  </si>
  <si>
    <t>Hernandez Ortiz Christian Dayan</t>
  </si>
  <si>
    <t>090</t>
  </si>
  <si>
    <t>Ibarra Ortega Ana Sofia</t>
  </si>
  <si>
    <t>6 ,7</t>
  </si>
  <si>
    <t>091</t>
  </si>
  <si>
    <t>Leon Rivera Valeria</t>
  </si>
  <si>
    <t>092</t>
  </si>
  <si>
    <t>Lopez Sanchez Cielo Valentina</t>
  </si>
  <si>
    <t>093</t>
  </si>
  <si>
    <t>Martinez Zagal Fernanda Sophia</t>
  </si>
  <si>
    <t>094</t>
  </si>
  <si>
    <t>Mejia Melgar Ricardo</t>
  </si>
  <si>
    <t>095</t>
  </si>
  <si>
    <t>Ocampo Sanchez Andrea Jocelyn</t>
  </si>
  <si>
    <t>096</t>
  </si>
  <si>
    <t>Ojeda Quiñones Luna Graciel</t>
  </si>
  <si>
    <t>097</t>
  </si>
  <si>
    <t>Ortiz Torres Yenifer Melisa</t>
  </si>
  <si>
    <t>098</t>
  </si>
  <si>
    <t xml:space="preserve">Perez Mota Iker Giovanni </t>
  </si>
  <si>
    <t>099</t>
  </si>
  <si>
    <t>Pineda Linares Vania Thaily</t>
  </si>
  <si>
    <t>100</t>
  </si>
  <si>
    <t>Procopio Montes Juan Carlos</t>
  </si>
  <si>
    <t>101</t>
  </si>
  <si>
    <t>Reza Nava Josué David</t>
  </si>
  <si>
    <t>102</t>
  </si>
  <si>
    <t>Rios Tellez Fernanda Danae</t>
  </si>
  <si>
    <t>103</t>
  </si>
  <si>
    <t>Romano Arteaga Gabriel</t>
  </si>
  <si>
    <t>104</t>
  </si>
  <si>
    <t>Rueda Campuzano Alexa Sofia</t>
  </si>
  <si>
    <t>105</t>
  </si>
  <si>
    <t>Salazar Ruiz Yuliana Tonanzin</t>
  </si>
  <si>
    <t>106</t>
  </si>
  <si>
    <t>Sandoval Casales Ivan</t>
  </si>
  <si>
    <t>107</t>
  </si>
  <si>
    <t>Tinajero Sanchez Karime</t>
  </si>
  <si>
    <t>108</t>
  </si>
  <si>
    <t>Valdes Perez Ashba Marco</t>
  </si>
  <si>
    <t>109</t>
  </si>
  <si>
    <t>Valdez Roman Daniela</t>
  </si>
  <si>
    <t>110</t>
  </si>
  <si>
    <t>Valle Ruiz Santiago</t>
  </si>
  <si>
    <t>111</t>
  </si>
  <si>
    <t>Villicaña Hernandez Isabel Ivana</t>
  </si>
  <si>
    <t>112</t>
  </si>
  <si>
    <t>Palacios Gonzalez Ingrid Samantha</t>
  </si>
  <si>
    <t>113</t>
  </si>
  <si>
    <t>Aguirre Bahena Mateo Said</t>
  </si>
  <si>
    <t>1.2A</t>
  </si>
  <si>
    <t>114</t>
  </si>
  <si>
    <t>Alvarez Mariaca Santiago</t>
  </si>
  <si>
    <t>115</t>
  </si>
  <si>
    <t>Angel Acosta Alexa</t>
  </si>
  <si>
    <t>116</t>
  </si>
  <si>
    <t>Barragan Vargas Angel Carim</t>
  </si>
  <si>
    <t>117</t>
  </si>
  <si>
    <t>Barcenas Gonzalez Andrea Selene</t>
  </si>
  <si>
    <t>118</t>
  </si>
  <si>
    <t>Beltran Barrera Juan Esteban</t>
  </si>
  <si>
    <t>119</t>
  </si>
  <si>
    <t>Buendia Molina Aime Valeria</t>
  </si>
  <si>
    <t>120</t>
  </si>
  <si>
    <t>Bustos Martinez Constanza Guadalupe</t>
  </si>
  <si>
    <t>121</t>
  </si>
  <si>
    <t>Carrion Gomez Nayeli</t>
  </si>
  <si>
    <t>122</t>
  </si>
  <si>
    <t>Evaristo Torres Jade Kristel</t>
  </si>
  <si>
    <t>123</t>
  </si>
  <si>
    <t>Flores Vargas Eduardo</t>
  </si>
  <si>
    <t>124</t>
  </si>
  <si>
    <t>Gallardo Aguilar Fernanda Kadey</t>
  </si>
  <si>
    <t>125</t>
  </si>
  <si>
    <t>Garcia Calderon Santiago</t>
  </si>
  <si>
    <t>126</t>
  </si>
  <si>
    <t>Gomez Fernandez Alexis Aaron</t>
  </si>
  <si>
    <t>127</t>
  </si>
  <si>
    <t>Gonzalez Ramirez Maleni Alejandra</t>
  </si>
  <si>
    <t>128</t>
  </si>
  <si>
    <t>Gonzalez Trueba Octavio Sael</t>
  </si>
  <si>
    <t>129</t>
  </si>
  <si>
    <t>Gutierrez Sierra Leilani Guadalupe</t>
  </si>
  <si>
    <t>130</t>
  </si>
  <si>
    <t>Hernandez Gonzalez Jonatan Jezreel</t>
  </si>
  <si>
    <t>131</t>
  </si>
  <si>
    <t>Hernandez Mendoza Zoe Aidee</t>
  </si>
  <si>
    <t>132</t>
  </si>
  <si>
    <t>Jaimes Lopez Diego Emiliano</t>
  </si>
  <si>
    <t>133</t>
  </si>
  <si>
    <t>Lara Garcia Kevin Alexander</t>
  </si>
  <si>
    <t>Práctica 5 veces</t>
  </si>
  <si>
    <t>134</t>
  </si>
  <si>
    <t>Leyva Tinajero Alan</t>
  </si>
  <si>
    <t>15, 7</t>
  </si>
  <si>
    <t>135</t>
  </si>
  <si>
    <t>Maldonado Tovar Victor Alexander</t>
  </si>
  <si>
    <t>136</t>
  </si>
  <si>
    <t>Martinez Urbina Raul</t>
  </si>
  <si>
    <t>137</t>
  </si>
  <si>
    <t>Mercado Vazquez Yara Yazmin</t>
  </si>
  <si>
    <t>138</t>
  </si>
  <si>
    <t>Morales Cadena Miguel Angel</t>
  </si>
  <si>
    <t>139</t>
  </si>
  <si>
    <t>Morales Carranza Angelica Sofia</t>
  </si>
  <si>
    <t>140</t>
  </si>
  <si>
    <t>Ortiz Ocampo Evan Said</t>
  </si>
  <si>
    <t>141</t>
  </si>
  <si>
    <t>Perez Cruzaley Kimberly</t>
  </si>
  <si>
    <t>142</t>
  </si>
  <si>
    <t>Sandoval Salinas Eliu Mateo</t>
  </si>
  <si>
    <t>143</t>
  </si>
  <si>
    <t>Sotelo Soto Evelin Daniela</t>
  </si>
  <si>
    <t>144</t>
  </si>
  <si>
    <t>Teran Flores Jimena</t>
  </si>
  <si>
    <t>145</t>
  </si>
  <si>
    <t>Valdez Aguilera Zohan</t>
  </si>
  <si>
    <t>146</t>
  </si>
  <si>
    <t>Valencia Rosado Camila Akire</t>
  </si>
  <si>
    <t>147</t>
  </si>
  <si>
    <t>Vazquez Hernandez Larissa Sayumi</t>
  </si>
  <si>
    <t>148</t>
  </si>
  <si>
    <t>Zagal Garcia Leonardo</t>
  </si>
  <si>
    <t>149</t>
  </si>
  <si>
    <t>Zavala Beltran Luisa Alejandra</t>
  </si>
  <si>
    <t>150</t>
  </si>
  <si>
    <t>Aranda Arroyo Mariana Itzel</t>
  </si>
  <si>
    <t>1.2B</t>
  </si>
  <si>
    <t>151</t>
  </si>
  <si>
    <t>Bahena Salazar Ismahab</t>
  </si>
  <si>
    <t>152</t>
  </si>
  <si>
    <t>Barranco Perez Alison Aitana</t>
  </si>
  <si>
    <t>153</t>
  </si>
  <si>
    <t>Bustos Alcala Valeria Ivanna</t>
  </si>
  <si>
    <t>154</t>
  </si>
  <si>
    <t>Carvajal Moreno Daniel Alejandro</t>
  </si>
  <si>
    <t>155</t>
  </si>
  <si>
    <t>Chavero Blancarte Adrian</t>
  </si>
  <si>
    <t>156</t>
  </si>
  <si>
    <t>Diaz Rosas Adrian Santiago</t>
  </si>
  <si>
    <t>157</t>
  </si>
  <si>
    <t>Diaz Torres Angel Armando</t>
  </si>
  <si>
    <t>158</t>
  </si>
  <si>
    <t>Dominguez Diego Carlos Antonio</t>
  </si>
  <si>
    <t>159</t>
  </si>
  <si>
    <t>Espinal Santaolalla Alondra</t>
  </si>
  <si>
    <t>160</t>
  </si>
  <si>
    <t>Flores Velazquez Gustavo Jesus</t>
  </si>
  <si>
    <t>161</t>
  </si>
  <si>
    <t>Garcia Flores Hector Ayovi</t>
  </si>
  <si>
    <t>162</t>
  </si>
  <si>
    <t>Garcia Juarez Allison</t>
  </si>
  <si>
    <t>163</t>
  </si>
  <si>
    <t>Gallardo Cisneros Marion Isabella</t>
  </si>
  <si>
    <t>164</t>
  </si>
  <si>
    <t>Garduño Hernandez Ivana Paola</t>
  </si>
  <si>
    <t>165</t>
  </si>
  <si>
    <t>Gomez Martinez Iker Santiago</t>
  </si>
  <si>
    <t>166</t>
  </si>
  <si>
    <t>Gonzalez Martinez Bruno</t>
  </si>
  <si>
    <t>167</t>
  </si>
  <si>
    <t>Hernandez Hernandez Ossiel</t>
  </si>
  <si>
    <t>168</t>
  </si>
  <si>
    <t>Hernandez Hernandez Ashley Jatziry</t>
  </si>
  <si>
    <t>169</t>
  </si>
  <si>
    <t>Jimenez Lara Mariana</t>
  </si>
  <si>
    <t>170</t>
  </si>
  <si>
    <t>Lopez Pichardo Itzel</t>
  </si>
  <si>
    <t>171</t>
  </si>
  <si>
    <t>Lopez Rueda Iker Guillermo</t>
  </si>
  <si>
    <t>172</t>
  </si>
  <si>
    <t>Lugo Guardado Mariana Betsabe</t>
  </si>
  <si>
    <t>173</t>
  </si>
  <si>
    <t>Mora Peñaloza Carlos Santiago</t>
  </si>
  <si>
    <t>174</t>
  </si>
  <si>
    <t>Perez Mendez Natalia Mariel</t>
  </si>
  <si>
    <t>175</t>
  </si>
  <si>
    <t>Rodriguez Barbosa Alejandro</t>
  </si>
  <si>
    <t>176</t>
  </si>
  <si>
    <t>Salazar Quinto Ailen Felipa</t>
  </si>
  <si>
    <t>4, 4, 5, 7</t>
  </si>
  <si>
    <t>177</t>
  </si>
  <si>
    <t>Sandoval Ramos Miriam Naomi</t>
  </si>
  <si>
    <t>178</t>
  </si>
  <si>
    <t>Solorzano Barrera Daniel Ariel</t>
  </si>
  <si>
    <t>179</t>
  </si>
  <si>
    <t>Sotelo Ocampo Melisa Scarlet</t>
  </si>
  <si>
    <t>180</t>
  </si>
  <si>
    <t>Torres Rodriguez Kenia Lisbethe</t>
  </si>
  <si>
    <t>181</t>
  </si>
  <si>
    <t>Valladares Garcia Nataly Zunem</t>
  </si>
  <si>
    <t>182</t>
  </si>
  <si>
    <t>Venancio Bahena Evelyn</t>
  </si>
  <si>
    <t>183</t>
  </si>
  <si>
    <t>Pablo Hernandez Erika Daniela</t>
  </si>
  <si>
    <t>184</t>
  </si>
  <si>
    <t>Aguirre Velazquez Iker Alberto</t>
  </si>
  <si>
    <t>1.2C</t>
  </si>
  <si>
    <t>185</t>
  </si>
  <si>
    <t>Almanza Toledo Jesus Andres</t>
  </si>
  <si>
    <t>186</t>
  </si>
  <si>
    <t>Aranda Ocampo Diego Roman</t>
  </si>
  <si>
    <t>187</t>
  </si>
  <si>
    <t>Balderas Rogel Fernanda</t>
  </si>
  <si>
    <t>188</t>
  </si>
  <si>
    <t>Barrios Garcia Angel</t>
  </si>
  <si>
    <t>189</t>
  </si>
  <si>
    <t>Bravo Antunez Diego</t>
  </si>
  <si>
    <t>190</t>
  </si>
  <si>
    <t>Brito Abarca Juan Jose</t>
  </si>
  <si>
    <t>191</t>
  </si>
  <si>
    <t>Castillo Zagal Dafne Alheli</t>
  </si>
  <si>
    <t>192</t>
  </si>
  <si>
    <t>Delgado Bahena Jisabel</t>
  </si>
  <si>
    <t>193</t>
  </si>
  <si>
    <t>Diaz Diaz Fernanda Karina</t>
  </si>
  <si>
    <t>194</t>
  </si>
  <si>
    <t>Duarte Diaz Monserrat</t>
  </si>
  <si>
    <t>195</t>
  </si>
  <si>
    <t>Escorza Castillo Joselyn Michelle</t>
  </si>
  <si>
    <t>196</t>
  </si>
  <si>
    <t>Garcia Clemen Barbara</t>
  </si>
  <si>
    <t>197</t>
  </si>
  <si>
    <t>Garcia Navarrete Melody</t>
  </si>
  <si>
    <t>198</t>
  </si>
  <si>
    <t>Giles Martinez Brayan</t>
  </si>
  <si>
    <t>199</t>
  </si>
  <si>
    <t>Lara Garcia Angel Andres</t>
  </si>
  <si>
    <t>200</t>
  </si>
  <si>
    <t>Lopez Diaz Robinson Ramses</t>
  </si>
  <si>
    <t>201</t>
  </si>
  <si>
    <t>Magdaleno Lopez Leonardo</t>
  </si>
  <si>
    <t>202</t>
  </si>
  <si>
    <t>Martinez Mendez Maximiliano</t>
  </si>
  <si>
    <t>203</t>
  </si>
  <si>
    <t>Moran Suarez Alexa Yolotzin</t>
  </si>
  <si>
    <t>204</t>
  </si>
  <si>
    <t>Nava Cruz Yanick</t>
  </si>
  <si>
    <t>205</t>
  </si>
  <si>
    <t>Nava Espinaza Diana Karolina</t>
  </si>
  <si>
    <t>206</t>
  </si>
  <si>
    <t>Navarrete Morales Grettel</t>
  </si>
  <si>
    <t>207</t>
  </si>
  <si>
    <t>Ortega Templos Gerardo</t>
  </si>
  <si>
    <t>208</t>
  </si>
  <si>
    <t>Perez Soberanis Krystal Caribe</t>
  </si>
  <si>
    <t>209</t>
  </si>
  <si>
    <t>Rabadan Jaimes Lissandro Isaac</t>
  </si>
  <si>
    <t>210</t>
  </si>
  <si>
    <t>Rivero Garcia Leonardo David</t>
  </si>
  <si>
    <t>211</t>
  </si>
  <si>
    <t>Ruano Garcia Yolotzin Daniela</t>
  </si>
  <si>
    <t>212</t>
  </si>
  <si>
    <t>Salgado Puente Alondra Vianey</t>
  </si>
  <si>
    <t>213</t>
  </si>
  <si>
    <t>Santillan Albarran Regina Isabella</t>
  </si>
  <si>
    <t>214</t>
  </si>
  <si>
    <t>Tapia Urbina Azucena</t>
  </si>
  <si>
    <t>215</t>
  </si>
  <si>
    <t>Velazquez Sandoval Alexis Uriel</t>
  </si>
  <si>
    <t>216</t>
  </si>
  <si>
    <t>Zagal Trujillo Maria Guadalupe</t>
  </si>
  <si>
    <t>217</t>
  </si>
  <si>
    <t>Acevedo Piedras Marbella</t>
  </si>
  <si>
    <t>*</t>
  </si>
  <si>
    <t>218</t>
  </si>
  <si>
    <t>Aguilar Valora José Luis</t>
  </si>
  <si>
    <t>219</t>
  </si>
  <si>
    <t>Anaya Quintana Jorge Neymar</t>
  </si>
  <si>
    <t>220</t>
  </si>
  <si>
    <t xml:space="preserve">Argumedo Hernández Romina </t>
  </si>
  <si>
    <t>221</t>
  </si>
  <si>
    <t>Arizmendi Pérez Diego</t>
  </si>
  <si>
    <t>222</t>
  </si>
  <si>
    <t>Ayala Romero Mateo Alejandro</t>
  </si>
  <si>
    <t>Contestó que no a las primeras 3 preguntas</t>
  </si>
  <si>
    <t>223</t>
  </si>
  <si>
    <t>Camacho Arredondo Guadalupe</t>
  </si>
  <si>
    <t>224</t>
  </si>
  <si>
    <t>Campos Guerra Valentina</t>
  </si>
  <si>
    <t>225</t>
  </si>
  <si>
    <t xml:space="preserve">Carbajal Chávez Tadeo Sebastián </t>
  </si>
  <si>
    <t>226</t>
  </si>
  <si>
    <t>Díaz Hernández Ángel Leonel</t>
  </si>
  <si>
    <t>227</t>
  </si>
  <si>
    <t xml:space="preserve">Delgado García Emmanuel </t>
  </si>
  <si>
    <t>228</t>
  </si>
  <si>
    <t>Garcia Soto Angélica Daniela</t>
  </si>
  <si>
    <t>229</t>
  </si>
  <si>
    <t>Islas Valerio Frida Camila</t>
  </si>
  <si>
    <t>230</t>
  </si>
  <si>
    <t>López Blancas Anney Itzel</t>
  </si>
  <si>
    <t>231</t>
  </si>
  <si>
    <t>López Colin Carlo Andrei</t>
  </si>
  <si>
    <t>232</t>
  </si>
  <si>
    <t>López Martínez Rosa Yamiel</t>
  </si>
  <si>
    <t>233</t>
  </si>
  <si>
    <t>Lozano Payan Victor Emanuel</t>
  </si>
  <si>
    <t>234</t>
  </si>
  <si>
    <t>Mejía Cuevas José Armando</t>
  </si>
  <si>
    <t>235</t>
  </si>
  <si>
    <t>Mejía Martínez Ian David</t>
  </si>
  <si>
    <t>236</t>
  </si>
  <si>
    <t>Mendez Ramírez Rebecca Aimee</t>
  </si>
  <si>
    <t>237</t>
  </si>
  <si>
    <t>Muños Argumedo Sebastián</t>
  </si>
  <si>
    <t>238</t>
  </si>
  <si>
    <t>Nava Cervantes Isabella Quinn</t>
  </si>
  <si>
    <t>239</t>
  </si>
  <si>
    <t>Nava Chavero Joseph Angel</t>
  </si>
  <si>
    <t>240</t>
  </si>
  <si>
    <t>Ramírez Pérez Gamaliel</t>
  </si>
  <si>
    <t>241</t>
  </si>
  <si>
    <t>Reyes Peñaloza Esmeralda</t>
  </si>
  <si>
    <t>242</t>
  </si>
  <si>
    <t>Rodríguez Ávila José Manuel</t>
  </si>
  <si>
    <t>243</t>
  </si>
  <si>
    <t>Santamaría Barrera Alesandra</t>
  </si>
  <si>
    <t>244</t>
  </si>
  <si>
    <t>Segura Gómez Regina Gyselle</t>
  </si>
  <si>
    <t>245</t>
  </si>
  <si>
    <t>Velázquez Chacón Seyhan</t>
  </si>
  <si>
    <t>246</t>
  </si>
  <si>
    <t>Zúñiga García Aarón</t>
  </si>
  <si>
    <t>247</t>
  </si>
  <si>
    <t>Alarcón Guadarrama Melanie Chanel</t>
  </si>
  <si>
    <t>248</t>
  </si>
  <si>
    <t>Ángeles Gaona Hilda</t>
  </si>
  <si>
    <t>249</t>
  </si>
  <si>
    <t>Arenas Guzmán Jennifer</t>
  </si>
  <si>
    <t>250</t>
  </si>
  <si>
    <t>Arroyo Camacho Omar</t>
  </si>
  <si>
    <t>251</t>
  </si>
  <si>
    <t>Balderrrama Castañeda Melanie</t>
  </si>
  <si>
    <t>252</t>
  </si>
  <si>
    <t>Cabrera Aragón Ivana</t>
  </si>
  <si>
    <t>253</t>
  </si>
  <si>
    <t>Cortez Morales Juan Manuel</t>
  </si>
  <si>
    <t>254</t>
  </si>
  <si>
    <t>Delgado Adame Javier Iván</t>
  </si>
  <si>
    <t>255</t>
  </si>
  <si>
    <t>Esqueda Álvarez Noemí</t>
  </si>
  <si>
    <t>256</t>
  </si>
  <si>
    <t xml:space="preserve">García Allison </t>
  </si>
  <si>
    <t>257</t>
  </si>
  <si>
    <t>Guerra Tellez Santiago</t>
  </si>
  <si>
    <t>258</t>
  </si>
  <si>
    <t>Hernández Brito Ángel Matías</t>
  </si>
  <si>
    <t>259</t>
  </si>
  <si>
    <t>Márquez Guzmán Luis Gustavo</t>
  </si>
  <si>
    <t>260</t>
  </si>
  <si>
    <t>Mujica Claudio Keilen</t>
  </si>
  <si>
    <t>261</t>
  </si>
  <si>
    <t>Ocampo Arizmendi Regina</t>
  </si>
  <si>
    <t>262</t>
  </si>
  <si>
    <t>Pineda Rojas Gustavo Mateo</t>
  </si>
  <si>
    <t>263</t>
  </si>
  <si>
    <t>Ponciano Chavez Sebastián</t>
  </si>
  <si>
    <t>264</t>
  </si>
  <si>
    <t>Robles Garrido Juan Antonio</t>
  </si>
  <si>
    <t>265</t>
  </si>
  <si>
    <t>Rodríguez Castillo Ignacio</t>
  </si>
  <si>
    <t>266</t>
  </si>
  <si>
    <t xml:space="preserve">Sánchez Calderón Mariel </t>
  </si>
  <si>
    <t>267</t>
  </si>
  <si>
    <t>Sandoval Paredes Alina</t>
  </si>
  <si>
    <t>268</t>
  </si>
  <si>
    <t>Serrano Calderón José Alfredo</t>
  </si>
  <si>
    <t>269</t>
  </si>
  <si>
    <t>Torres Calderón Paola</t>
  </si>
  <si>
    <t>270</t>
  </si>
  <si>
    <t>Vega Sotelo Angel</t>
  </si>
  <si>
    <t>271</t>
  </si>
  <si>
    <t>Martínez Martínez Tristán</t>
  </si>
  <si>
    <t>272</t>
  </si>
  <si>
    <t>Pacheco Montes de Oca Leonardo</t>
  </si>
  <si>
    <t>273</t>
  </si>
  <si>
    <t>Alonso Goldzweig Ian</t>
  </si>
  <si>
    <t>3.P</t>
  </si>
  <si>
    <t>274</t>
  </si>
  <si>
    <t>Andrade Emma</t>
  </si>
  <si>
    <t>275</t>
  </si>
  <si>
    <t>Aramburu Vargas Iker</t>
  </si>
  <si>
    <t>276</t>
  </si>
  <si>
    <t>Charpenel Torres Torija Ainara</t>
  </si>
  <si>
    <t>Tal vez le dijo Shelly</t>
  </si>
  <si>
    <t>277</t>
  </si>
  <si>
    <t>Chiriti Nava Shelly</t>
  </si>
  <si>
    <t>278</t>
  </si>
  <si>
    <t>De los Reyes Hyyryläinen Elena Laina</t>
  </si>
  <si>
    <t>279</t>
  </si>
  <si>
    <t>Dorantes Anna Kamila</t>
  </si>
  <si>
    <t>280</t>
  </si>
  <si>
    <t>Flores Pérez Ana Fernanda</t>
  </si>
  <si>
    <t>281</t>
  </si>
  <si>
    <t>Leos Patjave Dafne</t>
  </si>
  <si>
    <t>282</t>
  </si>
  <si>
    <t xml:space="preserve">López Lara Hernández Pablo </t>
  </si>
  <si>
    <t>283</t>
  </si>
  <si>
    <t>Martínez Pazos Sofía **</t>
  </si>
  <si>
    <t>284</t>
  </si>
  <si>
    <t>Palau Nina Yannelli</t>
  </si>
  <si>
    <t>285</t>
  </si>
  <si>
    <t>Pérez Pérez Mateo</t>
  </si>
  <si>
    <t>286</t>
  </si>
  <si>
    <t>Romero Martín Miranda</t>
  </si>
  <si>
    <t>Falta Gorila y Temperamento</t>
  </si>
  <si>
    <t>287</t>
  </si>
  <si>
    <t>Tenorio Berizuela Fanny</t>
  </si>
  <si>
    <t>288</t>
  </si>
  <si>
    <t>Tenorio Berizuela Jorge</t>
  </si>
  <si>
    <t>289</t>
  </si>
  <si>
    <t>Calderón Rodrigo</t>
  </si>
  <si>
    <t>290</t>
  </si>
  <si>
    <t>Escamilla Flores Diego Adrián</t>
  </si>
  <si>
    <t>Tal vez ya lo habían visto</t>
  </si>
  <si>
    <t>291</t>
  </si>
  <si>
    <t>Espinosa Navarrete Vania</t>
  </si>
  <si>
    <t>292</t>
  </si>
  <si>
    <t>Nieto Natalia</t>
  </si>
  <si>
    <t>293</t>
  </si>
  <si>
    <t>Mondragón Flores Carlos</t>
  </si>
  <si>
    <t>294</t>
  </si>
  <si>
    <t>Oliva Mariaca Isabella</t>
  </si>
  <si>
    <t>295</t>
  </si>
  <si>
    <t>Paul García Dora Leticia</t>
  </si>
  <si>
    <t>296</t>
  </si>
  <si>
    <t>Ponce de León Casim Fernanda</t>
  </si>
  <si>
    <t>Ya lo había visto</t>
  </si>
  <si>
    <t>297</t>
  </si>
  <si>
    <t>Sánchez Anaya Emiliano</t>
  </si>
  <si>
    <t>298</t>
  </si>
  <si>
    <t>Silva Rodrigo</t>
  </si>
  <si>
    <t>299</t>
  </si>
  <si>
    <t>Aragoneses	Arizmendi	Santiago</t>
  </si>
  <si>
    <t>4.1A</t>
  </si>
  <si>
    <t>300</t>
  </si>
  <si>
    <t>Avila	Ocampo	Paola</t>
  </si>
  <si>
    <t>301</t>
  </si>
  <si>
    <t>Briseño	Montero	Jorge</t>
  </si>
  <si>
    <t>302</t>
  </si>
  <si>
    <t xml:space="preserve">Beltrán	Peña	Maite </t>
  </si>
  <si>
    <t>303</t>
  </si>
  <si>
    <t>Chenhalls	Williams	Camilo</t>
  </si>
  <si>
    <t>304</t>
  </si>
  <si>
    <t>León	Gómez	Isabella</t>
  </si>
  <si>
    <t>305</t>
  </si>
  <si>
    <t>León	Valadez	Matias</t>
  </si>
  <si>
    <t>306</t>
  </si>
  <si>
    <t>López  Trejo	Lia Alejandra</t>
  </si>
  <si>
    <t>307</t>
  </si>
  <si>
    <t>Sánchez	Tapia	Isabella</t>
  </si>
  <si>
    <t>308</t>
  </si>
  <si>
    <t>Villaseñor	Vázquez	Máximo Leonardo</t>
  </si>
  <si>
    <t>309</t>
  </si>
  <si>
    <t>Baltazar	Torres	Maria Elena</t>
  </si>
  <si>
    <t>4.1B</t>
  </si>
  <si>
    <t>310</t>
  </si>
  <si>
    <t>Chenhalls	Kromer	Andre</t>
  </si>
  <si>
    <t>311</t>
  </si>
  <si>
    <t>Gomez	Razzouk	Andrei</t>
  </si>
  <si>
    <t>312</t>
  </si>
  <si>
    <t xml:space="preserve">Hidalgo	Castañeda	Juan Pablo </t>
  </si>
  <si>
    <t>313</t>
  </si>
  <si>
    <t>Mendoza	Ocampo	Regina</t>
  </si>
  <si>
    <t>314</t>
  </si>
  <si>
    <t>Moreno	Ocampo	Renata</t>
  </si>
  <si>
    <t>315</t>
  </si>
  <si>
    <t>Pantoja	Rivera	Diego</t>
  </si>
  <si>
    <t>316</t>
  </si>
  <si>
    <t>Real	Tapia	Valeria</t>
  </si>
  <si>
    <t>317</t>
  </si>
  <si>
    <t xml:space="preserve">Rincón	Calderón	Alejandra </t>
  </si>
  <si>
    <t>318</t>
  </si>
  <si>
    <t>Sánchez	García	Sara</t>
  </si>
  <si>
    <t>319</t>
  </si>
  <si>
    <t>Tirado	Ruffo	Fernando</t>
  </si>
  <si>
    <t>320</t>
  </si>
  <si>
    <t>Bonilla	Reichert	Patricio</t>
  </si>
  <si>
    <t>4.2A</t>
  </si>
  <si>
    <t>321</t>
  </si>
  <si>
    <t>Casillas	Fontanelli	Pablo</t>
  </si>
  <si>
    <t>322</t>
  </si>
  <si>
    <t>Castañeda	Carranza	Ricardo</t>
  </si>
  <si>
    <t>323</t>
  </si>
  <si>
    <t>Cortés	Badillo	Génesis Del Mar</t>
  </si>
  <si>
    <t>324</t>
  </si>
  <si>
    <t>De Canio		Evan Sean</t>
  </si>
  <si>
    <t>325</t>
  </si>
  <si>
    <t>González Garduño	Jorge Alejandro</t>
  </si>
  <si>
    <t>326</t>
  </si>
  <si>
    <t>Hernández	Reyes	Ariadna</t>
  </si>
  <si>
    <t>327</t>
  </si>
  <si>
    <t>Higuera	Almanza	Darla Valentina</t>
  </si>
  <si>
    <t>328</t>
  </si>
  <si>
    <t xml:space="preserve">Martins Crispim	Garduño	Ana Isabel </t>
  </si>
  <si>
    <t>329</t>
  </si>
  <si>
    <t xml:space="preserve">Morales	Guemes	Rodrigo </t>
  </si>
  <si>
    <t>330</t>
  </si>
  <si>
    <t>Morán	Velázquez	Zarek</t>
  </si>
  <si>
    <t>331</t>
  </si>
  <si>
    <t>Muñoz	Flores	Karime Valeria</t>
  </si>
  <si>
    <t>332</t>
  </si>
  <si>
    <t>Reyes Diego Andrés</t>
  </si>
  <si>
    <t>333</t>
  </si>
  <si>
    <t>Casillas	Gil	Emiliano</t>
  </si>
  <si>
    <t>4.2B</t>
  </si>
  <si>
    <t>334</t>
  </si>
  <si>
    <t>Ibieta	Castillo	Maia Camila</t>
  </si>
  <si>
    <t>335</t>
  </si>
  <si>
    <t>Labansat	Pérez	David Alexander</t>
  </si>
  <si>
    <t>336</t>
  </si>
  <si>
    <t>Osorio	Juárez	Sergio Alfonso</t>
  </si>
  <si>
    <t>337</t>
  </si>
  <si>
    <t>Pineda	Cortés	Regina</t>
  </si>
  <si>
    <t>338</t>
  </si>
  <si>
    <t>Popoca	García	María Fernanda</t>
  </si>
  <si>
    <t>339</t>
  </si>
  <si>
    <t>Ruiz De Chávez	Williams	Iker</t>
  </si>
  <si>
    <t>340</t>
  </si>
  <si>
    <t>Salinas	Hernández	Diego José</t>
  </si>
  <si>
    <t>341</t>
  </si>
  <si>
    <t>Solis	Cañas	Ian Diego</t>
  </si>
  <si>
    <t>342</t>
  </si>
  <si>
    <t>Terres	Real	Mathias</t>
  </si>
  <si>
    <t>343</t>
  </si>
  <si>
    <t>Velutini	Naranjo	Juan Antonio</t>
  </si>
  <si>
    <t>344</t>
  </si>
  <si>
    <t>Apolinar Velásquez Santiago</t>
  </si>
  <si>
    <t>345</t>
  </si>
  <si>
    <t>Barrera Rogel Génesis Naomi</t>
  </si>
  <si>
    <t>346</t>
  </si>
  <si>
    <t>Córdova Torres Fernando</t>
  </si>
  <si>
    <t>347</t>
  </si>
  <si>
    <t>Orihuela de la Cruz Estrella</t>
  </si>
  <si>
    <t>348</t>
  </si>
  <si>
    <t>García Salgado Emanuel</t>
  </si>
  <si>
    <t>349</t>
  </si>
  <si>
    <t>García Salgado Emiliano</t>
  </si>
  <si>
    <t>350</t>
  </si>
  <si>
    <t>Hernández González Brandon</t>
  </si>
  <si>
    <t>351</t>
  </si>
  <si>
    <t xml:space="preserve">Hernández Rosales Perla </t>
  </si>
  <si>
    <t>352</t>
  </si>
  <si>
    <t>Licona Casas Juan Francisco</t>
  </si>
  <si>
    <t>353</t>
  </si>
  <si>
    <t>Mendoza Jurado María Fernanda</t>
  </si>
  <si>
    <t>354</t>
  </si>
  <si>
    <t>Romero Nava Yerin Eliud</t>
  </si>
  <si>
    <t>355</t>
  </si>
  <si>
    <t>Torres Bernal Noemí</t>
  </si>
  <si>
    <t>356</t>
  </si>
  <si>
    <t>Verónica Adame Adam Gabriel</t>
  </si>
  <si>
    <t>Num Entrenamientos</t>
  </si>
  <si>
    <t>Conteo Correcto</t>
  </si>
  <si>
    <t>Conteo correcto y Target</t>
  </si>
  <si>
    <t>CE Sin distractibilidad</t>
  </si>
  <si>
    <t>CE Altos Bajos</t>
  </si>
  <si>
    <t>AN Altos Bajos</t>
  </si>
  <si>
    <t>Surgency Altos Bajos</t>
  </si>
  <si>
    <t>CE Sin distrac Altos Bajos</t>
  </si>
  <si>
    <t>NA</t>
  </si>
  <si>
    <t>Perfiles</t>
  </si>
  <si>
    <t>PERFILES</t>
  </si>
  <si>
    <t>1: RISKY</t>
  </si>
  <si>
    <t>0: DISENGAGED</t>
  </si>
  <si>
    <t>2: BUFFERED</t>
  </si>
  <si>
    <t>3: INTENSE</t>
  </si>
  <si>
    <t>Calificacion</t>
  </si>
  <si>
    <t>expressions.overallpercentcorrect</t>
  </si>
  <si>
    <t>Columna1</t>
  </si>
  <si>
    <t>script.startdate</t>
  </si>
  <si>
    <t>script.starttime</t>
  </si>
  <si>
    <t>Columna2</t>
  </si>
  <si>
    <t>script.subjectid</t>
  </si>
  <si>
    <t>script.groupid</t>
  </si>
  <si>
    <t>script.elapsedtime</t>
  </si>
  <si>
    <t>computer.platform</t>
  </si>
  <si>
    <t>values.completed</t>
  </si>
  <si>
    <t>values.trialcount</t>
  </si>
  <si>
    <t>expressions.meanRT_correct</t>
  </si>
  <si>
    <t>expressions.medianRT_correct</t>
  </si>
  <si>
    <t>expressions.meanRT_correctnocue</t>
  </si>
  <si>
    <t>expressions.meanRT_correctcentercue</t>
  </si>
  <si>
    <t>expressions.meanRT_correctdoublecue</t>
  </si>
  <si>
    <t>expressions.meanRT_correctspatialcue</t>
  </si>
  <si>
    <t>expressions.meanRT_correctCongruent</t>
  </si>
  <si>
    <t>expressions.meanRT_correctInCongruent</t>
  </si>
  <si>
    <t>expressions.meanRT_correctNeutral</t>
  </si>
  <si>
    <t>expressions.meanRT_correct_CongruentNoCue</t>
  </si>
  <si>
    <t>expressions.meanRT_correct_InCongruentNoCue</t>
  </si>
  <si>
    <t>expressions.meanRT_correct_NeutralNoCue</t>
  </si>
  <si>
    <t>expressions.meanRT_correct_CongruentCenterCue</t>
  </si>
  <si>
    <t>expressions.meanRT_correct_InCongruentCenterCue</t>
  </si>
  <si>
    <t>expressions.meanRT_correct_NeutralCenterCue</t>
  </si>
  <si>
    <t>expressions.meanRT_correct_CongruentDoubleCue</t>
  </si>
  <si>
    <t>expressions.meanRT_correct_InCongruentDoubleCue</t>
  </si>
  <si>
    <t>expressions.meanRT_correct_NeutralDoubleCue</t>
  </si>
  <si>
    <t>expressions.meanRT_correct_CongruentSpatialCue</t>
  </si>
  <si>
    <t>expressions.meanRT_correct_InCongruentSpatialCue</t>
  </si>
  <si>
    <t>expressions.meanRT_correct_NeutralSpatialCue</t>
  </si>
  <si>
    <t>expressions.medianRT_correctnocue</t>
  </si>
  <si>
    <t>expressions.medianRT_correctcentercue</t>
  </si>
  <si>
    <t>expressions.medianRT_correctdoublecue</t>
  </si>
  <si>
    <t>expressions.medianRT_correctspatialcue</t>
  </si>
  <si>
    <t>expressions.medianRT_correctCongruent</t>
  </si>
  <si>
    <t>expressions.medianRT_correctInCongruent</t>
  </si>
  <si>
    <t>expressions.medianRT_correctNeutral</t>
  </si>
  <si>
    <t>expressions.medianRT_correct_CongruentNoCue</t>
  </si>
  <si>
    <t>expressions.medianRT_correct_InCongruentNoCue</t>
  </si>
  <si>
    <t>expressions.medianRT_correct_NeutralNoCue</t>
  </si>
  <si>
    <t>expressions.medianRT_correct_CongruentCenterCue</t>
  </si>
  <si>
    <t>expressions.medianRT_correct_InCongruentCenterCue</t>
  </si>
  <si>
    <t>expressions.medianRT_correct_NeutralCenterCue</t>
  </si>
  <si>
    <t>expressions.medianRT_correct_CongruentDoubleCue</t>
  </si>
  <si>
    <t>expressions.medianRT_correct_InCongruentDoubleCue</t>
  </si>
  <si>
    <t>expressions.medianRT_correct_NeutralDoubleCue</t>
  </si>
  <si>
    <t>expressions.medianRT_correct_CongruentSpatialCue</t>
  </si>
  <si>
    <t>expressions.medianRT_correct_InCongruentSpatialCue</t>
  </si>
  <si>
    <t>expressions.medianRT_correct_NeutralSpatialCue</t>
  </si>
  <si>
    <t>expressions.pct_errorCongruent_NoCue</t>
  </si>
  <si>
    <t>expressions.pct_errorIncongruent_NoCue</t>
  </si>
  <si>
    <t>expressions.pct_errorNeutral_NoCue</t>
  </si>
  <si>
    <t>expressions.pct_errorCongruent_CenterCue</t>
  </si>
  <si>
    <t>expressions.pct_errorIncongruent_CenterCue</t>
  </si>
  <si>
    <t>expressions.pct_errorNeutral_CenterCue</t>
  </si>
  <si>
    <t>expressions.pct_errorCongruent_DoubleCue</t>
  </si>
  <si>
    <t>expressions.pct_errorIncongruent_DoubleCue</t>
  </si>
  <si>
    <t>expressions.pct_errorNeutral_DoubleCue</t>
  </si>
  <si>
    <t>expressions.pct_errorCongruent_SpatialCue</t>
  </si>
  <si>
    <t>expressions.pct_errorIncongruent_SpatialCue</t>
  </si>
  <si>
    <t>expressions.pct_errorNeutral_SpatialCue</t>
  </si>
  <si>
    <t>expressions.alertingeffect</t>
  </si>
  <si>
    <t>expressions.orientingeffect</t>
  </si>
  <si>
    <t>expressions.conflicteffect</t>
  </si>
  <si>
    <t>expressions.alertingeffect_meanbased</t>
  </si>
  <si>
    <t>expressions.orientingeffect_meanbased</t>
  </si>
  <si>
    <t>expressions.conflicteffect_meanbased</t>
  </si>
  <si>
    <t>Brandon Aguirre Vlezquez</t>
  </si>
  <si>
    <t>mac</t>
  </si>
  <si>
    <t>Dayana_Delgado</t>
  </si>
  <si>
    <t>win</t>
  </si>
  <si>
    <t>nan</t>
  </si>
  <si>
    <t>1 NAMI QUETZALLI</t>
  </si>
  <si>
    <t>Diego Aviles</t>
  </si>
  <si>
    <t xml:space="preserve">Samuel Baños Rosas </t>
  </si>
  <si>
    <t xml:space="preserve">Axel Cambray Luna </t>
  </si>
  <si>
    <t>Briseida Capistran</t>
  </si>
  <si>
    <t>Aiko_Carrillo</t>
  </si>
  <si>
    <t xml:space="preserve">1JAIME EMILIO DELGADO </t>
  </si>
  <si>
    <t>1JADE JAZMIN FERNANDEZ NAJERA</t>
  </si>
  <si>
    <t>Ruben_flores</t>
  </si>
  <si>
    <t xml:space="preserve">1mia galindo </t>
  </si>
  <si>
    <t>Leonardo Garduño Nuñez</t>
  </si>
  <si>
    <t>Brida Hernandez</t>
  </si>
  <si>
    <t>TOSHIBA</t>
  </si>
  <si>
    <t xml:space="preserve">1 EDITH LUCERO HERNANDEZ HERNANDEZ  </t>
  </si>
  <si>
    <t>Alan_Montenegro</t>
  </si>
  <si>
    <t xml:space="preserve">asheley ortega </t>
  </si>
  <si>
    <t>Mario Pineda</t>
  </si>
  <si>
    <t xml:space="preserve">Angel Polo Garcia </t>
  </si>
  <si>
    <t>Hiram Reyes</t>
  </si>
  <si>
    <t>JoseA_rivera2</t>
  </si>
  <si>
    <t>Natalia Rodriguez Antuñez</t>
  </si>
  <si>
    <t>1 sharon daina rodriguez</t>
  </si>
  <si>
    <t>Maria Fernanda Solorzano</t>
  </si>
  <si>
    <t>Victor_Villegas</t>
  </si>
  <si>
    <t>1AXEL ISRAEL ALEGRY ANTONIO</t>
  </si>
  <si>
    <t xml:space="preserve">Jesus Apolinar Jimenez </t>
  </si>
  <si>
    <t>Karina Bedoya</t>
  </si>
  <si>
    <t>AngelA_Chavez</t>
  </si>
  <si>
    <t>Dylan_Chavez</t>
  </si>
  <si>
    <t xml:space="preserve">Griselda Delgado </t>
  </si>
  <si>
    <t>Danna Delgado</t>
  </si>
  <si>
    <t xml:space="preserve">1 IAN FRANCISCO DORANTE </t>
  </si>
  <si>
    <t xml:space="preserve">1pablo garcia </t>
  </si>
  <si>
    <t>1KAREN MADAI GARCIA MARTINEZ</t>
  </si>
  <si>
    <t>Bruno Garcia</t>
  </si>
  <si>
    <t>Alonso_Gomez</t>
  </si>
  <si>
    <t xml:space="preserve">Tabata Gomez </t>
  </si>
  <si>
    <t>Saul Hernandez</t>
  </si>
  <si>
    <t xml:space="preserve">1 JOSE EMILIANO HERNANDEZ </t>
  </si>
  <si>
    <t>Yuridia_Hernandez</t>
  </si>
  <si>
    <t>1 VALERIA ALEJANDRA MACEDO VALENCIA</t>
  </si>
  <si>
    <t xml:space="preserve">Fernanda Martinez </t>
  </si>
  <si>
    <t>FERI</t>
  </si>
  <si>
    <t>1daniel levi martinez</t>
  </si>
  <si>
    <t>angel uriel moran</t>
  </si>
  <si>
    <t>Janet_Ponciano</t>
  </si>
  <si>
    <t>Leonel_popoca</t>
  </si>
  <si>
    <t>Sofia Ramirez</t>
  </si>
  <si>
    <t xml:space="preserve">Thayly Rios Aguilar </t>
  </si>
  <si>
    <t>ian salvador sánchez mercado</t>
  </si>
  <si>
    <t>jensen Sandoval</t>
  </si>
  <si>
    <t>Andrea Alonso</t>
  </si>
  <si>
    <t>Gaudencio Aranda</t>
  </si>
  <si>
    <t>alexa fabiola araujo carvajal</t>
  </si>
  <si>
    <t>FABI</t>
  </si>
  <si>
    <t xml:space="preserve"> victoria cazales ocampo </t>
  </si>
  <si>
    <t>kenya estrada</t>
  </si>
  <si>
    <t>Luciana_Garcia</t>
  </si>
  <si>
    <t>Renata Garcia Anaya</t>
  </si>
  <si>
    <t>Daira Guerrero</t>
  </si>
  <si>
    <t xml:space="preserve">jeshua emmanuel guzman </t>
  </si>
  <si>
    <t xml:space="preserve">Leonardo Hernandez </t>
  </si>
  <si>
    <t>ana sofia ibarra ortega</t>
  </si>
  <si>
    <t>1valeria leon rivera</t>
  </si>
  <si>
    <t>Fernanda sofia martinez</t>
  </si>
  <si>
    <t>Ricardo Mejia melgar</t>
  </si>
  <si>
    <t>1josue david reza nava</t>
  </si>
  <si>
    <t xml:space="preserve">Fernanda danae rios </t>
  </si>
  <si>
    <t>alexa sofia rieda campuzano</t>
  </si>
  <si>
    <t>Ivan Sandoval Casales</t>
  </si>
  <si>
    <t>KARLA</t>
  </si>
  <si>
    <t>daniela Valdez Roman</t>
  </si>
  <si>
    <t>isabel ivana villicaña</t>
  </si>
  <si>
    <t>Mateo Aguirre</t>
  </si>
  <si>
    <t>Angel_Barragan</t>
  </si>
  <si>
    <t>jade kristel evaristo torres</t>
  </si>
  <si>
    <t xml:space="preserve">Fernanda_Gallardo </t>
  </si>
  <si>
    <t>leilani gutierrez</t>
  </si>
  <si>
    <t>ALE</t>
  </si>
  <si>
    <t xml:space="preserve">Zoe Hernandez </t>
  </si>
  <si>
    <t xml:space="preserve">kevin alexander Lara Garcia </t>
  </si>
  <si>
    <t>alan leyva tinajero</t>
  </si>
  <si>
    <t>1victor alexander maldonado</t>
  </si>
  <si>
    <t>miguel angel morales cadena</t>
  </si>
  <si>
    <t>Evan Said Ortiz Ocampo</t>
  </si>
  <si>
    <t xml:space="preserve">1kimberly perez </t>
  </si>
  <si>
    <t>evelin sotelo soto</t>
  </si>
  <si>
    <t>leonardo Zagal Garcia</t>
  </si>
  <si>
    <t>Luisa Alejandra Zavala Beltran</t>
  </si>
  <si>
    <t>Adrian Chavero</t>
  </si>
  <si>
    <t>Alondra Espinal Santalalla</t>
  </si>
  <si>
    <t>Natalia_Perez</t>
  </si>
  <si>
    <t xml:space="preserve">MIRIAM NAHOMI SANDOVAL RAMOS </t>
  </si>
  <si>
    <t>Daniel ariel solorzano</t>
  </si>
  <si>
    <t>iker alberto aguirre velazquez</t>
  </si>
  <si>
    <t>Jesus andres Almanza</t>
  </si>
  <si>
    <t>Diego Roman Aranda</t>
  </si>
  <si>
    <t>Michelle escorsa Castillo</t>
  </si>
  <si>
    <t>1karime tinajero sanchez</t>
  </si>
  <si>
    <t>Angel Lara Garcia</t>
  </si>
  <si>
    <t>MAXIMILIANO MARTINEZ</t>
  </si>
  <si>
    <t>Alexa Moran</t>
  </si>
  <si>
    <t>yanick nava cruz</t>
  </si>
  <si>
    <t xml:space="preserve">DIANA KOLORINA NAVA ESPINA </t>
  </si>
  <si>
    <t>Grettel Navarrete</t>
  </si>
  <si>
    <t>Gerardo Ortega Templos</t>
  </si>
  <si>
    <t>Krystal Caribe Perez</t>
  </si>
  <si>
    <t>Yolotzin Ruano Garcia</t>
  </si>
  <si>
    <t xml:space="preserve">AZUCENA TAPIA URBIN </t>
  </si>
  <si>
    <t>MARIA GUADALUPE ZAGAL TRUJILLO</t>
  </si>
  <si>
    <t>marbella acevedo</t>
  </si>
  <si>
    <t>Diego_Arizmendi</t>
  </si>
  <si>
    <t>guadalupe camacho arredondo</t>
  </si>
  <si>
    <t>Angel Leonel Diaz Hernadez</t>
  </si>
  <si>
    <t>MARIEL</t>
  </si>
  <si>
    <t>Emanuel_delgado</t>
  </si>
  <si>
    <t>FridaC_Islas</t>
  </si>
  <si>
    <t>anney itzel lopez</t>
  </si>
  <si>
    <t>Carlo Andrei Lopez Colin</t>
  </si>
  <si>
    <t>Rosa Yamiel Lopez Martines</t>
  </si>
  <si>
    <t>Ian_Mejia</t>
  </si>
  <si>
    <t>rebecca mendez ramirez</t>
  </si>
  <si>
    <t>Isabella Quinn Nava Cervantes</t>
  </si>
  <si>
    <t>joseph angel nava</t>
  </si>
  <si>
    <t>JoseM_Rodriguez</t>
  </si>
  <si>
    <t>BASSY</t>
  </si>
  <si>
    <t>Alexandra Santamaría Barrerea</t>
  </si>
  <si>
    <t>regina gyselle segura gomez</t>
  </si>
  <si>
    <t>seyhan velazquez</t>
  </si>
  <si>
    <t>JOEL</t>
  </si>
  <si>
    <t>Aaron Zuñiga García</t>
  </si>
  <si>
    <t>Melani_Alarcon</t>
  </si>
  <si>
    <t>hilda angeles</t>
  </si>
  <si>
    <t xml:space="preserve">Ivana Cabrera Aragón </t>
  </si>
  <si>
    <t>juan manuel cortes</t>
  </si>
  <si>
    <t>Angel Matias Hernandez</t>
  </si>
  <si>
    <t>Luis_Marquez</t>
  </si>
  <si>
    <t>Mateo_Piñeda</t>
  </si>
  <si>
    <t>1juan antonio robles</t>
  </si>
  <si>
    <t>ignacio salvador rodriguez castillo</t>
  </si>
  <si>
    <t>Mariel Sanchez Calderon</t>
  </si>
  <si>
    <t>alina sandoval paredes</t>
  </si>
  <si>
    <t>jose alfredo serrano</t>
  </si>
  <si>
    <t>leonardo pacheco montes de oca</t>
  </si>
  <si>
    <t>ian alonso</t>
  </si>
  <si>
    <t xml:space="preserve">emma feito  andrade </t>
  </si>
  <si>
    <t>Iker Aramburu</t>
  </si>
  <si>
    <t>1ainara torres torija</t>
  </si>
  <si>
    <t>S HELLI HIRATII NAVA</t>
  </si>
  <si>
    <t>1elena de los reyes</t>
  </si>
  <si>
    <t>1ana camila dorantes</t>
  </si>
  <si>
    <t>Ana Fernanda Flores</t>
  </si>
  <si>
    <t>1dafne leos</t>
  </si>
  <si>
    <t>Pablo Lopez</t>
  </si>
  <si>
    <t>1sofia martinez pasos</t>
  </si>
  <si>
    <t>NINA YANNELLI   PALAU</t>
  </si>
  <si>
    <t xml:space="preserve">Mateo Perez </t>
  </si>
  <si>
    <t>MIRANDA ROMERO MARTIN</t>
  </si>
  <si>
    <t>1 estefania tenorio brizuela</t>
  </si>
  <si>
    <t>Jorge Tenorio</t>
  </si>
  <si>
    <t>1 rodrigo calderon delgado</t>
  </si>
  <si>
    <t>diego adrian escamilla flores</t>
  </si>
  <si>
    <t>1 vania espinoza navarrete</t>
  </si>
  <si>
    <t>natalia nieto gutierrez</t>
  </si>
  <si>
    <t xml:space="preserve">CARLOS MONDRAGON </t>
  </si>
  <si>
    <t>Isabella Oliva</t>
  </si>
  <si>
    <t>Dora Paul</t>
  </si>
  <si>
    <t xml:space="preserve">FERNANDA PONCE  </t>
  </si>
  <si>
    <t xml:space="preserve">EMILIANO SANCHEZ </t>
  </si>
  <si>
    <t>rodrigo silva</t>
  </si>
  <si>
    <t>Santiago Aragoneses</t>
  </si>
  <si>
    <t>PAOLA AVILA</t>
  </si>
  <si>
    <t>Jroge Briseño Montero</t>
  </si>
  <si>
    <t>Maite_Beltran</t>
  </si>
  <si>
    <t>Camilo Chenhalls</t>
  </si>
  <si>
    <t xml:space="preserve">Isabella </t>
  </si>
  <si>
    <t>Matias_Leon</t>
  </si>
  <si>
    <t>Lia López</t>
  </si>
  <si>
    <t xml:space="preserve">Isabella Sánchez Tapia </t>
  </si>
  <si>
    <t xml:space="preserve">MAXIMO LEONARDO VILLASEÑOR VAZQUEZ </t>
  </si>
  <si>
    <t>maria elena baltazar torres</t>
  </si>
  <si>
    <t>ROSE</t>
  </si>
  <si>
    <t>André Chenhalls</t>
  </si>
  <si>
    <t>Andrei Gomez</t>
  </si>
  <si>
    <t>Juan Pablo Hidalgo</t>
  </si>
  <si>
    <t>Regina_Mendoza</t>
  </si>
  <si>
    <t>Renata Moreno</t>
  </si>
  <si>
    <t>DIEGO PANTOJA</t>
  </si>
  <si>
    <t>Valeria Real</t>
  </si>
  <si>
    <t xml:space="preserve">ALEJANDRA RINCON </t>
  </si>
  <si>
    <t>Sara_sanchez</t>
  </si>
  <si>
    <t>Fernando Tirado Rufo</t>
  </si>
  <si>
    <t>Patricio Bonilla</t>
  </si>
  <si>
    <t>Pablo_Casillas</t>
  </si>
  <si>
    <t>RICARDO CASTAÑEDA</t>
  </si>
  <si>
    <t>genesis cortés badillo</t>
  </si>
  <si>
    <t xml:space="preserve">evan sean decanio </t>
  </si>
  <si>
    <t>Jorge Alejandro Gonzalez</t>
  </si>
  <si>
    <t>Aridna_Hernandez</t>
  </si>
  <si>
    <t>Darla Valentina</t>
  </si>
  <si>
    <t>Ana_Martins</t>
  </si>
  <si>
    <t>RODRIGO MORALES</t>
  </si>
  <si>
    <t>Zarek_Moran</t>
  </si>
  <si>
    <t xml:space="preserve">Karime Muñoz Flores </t>
  </si>
  <si>
    <t xml:space="preserve">Diego Reyes Gonzalez </t>
  </si>
  <si>
    <t>Emiliano Casillas</t>
  </si>
  <si>
    <t>Maia Ibieta</t>
  </si>
  <si>
    <t>David_Labansat</t>
  </si>
  <si>
    <t>ALFONSO OSORIO</t>
  </si>
  <si>
    <t>Regina_Pineda</t>
  </si>
  <si>
    <t>FERNANDA POPOCA</t>
  </si>
  <si>
    <t>Iker Ruiz de Chavez</t>
  </si>
  <si>
    <t>Diego Salinas</t>
  </si>
  <si>
    <t>Ian Solis</t>
  </si>
  <si>
    <t xml:space="preserve">MATHIAS TERRES </t>
  </si>
  <si>
    <t>Juan antonio velutini</t>
  </si>
  <si>
    <t>Genesis Barrera</t>
  </si>
  <si>
    <t>fernando cordova torres</t>
  </si>
  <si>
    <t>estrella guadalupe orihuela de la cruz</t>
  </si>
  <si>
    <t>Emanuel Garcia Salgado</t>
  </si>
  <si>
    <t>emiliano garcia salgado</t>
  </si>
  <si>
    <t>Brandon Hernández</t>
  </si>
  <si>
    <t xml:space="preserve">Perla </t>
  </si>
  <si>
    <t>juan francisco licona casas</t>
  </si>
  <si>
    <t xml:space="preserve">FERNANDA MENDOZA </t>
  </si>
  <si>
    <t>Yerin</t>
  </si>
  <si>
    <t>NOEMI TORRES BERNAL</t>
  </si>
  <si>
    <t>KAREN</t>
  </si>
  <si>
    <t>adam gabriel veronica adame</t>
  </si>
  <si>
    <t xml:space="preserve">1 SHARON DAINA RODRIGUEZ </t>
  </si>
  <si>
    <t xml:space="preserve">Ximena Regina Oriz Chavez </t>
  </si>
  <si>
    <t>davidd valle</t>
  </si>
  <si>
    <t>Falta Temp</t>
  </si>
  <si>
    <t>ANToverallpercentcorrect</t>
  </si>
  <si>
    <t>Sexo</t>
  </si>
  <si>
    <t>000</t>
  </si>
  <si>
    <t>ESCUELA</t>
  </si>
  <si>
    <t>GRADO</t>
  </si>
  <si>
    <t>CALIFICACION</t>
  </si>
  <si>
    <t>Grupo</t>
  </si>
  <si>
    <t>Fecha de nacimiento</t>
  </si>
  <si>
    <t>Meses</t>
  </si>
  <si>
    <t>Años</t>
  </si>
  <si>
    <t>Conteo1P</t>
  </si>
  <si>
    <t>Conteo2P</t>
  </si>
  <si>
    <t>ConteoT</t>
  </si>
  <si>
    <t>Validacion</t>
  </si>
  <si>
    <t>NumEntrenamientos</t>
  </si>
  <si>
    <t>ConteoCorrecto11-14</t>
  </si>
  <si>
    <t>Conteocorrecto_Target11-14</t>
  </si>
  <si>
    <t>ConteoCorrecto12-13</t>
  </si>
  <si>
    <t>Conteocorrecto_Target12-13</t>
  </si>
  <si>
    <t>Sonrisa_Risa</t>
  </si>
  <si>
    <t>Placer_alta_intensidad</t>
  </si>
  <si>
    <t>Nivel _actividad</t>
  </si>
  <si>
    <t>Frustracion</t>
  </si>
  <si>
    <t>control_Inhibitorio</t>
  </si>
  <si>
    <t>Placer_baja_intensidad</t>
  </si>
  <si>
    <t>Atencion_foc</t>
  </si>
  <si>
    <t>Shifting</t>
  </si>
  <si>
    <t>conjunto_atencion</t>
  </si>
  <si>
    <t>CE_condistractibilidad</t>
  </si>
  <si>
    <t>AfectoNegativo</t>
  </si>
  <si>
    <t>ExtraversionSurgency</t>
  </si>
  <si>
    <t>CE_sindistractibilidad</t>
  </si>
  <si>
    <t>CE_AltosBajos</t>
  </si>
  <si>
    <t>AN_AltosBajos</t>
  </si>
  <si>
    <t>Surgency_AltosBajos</t>
  </si>
  <si>
    <t>CE_sindistrac_AltosBajos</t>
  </si>
  <si>
    <t>CE_super_AltosBajos</t>
  </si>
  <si>
    <t>AN_super_AltosBajos</t>
  </si>
  <si>
    <t>Sugency_super_AltosBajos</t>
  </si>
  <si>
    <t>CE_sindistrac_super_AltosBajos</t>
  </si>
  <si>
    <t>Alerta_AltosBajos</t>
  </si>
  <si>
    <t>Orientacion_AltosBajos</t>
  </si>
  <si>
    <t>Conflicto_AltosBajos</t>
  </si>
  <si>
    <t>Perfiles_sindistrac</t>
  </si>
  <si>
    <t>Nivel_actividad_AltosBajos</t>
  </si>
  <si>
    <t>Sonrisa_Risa _AltosBajos</t>
  </si>
  <si>
    <t>Placer_alta_intensidad_AltosBajos</t>
  </si>
  <si>
    <t>Impulsividad_AltosBajos</t>
  </si>
  <si>
    <t>Aprox_AltosBajos</t>
  </si>
  <si>
    <t>Timidez_AltosBajos</t>
  </si>
  <si>
    <t>Miedo_AltosBajos</t>
  </si>
  <si>
    <t>Malestar_AltosBajos</t>
  </si>
  <si>
    <t>Tristeza_AltosBajos</t>
  </si>
  <si>
    <t>Frustracion_AltosBajos</t>
  </si>
  <si>
    <t>Autotranquilizacion_AltosBajos</t>
  </si>
  <si>
    <t>Control_inhibitorio_AltosBajos</t>
  </si>
  <si>
    <t>Placer_baja_intensidad_AltosBajos</t>
  </si>
  <si>
    <t>Sensibilidad_perceptual_AltosBajos</t>
  </si>
  <si>
    <t>Atencion_foc_AltosBajos</t>
  </si>
  <si>
    <t>Shifting_AltosBajos</t>
  </si>
  <si>
    <t>conjunto_atencion_AltosBajos</t>
  </si>
  <si>
    <t>07/05/</t>
  </si>
  <si>
    <t>Total_meses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</si>
</sst>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wrapText="1"/>
    </xf>
    <xf numFmtId="164" fontId="0" fillId="3" borderId="1" xfId="0" applyNumberFormat="1" applyFill="1" applyBorder="1" applyAlignment="1">
      <alignment horizontal="right" wrapText="1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2" xfId="0" applyFill="1" applyBorder="1"/>
    <xf numFmtId="164" fontId="0" fillId="6" borderId="1" xfId="0" applyNumberFormat="1" applyFill="1" applyBorder="1" applyAlignment="1">
      <alignment wrapText="1"/>
    </xf>
    <xf numFmtId="164" fontId="0" fillId="8" borderId="2" xfId="0" applyNumberFormat="1" applyFill="1" applyBorder="1" applyAlignment="1">
      <alignment wrapText="1"/>
    </xf>
    <xf numFmtId="164" fontId="0" fillId="6" borderId="3" xfId="0" applyNumberFormat="1" applyFill="1" applyBorder="1" applyAlignment="1">
      <alignment wrapText="1"/>
    </xf>
    <xf numFmtId="164" fontId="0" fillId="8" borderId="1" xfId="0" applyNumberFormat="1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7" borderId="1" xfId="0" applyFill="1" applyBorder="1"/>
    <xf numFmtId="0" fontId="0" fillId="4" borderId="1" xfId="0" applyFill="1" applyBorder="1"/>
    <xf numFmtId="2" fontId="0" fillId="6" borderId="1" xfId="0" applyNumberFormat="1" applyFill="1" applyBorder="1"/>
    <xf numFmtId="2" fontId="0" fillId="8" borderId="2" xfId="0" applyNumberFormat="1" applyFill="1" applyBorder="1"/>
    <xf numFmtId="2" fontId="0" fillId="6" borderId="3" xfId="0" applyNumberFormat="1" applyFill="1" applyBorder="1"/>
    <xf numFmtId="2" fontId="0" fillId="8" borderId="1" xfId="0" applyNumberFormat="1" applyFill="1" applyBorder="1"/>
    <xf numFmtId="2" fontId="0" fillId="3" borderId="1" xfId="0" applyNumberFormat="1" applyFill="1" applyBorder="1"/>
    <xf numFmtId="0" fontId="1" fillId="7" borderId="1" xfId="0" applyFont="1" applyFill="1" applyBorder="1"/>
    <xf numFmtId="0" fontId="2" fillId="7" borderId="1" xfId="0" applyFont="1" applyFill="1" applyBorder="1"/>
    <xf numFmtId="2" fontId="3" fillId="6" borderId="1" xfId="1" applyNumberFormat="1" applyFill="1" applyBorder="1"/>
    <xf numFmtId="2" fontId="3" fillId="6" borderId="3" xfId="1" applyNumberFormat="1" applyFill="1" applyBorder="1"/>
    <xf numFmtId="16" fontId="0" fillId="5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6" borderId="1" xfId="0" applyNumberFormat="1" applyFill="1" applyBorder="1"/>
    <xf numFmtId="164" fontId="0" fillId="8" borderId="2" xfId="0" applyNumberFormat="1" applyFill="1" applyBorder="1"/>
    <xf numFmtId="0" fontId="0" fillId="8" borderId="2" xfId="0" applyFill="1" applyBorder="1"/>
    <xf numFmtId="164" fontId="0" fillId="6" borderId="3" xfId="0" applyNumberFormat="1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3" xfId="0" applyFill="1" applyBorder="1"/>
    <xf numFmtId="0" fontId="0" fillId="9" borderId="1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Alignment="1">
      <alignment vertical="center"/>
    </xf>
    <xf numFmtId="2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wrapText="1"/>
      <protection locked="0"/>
    </xf>
    <xf numFmtId="164" fontId="0" fillId="3" borderId="1" xfId="0" applyNumberFormat="1" applyFill="1" applyBorder="1" applyAlignment="1" applyProtection="1">
      <alignment horizontal="right"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5" borderId="1" xfId="0" applyFill="1" applyBorder="1" applyProtection="1">
      <protection locked="0"/>
    </xf>
    <xf numFmtId="0" fontId="0" fillId="5" borderId="2" xfId="0" applyFill="1" applyBorder="1" applyProtection="1">
      <protection locked="0"/>
    </xf>
    <xf numFmtId="164" fontId="0" fillId="6" borderId="1" xfId="0" applyNumberFormat="1" applyFill="1" applyBorder="1" applyAlignment="1" applyProtection="1">
      <alignment wrapText="1"/>
      <protection locked="0"/>
    </xf>
    <xf numFmtId="164" fontId="0" fillId="6" borderId="3" xfId="0" applyNumberFormat="1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9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164" fontId="0" fillId="3" borderId="1" xfId="0" applyNumberFormat="1" applyFill="1" applyBorder="1" applyAlignment="1" applyProtection="1">
      <alignment horizontal="right"/>
      <protection locked="0"/>
    </xf>
    <xf numFmtId="0" fontId="0" fillId="4" borderId="1" xfId="0" applyFill="1" applyBorder="1" applyProtection="1">
      <protection locked="0"/>
    </xf>
    <xf numFmtId="2" fontId="0" fillId="6" borderId="1" xfId="0" applyNumberFormat="1" applyFill="1" applyBorder="1" applyProtection="1">
      <protection locked="0"/>
    </xf>
    <xf numFmtId="2" fontId="0" fillId="6" borderId="3" xfId="0" applyNumberFormat="1" applyFill="1" applyBorder="1" applyProtection="1">
      <protection locked="0"/>
    </xf>
    <xf numFmtId="0" fontId="0" fillId="0" borderId="0" xfId="0" applyFill="1" applyProtection="1">
      <protection locked="0"/>
    </xf>
    <xf numFmtId="0" fontId="1" fillId="7" borderId="1" xfId="0" applyFont="1" applyFill="1" applyBorder="1" applyProtection="1">
      <protection locked="0"/>
    </xf>
    <xf numFmtId="0" fontId="2" fillId="7" borderId="1" xfId="0" applyFont="1" applyFill="1" applyBorder="1" applyProtection="1">
      <protection locked="0"/>
    </xf>
    <xf numFmtId="2" fontId="3" fillId="6" borderId="1" xfId="1" applyNumberFormat="1" applyFill="1" applyBorder="1" applyProtection="1">
      <protection locked="0"/>
    </xf>
    <xf numFmtId="2" fontId="3" fillId="6" borderId="3" xfId="1" applyNumberFormat="1" applyFill="1" applyBorder="1" applyProtection="1">
      <protection locked="0"/>
    </xf>
    <xf numFmtId="16" fontId="0" fillId="5" borderId="1" xfId="0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4" borderId="1" xfId="0" applyFill="1" applyBorder="1" applyAlignment="1" applyProtection="1">
      <alignment horizontal="left"/>
      <protection locked="0"/>
    </xf>
    <xf numFmtId="164" fontId="0" fillId="6" borderId="1" xfId="0" applyNumberFormat="1" applyFill="1" applyBorder="1" applyProtection="1">
      <protection locked="0"/>
    </xf>
    <xf numFmtId="164" fontId="0" fillId="6" borderId="3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3" xfId="0" applyFill="1" applyBorder="1" applyProtection="1">
      <protection locked="0"/>
    </xf>
    <xf numFmtId="2" fontId="0" fillId="6" borderId="0" xfId="0" applyNumberFormat="1" applyFill="1" applyBorder="1" applyProtection="1">
      <protection locked="0"/>
    </xf>
    <xf numFmtId="2" fontId="0" fillId="0" borderId="0" xfId="0" applyNumberFormat="1" applyProtection="1"/>
    <xf numFmtId="0" fontId="0" fillId="5" borderId="1" xfId="0" applyFill="1" applyBorder="1" applyProtection="1"/>
    <xf numFmtId="0" fontId="0" fillId="0" borderId="0" xfId="0" applyFill="1" applyBorder="1" applyAlignment="1" applyProtection="1">
      <alignment wrapText="1"/>
    </xf>
    <xf numFmtId="0" fontId="0" fillId="0" borderId="0" xfId="0" applyFill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Alignment="1" applyProtection="1"/>
    <xf numFmtId="164" fontId="0" fillId="0" borderId="1" xfId="0" applyNumberFormat="1" applyFill="1" applyBorder="1" applyAlignment="1" applyProtection="1">
      <alignment wrapText="1"/>
    </xf>
    <xf numFmtId="164" fontId="0" fillId="0" borderId="3" xfId="0" applyNumberFormat="1" applyFill="1" applyBorder="1" applyAlignment="1" applyProtection="1">
      <alignment wrapText="1"/>
    </xf>
    <xf numFmtId="0" fontId="0" fillId="0" borderId="4" xfId="0" applyBorder="1" applyAlignment="1" applyProtection="1">
      <alignment vertical="center"/>
    </xf>
    <xf numFmtId="0" fontId="0" fillId="0" borderId="4" xfId="0" applyFill="1" applyBorder="1" applyProtection="1"/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Alignment="1" applyProtection="1">
      <alignment vertical="center"/>
    </xf>
    <xf numFmtId="20" fontId="0" fillId="0" borderId="0" xfId="0" applyNumberFormat="1" applyAlignment="1" applyProtection="1">
      <alignment wrapText="1"/>
    </xf>
    <xf numFmtId="0" fontId="0" fillId="0" borderId="0" xfId="0" applyProtection="1"/>
    <xf numFmtId="0" fontId="0" fillId="5" borderId="1" xfId="0" applyFill="1" applyBorder="1" applyAlignment="1" applyProtection="1">
      <alignment wrapText="1"/>
    </xf>
    <xf numFmtId="0" fontId="0" fillId="6" borderId="0" xfId="0" applyFill="1"/>
    <xf numFmtId="2" fontId="0" fillId="0" borderId="0" xfId="0" applyNumberFormat="1"/>
    <xf numFmtId="0" fontId="0" fillId="3" borderId="0" xfId="0" applyFill="1"/>
    <xf numFmtId="21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13" borderId="0" xfId="0" applyFill="1"/>
    <xf numFmtId="0" fontId="0" fillId="5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7" borderId="5" xfId="0" applyFill="1" applyBorder="1"/>
    <xf numFmtId="2" fontId="0" fillId="0" borderId="0" xfId="0" applyNumberFormat="1" applyAlignment="1">
      <alignment wrapText="1"/>
    </xf>
    <xf numFmtId="0" fontId="2" fillId="0" borderId="1" xfId="0" applyFont="1" applyBorder="1"/>
    <xf numFmtId="0" fontId="2" fillId="0" borderId="6" xfId="0" applyFont="1" applyBorder="1"/>
    <xf numFmtId="2" fontId="0" fillId="6" borderId="0" xfId="0" applyNumberFormat="1" applyFill="1" applyBorder="1"/>
    <xf numFmtId="2" fontId="0" fillId="8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6" xfId="0" applyFill="1" applyBorder="1"/>
    <xf numFmtId="0" fontId="0" fillId="2" borderId="6" xfId="0" applyFill="1" applyBorder="1" applyAlignment="1">
      <alignment horizontal="left"/>
    </xf>
    <xf numFmtId="14" fontId="0" fillId="0" borderId="1" xfId="0" applyNumberFormat="1" applyBorder="1"/>
    <xf numFmtId="0" fontId="0" fillId="0" borderId="6" xfId="0" applyBorder="1"/>
  </cellXfs>
  <cellStyles count="2">
    <cellStyle name="Normal" xfId="0" builtinId="0"/>
    <cellStyle name="Normal 2" xfId="1" xr:uid="{805B0B8C-D698-D84C-B9AE-EE1246100B91}"/>
  </cellStyles>
  <dxfs count="3">
    <dxf>
      <numFmt numFmtId="165" formatCode="0.0000"/>
    </dxf>
    <dxf>
      <numFmt numFmtId="165" formatCode="0.00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83756-1113-9346-A26D-2939D92AD984}" name="Tabla2" displayName="Tabla2" ref="A1:BR225" totalsRowShown="0">
  <autoFilter ref="A1:BR225" xr:uid="{4FE6C15A-D97A-9F45-B4E8-7FDBBE4112AE}"/>
  <tableColumns count="70">
    <tableColumn id="1" xr3:uid="{10C3D8C1-9790-4D4C-86BA-65D994A7812B}" name="Columna1"/>
    <tableColumn id="2" xr3:uid="{4596A663-0223-F148-9A60-66AEE45F59F6}" name="script.startdate"/>
    <tableColumn id="3" xr3:uid="{166EFB4A-6D6E-4C46-8BB6-D771D96E8F94}" name="script.starttime" dataDxfId="2"/>
    <tableColumn id="4" xr3:uid="{8DBB419A-C228-744C-87F9-6E91AFC1AE2F}" name="Codigo" dataDxfId="1"/>
    <tableColumn id="5" xr3:uid="{85E9B8E9-9D04-C64C-ABAA-F61161013C86}" name="Columna2" dataDxfId="0"/>
    <tableColumn id="6" xr3:uid="{A5315918-1131-EF4C-B5BD-677504916087}" name="script.subjectid"/>
    <tableColumn id="7" xr3:uid="{6FE980A8-CA6A-0B44-993D-D038986BA336}" name="script.groupid"/>
    <tableColumn id="8" xr3:uid="{F509DEA2-2146-AE41-98EE-8D749A5188A5}" name="script.elapsedtime"/>
    <tableColumn id="9" xr3:uid="{9C6CAFC8-4F68-B545-86BB-DA0E1E78842D}" name="computer.platform"/>
    <tableColumn id="10" xr3:uid="{695DA22C-23D0-EC4B-A20D-8F39FB69F5D2}" name="values.completed"/>
    <tableColumn id="11" xr3:uid="{20DB9EC5-678F-B843-B897-E8875EA3E472}" name="expressions.overallpercentcorrect"/>
    <tableColumn id="12" xr3:uid="{A47866A6-CEE9-CB4E-BD89-E088EA847237}" name="values.trialcount"/>
    <tableColumn id="13" xr3:uid="{B0D253EC-8E53-AF46-8C36-91693093F933}" name="expressions.meanRT_correct"/>
    <tableColumn id="14" xr3:uid="{FC07622A-A433-3D4A-9B21-879EAA839EF4}" name="expressions.medianRT_correct"/>
    <tableColumn id="15" xr3:uid="{F47BFDD7-91C8-4041-BDDE-2C9128C48DF3}" name="expressions.meanRT_correctnocue"/>
    <tableColumn id="16" xr3:uid="{FDD7B2E1-B8C1-C442-AA62-591E847FEE5D}" name="expressions.meanRT_correctcentercue"/>
    <tableColumn id="17" xr3:uid="{85C501A8-672A-AB4A-9684-33B2124CE91E}" name="expressions.meanRT_correctdoublecue"/>
    <tableColumn id="18" xr3:uid="{C5C13784-B40C-904F-878E-1FB00CC8F9C5}" name="expressions.meanRT_correctspatialcue"/>
    <tableColumn id="19" xr3:uid="{67DBFD76-0207-BD41-84D4-98F5EDDC459B}" name="expressions.meanRT_correctCongruent"/>
    <tableColumn id="20" xr3:uid="{E6A41E83-18BE-5247-A3AC-1ADFFDB08B67}" name="expressions.meanRT_correctInCongruent"/>
    <tableColumn id="21" xr3:uid="{EE328903-4254-9540-A960-E1CCD1587A3C}" name="expressions.meanRT_correctNeutral"/>
    <tableColumn id="22" xr3:uid="{6FB9CAD9-C42D-A542-906B-13C40BEA9F2D}" name="expressions.meanRT_correct_CongruentNoCue"/>
    <tableColumn id="23" xr3:uid="{1D11F7B9-38D3-D84A-8585-6D198E64DA96}" name="expressions.meanRT_correct_InCongruentNoCue"/>
    <tableColumn id="24" xr3:uid="{4BD42680-204A-C749-BC73-5107F5D979FB}" name="expressions.meanRT_correct_NeutralNoCue"/>
    <tableColumn id="25" xr3:uid="{984EAB16-1C9B-4F49-A028-B49E4A605E30}" name="expressions.meanRT_correct_CongruentCenterCue"/>
    <tableColumn id="26" xr3:uid="{2CA72BE5-04F5-7041-AC42-6E4218AC8E14}" name="expressions.meanRT_correct_InCongruentCenterCue"/>
    <tableColumn id="27" xr3:uid="{208E6461-0137-F54F-9203-4ACECC7D9C96}" name="expressions.meanRT_correct_NeutralCenterCue"/>
    <tableColumn id="28" xr3:uid="{9FC8D0CA-0E31-7F4A-A4CC-84C0806EB39F}" name="expressions.meanRT_correct_CongruentDoubleCue"/>
    <tableColumn id="29" xr3:uid="{CC6F2586-4ADC-1241-8027-C0303865F060}" name="expressions.meanRT_correct_InCongruentDoubleCue"/>
    <tableColumn id="30" xr3:uid="{7CAECE98-B9FD-CE4A-80C3-0A7421208F22}" name="expressions.meanRT_correct_NeutralDoubleCue"/>
    <tableColumn id="31" xr3:uid="{A2DDAC18-D19E-244F-AFF9-DD0B35E48652}" name="expressions.meanRT_correct_CongruentSpatialCue"/>
    <tableColumn id="32" xr3:uid="{F18AABCF-DCF7-1147-B0CC-534A114C62D3}" name="expressions.meanRT_correct_InCongruentSpatialCue"/>
    <tableColumn id="33" xr3:uid="{4AC13E74-7C11-4C45-B1F1-A9FFE55C4490}" name="expressions.meanRT_correct_NeutralSpatialCue"/>
    <tableColumn id="34" xr3:uid="{4E784A02-D064-534E-A394-7DDE93915EC4}" name="expressions.medianRT_correctnocue"/>
    <tableColumn id="35" xr3:uid="{DC9283EE-E7EA-F640-A22E-88174EDB7254}" name="expressions.medianRT_correctcentercue"/>
    <tableColumn id="36" xr3:uid="{9A05B653-745C-2D4F-93EB-C2D957245B18}" name="expressions.medianRT_correctdoublecue"/>
    <tableColumn id="37" xr3:uid="{F547954C-6B11-8542-9575-54AF6ED85CD5}" name="expressions.medianRT_correctspatialcue"/>
    <tableColumn id="38" xr3:uid="{557D108C-B7CE-5840-99CA-447A98BD5361}" name="expressions.medianRT_correctCongruent"/>
    <tableColumn id="39" xr3:uid="{B16E95D4-BD3A-7A48-9A05-76A436A68D8C}" name="expressions.medianRT_correctInCongruent"/>
    <tableColumn id="40" xr3:uid="{13632694-D8E6-7848-BE87-46F27AA41AC6}" name="expressions.medianRT_correctNeutral"/>
    <tableColumn id="41" xr3:uid="{9E8E2BA4-AC7C-3A49-80A2-EE022CD4F4C5}" name="expressions.medianRT_correct_CongruentNoCue"/>
    <tableColumn id="42" xr3:uid="{C9101918-6CAB-C74C-8C0D-A391311C3996}" name="expressions.medianRT_correct_InCongruentNoCue"/>
    <tableColumn id="43" xr3:uid="{D374FA7C-AC92-C948-A011-C3B0E236204E}" name="expressions.medianRT_correct_NeutralNoCue"/>
    <tableColumn id="44" xr3:uid="{6B1482D4-C8AB-9245-8083-FD8C24C64E79}" name="expressions.medianRT_correct_CongruentCenterCue"/>
    <tableColumn id="45" xr3:uid="{F77E6CCD-D5A5-0549-B59A-BA69B1179C09}" name="expressions.medianRT_correct_InCongruentCenterCue"/>
    <tableColumn id="46" xr3:uid="{708CEFD0-E0D0-684C-8E2A-487C2F1C8346}" name="expressions.medianRT_correct_NeutralCenterCue"/>
    <tableColumn id="47" xr3:uid="{0FED03FD-591C-9B44-BF99-81E5540AC145}" name="expressions.medianRT_correct_CongruentDoubleCue"/>
    <tableColumn id="48" xr3:uid="{DBC455CB-DE7A-B840-9C4A-A0DE764ED5D8}" name="expressions.medianRT_correct_InCongruentDoubleCue"/>
    <tableColumn id="49" xr3:uid="{EC5B9AF5-3A18-F64A-AD3B-53A697D2037C}" name="expressions.medianRT_correct_NeutralDoubleCue"/>
    <tableColumn id="50" xr3:uid="{1C7FC6ED-5A28-D74B-8B78-81D9B25D960C}" name="expressions.medianRT_correct_CongruentSpatialCue"/>
    <tableColumn id="51" xr3:uid="{5F6CC77D-3DDD-F64E-8A1B-C16222FC2D8B}" name="expressions.medianRT_correct_InCongruentSpatialCue"/>
    <tableColumn id="52" xr3:uid="{C04A6610-E2DC-F74F-BA24-61FB647E7599}" name="expressions.medianRT_correct_NeutralSpatialCue"/>
    <tableColumn id="53" xr3:uid="{BC5593CF-72CC-7048-83F0-35E8D7E19AA3}" name="expressions.pct_errorCongruent_NoCue"/>
    <tableColumn id="54" xr3:uid="{68E4575A-16DD-CF41-93C6-E63A16084EEF}" name="expressions.pct_errorIncongruent_NoCue"/>
    <tableColumn id="55" xr3:uid="{BFE89999-F983-7846-8832-1EED4D71E269}" name="expressions.pct_errorNeutral_NoCue"/>
    <tableColumn id="56" xr3:uid="{A19F4764-9B2F-6741-BFB8-10E457603614}" name="expressions.pct_errorCongruent_CenterCue"/>
    <tableColumn id="57" xr3:uid="{99ABF693-2C92-094F-AA6D-53D20B0AE566}" name="expressions.pct_errorIncongruent_CenterCue"/>
    <tableColumn id="58" xr3:uid="{0A39BB0D-79DE-A44A-BD30-7C243A66CD37}" name="expressions.pct_errorNeutral_CenterCue"/>
    <tableColumn id="59" xr3:uid="{0710C81E-631A-234F-877F-23E03C148FE9}" name="expressions.pct_errorCongruent_DoubleCue"/>
    <tableColumn id="60" xr3:uid="{84CF645C-BB04-0B4C-86BC-0B195A57F27A}" name="expressions.pct_errorIncongruent_DoubleCue"/>
    <tableColumn id="61" xr3:uid="{954544CF-16BB-9D47-A4F5-F82408B1112F}" name="expressions.pct_errorNeutral_DoubleCue"/>
    <tableColumn id="62" xr3:uid="{F065711B-7822-6A44-8045-E69D7DD8B7B5}" name="expressions.pct_errorCongruent_SpatialCue"/>
    <tableColumn id="63" xr3:uid="{D4A416C6-691D-F647-8B15-DC95C989F8DB}" name="expressions.pct_errorIncongruent_SpatialCue"/>
    <tableColumn id="64" xr3:uid="{A90F84B5-048C-7748-8843-2CB7D9818375}" name="expressions.pct_errorNeutral_SpatialCue"/>
    <tableColumn id="65" xr3:uid="{DEAADEC4-3F7D-BC47-8464-1129A1B82C86}" name="expressions.alertingeffect"/>
    <tableColumn id="66" xr3:uid="{39270572-8FA6-C347-8F61-FB086CB28F66}" name="expressions.orientingeffect"/>
    <tableColumn id="67" xr3:uid="{A8679EE3-8DFF-B142-BF2F-9D62D33DA6A6}" name="expressions.conflicteffect"/>
    <tableColumn id="68" xr3:uid="{BE04FD50-5052-AC41-A4EF-1D2523156CE9}" name="expressions.alertingeffect_meanbased"/>
    <tableColumn id="69" xr3:uid="{63DC25E9-EF0C-6843-8793-09A348ED6487}" name="expressions.orientingeffect_meanbased"/>
    <tableColumn id="70" xr3:uid="{BC18F564-8C45-2743-AF75-E7C6C66E75F7}" name="expressions.conflicteffect_meanbas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43AF-37F8-E640-9DD8-1450F9B59DE2}">
  <dimension ref="A1:EM363"/>
  <sheetViews>
    <sheetView zoomScale="110" zoomScaleNormal="264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baseColWidth="10" defaultRowHeight="16" x14ac:dyDescent="0.2"/>
  <cols>
    <col min="1" max="1" width="6.33203125" style="40" customWidth="1"/>
    <col min="2" max="2" width="8.6640625" style="55" customWidth="1"/>
    <col min="3" max="5" width="8.6640625" style="3" customWidth="1"/>
    <col min="6" max="7" width="6.83203125" style="2" customWidth="1"/>
    <col min="8" max="8" width="8.6640625" style="55" customWidth="1"/>
    <col min="9" max="9" width="12.83203125" style="56" customWidth="1"/>
    <col min="10" max="10" width="12.83203125" style="57" customWidth="1"/>
    <col min="11" max="11" width="12.83203125" style="45" customWidth="1"/>
    <col min="12" max="15" width="10.83203125" style="45" customWidth="1"/>
    <col min="16" max="16" width="10.83203125" style="46" customWidth="1"/>
    <col min="17" max="17" width="10.83203125" style="45" customWidth="1"/>
    <col min="18" max="23" width="10.83203125" style="76" customWidth="1"/>
    <col min="24" max="39" width="10.83203125" style="69" customWidth="1"/>
    <col min="40" max="40" width="10.83203125" style="70" customWidth="1"/>
    <col min="41" max="43" width="10.83203125" style="49" customWidth="1"/>
    <col min="44" max="44" width="10.83203125" style="60" customWidth="1"/>
    <col min="45" max="47" width="10.83203125" style="51" customWidth="1"/>
    <col min="48" max="48" width="11.5" style="85" customWidth="1"/>
    <col min="49" max="51" width="10.83203125" style="85" customWidth="1"/>
    <col min="52" max="52" width="10.83203125" style="85"/>
    <col min="53" max="55" width="10.83203125" style="86"/>
    <col min="56" max="56" width="10.83203125" style="85"/>
    <col min="57" max="59" width="10.83203125" style="79"/>
    <col min="60" max="60" width="10.83203125" style="89"/>
    <col min="61" max="77" width="10.83203125" style="85"/>
    <col min="78" max="78" width="10.83203125" style="40"/>
    <col min="79" max="16384" width="10.83203125" style="49"/>
  </cols>
  <sheetData>
    <row r="1" spans="1:143" s="54" customFormat="1" ht="44" customHeight="1" x14ac:dyDescent="0.2">
      <c r="A1" s="75" t="s">
        <v>0</v>
      </c>
      <c r="B1" s="42" t="s">
        <v>2</v>
      </c>
      <c r="C1" s="5" t="s">
        <v>1106</v>
      </c>
      <c r="D1" s="5" t="s">
        <v>1107</v>
      </c>
      <c r="E1" s="5" t="s">
        <v>1109</v>
      </c>
      <c r="F1" s="2" t="s">
        <v>1112</v>
      </c>
      <c r="G1" s="2" t="s">
        <v>1165</v>
      </c>
      <c r="H1" s="114" t="s">
        <v>1104</v>
      </c>
      <c r="I1" s="43" t="s">
        <v>795</v>
      </c>
      <c r="J1" s="44" t="s">
        <v>3</v>
      </c>
      <c r="K1" s="45" t="s">
        <v>4</v>
      </c>
      <c r="L1" s="45" t="s">
        <v>1113</v>
      </c>
      <c r="M1" s="45" t="s">
        <v>1114</v>
      </c>
      <c r="N1" s="45" t="s">
        <v>7</v>
      </c>
      <c r="O1" s="45" t="s">
        <v>1115</v>
      </c>
      <c r="P1" s="46" t="s">
        <v>9</v>
      </c>
      <c r="Q1" s="45" t="s">
        <v>1116</v>
      </c>
      <c r="R1" s="76" t="s">
        <v>1117</v>
      </c>
      <c r="S1" s="90" t="s">
        <v>1118</v>
      </c>
      <c r="T1" s="90" t="s">
        <v>1119</v>
      </c>
      <c r="U1" s="90" t="s">
        <v>1117</v>
      </c>
      <c r="V1" s="90" t="s">
        <v>1120</v>
      </c>
      <c r="W1" s="90" t="s">
        <v>1121</v>
      </c>
      <c r="X1" s="47" t="s">
        <v>1124</v>
      </c>
      <c r="Y1" s="47" t="s">
        <v>1122</v>
      </c>
      <c r="Z1" s="47" t="s">
        <v>1123</v>
      </c>
      <c r="AA1" s="47" t="s">
        <v>14</v>
      </c>
      <c r="AB1" s="47" t="s">
        <v>15</v>
      </c>
      <c r="AC1" s="47" t="s">
        <v>16</v>
      </c>
      <c r="AD1" s="47" t="s">
        <v>18</v>
      </c>
      <c r="AE1" s="47" t="s">
        <v>19</v>
      </c>
      <c r="AF1" s="47" t="s">
        <v>20</v>
      </c>
      <c r="AG1" s="47" t="s">
        <v>1125</v>
      </c>
      <c r="AH1" s="47" t="s">
        <v>22</v>
      </c>
      <c r="AI1" s="47" t="s">
        <v>1126</v>
      </c>
      <c r="AJ1" s="47" t="s">
        <v>1127</v>
      </c>
      <c r="AK1" s="47" t="s">
        <v>26</v>
      </c>
      <c r="AL1" s="47" t="s">
        <v>1128</v>
      </c>
      <c r="AM1" s="47" t="s">
        <v>1129</v>
      </c>
      <c r="AN1" s="48" t="s">
        <v>1130</v>
      </c>
      <c r="AO1" s="49" t="s">
        <v>1131</v>
      </c>
      <c r="AP1" s="49" t="s">
        <v>1132</v>
      </c>
      <c r="AQ1" s="49" t="s">
        <v>1133</v>
      </c>
      <c r="AR1" s="50" t="s">
        <v>1134</v>
      </c>
      <c r="AS1" s="51" t="s">
        <v>31</v>
      </c>
      <c r="AT1" s="51" t="s">
        <v>32</v>
      </c>
      <c r="AU1" s="51" t="s">
        <v>33</v>
      </c>
      <c r="AV1" s="77" t="s">
        <v>1135</v>
      </c>
      <c r="AW1" s="77" t="s">
        <v>1136</v>
      </c>
      <c r="AX1" s="77" t="s">
        <v>1137</v>
      </c>
      <c r="AY1" s="77" t="s">
        <v>1138</v>
      </c>
      <c r="AZ1" s="78" t="s">
        <v>1139</v>
      </c>
      <c r="BA1" s="77" t="s">
        <v>1140</v>
      </c>
      <c r="BB1" s="77" t="s">
        <v>1141</v>
      </c>
      <c r="BC1" s="77" t="s">
        <v>1142</v>
      </c>
      <c r="BD1" s="78" t="s">
        <v>1143</v>
      </c>
      <c r="BE1" s="79" t="s">
        <v>1144</v>
      </c>
      <c r="BF1" s="79" t="s">
        <v>1145</v>
      </c>
      <c r="BG1" s="80" t="s">
        <v>789</v>
      </c>
      <c r="BH1" s="79" t="s">
        <v>1146</v>
      </c>
      <c r="BI1" s="81" t="s">
        <v>1147</v>
      </c>
      <c r="BJ1" s="81" t="s">
        <v>1148</v>
      </c>
      <c r="BK1" s="81" t="s">
        <v>1149</v>
      </c>
      <c r="BL1" s="81" t="s">
        <v>1150</v>
      </c>
      <c r="BM1" s="81" t="s">
        <v>1151</v>
      </c>
      <c r="BN1" s="81" t="s">
        <v>1152</v>
      </c>
      <c r="BO1" s="81" t="s">
        <v>1153</v>
      </c>
      <c r="BP1" s="81" t="s">
        <v>1154</v>
      </c>
      <c r="BQ1" s="81" t="s">
        <v>1155</v>
      </c>
      <c r="BR1" s="81" t="s">
        <v>1156</v>
      </c>
      <c r="BS1" s="81" t="s">
        <v>1157</v>
      </c>
      <c r="BT1" s="81" t="s">
        <v>1158</v>
      </c>
      <c r="BU1" s="81" t="s">
        <v>1159</v>
      </c>
      <c r="BV1" s="81" t="s">
        <v>1160</v>
      </c>
      <c r="BW1" s="81" t="s">
        <v>1161</v>
      </c>
      <c r="BX1" s="81" t="s">
        <v>1162</v>
      </c>
      <c r="BY1" s="82" t="s">
        <v>1163</v>
      </c>
      <c r="BZ1" s="113" t="s">
        <v>1103</v>
      </c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53"/>
      <c r="EH1" s="41"/>
      <c r="EI1" s="41"/>
      <c r="EJ1" s="41"/>
      <c r="EK1" s="41"/>
      <c r="EL1" s="41"/>
      <c r="EM1" s="41"/>
    </row>
    <row r="2" spans="1:143" ht="20" customHeight="1" x14ac:dyDescent="0.2">
      <c r="A2" s="40" t="s">
        <v>34</v>
      </c>
      <c r="B2" s="55" t="s">
        <v>36</v>
      </c>
      <c r="C2" s="3">
        <v>1</v>
      </c>
      <c r="D2" s="3">
        <v>1</v>
      </c>
      <c r="E2" s="121">
        <v>1</v>
      </c>
      <c r="F2" s="2">
        <v>7</v>
      </c>
      <c r="G2" s="124">
        <v>90</v>
      </c>
      <c r="H2" s="115">
        <v>1</v>
      </c>
      <c r="I2" s="56">
        <v>6.1</v>
      </c>
      <c r="J2" s="57" t="s">
        <v>37</v>
      </c>
      <c r="L2" s="45">
        <v>10</v>
      </c>
      <c r="O2" s="45">
        <v>11</v>
      </c>
      <c r="P2" s="46">
        <v>1</v>
      </c>
      <c r="R2" s="76">
        <f t="shared" ref="R2:R65" si="0">_xlfn.IFS(ISBLANK(L2),"NA",AND((NOT(ISBLANK(L2))),ISBLANK(M2)),1,AND((NOT(ISBLANK(M2))),ISBLANK(N2)),2,(NOT(ISBLANK(N2))),3)</f>
        <v>1</v>
      </c>
      <c r="S2" s="76">
        <f>_xlfn.IFS(ISBLANK(O2),"NA",O2&lt;11,0,O2&gt;14,0,O2=11,1,O2=12,1,O2=13,1,O2=14,1)</f>
        <v>1</v>
      </c>
      <c r="T2" s="76">
        <f>IF(AND(P2=1,S2=1),1,IF(S2="NA","NA",0))</f>
        <v>1</v>
      </c>
      <c r="U2" s="76">
        <v>1</v>
      </c>
      <c r="V2" s="76">
        <f>_xlfn.IFS(ISBLANK(O2),"NA",O2&lt;12,0,O2&gt;13,0,O2=12,1,O2=13,1)</f>
        <v>0</v>
      </c>
      <c r="W2" s="76">
        <f>IF(AND(P2=1,V2=1),1,IF(V2="NA","NA",0))</f>
        <v>0</v>
      </c>
      <c r="X2" s="58">
        <v>3.9230769230769229</v>
      </c>
      <c r="Y2" s="58">
        <v>4.2307692307692308</v>
      </c>
      <c r="Z2" s="58">
        <v>4.6923076923076925</v>
      </c>
      <c r="AA2" s="58">
        <v>4.0769230769230766</v>
      </c>
      <c r="AB2" s="58">
        <v>4.4615384615384617</v>
      </c>
      <c r="AC2" s="58">
        <v>3.9166666666666665</v>
      </c>
      <c r="AD2" s="58">
        <v>4.4000000000000004</v>
      </c>
      <c r="AE2" s="58">
        <v>3.4</v>
      </c>
      <c r="AF2" s="58">
        <v>4.5</v>
      </c>
      <c r="AG2" s="58">
        <v>4.4615384615384617</v>
      </c>
      <c r="AH2" s="58">
        <v>4.1538461538461542</v>
      </c>
      <c r="AI2" s="58">
        <v>3.3333333333333335</v>
      </c>
      <c r="AJ2" s="58">
        <v>4</v>
      </c>
      <c r="AK2" s="58">
        <v>4.0909090909090908</v>
      </c>
      <c r="AL2" s="58">
        <v>4.4444444444444446</v>
      </c>
      <c r="AM2" s="58">
        <v>4.4000000000000004</v>
      </c>
      <c r="AN2" s="59">
        <v>4.4285714285714288</v>
      </c>
      <c r="AO2" s="49">
        <v>4.0537373737373743</v>
      </c>
      <c r="AP2" s="49">
        <v>4.1830769230769231</v>
      </c>
      <c r="AQ2" s="49">
        <v>4.2168803418803424</v>
      </c>
      <c r="AR2" s="60">
        <v>3.9671717171717198</v>
      </c>
      <c r="AS2" s="51">
        <v>26.5</v>
      </c>
      <c r="AT2" s="51">
        <v>-30.5</v>
      </c>
      <c r="AU2" s="51">
        <v>29.5</v>
      </c>
      <c r="AV2" s="83">
        <f t="shared" ref="AV2:AV15" si="1">IF(AO2&lt;MEDIAN(AO:AO),0,1)</f>
        <v>0</v>
      </c>
      <c r="AW2" s="84">
        <f t="shared" ref="AW2:AW15" si="2">IF(AP2&lt;MEDIAN(AP:AP),0,1)</f>
        <v>0</v>
      </c>
      <c r="AX2" s="84">
        <f t="shared" ref="AX2:AX15" si="3">IF(AQ2&lt;MEDIAN(AQ:AQ),0,1)</f>
        <v>0</v>
      </c>
      <c r="AY2" s="84">
        <f t="shared" ref="AY2:AY15" si="4">IF(AR2&lt;MEDIAN(AR:AR),0,1)</f>
        <v>0</v>
      </c>
      <c r="AZ2" s="85">
        <f t="shared" ref="AZ2:AZ65" si="5">_xlfn.IFS(ISBLANK(AO2),"NA",AO2&gt;_xlfn.PERCENTILE.INC(AO:AO,0.7),1,AO2&lt;_xlfn.PERCENTILE.INC(AO:AO,0.3),0)</f>
        <v>0</v>
      </c>
      <c r="BA2" s="85" t="e">
        <f t="shared" ref="BA2:BA65" si="6">_xlfn.IFS(ISBLANK(AP2),"NA",AP2&gt;_xlfn.PERCENTILE.INC(AP:AP,0.7),1,AP2&lt;_xlfn.PERCENTILE.INC(AP:AP,0.3),0)</f>
        <v>#N/A</v>
      </c>
      <c r="BB2" s="85">
        <f t="shared" ref="BB2:BB65" si="7">_xlfn.IFS(ISBLANK(AQ2),"NA",AQ2&gt;_xlfn.PERCENTILE.INC(AQ:AQ,0.7),1,AQ2&lt;_xlfn.PERCENTILE.INC(AQ:AQ,0.3),0)</f>
        <v>0</v>
      </c>
      <c r="BC2" s="85">
        <f t="shared" ref="BC2:BC65" si="8">_xlfn.IFS(ISBLANK(AR2),"NA",AR2&gt;_xlfn.PERCENTILE.INC(AR:AR,0.7),1,AR2&lt;_xlfn.PERCENTILE.INC(AR:AR,0.3),0)</f>
        <v>0</v>
      </c>
      <c r="BD2" s="85">
        <f t="shared" ref="BD2:BD65" si="9">_xlfn.IFS(ISBLANK(AS2),"NA", AS2&gt;MEDIAN(AS:AS),1,AS2&lt;MEDIAN(AS:AS),0)</f>
        <v>0</v>
      </c>
      <c r="BE2" s="85">
        <f t="shared" ref="BE2:BE65" si="10">_xlfn.IFS(ISBLANK(AT2),"NA", AT2&gt;MEDIAN(AT:AT),1,AT2&lt;MEDIAN(AT:AT),0)</f>
        <v>0</v>
      </c>
      <c r="BF2" s="85">
        <f t="shared" ref="BF2:BF65" si="11">_xlfn.IFS(ISBLANK(AU2),"NA", AU2&gt;MEDIAN(AU:AU),1,AU2&lt;MEDIAN(AU:AU),0)</f>
        <v>0</v>
      </c>
      <c r="BG2" s="79">
        <f t="shared" ref="BG2:BG15" si="12">_xlfn.IFS(ISBLANK(AV2),"NA",AND(AV2=1,AW2=1),3,AND(AV2=1,AW2=0),2,AND(AV2=0,AW2=1),1,AND(AV2=0,AW2=0),0)</f>
        <v>0</v>
      </c>
      <c r="BH2" s="79">
        <f t="shared" ref="BH2:BH65" si="13">_xlfn.IFS(AW2="NA","NA",AND(AY2=1,AW2=1),3,AND(AY2=1,AW2=0),2,AND(AY2=0,AW2=1),1,AND(AY2=0,AW2=0),0)</f>
        <v>0</v>
      </c>
      <c r="BI2" s="85">
        <f t="shared" ref="BI2:BW2" si="14">_xlfn.IFS(ISBLANK(X2),"NA", X2&gt;MEDIAN(X:X),1,X2&lt;MEDIAN(X:X),0)</f>
        <v>0</v>
      </c>
      <c r="BJ2" s="85">
        <f t="shared" si="14"/>
        <v>0</v>
      </c>
      <c r="BK2" s="85">
        <f t="shared" si="14"/>
        <v>0</v>
      </c>
      <c r="BL2" s="85">
        <f t="shared" si="14"/>
        <v>0</v>
      </c>
      <c r="BM2" s="85">
        <f t="shared" si="14"/>
        <v>0</v>
      </c>
      <c r="BN2" s="85">
        <f t="shared" si="14"/>
        <v>1</v>
      </c>
      <c r="BO2" s="85">
        <f t="shared" si="14"/>
        <v>1</v>
      </c>
      <c r="BP2" s="85">
        <f t="shared" si="14"/>
        <v>0</v>
      </c>
      <c r="BQ2" s="85">
        <f t="shared" si="14"/>
        <v>1</v>
      </c>
      <c r="BR2" s="85">
        <f t="shared" si="14"/>
        <v>1</v>
      </c>
      <c r="BS2" s="85">
        <f t="shared" si="14"/>
        <v>0</v>
      </c>
      <c r="BT2" s="85">
        <f t="shared" si="14"/>
        <v>0</v>
      </c>
      <c r="BU2" s="85">
        <f t="shared" si="14"/>
        <v>0</v>
      </c>
      <c r="BV2" s="85">
        <f t="shared" si="14"/>
        <v>0</v>
      </c>
      <c r="BW2" s="85">
        <f t="shared" si="14"/>
        <v>0</v>
      </c>
      <c r="BX2" s="85">
        <f>IF(AM2&gt;MEDIAN(AM:AM),1,0)</f>
        <v>0</v>
      </c>
      <c r="BY2" s="85">
        <f>IF(AN2&gt;MEDIAN(AN:AN),1,0)</f>
        <v>0</v>
      </c>
      <c r="BZ2" s="40">
        <f>LOOKUP(A2,ANT!D:D,ANT!K:K)</f>
        <v>75.6944444444444</v>
      </c>
    </row>
    <row r="3" spans="1:143" x14ac:dyDescent="0.2">
      <c r="A3" s="40" t="s">
        <v>38</v>
      </c>
      <c r="B3" s="55" t="s">
        <v>36</v>
      </c>
      <c r="C3" s="3">
        <v>1</v>
      </c>
      <c r="D3" s="3">
        <v>1</v>
      </c>
      <c r="E3" s="121">
        <v>1</v>
      </c>
      <c r="F3" s="2">
        <v>6</v>
      </c>
      <c r="G3" s="124">
        <v>81</v>
      </c>
      <c r="H3" s="115">
        <v>0</v>
      </c>
      <c r="I3" s="56">
        <v>7.1</v>
      </c>
      <c r="J3" s="57" t="s">
        <v>40</v>
      </c>
      <c r="R3" s="76" t="str">
        <f t="shared" si="0"/>
        <v>NA</v>
      </c>
      <c r="S3" s="76" t="str">
        <f t="shared" ref="S3:S65" si="15">_xlfn.IFS(ISBLANK(O3),"NA",O3&lt;11,0,O3&gt;14,0,O3=11,1,O3=12,1,O3=13,1,O3=14,1)</f>
        <v>NA</v>
      </c>
      <c r="T3" s="76" t="str">
        <f t="shared" ref="T3:T65" si="16">IF(AND(P3=1,S3=1),1,IF(S3="NA","NA",0))</f>
        <v>NA</v>
      </c>
      <c r="U3" s="76" t="s">
        <v>788</v>
      </c>
      <c r="V3" s="76" t="str">
        <f t="shared" ref="V3:V66" si="17">_xlfn.IFS(ISBLANK(O3),"NA",O3&lt;12,0,O3&gt;13,0,O3=12,1,O3=13,1)</f>
        <v>NA</v>
      </c>
      <c r="W3" s="76" t="str">
        <f t="shared" ref="W3:W66" si="18">IF(AND(P3=1,V3=1),1,IF(V3="NA","NA",0))</f>
        <v>NA</v>
      </c>
      <c r="X3" s="58">
        <v>5</v>
      </c>
      <c r="Y3" s="58">
        <v>5.416666666666667</v>
      </c>
      <c r="Z3" s="58">
        <v>5.833333333333333</v>
      </c>
      <c r="AA3" s="58">
        <v>4.916666666666667</v>
      </c>
      <c r="AB3" s="58">
        <v>5.583333333333333</v>
      </c>
      <c r="AC3" s="58">
        <v>1.9166666666666667</v>
      </c>
      <c r="AD3" s="58">
        <v>2.9166666666666665</v>
      </c>
      <c r="AE3" s="58">
        <v>2.9090909090909092</v>
      </c>
      <c r="AF3" s="58">
        <v>3.9166666666666665</v>
      </c>
      <c r="AG3" s="58">
        <v>4.2307692307692308</v>
      </c>
      <c r="AH3" s="58">
        <v>5</v>
      </c>
      <c r="AI3" s="58">
        <v>5.416666666666667</v>
      </c>
      <c r="AJ3" s="58">
        <v>6.083333333333333</v>
      </c>
      <c r="AK3" s="58">
        <v>6.0909090909090908</v>
      </c>
      <c r="AL3" s="58">
        <v>4.666666666666667</v>
      </c>
      <c r="AM3" s="58">
        <v>4.5</v>
      </c>
      <c r="AN3" s="59">
        <v>4.615384615384615</v>
      </c>
      <c r="AO3" s="49">
        <v>5.3515151515151516</v>
      </c>
      <c r="AP3" s="49">
        <v>3.7946386946386945</v>
      </c>
      <c r="AQ3" s="49">
        <v>4.7777777777777777</v>
      </c>
      <c r="AR3" s="60">
        <v>5.5643939393939394</v>
      </c>
      <c r="AV3" s="87">
        <f t="shared" si="1"/>
        <v>1</v>
      </c>
      <c r="AW3" s="85">
        <f t="shared" si="2"/>
        <v>0</v>
      </c>
      <c r="AX3" s="85">
        <f t="shared" si="3"/>
        <v>1</v>
      </c>
      <c r="AY3" s="85">
        <f t="shared" si="4"/>
        <v>1</v>
      </c>
      <c r="AZ3" s="85">
        <f t="shared" si="5"/>
        <v>1</v>
      </c>
      <c r="BA3" s="85">
        <f t="shared" si="6"/>
        <v>0</v>
      </c>
      <c r="BB3" s="85" t="e">
        <f t="shared" si="7"/>
        <v>#N/A</v>
      </c>
      <c r="BC3" s="85">
        <f t="shared" si="8"/>
        <v>1</v>
      </c>
      <c r="BD3" s="85" t="str">
        <f t="shared" si="9"/>
        <v>NA</v>
      </c>
      <c r="BE3" s="85" t="str">
        <f t="shared" si="10"/>
        <v>NA</v>
      </c>
      <c r="BF3" s="85" t="str">
        <f t="shared" si="11"/>
        <v>NA</v>
      </c>
      <c r="BG3" s="79">
        <f t="shared" si="12"/>
        <v>2</v>
      </c>
      <c r="BH3" s="79">
        <f t="shared" si="13"/>
        <v>2</v>
      </c>
      <c r="BI3" s="85">
        <f t="shared" ref="BI3:BQ9" si="19">_xlfn.IFS(ISBLANK(X3),"NA", X3&gt;MEDIAN(X:X),1,X3&lt;MEDIAN(X:X),0)</f>
        <v>1</v>
      </c>
      <c r="BJ3" s="85">
        <f t="shared" si="19"/>
        <v>1</v>
      </c>
      <c r="BK3" s="85">
        <f t="shared" si="19"/>
        <v>1</v>
      </c>
      <c r="BL3" s="85">
        <f t="shared" si="19"/>
        <v>1</v>
      </c>
      <c r="BM3" s="85">
        <f t="shared" si="19"/>
        <v>1</v>
      </c>
      <c r="BN3" s="85">
        <f t="shared" si="19"/>
        <v>0</v>
      </c>
      <c r="BO3" s="85">
        <f t="shared" si="19"/>
        <v>0</v>
      </c>
      <c r="BP3" s="85">
        <f t="shared" si="19"/>
        <v>0</v>
      </c>
      <c r="BQ3" s="85">
        <f t="shared" si="19"/>
        <v>0</v>
      </c>
      <c r="BR3" s="85">
        <f>IF(AG3&gt;MEDIAN(AG:AG),1,0)</f>
        <v>0</v>
      </c>
      <c r="BS3" s="85">
        <f t="shared" ref="BS3:BY3" si="20">_xlfn.IFS(ISBLANK(AH3),"NA", AH3&gt;MEDIAN(AH:AH),1,AH3&lt;MEDIAN(AH:AH),0)</f>
        <v>1</v>
      </c>
      <c r="BT3" s="85">
        <f t="shared" si="20"/>
        <v>1</v>
      </c>
      <c r="BU3" s="85">
        <f t="shared" si="20"/>
        <v>1</v>
      </c>
      <c r="BV3" s="85">
        <f t="shared" si="20"/>
        <v>1</v>
      </c>
      <c r="BW3" s="85">
        <f t="shared" si="20"/>
        <v>1</v>
      </c>
      <c r="BX3" s="85">
        <f t="shared" si="20"/>
        <v>1</v>
      </c>
      <c r="BY3" s="85">
        <f t="shared" si="20"/>
        <v>1</v>
      </c>
    </row>
    <row r="4" spans="1:143" x14ac:dyDescent="0.2">
      <c r="A4" s="40" t="s">
        <v>41</v>
      </c>
      <c r="B4" s="55" t="s">
        <v>36</v>
      </c>
      <c r="C4" s="3">
        <v>1</v>
      </c>
      <c r="D4" s="3">
        <v>1</v>
      </c>
      <c r="E4" s="121">
        <v>1</v>
      </c>
      <c r="F4" s="2">
        <v>6</v>
      </c>
      <c r="G4" s="124">
        <v>79</v>
      </c>
      <c r="H4" s="115">
        <v>0</v>
      </c>
      <c r="I4" s="56">
        <v>9.3000000000000007</v>
      </c>
      <c r="J4" s="57" t="s">
        <v>37</v>
      </c>
      <c r="L4" s="45">
        <v>6</v>
      </c>
      <c r="M4" s="45">
        <v>7</v>
      </c>
      <c r="O4" s="45">
        <v>10</v>
      </c>
      <c r="P4" s="46">
        <v>1</v>
      </c>
      <c r="R4" s="76">
        <f t="shared" si="0"/>
        <v>2</v>
      </c>
      <c r="S4" s="76">
        <f t="shared" si="15"/>
        <v>0</v>
      </c>
      <c r="T4" s="76">
        <f t="shared" si="16"/>
        <v>0</v>
      </c>
      <c r="U4" s="76">
        <v>2</v>
      </c>
      <c r="V4" s="76">
        <f t="shared" si="17"/>
        <v>0</v>
      </c>
      <c r="W4" s="76">
        <f t="shared" si="18"/>
        <v>0</v>
      </c>
      <c r="X4" s="58">
        <v>4.0769230769230766</v>
      </c>
      <c r="Y4" s="58">
        <v>4.2307692307692308</v>
      </c>
      <c r="Z4" s="58">
        <v>4.4615384615384617</v>
      </c>
      <c r="AA4" s="58">
        <v>4.7692307692307692</v>
      </c>
      <c r="AB4" s="58">
        <v>5.384615384615385</v>
      </c>
      <c r="AC4" s="58">
        <v>4.0769230769230766</v>
      </c>
      <c r="AD4" s="58">
        <v>5</v>
      </c>
      <c r="AE4" s="58">
        <v>4.666666666666667</v>
      </c>
      <c r="AF4" s="58">
        <v>5</v>
      </c>
      <c r="AG4" s="58">
        <v>4.6923076923076925</v>
      </c>
      <c r="AH4" s="58">
        <v>4.7692307692307692</v>
      </c>
      <c r="AI4" s="58">
        <v>4</v>
      </c>
      <c r="AJ4" s="58">
        <v>4.4615384615384617</v>
      </c>
      <c r="AK4" s="58">
        <v>5</v>
      </c>
      <c r="AL4" s="58">
        <v>4.333333333333333</v>
      </c>
      <c r="AM4" s="58">
        <v>4.2</v>
      </c>
      <c r="AN4" s="59">
        <v>4.2857142857142856</v>
      </c>
      <c r="AO4" s="49">
        <v>4.3989743589743586</v>
      </c>
      <c r="AP4" s="49">
        <v>4.8256410256410263</v>
      </c>
      <c r="AQ4" s="49">
        <v>4.4999999999999991</v>
      </c>
      <c r="AR4" s="60">
        <v>4.4487179487179498</v>
      </c>
      <c r="AS4" s="61">
        <v>-289</v>
      </c>
      <c r="AT4" s="61">
        <v>39</v>
      </c>
      <c r="AU4" s="61">
        <v>39</v>
      </c>
      <c r="AV4" s="87">
        <f t="shared" si="1"/>
        <v>0</v>
      </c>
      <c r="AW4" s="85">
        <f t="shared" si="2"/>
        <v>1</v>
      </c>
      <c r="AX4" s="85">
        <f t="shared" si="3"/>
        <v>0</v>
      </c>
      <c r="AY4" s="85">
        <f t="shared" si="4"/>
        <v>0</v>
      </c>
      <c r="AZ4" s="85">
        <f t="shared" si="5"/>
        <v>0</v>
      </c>
      <c r="BA4" s="85">
        <f t="shared" si="6"/>
        <v>1</v>
      </c>
      <c r="BB4" s="85" t="e">
        <f t="shared" si="7"/>
        <v>#N/A</v>
      </c>
      <c r="BC4" s="85">
        <f t="shared" si="8"/>
        <v>0</v>
      </c>
      <c r="BD4" s="85">
        <f t="shared" si="9"/>
        <v>0</v>
      </c>
      <c r="BE4" s="85">
        <f t="shared" si="10"/>
        <v>0</v>
      </c>
      <c r="BF4" s="85">
        <f t="shared" si="11"/>
        <v>0</v>
      </c>
      <c r="BG4" s="79">
        <f t="shared" si="12"/>
        <v>1</v>
      </c>
      <c r="BH4" s="79">
        <f t="shared" si="13"/>
        <v>1</v>
      </c>
      <c r="BI4" s="85">
        <f t="shared" si="19"/>
        <v>0</v>
      </c>
      <c r="BJ4" s="85">
        <f t="shared" si="19"/>
        <v>0</v>
      </c>
      <c r="BK4" s="85">
        <f t="shared" si="19"/>
        <v>0</v>
      </c>
      <c r="BL4" s="85">
        <f t="shared" si="19"/>
        <v>1</v>
      </c>
      <c r="BM4" s="85">
        <f t="shared" si="19"/>
        <v>1</v>
      </c>
      <c r="BN4" s="85">
        <f t="shared" si="19"/>
        <v>1</v>
      </c>
      <c r="BO4" s="85">
        <f t="shared" si="19"/>
        <v>1</v>
      </c>
      <c r="BP4" s="85">
        <f t="shared" si="19"/>
        <v>1</v>
      </c>
      <c r="BQ4" s="85">
        <f t="shared" si="19"/>
        <v>1</v>
      </c>
      <c r="BR4" s="85">
        <f t="shared" ref="BR4:BR13" si="21">_xlfn.IFS(ISBLANK(AG4),"NA", AG4&gt;MEDIAN(AG:AG),1,AG4&lt;MEDIAN(AG:AG),0)</f>
        <v>1</v>
      </c>
      <c r="BS4" s="85">
        <f t="shared" ref="BS4:BS13" si="22">_xlfn.IFS(ISBLANK(AH4),"NA", AH4&gt;MEDIAN(AH:AH),1,AH4&lt;MEDIAN(AH:AH),0)</f>
        <v>1</v>
      </c>
      <c r="BT4" s="85">
        <f t="shared" ref="BT4:BT13" si="23">_xlfn.IFS(ISBLANK(AI4),"NA", AI4&gt;MEDIAN(AI:AI),1,AI4&lt;MEDIAN(AI:AI),0)</f>
        <v>0</v>
      </c>
      <c r="BU4" s="85">
        <f t="shared" ref="BU4:BU13" si="24">_xlfn.IFS(ISBLANK(AJ4),"NA", AJ4&gt;MEDIAN(AJ:AJ),1,AJ4&lt;MEDIAN(AJ:AJ),0)</f>
        <v>0</v>
      </c>
      <c r="BV4" s="85">
        <f>IF(AK4&gt;MEDIAN(AK:AK),1,0)</f>
        <v>0</v>
      </c>
      <c r="BW4" s="85">
        <f t="shared" ref="BW4:BY6" si="25">_xlfn.IFS(ISBLANK(AL4),"NA", AL4&gt;MEDIAN(AL:AL),1,AL4&lt;MEDIAN(AL:AL),0)</f>
        <v>0</v>
      </c>
      <c r="BX4" s="85">
        <f t="shared" si="25"/>
        <v>0</v>
      </c>
      <c r="BY4" s="85">
        <f t="shared" si="25"/>
        <v>0</v>
      </c>
      <c r="BZ4" s="40">
        <f>LOOKUP(A4,ANT!D:D,ANT!K:K)</f>
        <v>17.3611111111111</v>
      </c>
    </row>
    <row r="5" spans="1:143" x14ac:dyDescent="0.2">
      <c r="A5" s="40" t="s">
        <v>43</v>
      </c>
      <c r="B5" s="55" t="s">
        <v>36</v>
      </c>
      <c r="C5" s="3">
        <v>1</v>
      </c>
      <c r="D5" s="3">
        <v>1</v>
      </c>
      <c r="E5" s="121">
        <v>1</v>
      </c>
      <c r="F5" s="2">
        <v>6</v>
      </c>
      <c r="G5" s="124">
        <v>79</v>
      </c>
      <c r="H5" s="115">
        <v>0</v>
      </c>
      <c r="I5" s="56">
        <v>8.6999999999999993</v>
      </c>
      <c r="J5" s="57" t="s">
        <v>40</v>
      </c>
      <c r="R5" s="76" t="str">
        <f t="shared" si="0"/>
        <v>NA</v>
      </c>
      <c r="S5" s="76" t="str">
        <f t="shared" si="15"/>
        <v>NA</v>
      </c>
      <c r="T5" s="76" t="str">
        <f t="shared" si="16"/>
        <v>NA</v>
      </c>
      <c r="U5" s="76" t="s">
        <v>788</v>
      </c>
      <c r="V5" s="76" t="str">
        <f t="shared" si="17"/>
        <v>NA</v>
      </c>
      <c r="W5" s="76" t="str">
        <f t="shared" si="18"/>
        <v>NA</v>
      </c>
      <c r="X5" s="58">
        <v>4.7692307692307692</v>
      </c>
      <c r="Y5" s="58">
        <v>4.7692307692307692</v>
      </c>
      <c r="Z5" s="58">
        <v>3.8461538461538463</v>
      </c>
      <c r="AA5" s="58">
        <v>4.2307692307692308</v>
      </c>
      <c r="AB5" s="58">
        <v>5.583333333333333</v>
      </c>
      <c r="AC5" s="58">
        <v>3.7692307692307692</v>
      </c>
      <c r="AD5" s="58">
        <v>3.6666666666666665</v>
      </c>
      <c r="AE5" s="58">
        <v>3.4545454545454546</v>
      </c>
      <c r="AF5" s="58">
        <v>4.1818181818181817</v>
      </c>
      <c r="AG5" s="58">
        <v>4.9230769230769234</v>
      </c>
      <c r="AH5" s="58">
        <v>5.2307692307692308</v>
      </c>
      <c r="AI5" s="58">
        <v>4.2307692307692308</v>
      </c>
      <c r="AJ5" s="58">
        <v>5.1538461538461542</v>
      </c>
      <c r="AK5" s="58">
        <v>4.5</v>
      </c>
      <c r="AL5" s="58">
        <v>3.5555555555555554</v>
      </c>
      <c r="AM5" s="58">
        <v>4.25</v>
      </c>
      <c r="AN5" s="59">
        <v>3.7692307692307692</v>
      </c>
      <c r="AO5" s="49">
        <v>4.3380341880341877</v>
      </c>
      <c r="AP5" s="49">
        <v>4.2913752913752905</v>
      </c>
      <c r="AQ5" s="49">
        <v>4.4946581196581201</v>
      </c>
      <c r="AR5" s="60">
        <v>4.3600427350427351</v>
      </c>
      <c r="AV5" s="87">
        <f t="shared" si="1"/>
        <v>0</v>
      </c>
      <c r="AW5" s="85">
        <f t="shared" si="2"/>
        <v>0</v>
      </c>
      <c r="AX5" s="85">
        <f t="shared" si="3"/>
        <v>0</v>
      </c>
      <c r="AY5" s="85">
        <f t="shared" si="4"/>
        <v>0</v>
      </c>
      <c r="AZ5" s="85">
        <f t="shared" si="5"/>
        <v>0</v>
      </c>
      <c r="BA5" s="85" t="e">
        <f t="shared" si="6"/>
        <v>#N/A</v>
      </c>
      <c r="BB5" s="85" t="e">
        <f t="shared" si="7"/>
        <v>#N/A</v>
      </c>
      <c r="BC5" s="85">
        <f t="shared" si="8"/>
        <v>0</v>
      </c>
      <c r="BD5" s="85" t="str">
        <f t="shared" si="9"/>
        <v>NA</v>
      </c>
      <c r="BE5" s="85" t="str">
        <f t="shared" si="10"/>
        <v>NA</v>
      </c>
      <c r="BF5" s="85" t="str">
        <f t="shared" si="11"/>
        <v>NA</v>
      </c>
      <c r="BG5" s="79">
        <f t="shared" si="12"/>
        <v>0</v>
      </c>
      <c r="BH5" s="79">
        <f t="shared" si="13"/>
        <v>0</v>
      </c>
      <c r="BI5" s="85">
        <f t="shared" si="19"/>
        <v>1</v>
      </c>
      <c r="BJ5" s="85">
        <f t="shared" si="19"/>
        <v>0</v>
      </c>
      <c r="BK5" s="85">
        <f t="shared" si="19"/>
        <v>0</v>
      </c>
      <c r="BL5" s="85">
        <f t="shared" si="19"/>
        <v>0</v>
      </c>
      <c r="BM5" s="85">
        <f t="shared" si="19"/>
        <v>1</v>
      </c>
      <c r="BN5" s="85">
        <f t="shared" si="19"/>
        <v>1</v>
      </c>
      <c r="BO5" s="85">
        <f t="shared" si="19"/>
        <v>0</v>
      </c>
      <c r="BP5" s="85">
        <f t="shared" si="19"/>
        <v>0</v>
      </c>
      <c r="BQ5" s="85">
        <f t="shared" si="19"/>
        <v>1</v>
      </c>
      <c r="BR5" s="85">
        <f t="shared" si="21"/>
        <v>1</v>
      </c>
      <c r="BS5" s="85">
        <f t="shared" si="22"/>
        <v>1</v>
      </c>
      <c r="BT5" s="85">
        <f t="shared" si="23"/>
        <v>0</v>
      </c>
      <c r="BU5" s="85">
        <f t="shared" si="24"/>
        <v>1</v>
      </c>
      <c r="BV5" s="85">
        <f>IF(AK5&gt;MEDIAN(AK:AK),1,0)</f>
        <v>0</v>
      </c>
      <c r="BW5" s="85">
        <f t="shared" si="25"/>
        <v>0</v>
      </c>
      <c r="BX5" s="85">
        <f t="shared" si="25"/>
        <v>0</v>
      </c>
      <c r="BY5" s="85">
        <f t="shared" si="25"/>
        <v>0</v>
      </c>
    </row>
    <row r="6" spans="1:143" x14ac:dyDescent="0.2">
      <c r="A6" s="40" t="s">
        <v>45</v>
      </c>
      <c r="B6" s="55" t="s">
        <v>36</v>
      </c>
      <c r="C6" s="3">
        <v>1</v>
      </c>
      <c r="D6" s="3">
        <v>1</v>
      </c>
      <c r="E6" s="121">
        <v>1</v>
      </c>
      <c r="F6" s="2">
        <v>6</v>
      </c>
      <c r="G6" s="124">
        <v>79</v>
      </c>
      <c r="H6" s="115">
        <v>0</v>
      </c>
      <c r="I6" s="56">
        <v>9.3000000000000007</v>
      </c>
      <c r="J6" s="57" t="s">
        <v>37</v>
      </c>
      <c r="L6" s="45">
        <v>10</v>
      </c>
      <c r="O6" s="45">
        <v>13</v>
      </c>
      <c r="P6" s="46">
        <v>1</v>
      </c>
      <c r="R6" s="76">
        <f t="shared" si="0"/>
        <v>1</v>
      </c>
      <c r="S6" s="76">
        <f t="shared" si="15"/>
        <v>1</v>
      </c>
      <c r="T6" s="76">
        <f t="shared" si="16"/>
        <v>1</v>
      </c>
      <c r="U6" s="76">
        <v>1</v>
      </c>
      <c r="V6" s="76">
        <f t="shared" si="17"/>
        <v>1</v>
      </c>
      <c r="W6" s="76">
        <f t="shared" si="18"/>
        <v>1</v>
      </c>
      <c r="X6" s="58">
        <v>5.4615384615384617</v>
      </c>
      <c r="Y6" s="58">
        <v>5.8461538461538458</v>
      </c>
      <c r="Z6" s="58">
        <v>5.6923076923076925</v>
      </c>
      <c r="AA6" s="58">
        <v>5.2307692307692308</v>
      </c>
      <c r="AB6" s="58">
        <v>6.1538461538461542</v>
      </c>
      <c r="AC6" s="58">
        <v>2.5384615384615383</v>
      </c>
      <c r="AD6" s="58">
        <v>4.166666666666667</v>
      </c>
      <c r="AE6" s="58">
        <v>3.6666666666666665</v>
      </c>
      <c r="AF6" s="58">
        <v>4</v>
      </c>
      <c r="AG6" s="58">
        <v>4.6923076923076925</v>
      </c>
      <c r="AH6" s="58">
        <v>4.8461538461538458</v>
      </c>
      <c r="AI6" s="58">
        <v>3.7692307692307692</v>
      </c>
      <c r="AJ6" s="58">
        <v>5.3076923076923075</v>
      </c>
      <c r="AK6" s="58">
        <v>5</v>
      </c>
      <c r="AL6" s="58">
        <v>4</v>
      </c>
      <c r="AM6" s="58">
        <v>4.2</v>
      </c>
      <c r="AN6" s="59">
        <v>4.0714285714285712</v>
      </c>
      <c r="AO6" s="49">
        <v>4.4553846153846148</v>
      </c>
      <c r="AP6" s="49">
        <v>4.2743589743589743</v>
      </c>
      <c r="AQ6" s="49">
        <v>5.1538461538461533</v>
      </c>
      <c r="AR6" s="60">
        <v>4.5192307692307692</v>
      </c>
      <c r="AS6" s="51">
        <v>102</v>
      </c>
      <c r="AT6" s="51">
        <v>-49.5</v>
      </c>
      <c r="AU6" s="51">
        <v>-11</v>
      </c>
      <c r="AV6" s="87">
        <f t="shared" si="1"/>
        <v>0</v>
      </c>
      <c r="AW6" s="85">
        <f t="shared" si="2"/>
        <v>0</v>
      </c>
      <c r="AX6" s="85">
        <f t="shared" si="3"/>
        <v>1</v>
      </c>
      <c r="AY6" s="85">
        <f t="shared" si="4"/>
        <v>0</v>
      </c>
      <c r="AZ6" s="85" t="e">
        <f t="shared" si="5"/>
        <v>#N/A</v>
      </c>
      <c r="BA6" s="85" t="e">
        <f t="shared" si="6"/>
        <v>#N/A</v>
      </c>
      <c r="BB6" s="85">
        <f t="shared" si="7"/>
        <v>1</v>
      </c>
      <c r="BC6" s="85">
        <f t="shared" si="8"/>
        <v>0</v>
      </c>
      <c r="BD6" s="85">
        <f t="shared" si="9"/>
        <v>1</v>
      </c>
      <c r="BE6" s="85">
        <f t="shared" si="10"/>
        <v>0</v>
      </c>
      <c r="BF6" s="85">
        <f t="shared" si="11"/>
        <v>0</v>
      </c>
      <c r="BG6" s="79">
        <f t="shared" si="12"/>
        <v>0</v>
      </c>
      <c r="BH6" s="79">
        <f t="shared" si="13"/>
        <v>0</v>
      </c>
      <c r="BI6" s="85">
        <f t="shared" si="19"/>
        <v>1</v>
      </c>
      <c r="BJ6" s="85">
        <f t="shared" si="19"/>
        <v>1</v>
      </c>
      <c r="BK6" s="85">
        <f t="shared" si="19"/>
        <v>1</v>
      </c>
      <c r="BL6" s="85">
        <f t="shared" si="19"/>
        <v>1</v>
      </c>
      <c r="BM6" s="85">
        <f t="shared" si="19"/>
        <v>1</v>
      </c>
      <c r="BN6" s="85">
        <f t="shared" si="19"/>
        <v>0</v>
      </c>
      <c r="BO6" s="85">
        <f t="shared" si="19"/>
        <v>0</v>
      </c>
      <c r="BP6" s="85">
        <f t="shared" si="19"/>
        <v>0</v>
      </c>
      <c r="BQ6" s="85">
        <f t="shared" si="19"/>
        <v>0</v>
      </c>
      <c r="BR6" s="85">
        <f t="shared" si="21"/>
        <v>1</v>
      </c>
      <c r="BS6" s="85">
        <f t="shared" si="22"/>
        <v>1</v>
      </c>
      <c r="BT6" s="85">
        <f t="shared" si="23"/>
        <v>0</v>
      </c>
      <c r="BU6" s="85">
        <f t="shared" si="24"/>
        <v>1</v>
      </c>
      <c r="BV6" s="85">
        <f>IF(AK6&gt;MEDIAN(AK:AK),1,0)</f>
        <v>0</v>
      </c>
      <c r="BW6" s="85">
        <f t="shared" si="25"/>
        <v>0</v>
      </c>
      <c r="BX6" s="85">
        <f t="shared" si="25"/>
        <v>0</v>
      </c>
      <c r="BY6" s="85">
        <f t="shared" si="25"/>
        <v>0</v>
      </c>
      <c r="BZ6" s="40">
        <f>LOOKUP(A6,ANT!D:D,ANT!K:K)</f>
        <v>79.1666666666666</v>
      </c>
    </row>
    <row r="7" spans="1:143" x14ac:dyDescent="0.2">
      <c r="A7" s="40" t="s">
        <v>47</v>
      </c>
      <c r="B7" s="55" t="s">
        <v>36</v>
      </c>
      <c r="C7" s="3">
        <v>1</v>
      </c>
      <c r="D7" s="3">
        <v>1</v>
      </c>
      <c r="E7" s="121">
        <v>1</v>
      </c>
      <c r="F7" s="2">
        <v>6</v>
      </c>
      <c r="G7" s="124">
        <v>75</v>
      </c>
      <c r="H7" s="115">
        <v>1</v>
      </c>
      <c r="I7" s="56">
        <v>6.7</v>
      </c>
      <c r="J7" s="57" t="s">
        <v>37</v>
      </c>
      <c r="L7" s="45">
        <v>9</v>
      </c>
      <c r="O7" s="45">
        <v>12</v>
      </c>
      <c r="P7" s="46">
        <v>0</v>
      </c>
      <c r="Q7" s="45">
        <v>1</v>
      </c>
      <c r="R7" s="76">
        <f t="shared" si="0"/>
        <v>1</v>
      </c>
      <c r="S7" s="76">
        <f t="shared" si="15"/>
        <v>1</v>
      </c>
      <c r="T7" s="76">
        <f t="shared" si="16"/>
        <v>0</v>
      </c>
      <c r="U7" s="76">
        <v>1</v>
      </c>
      <c r="V7" s="76">
        <f t="shared" si="17"/>
        <v>1</v>
      </c>
      <c r="W7" s="76">
        <f t="shared" si="18"/>
        <v>0</v>
      </c>
      <c r="X7" s="58">
        <v>4.583333333333333</v>
      </c>
      <c r="Y7" s="58">
        <v>4.1818181818181817</v>
      </c>
      <c r="Z7" s="58">
        <v>5</v>
      </c>
      <c r="AA7" s="58">
        <v>4.0909090909090908</v>
      </c>
      <c r="AB7" s="58">
        <v>5.083333333333333</v>
      </c>
      <c r="AC7" s="58">
        <v>3.6666666666666665</v>
      </c>
      <c r="AD7" s="58">
        <v>2.8888888888888888</v>
      </c>
      <c r="AE7" s="58">
        <v>4.1111111111111107</v>
      </c>
      <c r="AF7" s="58">
        <v>4.4545454545454541</v>
      </c>
      <c r="AG7" s="58">
        <v>4.5999999999999996</v>
      </c>
      <c r="AH7" s="58">
        <v>3.5384615384615383</v>
      </c>
      <c r="AI7" s="58">
        <v>4.416666666666667</v>
      </c>
      <c r="AJ7" s="58">
        <v>4.8</v>
      </c>
      <c r="AK7" s="58">
        <v>4</v>
      </c>
      <c r="AL7" s="58">
        <v>3.2222222222222223</v>
      </c>
      <c r="AM7" s="58">
        <v>4.4000000000000004</v>
      </c>
      <c r="AN7" s="59">
        <v>3.6428571428571428</v>
      </c>
      <c r="AO7" s="49">
        <v>4.1677777777777774</v>
      </c>
      <c r="AP7" s="49">
        <v>3.9186013986013988</v>
      </c>
      <c r="AQ7" s="49">
        <v>4.4343434343434343</v>
      </c>
      <c r="AR7" s="60">
        <v>4.1097222222222225</v>
      </c>
      <c r="AS7" s="62">
        <v>186</v>
      </c>
      <c r="AT7" s="62">
        <v>29</v>
      </c>
      <c r="AU7" s="62">
        <v>97</v>
      </c>
      <c r="AV7" s="87">
        <f t="shared" si="1"/>
        <v>0</v>
      </c>
      <c r="AW7" s="85">
        <f t="shared" si="2"/>
        <v>0</v>
      </c>
      <c r="AX7" s="85">
        <f t="shared" si="3"/>
        <v>0</v>
      </c>
      <c r="AY7" s="85">
        <f t="shared" si="4"/>
        <v>0</v>
      </c>
      <c r="AZ7" s="85">
        <f t="shared" si="5"/>
        <v>0</v>
      </c>
      <c r="BA7" s="85">
        <f t="shared" si="6"/>
        <v>0</v>
      </c>
      <c r="BB7" s="85" t="e">
        <f t="shared" si="7"/>
        <v>#N/A</v>
      </c>
      <c r="BC7" s="85">
        <f t="shared" si="8"/>
        <v>0</v>
      </c>
      <c r="BD7" s="85">
        <f t="shared" si="9"/>
        <v>1</v>
      </c>
      <c r="BE7" s="85">
        <f t="shared" si="10"/>
        <v>0</v>
      </c>
      <c r="BF7" s="85">
        <f t="shared" si="11"/>
        <v>1</v>
      </c>
      <c r="BG7" s="79">
        <f t="shared" si="12"/>
        <v>0</v>
      </c>
      <c r="BH7" s="79">
        <f t="shared" si="13"/>
        <v>0</v>
      </c>
      <c r="BI7" s="85">
        <f t="shared" si="19"/>
        <v>0</v>
      </c>
      <c r="BJ7" s="85">
        <f t="shared" si="19"/>
        <v>0</v>
      </c>
      <c r="BK7" s="85">
        <f t="shared" si="19"/>
        <v>1</v>
      </c>
      <c r="BL7" s="85">
        <f t="shared" si="19"/>
        <v>0</v>
      </c>
      <c r="BM7" s="85">
        <f t="shared" si="19"/>
        <v>0</v>
      </c>
      <c r="BN7" s="85">
        <f t="shared" si="19"/>
        <v>1</v>
      </c>
      <c r="BO7" s="85">
        <f t="shared" si="19"/>
        <v>0</v>
      </c>
      <c r="BP7" s="85">
        <f t="shared" si="19"/>
        <v>1</v>
      </c>
      <c r="BQ7" s="85">
        <f t="shared" si="19"/>
        <v>1</v>
      </c>
      <c r="BR7" s="85">
        <f t="shared" si="21"/>
        <v>1</v>
      </c>
      <c r="BS7" s="85">
        <f t="shared" si="22"/>
        <v>0</v>
      </c>
      <c r="BT7" s="85">
        <f t="shared" si="23"/>
        <v>0</v>
      </c>
      <c r="BU7" s="85">
        <f t="shared" si="24"/>
        <v>0</v>
      </c>
      <c r="BV7" s="85">
        <f t="shared" ref="BV7:BV46" si="26">_xlfn.IFS(ISBLANK(AK7),"NA", AK7&gt;MEDIAN(AK:AK),1,AK7&lt;MEDIAN(AK:AK),0)</f>
        <v>0</v>
      </c>
      <c r="BW7" s="85">
        <f t="shared" ref="BW7:BW46" si="27">_xlfn.IFS(ISBLANK(AL7),"NA", AL7&gt;MEDIAN(AL:AL),1,AL7&lt;MEDIAN(AL:AL),0)</f>
        <v>0</v>
      </c>
      <c r="BX7" s="85">
        <f>IF(AM7&gt;MEDIAN(AM:AM),1,0)</f>
        <v>0</v>
      </c>
      <c r="BY7" s="85">
        <f t="shared" ref="BY7:BY38" si="28">_xlfn.IFS(ISBLANK(AN7),"NA", AN7&gt;MEDIAN(AN:AN),1,AN7&lt;MEDIAN(AN:AN),0)</f>
        <v>0</v>
      </c>
      <c r="BZ7" s="40">
        <f>LOOKUP(A7,ANT!D:D,ANT!K:K)</f>
        <v>84.0277777777777</v>
      </c>
    </row>
    <row r="8" spans="1:143" x14ac:dyDescent="0.2">
      <c r="A8" s="40" t="s">
        <v>49</v>
      </c>
      <c r="B8" s="55" t="s">
        <v>36</v>
      </c>
      <c r="C8" s="3">
        <v>1</v>
      </c>
      <c r="D8" s="3">
        <v>1</v>
      </c>
      <c r="E8" s="121">
        <v>1</v>
      </c>
      <c r="F8" s="2">
        <v>6</v>
      </c>
      <c r="G8" s="124">
        <v>81</v>
      </c>
      <c r="H8" s="115">
        <v>1</v>
      </c>
      <c r="I8" s="56">
        <v>7.7</v>
      </c>
      <c r="J8" s="57" t="s">
        <v>40</v>
      </c>
      <c r="R8" s="76" t="str">
        <f t="shared" si="0"/>
        <v>NA</v>
      </c>
      <c r="S8" s="76" t="str">
        <f t="shared" si="15"/>
        <v>NA</v>
      </c>
      <c r="T8" s="76" t="str">
        <f t="shared" si="16"/>
        <v>NA</v>
      </c>
      <c r="U8" s="76" t="s">
        <v>788</v>
      </c>
      <c r="V8" s="76" t="str">
        <f t="shared" si="17"/>
        <v>NA</v>
      </c>
      <c r="W8" s="76" t="str">
        <f t="shared" si="18"/>
        <v>NA</v>
      </c>
      <c r="X8" s="58">
        <v>4.0769230769230766</v>
      </c>
      <c r="Y8" s="58">
        <v>4.4615384615384617</v>
      </c>
      <c r="Z8" s="58">
        <v>3.9230769230769229</v>
      </c>
      <c r="AA8" s="58">
        <v>4.3076923076923075</v>
      </c>
      <c r="AB8" s="58">
        <v>5.0769230769230766</v>
      </c>
      <c r="AC8" s="58">
        <v>2.3846153846153846</v>
      </c>
      <c r="AD8" s="58">
        <v>3.6666666666666665</v>
      </c>
      <c r="AE8" s="58">
        <v>4</v>
      </c>
      <c r="AF8" s="58">
        <v>3.8333333333333335</v>
      </c>
      <c r="AG8" s="58">
        <v>3.6153846153846154</v>
      </c>
      <c r="AH8" s="58">
        <v>4.5</v>
      </c>
      <c r="AI8" s="58">
        <v>4.7692307692307692</v>
      </c>
      <c r="AJ8" s="58">
        <v>5.1538461538461542</v>
      </c>
      <c r="AK8" s="58">
        <v>5.083333333333333</v>
      </c>
      <c r="AL8" s="58">
        <v>4</v>
      </c>
      <c r="AM8" s="58">
        <v>4.4000000000000004</v>
      </c>
      <c r="AN8" s="59">
        <v>4.1428571428571432</v>
      </c>
      <c r="AO8" s="49">
        <v>4.681282051282051</v>
      </c>
      <c r="AP8" s="49">
        <v>3.9230769230769225</v>
      </c>
      <c r="AQ8" s="49">
        <v>4.0384615384615383</v>
      </c>
      <c r="AR8" s="60">
        <v>4.7516025641025639</v>
      </c>
      <c r="AV8" s="87">
        <f t="shared" si="1"/>
        <v>0</v>
      </c>
      <c r="AW8" s="85">
        <f t="shared" si="2"/>
        <v>0</v>
      </c>
      <c r="AX8" s="85">
        <f t="shared" si="3"/>
        <v>0</v>
      </c>
      <c r="AY8" s="85">
        <f t="shared" si="4"/>
        <v>0</v>
      </c>
      <c r="AZ8" s="85" t="e">
        <f t="shared" si="5"/>
        <v>#N/A</v>
      </c>
      <c r="BA8" s="85">
        <f t="shared" si="6"/>
        <v>0</v>
      </c>
      <c r="BB8" s="85">
        <f t="shared" si="7"/>
        <v>0</v>
      </c>
      <c r="BC8" s="85" t="e">
        <f t="shared" si="8"/>
        <v>#N/A</v>
      </c>
      <c r="BD8" s="85" t="str">
        <f t="shared" si="9"/>
        <v>NA</v>
      </c>
      <c r="BE8" s="85" t="str">
        <f t="shared" si="10"/>
        <v>NA</v>
      </c>
      <c r="BF8" s="85" t="str">
        <f t="shared" si="11"/>
        <v>NA</v>
      </c>
      <c r="BG8" s="79">
        <f t="shared" si="12"/>
        <v>0</v>
      </c>
      <c r="BH8" s="79">
        <f t="shared" si="13"/>
        <v>0</v>
      </c>
      <c r="BI8" s="85">
        <f t="shared" si="19"/>
        <v>0</v>
      </c>
      <c r="BJ8" s="85">
        <f t="shared" si="19"/>
        <v>0</v>
      </c>
      <c r="BK8" s="85">
        <f t="shared" si="19"/>
        <v>0</v>
      </c>
      <c r="BL8" s="85">
        <f t="shared" si="19"/>
        <v>0</v>
      </c>
      <c r="BM8" s="85">
        <f t="shared" si="19"/>
        <v>0</v>
      </c>
      <c r="BN8" s="85">
        <f t="shared" si="19"/>
        <v>0</v>
      </c>
      <c r="BO8" s="85">
        <f t="shared" si="19"/>
        <v>0</v>
      </c>
      <c r="BP8" s="85">
        <f t="shared" si="19"/>
        <v>0</v>
      </c>
      <c r="BQ8" s="85">
        <f t="shared" si="19"/>
        <v>0</v>
      </c>
      <c r="BR8" s="85">
        <f t="shared" si="21"/>
        <v>0</v>
      </c>
      <c r="BS8" s="85">
        <f t="shared" si="22"/>
        <v>0</v>
      </c>
      <c r="BT8" s="85">
        <f t="shared" si="23"/>
        <v>1</v>
      </c>
      <c r="BU8" s="85">
        <f t="shared" si="24"/>
        <v>1</v>
      </c>
      <c r="BV8" s="85">
        <f t="shared" si="26"/>
        <v>1</v>
      </c>
      <c r="BW8" s="85">
        <f t="shared" si="27"/>
        <v>0</v>
      </c>
      <c r="BX8" s="85">
        <f>IF(AM8&gt;MEDIAN(AM:AM),1,0)</f>
        <v>0</v>
      </c>
      <c r="BY8" s="85">
        <f t="shared" si="28"/>
        <v>0</v>
      </c>
    </row>
    <row r="9" spans="1:143" x14ac:dyDescent="0.2">
      <c r="A9" s="40" t="s">
        <v>51</v>
      </c>
      <c r="B9" s="55" t="s">
        <v>36</v>
      </c>
      <c r="C9" s="3">
        <v>1</v>
      </c>
      <c r="D9" s="3">
        <v>1</v>
      </c>
      <c r="E9" s="121">
        <v>1</v>
      </c>
      <c r="F9" s="2">
        <v>6</v>
      </c>
      <c r="G9" s="124">
        <v>77</v>
      </c>
      <c r="H9" s="115">
        <v>1</v>
      </c>
      <c r="I9" s="56">
        <v>6.6</v>
      </c>
      <c r="J9" s="57" t="s">
        <v>37</v>
      </c>
      <c r="L9" s="45">
        <v>10</v>
      </c>
      <c r="O9" s="45">
        <v>8</v>
      </c>
      <c r="P9" s="46">
        <v>1</v>
      </c>
      <c r="R9" s="76">
        <f t="shared" si="0"/>
        <v>1</v>
      </c>
      <c r="S9" s="76">
        <f t="shared" si="15"/>
        <v>0</v>
      </c>
      <c r="T9" s="76">
        <f t="shared" si="16"/>
        <v>0</v>
      </c>
      <c r="U9" s="76">
        <v>1</v>
      </c>
      <c r="V9" s="76">
        <f t="shared" si="17"/>
        <v>0</v>
      </c>
      <c r="W9" s="76">
        <f t="shared" si="18"/>
        <v>0</v>
      </c>
      <c r="X9" s="58">
        <v>5.1538461538461542</v>
      </c>
      <c r="Y9" s="58">
        <v>4.6923076923076925</v>
      </c>
      <c r="Z9" s="58">
        <v>4.7692307692307692</v>
      </c>
      <c r="AA9" s="58">
        <v>4.8461538461538458</v>
      </c>
      <c r="AB9" s="58">
        <v>5</v>
      </c>
      <c r="AC9" s="58">
        <v>3.3846153846153846</v>
      </c>
      <c r="AD9" s="58">
        <v>4.583333333333333</v>
      </c>
      <c r="AE9" s="58">
        <v>4.583333333333333</v>
      </c>
      <c r="AF9" s="58">
        <v>4.666666666666667</v>
      </c>
      <c r="AG9" s="58">
        <v>4.4615384615384617</v>
      </c>
      <c r="AH9" s="58">
        <v>4.4615384615384617</v>
      </c>
      <c r="AI9" s="58">
        <v>4.3076923076923075</v>
      </c>
      <c r="AJ9" s="58">
        <v>5.2307692307692308</v>
      </c>
      <c r="AK9" s="58">
        <v>4.5</v>
      </c>
      <c r="AL9" s="58">
        <v>4</v>
      </c>
      <c r="AM9" s="58">
        <v>3.4</v>
      </c>
      <c r="AN9" s="59">
        <v>3.7857142857142856</v>
      </c>
      <c r="AO9" s="49">
        <v>4.2876923076923079</v>
      </c>
      <c r="AP9" s="49">
        <v>4.5512820512820511</v>
      </c>
      <c r="AQ9" s="49">
        <v>4.6410256410256414</v>
      </c>
      <c r="AR9" s="60">
        <v>4.509615384615385</v>
      </c>
      <c r="AS9" s="51">
        <v>67</v>
      </c>
      <c r="AT9" s="51">
        <v>52.5</v>
      </c>
      <c r="AU9" s="51">
        <v>19</v>
      </c>
      <c r="AV9" s="87">
        <f t="shared" si="1"/>
        <v>0</v>
      </c>
      <c r="AW9" s="85">
        <f t="shared" si="2"/>
        <v>1</v>
      </c>
      <c r="AX9" s="85">
        <f t="shared" si="3"/>
        <v>1</v>
      </c>
      <c r="AY9" s="85">
        <f t="shared" si="4"/>
        <v>0</v>
      </c>
      <c r="AZ9" s="85">
        <f t="shared" si="5"/>
        <v>0</v>
      </c>
      <c r="BA9" s="85">
        <f t="shared" si="6"/>
        <v>1</v>
      </c>
      <c r="BB9" s="85" t="e">
        <f t="shared" si="7"/>
        <v>#N/A</v>
      </c>
      <c r="BC9" s="85">
        <f t="shared" si="8"/>
        <v>0</v>
      </c>
      <c r="BD9" s="85">
        <f t="shared" si="9"/>
        <v>1</v>
      </c>
      <c r="BE9" s="85">
        <f t="shared" si="10"/>
        <v>1</v>
      </c>
      <c r="BF9" s="85">
        <f t="shared" si="11"/>
        <v>0</v>
      </c>
      <c r="BG9" s="79">
        <f t="shared" si="12"/>
        <v>1</v>
      </c>
      <c r="BH9" s="79">
        <f t="shared" si="13"/>
        <v>1</v>
      </c>
      <c r="BI9" s="85">
        <f t="shared" si="19"/>
        <v>1</v>
      </c>
      <c r="BJ9" s="85">
        <f t="shared" si="19"/>
        <v>0</v>
      </c>
      <c r="BK9" s="85">
        <f t="shared" si="19"/>
        <v>0</v>
      </c>
      <c r="BL9" s="85">
        <f t="shared" si="19"/>
        <v>1</v>
      </c>
      <c r="BM9" s="85">
        <f t="shared" si="19"/>
        <v>0</v>
      </c>
      <c r="BN9" s="85">
        <f t="shared" si="19"/>
        <v>0</v>
      </c>
      <c r="BO9" s="85">
        <f t="shared" si="19"/>
        <v>1</v>
      </c>
      <c r="BP9" s="85">
        <f t="shared" si="19"/>
        <v>1</v>
      </c>
      <c r="BQ9" s="85">
        <f t="shared" si="19"/>
        <v>1</v>
      </c>
      <c r="BR9" s="85">
        <f t="shared" si="21"/>
        <v>1</v>
      </c>
      <c r="BS9" s="85">
        <f t="shared" si="22"/>
        <v>0</v>
      </c>
      <c r="BT9" s="85">
        <f t="shared" si="23"/>
        <v>0</v>
      </c>
      <c r="BU9" s="85">
        <f t="shared" si="24"/>
        <v>1</v>
      </c>
      <c r="BV9" s="85">
        <f t="shared" si="26"/>
        <v>0</v>
      </c>
      <c r="BW9" s="85">
        <f t="shared" si="27"/>
        <v>0</v>
      </c>
      <c r="BX9" s="85">
        <f t="shared" ref="BX9:BX42" si="29">_xlfn.IFS(ISBLANK(AM9),"NA", AM9&gt;MEDIAN(AM:AM),1,AM9&lt;MEDIAN(AM:AM),0)</f>
        <v>0</v>
      </c>
      <c r="BY9" s="85">
        <f t="shared" si="28"/>
        <v>0</v>
      </c>
      <c r="BZ9" s="40">
        <f>LOOKUP(A9,ANT!D:D,ANT!K:K)</f>
        <v>70.1388888888888</v>
      </c>
    </row>
    <row r="10" spans="1:143" x14ac:dyDescent="0.2">
      <c r="A10" s="40" t="s">
        <v>53</v>
      </c>
      <c r="B10" s="55" t="s">
        <v>36</v>
      </c>
      <c r="C10" s="3">
        <v>1</v>
      </c>
      <c r="D10" s="3">
        <v>1</v>
      </c>
      <c r="E10" s="121">
        <v>1</v>
      </c>
      <c r="F10" s="2">
        <v>6</v>
      </c>
      <c r="G10" s="124">
        <v>81</v>
      </c>
      <c r="H10" s="115">
        <v>0</v>
      </c>
      <c r="I10" s="56">
        <v>7.8</v>
      </c>
      <c r="J10" s="57" t="s">
        <v>40</v>
      </c>
      <c r="R10" s="76" t="str">
        <f t="shared" si="0"/>
        <v>NA</v>
      </c>
      <c r="S10" s="76" t="str">
        <f t="shared" si="15"/>
        <v>NA</v>
      </c>
      <c r="T10" s="76" t="str">
        <f t="shared" si="16"/>
        <v>NA</v>
      </c>
      <c r="U10" s="76" t="s">
        <v>788</v>
      </c>
      <c r="V10" s="76" t="str">
        <f t="shared" si="17"/>
        <v>NA</v>
      </c>
      <c r="W10" s="76" t="str">
        <f t="shared" si="18"/>
        <v>NA</v>
      </c>
      <c r="X10" s="58">
        <v>2.9230769230769229</v>
      </c>
      <c r="Y10" s="58">
        <v>4</v>
      </c>
      <c r="Z10" s="58">
        <v>4</v>
      </c>
      <c r="AA10" s="58">
        <v>3.6153846153846154</v>
      </c>
      <c r="AB10" s="58">
        <v>4.1538461538461542</v>
      </c>
      <c r="AC10" s="58">
        <v>4.0769230769230766</v>
      </c>
      <c r="AD10" s="58">
        <v>3.0833333333333335</v>
      </c>
      <c r="AE10" s="58">
        <v>4.083333333333333</v>
      </c>
      <c r="AF10" s="58">
        <v>3.5</v>
      </c>
      <c r="AG10" s="58">
        <v>3.3846153846153846</v>
      </c>
      <c r="AH10" s="58">
        <v>3.3333333333333335</v>
      </c>
      <c r="AI10" s="58">
        <v>3.7692307692307692</v>
      </c>
      <c r="AJ10" s="58">
        <v>4.3076923076923075</v>
      </c>
      <c r="AK10" s="58">
        <v>3.5833333333333335</v>
      </c>
      <c r="AL10" s="58">
        <v>3.8888888888888888</v>
      </c>
      <c r="AM10" s="58">
        <v>4.2</v>
      </c>
      <c r="AN10" s="59">
        <v>4</v>
      </c>
      <c r="AO10" s="49">
        <v>3.9498290598290602</v>
      </c>
      <c r="AP10" s="49">
        <v>3.4769230769230766</v>
      </c>
      <c r="AQ10" s="49">
        <v>3.7948717948717952</v>
      </c>
      <c r="AR10" s="60">
        <v>3.887286324786325</v>
      </c>
      <c r="AV10" s="87">
        <f t="shared" si="1"/>
        <v>0</v>
      </c>
      <c r="AW10" s="85">
        <f t="shared" si="2"/>
        <v>0</v>
      </c>
      <c r="AX10" s="85">
        <f t="shared" si="3"/>
        <v>0</v>
      </c>
      <c r="AY10" s="85">
        <f t="shared" si="4"/>
        <v>0</v>
      </c>
      <c r="AZ10" s="85">
        <f t="shared" si="5"/>
        <v>0</v>
      </c>
      <c r="BA10" s="85">
        <f t="shared" si="6"/>
        <v>0</v>
      </c>
      <c r="BB10" s="85">
        <f t="shared" si="7"/>
        <v>0</v>
      </c>
      <c r="BC10" s="85">
        <f t="shared" si="8"/>
        <v>0</v>
      </c>
      <c r="BD10" s="85" t="str">
        <f t="shared" si="9"/>
        <v>NA</v>
      </c>
      <c r="BE10" s="85" t="str">
        <f t="shared" si="10"/>
        <v>NA</v>
      </c>
      <c r="BF10" s="85" t="str">
        <f t="shared" si="11"/>
        <v>NA</v>
      </c>
      <c r="BG10" s="79">
        <f t="shared" si="12"/>
        <v>0</v>
      </c>
      <c r="BH10" s="79">
        <f t="shared" si="13"/>
        <v>0</v>
      </c>
      <c r="BI10" s="85">
        <f t="shared" ref="BI10:BO17" si="30">_xlfn.IFS(ISBLANK(X10),"NA", X10&gt;MEDIAN(X:X),1,X10&lt;MEDIAN(X:X),0)</f>
        <v>0</v>
      </c>
      <c r="BJ10" s="85">
        <f t="shared" si="30"/>
        <v>0</v>
      </c>
      <c r="BK10" s="85">
        <f t="shared" si="30"/>
        <v>0</v>
      </c>
      <c r="BL10" s="85">
        <f t="shared" si="30"/>
        <v>0</v>
      </c>
      <c r="BM10" s="85">
        <f t="shared" si="30"/>
        <v>0</v>
      </c>
      <c r="BN10" s="85">
        <f t="shared" si="30"/>
        <v>1</v>
      </c>
      <c r="BO10" s="85">
        <f t="shared" si="30"/>
        <v>0</v>
      </c>
      <c r="BP10" s="85">
        <f>IF(AE10&gt;MEDIAN(AE:AE),1,0)</f>
        <v>0</v>
      </c>
      <c r="BQ10" s="85">
        <f t="shared" ref="BQ10:BQ48" si="31">_xlfn.IFS(ISBLANK(AF10),"NA", AF10&gt;MEDIAN(AF:AF),1,AF10&lt;MEDIAN(AF:AF),0)</f>
        <v>0</v>
      </c>
      <c r="BR10" s="85">
        <f t="shared" si="21"/>
        <v>0</v>
      </c>
      <c r="BS10" s="85">
        <f t="shared" si="22"/>
        <v>0</v>
      </c>
      <c r="BT10" s="85">
        <f t="shared" si="23"/>
        <v>0</v>
      </c>
      <c r="BU10" s="85">
        <f t="shared" si="24"/>
        <v>0</v>
      </c>
      <c r="BV10" s="85">
        <f t="shared" si="26"/>
        <v>0</v>
      </c>
      <c r="BW10" s="85">
        <f t="shared" si="27"/>
        <v>0</v>
      </c>
      <c r="BX10" s="85">
        <f t="shared" si="29"/>
        <v>0</v>
      </c>
      <c r="BY10" s="85">
        <f t="shared" si="28"/>
        <v>0</v>
      </c>
    </row>
    <row r="11" spans="1:143" x14ac:dyDescent="0.2">
      <c r="A11" s="40" t="s">
        <v>55</v>
      </c>
      <c r="B11" s="55" t="s">
        <v>36</v>
      </c>
      <c r="C11" s="3">
        <v>1</v>
      </c>
      <c r="D11" s="3">
        <v>1</v>
      </c>
      <c r="E11" s="121">
        <v>1</v>
      </c>
      <c r="F11" s="2">
        <v>6</v>
      </c>
      <c r="G11" s="124">
        <v>77</v>
      </c>
      <c r="H11" s="115">
        <v>1</v>
      </c>
      <c r="I11" s="56">
        <v>7</v>
      </c>
      <c r="J11" s="57" t="s">
        <v>40</v>
      </c>
      <c r="R11" s="76" t="str">
        <f t="shared" si="0"/>
        <v>NA</v>
      </c>
      <c r="S11" s="76" t="str">
        <f t="shared" si="15"/>
        <v>NA</v>
      </c>
      <c r="T11" s="76" t="str">
        <f t="shared" si="16"/>
        <v>NA</v>
      </c>
      <c r="U11" s="76" t="s">
        <v>788</v>
      </c>
      <c r="V11" s="76" t="str">
        <f t="shared" si="17"/>
        <v>NA</v>
      </c>
      <c r="W11" s="76" t="str">
        <f t="shared" si="18"/>
        <v>NA</v>
      </c>
      <c r="X11" s="58">
        <v>5.5384615384615383</v>
      </c>
      <c r="Y11" s="58">
        <v>5.384615384615385</v>
      </c>
      <c r="Z11" s="58">
        <v>5.7692307692307692</v>
      </c>
      <c r="AA11" s="58">
        <v>5.8461538461538458</v>
      </c>
      <c r="AB11" s="58">
        <v>5.7692307692307692</v>
      </c>
      <c r="AC11" s="58">
        <v>2.6153846153846154</v>
      </c>
      <c r="AD11" s="58">
        <v>3.8333333333333335</v>
      </c>
      <c r="AE11" s="58">
        <v>3.5</v>
      </c>
      <c r="AF11" s="58">
        <v>3.9090909090909092</v>
      </c>
      <c r="AG11" s="58">
        <v>5.4615384615384617</v>
      </c>
      <c r="AH11" s="58">
        <v>3.8461538461538463</v>
      </c>
      <c r="AI11" s="58">
        <v>3.4615384615384617</v>
      </c>
      <c r="AJ11" s="58">
        <v>5.5384615384615383</v>
      </c>
      <c r="AK11" s="58">
        <v>5.5</v>
      </c>
      <c r="AL11" s="58">
        <v>2.7777777777777777</v>
      </c>
      <c r="AM11" s="58">
        <v>2.8</v>
      </c>
      <c r="AN11" s="59">
        <v>2.7857142857142856</v>
      </c>
      <c r="AO11" s="49">
        <v>4.0155555555555562</v>
      </c>
      <c r="AP11" s="49">
        <v>4.1100233100233101</v>
      </c>
      <c r="AQ11" s="49">
        <v>5.1538461538461542</v>
      </c>
      <c r="AR11" s="60">
        <v>4.3194444444444446</v>
      </c>
      <c r="AV11" s="87">
        <f t="shared" si="1"/>
        <v>0</v>
      </c>
      <c r="AW11" s="85">
        <f t="shared" si="2"/>
        <v>0</v>
      </c>
      <c r="AX11" s="85">
        <f t="shared" si="3"/>
        <v>1</v>
      </c>
      <c r="AY11" s="85">
        <f t="shared" si="4"/>
        <v>0</v>
      </c>
      <c r="AZ11" s="85">
        <f t="shared" si="5"/>
        <v>0</v>
      </c>
      <c r="BA11" s="85">
        <f t="shared" si="6"/>
        <v>0</v>
      </c>
      <c r="BB11" s="85">
        <f t="shared" si="7"/>
        <v>1</v>
      </c>
      <c r="BC11" s="85">
        <f t="shared" si="8"/>
        <v>0</v>
      </c>
      <c r="BD11" s="85" t="str">
        <f t="shared" si="9"/>
        <v>NA</v>
      </c>
      <c r="BE11" s="85" t="str">
        <f t="shared" si="10"/>
        <v>NA</v>
      </c>
      <c r="BF11" s="85" t="str">
        <f t="shared" si="11"/>
        <v>NA</v>
      </c>
      <c r="BG11" s="79">
        <f t="shared" si="12"/>
        <v>0</v>
      </c>
      <c r="BH11" s="79">
        <f t="shared" si="13"/>
        <v>0</v>
      </c>
      <c r="BI11" s="85">
        <f t="shared" si="30"/>
        <v>1</v>
      </c>
      <c r="BJ11" s="85">
        <f t="shared" si="30"/>
        <v>1</v>
      </c>
      <c r="BK11" s="85">
        <f t="shared" si="30"/>
        <v>1</v>
      </c>
      <c r="BL11" s="85">
        <f t="shared" si="30"/>
        <v>1</v>
      </c>
      <c r="BM11" s="85">
        <f t="shared" si="30"/>
        <v>1</v>
      </c>
      <c r="BN11" s="85">
        <f t="shared" si="30"/>
        <v>0</v>
      </c>
      <c r="BO11" s="85">
        <f t="shared" si="30"/>
        <v>0</v>
      </c>
      <c r="BP11" s="85">
        <f t="shared" ref="BP11:BP31" si="32">_xlfn.IFS(ISBLANK(AE11),"NA", AE11&gt;MEDIAN(AE:AE),1,AE11&lt;MEDIAN(AE:AE),0)</f>
        <v>0</v>
      </c>
      <c r="BQ11" s="85">
        <f t="shared" si="31"/>
        <v>0</v>
      </c>
      <c r="BR11" s="85">
        <f t="shared" si="21"/>
        <v>1</v>
      </c>
      <c r="BS11" s="85">
        <f t="shared" si="22"/>
        <v>0</v>
      </c>
      <c r="BT11" s="85">
        <f t="shared" si="23"/>
        <v>0</v>
      </c>
      <c r="BU11" s="85">
        <f t="shared" si="24"/>
        <v>1</v>
      </c>
      <c r="BV11" s="85">
        <f t="shared" si="26"/>
        <v>1</v>
      </c>
      <c r="BW11" s="85">
        <f t="shared" si="27"/>
        <v>0</v>
      </c>
      <c r="BX11" s="85">
        <f t="shared" si="29"/>
        <v>0</v>
      </c>
      <c r="BY11" s="85">
        <f t="shared" si="28"/>
        <v>0</v>
      </c>
    </row>
    <row r="12" spans="1:143" x14ac:dyDescent="0.2">
      <c r="A12" s="40" t="s">
        <v>57</v>
      </c>
      <c r="B12" s="55" t="s">
        <v>36</v>
      </c>
      <c r="C12" s="3">
        <v>1</v>
      </c>
      <c r="D12" s="3">
        <v>1</v>
      </c>
      <c r="E12" s="121">
        <v>1</v>
      </c>
      <c r="F12" s="2">
        <v>6</v>
      </c>
      <c r="G12" s="124">
        <v>77</v>
      </c>
      <c r="H12" s="115">
        <v>1</v>
      </c>
      <c r="I12" s="56">
        <v>8.4</v>
      </c>
      <c r="J12" s="57" t="s">
        <v>37</v>
      </c>
      <c r="L12" s="45">
        <v>7</v>
      </c>
      <c r="O12" s="45">
        <v>12</v>
      </c>
      <c r="P12" s="46">
        <v>1</v>
      </c>
      <c r="R12" s="76">
        <f t="shared" si="0"/>
        <v>1</v>
      </c>
      <c r="S12" s="76">
        <f t="shared" si="15"/>
        <v>1</v>
      </c>
      <c r="T12" s="76">
        <f t="shared" si="16"/>
        <v>1</v>
      </c>
      <c r="U12" s="76">
        <v>1</v>
      </c>
      <c r="V12" s="76">
        <f t="shared" si="17"/>
        <v>1</v>
      </c>
      <c r="W12" s="76">
        <f t="shared" si="18"/>
        <v>1</v>
      </c>
      <c r="X12" s="63">
        <v>4.0769230769230766</v>
      </c>
      <c r="Y12" s="63">
        <v>6</v>
      </c>
      <c r="Z12" s="63">
        <v>3.3076923076923075</v>
      </c>
      <c r="AA12" s="63">
        <v>3.9230769230769229</v>
      </c>
      <c r="AB12" s="63">
        <v>5.4615384615384617</v>
      </c>
      <c r="AC12" s="63">
        <v>3.5384615384615383</v>
      </c>
      <c r="AD12" s="63">
        <v>3.5833333333333335</v>
      </c>
      <c r="AE12" s="63">
        <v>3.1666666666666665</v>
      </c>
      <c r="AF12" s="63">
        <v>4</v>
      </c>
      <c r="AG12" s="63">
        <v>4.0769230769230766</v>
      </c>
      <c r="AH12" s="63">
        <v>5.1538461538461542</v>
      </c>
      <c r="AI12" s="63">
        <v>5.615384615384615</v>
      </c>
      <c r="AJ12" s="63">
        <v>5.6923076923076925</v>
      </c>
      <c r="AK12" s="63">
        <v>5.5</v>
      </c>
      <c r="AL12" s="63">
        <v>4.7777777777777777</v>
      </c>
      <c r="AM12" s="63">
        <v>4</v>
      </c>
      <c r="AN12" s="64">
        <v>4.5</v>
      </c>
      <c r="AO12" s="49">
        <v>5.1170940170940167</v>
      </c>
      <c r="AP12" s="49">
        <v>3.9961538461538462</v>
      </c>
      <c r="AQ12" s="49">
        <v>4.3846153846153841</v>
      </c>
      <c r="AR12" s="60">
        <v>5.3963675213675213</v>
      </c>
      <c r="AS12" s="51">
        <v>123</v>
      </c>
      <c r="AT12" s="51">
        <v>154</v>
      </c>
      <c r="AU12" s="51">
        <v>155</v>
      </c>
      <c r="AV12" s="87">
        <f t="shared" si="1"/>
        <v>1</v>
      </c>
      <c r="AW12" s="85">
        <f t="shared" si="2"/>
        <v>0</v>
      </c>
      <c r="AX12" s="85">
        <f t="shared" si="3"/>
        <v>0</v>
      </c>
      <c r="AY12" s="85">
        <f t="shared" si="4"/>
        <v>1</v>
      </c>
      <c r="AZ12" s="85">
        <f t="shared" si="5"/>
        <v>1</v>
      </c>
      <c r="BA12" s="85">
        <f t="shared" si="6"/>
        <v>0</v>
      </c>
      <c r="BB12" s="85">
        <f t="shared" si="7"/>
        <v>0</v>
      </c>
      <c r="BC12" s="85">
        <f t="shared" si="8"/>
        <v>1</v>
      </c>
      <c r="BD12" s="85">
        <f t="shared" si="9"/>
        <v>1</v>
      </c>
      <c r="BE12" s="85">
        <f t="shared" si="10"/>
        <v>1</v>
      </c>
      <c r="BF12" s="85">
        <f t="shared" si="11"/>
        <v>1</v>
      </c>
      <c r="BG12" s="79">
        <f t="shared" si="12"/>
        <v>2</v>
      </c>
      <c r="BH12" s="79">
        <f t="shared" si="13"/>
        <v>2</v>
      </c>
      <c r="BI12" s="85">
        <f t="shared" si="30"/>
        <v>0</v>
      </c>
      <c r="BJ12" s="85">
        <f t="shared" si="30"/>
        <v>1</v>
      </c>
      <c r="BK12" s="85">
        <f t="shared" si="30"/>
        <v>0</v>
      </c>
      <c r="BL12" s="85">
        <f t="shared" si="30"/>
        <v>0</v>
      </c>
      <c r="BM12" s="85">
        <f t="shared" si="30"/>
        <v>1</v>
      </c>
      <c r="BN12" s="85">
        <f t="shared" si="30"/>
        <v>0</v>
      </c>
      <c r="BO12" s="85">
        <f t="shared" si="30"/>
        <v>0</v>
      </c>
      <c r="BP12" s="85">
        <f t="shared" si="32"/>
        <v>0</v>
      </c>
      <c r="BQ12" s="85">
        <f t="shared" si="31"/>
        <v>0</v>
      </c>
      <c r="BR12" s="85">
        <f t="shared" si="21"/>
        <v>0</v>
      </c>
      <c r="BS12" s="85">
        <f t="shared" si="22"/>
        <v>1</v>
      </c>
      <c r="BT12" s="85">
        <f t="shared" si="23"/>
        <v>1</v>
      </c>
      <c r="BU12" s="85">
        <f t="shared" si="24"/>
        <v>1</v>
      </c>
      <c r="BV12" s="85">
        <f t="shared" si="26"/>
        <v>1</v>
      </c>
      <c r="BW12" s="85">
        <f t="shared" si="27"/>
        <v>1</v>
      </c>
      <c r="BX12" s="85">
        <f t="shared" si="29"/>
        <v>0</v>
      </c>
      <c r="BY12" s="85">
        <f t="shared" si="28"/>
        <v>1</v>
      </c>
      <c r="BZ12" s="40">
        <f>LOOKUP(A12,ANT!D:D,ANT!K:K)</f>
        <v>82.6388888888888</v>
      </c>
    </row>
    <row r="13" spans="1:143" x14ac:dyDescent="0.2">
      <c r="A13" s="40" t="s">
        <v>59</v>
      </c>
      <c r="B13" s="55" t="s">
        <v>36</v>
      </c>
      <c r="C13" s="3">
        <v>1</v>
      </c>
      <c r="D13" s="3">
        <v>1</v>
      </c>
      <c r="E13" s="121">
        <v>1</v>
      </c>
      <c r="F13" s="2">
        <v>6</v>
      </c>
      <c r="G13" s="124">
        <v>82</v>
      </c>
      <c r="H13" s="115">
        <v>0</v>
      </c>
      <c r="I13" s="56">
        <v>9.6999999999999993</v>
      </c>
      <c r="J13" s="57" t="s">
        <v>37</v>
      </c>
      <c r="L13" s="45">
        <v>6</v>
      </c>
      <c r="M13" s="45">
        <v>9</v>
      </c>
      <c r="O13" s="45">
        <v>12</v>
      </c>
      <c r="P13" s="46">
        <v>1</v>
      </c>
      <c r="R13" s="76">
        <f t="shared" si="0"/>
        <v>2</v>
      </c>
      <c r="S13" s="76">
        <f t="shared" si="15"/>
        <v>1</v>
      </c>
      <c r="T13" s="76">
        <f t="shared" si="16"/>
        <v>1</v>
      </c>
      <c r="U13" s="76">
        <v>2</v>
      </c>
      <c r="V13" s="76">
        <f t="shared" si="17"/>
        <v>1</v>
      </c>
      <c r="W13" s="76">
        <f t="shared" si="18"/>
        <v>1</v>
      </c>
      <c r="X13" s="58">
        <v>4.9230769230769234</v>
      </c>
      <c r="Y13" s="58">
        <v>6.1538461538461542</v>
      </c>
      <c r="Z13" s="58">
        <v>5.5384615384615383</v>
      </c>
      <c r="AA13" s="58">
        <v>4.615384615384615</v>
      </c>
      <c r="AB13" s="58">
        <v>6</v>
      </c>
      <c r="AC13" s="58">
        <v>3.6666666666666665</v>
      </c>
      <c r="AD13" s="58">
        <v>3.9166666666666665</v>
      </c>
      <c r="AE13" s="58">
        <v>3.75</v>
      </c>
      <c r="AF13" s="58">
        <v>4.5</v>
      </c>
      <c r="AG13" s="58">
        <v>4.1538461538461542</v>
      </c>
      <c r="AH13" s="58">
        <v>5.1538461538461542</v>
      </c>
      <c r="AI13" s="58">
        <v>4.5384615384615383</v>
      </c>
      <c r="AJ13" s="58">
        <v>5.9230769230769234</v>
      </c>
      <c r="AK13" s="58">
        <v>5.75</v>
      </c>
      <c r="AL13" s="58">
        <v>4.1111111111111107</v>
      </c>
      <c r="AM13" s="58">
        <v>3.4</v>
      </c>
      <c r="AN13" s="59">
        <v>3.8571428571428572</v>
      </c>
      <c r="AO13" s="49">
        <v>4.744529914529914</v>
      </c>
      <c r="AP13" s="49">
        <v>4.2948717948717947</v>
      </c>
      <c r="AQ13" s="49">
        <v>5.149572649572649</v>
      </c>
      <c r="AR13" s="60">
        <v>5.0806623931623927</v>
      </c>
      <c r="AS13" s="51">
        <v>83.5</v>
      </c>
      <c r="AT13" s="51">
        <v>172</v>
      </c>
      <c r="AU13" s="51">
        <v>36.5</v>
      </c>
      <c r="AV13" s="87">
        <f t="shared" si="1"/>
        <v>1</v>
      </c>
      <c r="AW13" s="85">
        <f t="shared" si="2"/>
        <v>0</v>
      </c>
      <c r="AX13" s="85">
        <f t="shared" si="3"/>
        <v>1</v>
      </c>
      <c r="AY13" s="85">
        <f t="shared" si="4"/>
        <v>1</v>
      </c>
      <c r="AZ13" s="85" t="e">
        <f t="shared" si="5"/>
        <v>#N/A</v>
      </c>
      <c r="BA13" s="85" t="e">
        <f t="shared" si="6"/>
        <v>#N/A</v>
      </c>
      <c r="BB13" s="85">
        <f t="shared" si="7"/>
        <v>1</v>
      </c>
      <c r="BC13" s="85">
        <f t="shared" si="8"/>
        <v>1</v>
      </c>
      <c r="BD13" s="85">
        <f t="shared" si="9"/>
        <v>1</v>
      </c>
      <c r="BE13" s="85">
        <f t="shared" si="10"/>
        <v>1</v>
      </c>
      <c r="BF13" s="85">
        <f t="shared" si="11"/>
        <v>0</v>
      </c>
      <c r="BG13" s="79">
        <f t="shared" si="12"/>
        <v>2</v>
      </c>
      <c r="BH13" s="79">
        <f t="shared" si="13"/>
        <v>2</v>
      </c>
      <c r="BI13" s="85">
        <f t="shared" si="30"/>
        <v>1</v>
      </c>
      <c r="BJ13" s="85">
        <f t="shared" si="30"/>
        <v>1</v>
      </c>
      <c r="BK13" s="85">
        <f t="shared" si="30"/>
        <v>1</v>
      </c>
      <c r="BL13" s="85">
        <f t="shared" si="30"/>
        <v>1</v>
      </c>
      <c r="BM13" s="85">
        <f t="shared" si="30"/>
        <v>1</v>
      </c>
      <c r="BN13" s="85">
        <f t="shared" si="30"/>
        <v>1</v>
      </c>
      <c r="BO13" s="85">
        <f t="shared" si="30"/>
        <v>0</v>
      </c>
      <c r="BP13" s="85">
        <f t="shared" si="32"/>
        <v>0</v>
      </c>
      <c r="BQ13" s="85">
        <f t="shared" si="31"/>
        <v>1</v>
      </c>
      <c r="BR13" s="85">
        <f t="shared" si="21"/>
        <v>0</v>
      </c>
      <c r="BS13" s="85">
        <f t="shared" si="22"/>
        <v>1</v>
      </c>
      <c r="BT13" s="85">
        <f t="shared" si="23"/>
        <v>0</v>
      </c>
      <c r="BU13" s="85">
        <f t="shared" si="24"/>
        <v>1</v>
      </c>
      <c r="BV13" s="85">
        <f t="shared" si="26"/>
        <v>1</v>
      </c>
      <c r="BW13" s="85">
        <f t="shared" si="27"/>
        <v>0</v>
      </c>
      <c r="BX13" s="85">
        <f t="shared" si="29"/>
        <v>0</v>
      </c>
      <c r="BY13" s="85">
        <f t="shared" si="28"/>
        <v>0</v>
      </c>
      <c r="BZ13" s="40">
        <f>LOOKUP(A13,ANT!D:D,ANT!K:K)</f>
        <v>95.1388888888888</v>
      </c>
    </row>
    <row r="14" spans="1:143" x14ac:dyDescent="0.2">
      <c r="A14" s="40" t="s">
        <v>61</v>
      </c>
      <c r="B14" s="55" t="s">
        <v>36</v>
      </c>
      <c r="C14" s="3">
        <v>1</v>
      </c>
      <c r="D14" s="3">
        <v>1</v>
      </c>
      <c r="E14" s="121">
        <v>1</v>
      </c>
      <c r="F14" s="2">
        <v>6</v>
      </c>
      <c r="G14" s="124">
        <v>79</v>
      </c>
      <c r="H14" s="115">
        <v>0</v>
      </c>
      <c r="I14" s="56">
        <v>9.6999999999999993</v>
      </c>
      <c r="J14" s="57" t="s">
        <v>37</v>
      </c>
      <c r="L14" s="45">
        <v>3</v>
      </c>
      <c r="M14" s="45">
        <v>3</v>
      </c>
      <c r="N14" s="45" t="s">
        <v>63</v>
      </c>
      <c r="O14" s="45">
        <v>7</v>
      </c>
      <c r="P14" s="46">
        <v>0</v>
      </c>
      <c r="Q14" s="45">
        <v>1</v>
      </c>
      <c r="R14" s="76">
        <f t="shared" si="0"/>
        <v>3</v>
      </c>
      <c r="S14" s="76">
        <f t="shared" si="15"/>
        <v>0</v>
      </c>
      <c r="T14" s="76">
        <f t="shared" si="16"/>
        <v>0</v>
      </c>
      <c r="U14" s="76">
        <v>3</v>
      </c>
      <c r="V14" s="76">
        <f t="shared" si="17"/>
        <v>0</v>
      </c>
      <c r="W14" s="76">
        <f t="shared" si="18"/>
        <v>0</v>
      </c>
      <c r="X14" s="58">
        <v>4.6923076923076925</v>
      </c>
      <c r="Y14" s="58">
        <v>4.9230769230769234</v>
      </c>
      <c r="Z14" s="58">
        <v>5.4615384615384617</v>
      </c>
      <c r="AA14" s="58">
        <v>4.615384615384615</v>
      </c>
      <c r="AB14" s="58">
        <v>5.1538461538461542</v>
      </c>
      <c r="AC14" s="58">
        <v>3.3846153846153846</v>
      </c>
      <c r="AD14" s="58">
        <v>4.25</v>
      </c>
      <c r="AE14" s="58">
        <v>4.666666666666667</v>
      </c>
      <c r="AF14" s="58">
        <v>4.666666666666667</v>
      </c>
      <c r="AG14" s="58">
        <v>4.2307692307692308</v>
      </c>
      <c r="AH14" s="58">
        <v>4.384615384615385</v>
      </c>
      <c r="AI14" s="58">
        <v>3.9230769230769229</v>
      </c>
      <c r="AJ14" s="58">
        <v>5.1538461538461542</v>
      </c>
      <c r="AK14" s="58">
        <v>4.916666666666667</v>
      </c>
      <c r="AL14" s="58">
        <v>3.8888888888888888</v>
      </c>
      <c r="AM14" s="58">
        <v>4</v>
      </c>
      <c r="AN14" s="59">
        <v>3.9285714285714284</v>
      </c>
      <c r="AO14" s="49">
        <v>4.3764957264957269</v>
      </c>
      <c r="AP14" s="49">
        <v>4.43974358974359</v>
      </c>
      <c r="AQ14" s="49">
        <v>4.7051282051282053</v>
      </c>
      <c r="AR14" s="60">
        <v>4.4706196581196584</v>
      </c>
      <c r="AS14" s="51">
        <v>97</v>
      </c>
      <c r="AT14" s="51">
        <v>70</v>
      </c>
      <c r="AU14" s="51">
        <v>62</v>
      </c>
      <c r="AV14" s="87">
        <f t="shared" si="1"/>
        <v>0</v>
      </c>
      <c r="AW14" s="85">
        <f t="shared" si="2"/>
        <v>1</v>
      </c>
      <c r="AX14" s="85">
        <f t="shared" si="3"/>
        <v>1</v>
      </c>
      <c r="AY14" s="85">
        <f t="shared" si="4"/>
        <v>0</v>
      </c>
      <c r="AZ14" s="85">
        <f t="shared" si="5"/>
        <v>0</v>
      </c>
      <c r="BA14" s="85" t="e">
        <f t="shared" si="6"/>
        <v>#N/A</v>
      </c>
      <c r="BB14" s="85" t="e">
        <f t="shared" si="7"/>
        <v>#N/A</v>
      </c>
      <c r="BC14" s="85">
        <f t="shared" si="8"/>
        <v>0</v>
      </c>
      <c r="BD14" s="85">
        <f t="shared" si="9"/>
        <v>1</v>
      </c>
      <c r="BE14" s="85">
        <f t="shared" si="10"/>
        <v>1</v>
      </c>
      <c r="BF14" s="85">
        <f t="shared" si="11"/>
        <v>0</v>
      </c>
      <c r="BG14" s="79">
        <f t="shared" si="12"/>
        <v>1</v>
      </c>
      <c r="BH14" s="79">
        <f t="shared" si="13"/>
        <v>1</v>
      </c>
      <c r="BI14" s="85">
        <f t="shared" si="30"/>
        <v>1</v>
      </c>
      <c r="BJ14" s="85">
        <f t="shared" si="30"/>
        <v>1</v>
      </c>
      <c r="BK14" s="85">
        <f t="shared" si="30"/>
        <v>1</v>
      </c>
      <c r="BL14" s="85">
        <f t="shared" si="30"/>
        <v>1</v>
      </c>
      <c r="BM14" s="85">
        <f t="shared" si="30"/>
        <v>0</v>
      </c>
      <c r="BN14" s="85">
        <f t="shared" si="30"/>
        <v>0</v>
      </c>
      <c r="BO14" s="85">
        <f t="shared" si="30"/>
        <v>0</v>
      </c>
      <c r="BP14" s="85">
        <f t="shared" si="32"/>
        <v>1</v>
      </c>
      <c r="BQ14" s="85">
        <f t="shared" si="31"/>
        <v>1</v>
      </c>
      <c r="BR14" s="85">
        <f>IF(AG14&gt;MEDIAN(AG:AG),1,0)</f>
        <v>0</v>
      </c>
      <c r="BS14" s="85">
        <f t="shared" ref="BS14:BU16" si="33">_xlfn.IFS(ISBLANK(AH14),"NA", AH14&gt;MEDIAN(AH:AH),1,AH14&lt;MEDIAN(AH:AH),0)</f>
        <v>0</v>
      </c>
      <c r="BT14" s="85">
        <f t="shared" si="33"/>
        <v>0</v>
      </c>
      <c r="BU14" s="85">
        <f t="shared" si="33"/>
        <v>1</v>
      </c>
      <c r="BV14" s="85">
        <f t="shared" si="26"/>
        <v>0</v>
      </c>
      <c r="BW14" s="85">
        <f t="shared" si="27"/>
        <v>0</v>
      </c>
      <c r="BX14" s="85">
        <f t="shared" si="29"/>
        <v>0</v>
      </c>
      <c r="BY14" s="85">
        <f t="shared" si="28"/>
        <v>0</v>
      </c>
      <c r="BZ14" s="40">
        <f>LOOKUP(A14,ANT!D:D,ANT!K:K)</f>
        <v>91.6666666666666</v>
      </c>
    </row>
    <row r="15" spans="1:143" x14ac:dyDescent="0.2">
      <c r="A15" s="40" t="s">
        <v>64</v>
      </c>
      <c r="B15" s="55" t="s">
        <v>36</v>
      </c>
      <c r="C15" s="3">
        <v>1</v>
      </c>
      <c r="D15" s="3">
        <v>1</v>
      </c>
      <c r="E15" s="121">
        <v>1</v>
      </c>
      <c r="F15" s="2">
        <v>6</v>
      </c>
      <c r="G15" s="124">
        <v>80</v>
      </c>
      <c r="H15" s="115">
        <v>1</v>
      </c>
      <c r="I15" s="56">
        <v>7.8</v>
      </c>
      <c r="J15" s="57" t="s">
        <v>37</v>
      </c>
      <c r="K15" s="45" t="s">
        <v>66</v>
      </c>
      <c r="L15" s="45">
        <v>3</v>
      </c>
      <c r="M15" s="45">
        <v>5</v>
      </c>
      <c r="N15" s="45" t="s">
        <v>67</v>
      </c>
      <c r="O15" s="45">
        <v>11</v>
      </c>
      <c r="P15" s="46">
        <v>1</v>
      </c>
      <c r="R15" s="76">
        <f t="shared" si="0"/>
        <v>3</v>
      </c>
      <c r="S15" s="76">
        <f t="shared" si="15"/>
        <v>1</v>
      </c>
      <c r="T15" s="76">
        <f t="shared" si="16"/>
        <v>1</v>
      </c>
      <c r="U15" s="76">
        <v>3</v>
      </c>
      <c r="V15" s="76">
        <f t="shared" si="17"/>
        <v>0</v>
      </c>
      <c r="W15" s="76">
        <f t="shared" si="18"/>
        <v>0</v>
      </c>
      <c r="X15" s="63">
        <v>4.1538461538461542</v>
      </c>
      <c r="Y15" s="63">
        <v>4.083333333333333</v>
      </c>
      <c r="Z15" s="63">
        <v>4.615384615384615</v>
      </c>
      <c r="AA15" s="63">
        <v>4.5384615384615383</v>
      </c>
      <c r="AB15" s="63">
        <v>4.7692307692307692</v>
      </c>
      <c r="AC15" s="63">
        <v>3.6153846153846154</v>
      </c>
      <c r="AD15" s="63">
        <v>3.6666666666666665</v>
      </c>
      <c r="AE15" s="63">
        <v>4</v>
      </c>
      <c r="AF15" s="63">
        <v>4.916666666666667</v>
      </c>
      <c r="AG15" s="63">
        <v>4.0769230769230766</v>
      </c>
      <c r="AH15" s="63">
        <v>4.1538461538461542</v>
      </c>
      <c r="AI15" s="63">
        <v>4.1538461538461542</v>
      </c>
      <c r="AJ15" s="63">
        <v>4.6923076923076925</v>
      </c>
      <c r="AK15" s="63">
        <v>4.083333333333333</v>
      </c>
      <c r="AL15" s="63">
        <v>4.333333333333333</v>
      </c>
      <c r="AM15" s="63">
        <v>4</v>
      </c>
      <c r="AN15" s="64">
        <v>4.2142857142857144</v>
      </c>
      <c r="AO15" s="49">
        <v>4.2525641025641026</v>
      </c>
      <c r="AP15" s="49">
        <v>4.1628205128205122</v>
      </c>
      <c r="AQ15" s="49">
        <v>4.2959401709401712</v>
      </c>
      <c r="AR15" s="60">
        <v>4.3157051282051277</v>
      </c>
      <c r="AS15" s="51">
        <v>130.5</v>
      </c>
      <c r="AT15" s="51">
        <v>113</v>
      </c>
      <c r="AU15" s="51">
        <v>402.5</v>
      </c>
      <c r="AV15" s="87">
        <f t="shared" si="1"/>
        <v>0</v>
      </c>
      <c r="AW15" s="85">
        <f t="shared" si="2"/>
        <v>0</v>
      </c>
      <c r="AX15" s="85">
        <f t="shared" si="3"/>
        <v>0</v>
      </c>
      <c r="AY15" s="85">
        <f t="shared" si="4"/>
        <v>0</v>
      </c>
      <c r="AZ15" s="85">
        <f t="shared" si="5"/>
        <v>0</v>
      </c>
      <c r="BA15" s="85" t="e">
        <f t="shared" si="6"/>
        <v>#N/A</v>
      </c>
      <c r="BB15" s="85">
        <f t="shared" si="7"/>
        <v>0</v>
      </c>
      <c r="BC15" s="85">
        <f t="shared" si="8"/>
        <v>0</v>
      </c>
      <c r="BD15" s="85">
        <f t="shared" si="9"/>
        <v>1</v>
      </c>
      <c r="BE15" s="85">
        <f t="shared" si="10"/>
        <v>1</v>
      </c>
      <c r="BF15" s="85">
        <f t="shared" si="11"/>
        <v>1</v>
      </c>
      <c r="BG15" s="79">
        <f t="shared" si="12"/>
        <v>0</v>
      </c>
      <c r="BH15" s="79">
        <f t="shared" si="13"/>
        <v>0</v>
      </c>
      <c r="BI15" s="85">
        <f t="shared" si="30"/>
        <v>0</v>
      </c>
      <c r="BJ15" s="85">
        <f t="shared" si="30"/>
        <v>0</v>
      </c>
      <c r="BK15" s="85">
        <f t="shared" si="30"/>
        <v>0</v>
      </c>
      <c r="BL15" s="85">
        <f t="shared" si="30"/>
        <v>1</v>
      </c>
      <c r="BM15" s="85">
        <f t="shared" si="30"/>
        <v>0</v>
      </c>
      <c r="BN15" s="85">
        <f t="shared" si="30"/>
        <v>0</v>
      </c>
      <c r="BO15" s="85">
        <f t="shared" si="30"/>
        <v>0</v>
      </c>
      <c r="BP15" s="85">
        <f t="shared" si="32"/>
        <v>0</v>
      </c>
      <c r="BQ15" s="85">
        <f t="shared" si="31"/>
        <v>1</v>
      </c>
      <c r="BR15" s="85">
        <f t="shared" ref="BR15:BR29" si="34">_xlfn.IFS(ISBLANK(AG15),"NA", AG15&gt;MEDIAN(AG:AG),1,AG15&lt;MEDIAN(AG:AG),0)</f>
        <v>0</v>
      </c>
      <c r="BS15" s="85">
        <f t="shared" si="33"/>
        <v>0</v>
      </c>
      <c r="BT15" s="85">
        <f t="shared" si="33"/>
        <v>0</v>
      </c>
      <c r="BU15" s="85">
        <f t="shared" si="33"/>
        <v>0</v>
      </c>
      <c r="BV15" s="85">
        <f t="shared" si="26"/>
        <v>0</v>
      </c>
      <c r="BW15" s="85">
        <f t="shared" si="27"/>
        <v>0</v>
      </c>
      <c r="BX15" s="85">
        <f t="shared" si="29"/>
        <v>0</v>
      </c>
      <c r="BY15" s="85">
        <f t="shared" si="28"/>
        <v>0</v>
      </c>
      <c r="BZ15" s="40">
        <f>LOOKUP(A15,ANT!D:D,ANT!K:K)</f>
        <v>56.25</v>
      </c>
    </row>
    <row r="16" spans="1:143" ht="17" x14ac:dyDescent="0.2">
      <c r="A16" s="40" t="s">
        <v>68</v>
      </c>
      <c r="B16" s="55" t="s">
        <v>36</v>
      </c>
      <c r="C16" s="3">
        <v>1</v>
      </c>
      <c r="D16" s="3">
        <v>1</v>
      </c>
      <c r="E16" s="121">
        <v>1</v>
      </c>
      <c r="G16" s="124"/>
      <c r="H16" s="115">
        <v>0</v>
      </c>
      <c r="I16" s="56">
        <v>9.1</v>
      </c>
      <c r="J16" s="57" t="s">
        <v>70</v>
      </c>
      <c r="K16" s="45" t="s">
        <v>71</v>
      </c>
      <c r="L16" s="45">
        <v>3</v>
      </c>
      <c r="M16" s="45">
        <v>7</v>
      </c>
      <c r="O16" s="45">
        <v>12</v>
      </c>
      <c r="P16" s="46">
        <v>0</v>
      </c>
      <c r="Q16" s="45">
        <v>1</v>
      </c>
      <c r="R16" s="76">
        <f t="shared" si="0"/>
        <v>2</v>
      </c>
      <c r="S16" s="76">
        <f t="shared" si="15"/>
        <v>1</v>
      </c>
      <c r="T16" s="76">
        <f t="shared" si="16"/>
        <v>0</v>
      </c>
      <c r="U16" s="76">
        <v>2</v>
      </c>
      <c r="V16" s="76">
        <f t="shared" si="17"/>
        <v>1</v>
      </c>
      <c r="W16" s="76">
        <f t="shared" si="18"/>
        <v>0</v>
      </c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9"/>
      <c r="AV16" s="87" t="s">
        <v>788</v>
      </c>
      <c r="AW16" s="85" t="s">
        <v>788</v>
      </c>
      <c r="AX16" s="85" t="s">
        <v>788</v>
      </c>
      <c r="AY16" s="85" t="s">
        <v>788</v>
      </c>
      <c r="AZ16" s="85" t="str">
        <f t="shared" si="5"/>
        <v>NA</v>
      </c>
      <c r="BA16" s="85" t="str">
        <f t="shared" si="6"/>
        <v>NA</v>
      </c>
      <c r="BB16" s="85" t="str">
        <f t="shared" si="7"/>
        <v>NA</v>
      </c>
      <c r="BC16" s="85" t="str">
        <f t="shared" si="8"/>
        <v>NA</v>
      </c>
      <c r="BD16" s="85" t="str">
        <f t="shared" si="9"/>
        <v>NA</v>
      </c>
      <c r="BE16" s="85" t="str">
        <f t="shared" si="10"/>
        <v>NA</v>
      </c>
      <c r="BF16" s="85" t="str">
        <f t="shared" si="11"/>
        <v>NA</v>
      </c>
      <c r="BG16" s="79" t="str">
        <f t="shared" ref="BG16:BG79" si="35">_xlfn.IFS(AV16="NA","NA",AND(AV16=1,AW16=1),3,AND(AV16=1,AW16=0),2,AND(AV16=0,AW16=1),1,AND(AV16=0,AW16=0),0)</f>
        <v>NA</v>
      </c>
      <c r="BH16" s="79" t="str">
        <f t="shared" si="13"/>
        <v>NA</v>
      </c>
      <c r="BI16" s="85" t="str">
        <f t="shared" si="30"/>
        <v>NA</v>
      </c>
      <c r="BJ16" s="85" t="str">
        <f t="shared" si="30"/>
        <v>NA</v>
      </c>
      <c r="BK16" s="85" t="str">
        <f t="shared" si="30"/>
        <v>NA</v>
      </c>
      <c r="BL16" s="85" t="str">
        <f t="shared" si="30"/>
        <v>NA</v>
      </c>
      <c r="BM16" s="85" t="str">
        <f t="shared" si="30"/>
        <v>NA</v>
      </c>
      <c r="BN16" s="85" t="str">
        <f t="shared" si="30"/>
        <v>NA</v>
      </c>
      <c r="BO16" s="85" t="str">
        <f t="shared" si="30"/>
        <v>NA</v>
      </c>
      <c r="BP16" s="85" t="str">
        <f t="shared" si="32"/>
        <v>NA</v>
      </c>
      <c r="BQ16" s="85" t="str">
        <f t="shared" si="31"/>
        <v>NA</v>
      </c>
      <c r="BR16" s="85" t="str">
        <f t="shared" si="34"/>
        <v>NA</v>
      </c>
      <c r="BS16" s="85" t="str">
        <f t="shared" si="33"/>
        <v>NA</v>
      </c>
      <c r="BT16" s="85" t="str">
        <f t="shared" si="33"/>
        <v>NA</v>
      </c>
      <c r="BU16" s="85" t="str">
        <f t="shared" si="33"/>
        <v>NA</v>
      </c>
      <c r="BV16" s="85" t="str">
        <f t="shared" si="26"/>
        <v>NA</v>
      </c>
      <c r="BW16" s="85" t="str">
        <f t="shared" si="27"/>
        <v>NA</v>
      </c>
      <c r="BX16" s="85" t="str">
        <f t="shared" si="29"/>
        <v>NA</v>
      </c>
      <c r="BY16" s="85" t="str">
        <f t="shared" si="28"/>
        <v>NA</v>
      </c>
    </row>
    <row r="17" spans="1:78" x14ac:dyDescent="0.2">
      <c r="A17" s="40" t="s">
        <v>72</v>
      </c>
      <c r="B17" s="55" t="s">
        <v>36</v>
      </c>
      <c r="C17" s="3">
        <v>1</v>
      </c>
      <c r="D17" s="3">
        <v>1</v>
      </c>
      <c r="E17" s="121">
        <v>1</v>
      </c>
      <c r="F17" s="2">
        <v>6</v>
      </c>
      <c r="G17" s="124">
        <v>76</v>
      </c>
      <c r="H17" s="115">
        <v>0</v>
      </c>
      <c r="I17" s="56">
        <v>6.6</v>
      </c>
      <c r="J17" s="57" t="s">
        <v>37</v>
      </c>
      <c r="L17" s="45">
        <v>3</v>
      </c>
      <c r="M17" s="45">
        <v>9</v>
      </c>
      <c r="O17" s="45">
        <v>14</v>
      </c>
      <c r="P17" s="46">
        <v>1</v>
      </c>
      <c r="R17" s="76">
        <f t="shared" si="0"/>
        <v>2</v>
      </c>
      <c r="S17" s="76">
        <f t="shared" si="15"/>
        <v>1</v>
      </c>
      <c r="T17" s="76">
        <f t="shared" si="16"/>
        <v>1</v>
      </c>
      <c r="U17" s="76">
        <v>2</v>
      </c>
      <c r="V17" s="76">
        <f t="shared" si="17"/>
        <v>0</v>
      </c>
      <c r="W17" s="76">
        <f t="shared" si="18"/>
        <v>0</v>
      </c>
      <c r="X17" s="58">
        <v>5.5</v>
      </c>
      <c r="Y17" s="58">
        <v>5.6923076923076925</v>
      </c>
      <c r="Z17" s="58">
        <v>4.6923076923076925</v>
      </c>
      <c r="AA17" s="58">
        <v>4.0909090909090908</v>
      </c>
      <c r="AB17" s="58">
        <v>5.384615384615385</v>
      </c>
      <c r="AC17" s="58">
        <v>3.4615384615384617</v>
      </c>
      <c r="AD17" s="58">
        <v>4.4000000000000004</v>
      </c>
      <c r="AE17" s="58">
        <v>3.5</v>
      </c>
      <c r="AF17" s="58">
        <v>3.9090909090909092</v>
      </c>
      <c r="AG17" s="58">
        <v>2.9090909090909092</v>
      </c>
      <c r="AH17" s="58">
        <v>4.666666666666667</v>
      </c>
      <c r="AI17" s="58">
        <v>4.25</v>
      </c>
      <c r="AJ17" s="58">
        <v>5.7692307692307692</v>
      </c>
      <c r="AK17" s="58">
        <v>5.6363636363636367</v>
      </c>
      <c r="AL17" s="58">
        <v>3.6666666666666665</v>
      </c>
      <c r="AM17" s="58">
        <v>4</v>
      </c>
      <c r="AN17" s="59">
        <v>3.7692307692307692</v>
      </c>
      <c r="AO17" s="49">
        <v>4.6644522144522149</v>
      </c>
      <c r="AP17" s="49">
        <v>3.8769696969696974</v>
      </c>
      <c r="AQ17" s="49">
        <v>4.803613053613053</v>
      </c>
      <c r="AR17" s="60">
        <v>4.8305652680652686</v>
      </c>
      <c r="AS17" s="51">
        <v>616</v>
      </c>
      <c r="AT17" s="51">
        <v>68</v>
      </c>
      <c r="AU17" s="51">
        <v>399</v>
      </c>
      <c r="AV17" s="87">
        <f t="shared" ref="AV17:AY21" si="36">IF(AO17&lt;MEDIAN(AO:AO),0,1)</f>
        <v>0</v>
      </c>
      <c r="AW17" s="85">
        <f t="shared" si="36"/>
        <v>0</v>
      </c>
      <c r="AX17" s="85">
        <f t="shared" si="36"/>
        <v>1</v>
      </c>
      <c r="AY17" s="85">
        <f t="shared" si="36"/>
        <v>1</v>
      </c>
      <c r="AZ17" s="85" t="e">
        <f t="shared" si="5"/>
        <v>#N/A</v>
      </c>
      <c r="BA17" s="85">
        <f t="shared" si="6"/>
        <v>0</v>
      </c>
      <c r="BB17" s="85">
        <f t="shared" si="7"/>
        <v>1</v>
      </c>
      <c r="BC17" s="85" t="e">
        <f t="shared" si="8"/>
        <v>#N/A</v>
      </c>
      <c r="BD17" s="85">
        <f t="shared" si="9"/>
        <v>1</v>
      </c>
      <c r="BE17" s="85">
        <f t="shared" si="10"/>
        <v>1</v>
      </c>
      <c r="BF17" s="85">
        <f t="shared" si="11"/>
        <v>1</v>
      </c>
      <c r="BG17" s="79">
        <f t="shared" si="35"/>
        <v>0</v>
      </c>
      <c r="BH17" s="79">
        <f t="shared" si="13"/>
        <v>2</v>
      </c>
      <c r="BI17" s="85">
        <f t="shared" si="30"/>
        <v>1</v>
      </c>
      <c r="BJ17" s="85">
        <f t="shared" si="30"/>
        <v>1</v>
      </c>
      <c r="BK17" s="85">
        <f t="shared" si="30"/>
        <v>0</v>
      </c>
      <c r="BL17" s="85">
        <f t="shared" si="30"/>
        <v>0</v>
      </c>
      <c r="BM17" s="85">
        <f t="shared" si="30"/>
        <v>1</v>
      </c>
      <c r="BN17" s="85">
        <f t="shared" si="30"/>
        <v>0</v>
      </c>
      <c r="BO17" s="85">
        <f t="shared" si="30"/>
        <v>1</v>
      </c>
      <c r="BP17" s="85">
        <f t="shared" si="32"/>
        <v>0</v>
      </c>
      <c r="BQ17" s="85">
        <f t="shared" si="31"/>
        <v>0</v>
      </c>
      <c r="BR17" s="85">
        <f t="shared" si="34"/>
        <v>0</v>
      </c>
      <c r="BS17" s="85">
        <f>IF(AH17&gt;MEDIAN(AH:AH),1,0)</f>
        <v>0</v>
      </c>
      <c r="BT17" s="85">
        <f t="shared" ref="BT17:BT34" si="37">_xlfn.IFS(ISBLANK(AI17),"NA", AI17&gt;MEDIAN(AI:AI),1,AI17&lt;MEDIAN(AI:AI),0)</f>
        <v>0</v>
      </c>
      <c r="BU17" s="85">
        <f t="shared" ref="BU17:BU34" si="38">_xlfn.IFS(ISBLANK(AJ17),"NA", AJ17&gt;MEDIAN(AJ:AJ),1,AJ17&lt;MEDIAN(AJ:AJ),0)</f>
        <v>1</v>
      </c>
      <c r="BV17" s="85">
        <f t="shared" si="26"/>
        <v>1</v>
      </c>
      <c r="BW17" s="85">
        <f t="shared" si="27"/>
        <v>0</v>
      </c>
      <c r="BX17" s="85">
        <f t="shared" si="29"/>
        <v>0</v>
      </c>
      <c r="BY17" s="85">
        <f t="shared" si="28"/>
        <v>0</v>
      </c>
      <c r="BZ17" s="40">
        <f>LOOKUP(A17,ANT!D:D,ANT!K:K)</f>
        <v>23.6111111111111</v>
      </c>
    </row>
    <row r="18" spans="1:78" x14ac:dyDescent="0.2">
      <c r="A18" s="40" t="s">
        <v>74</v>
      </c>
      <c r="B18" s="55" t="s">
        <v>36</v>
      </c>
      <c r="C18" s="3">
        <v>1</v>
      </c>
      <c r="D18" s="3">
        <v>1</v>
      </c>
      <c r="E18" s="121">
        <v>1</v>
      </c>
      <c r="F18" s="2">
        <v>6</v>
      </c>
      <c r="G18" s="124">
        <v>72</v>
      </c>
      <c r="H18" s="115">
        <v>0</v>
      </c>
      <c r="I18" s="56">
        <v>8.8000000000000007</v>
      </c>
      <c r="J18" s="57" t="s">
        <v>40</v>
      </c>
      <c r="R18" s="76" t="str">
        <f t="shared" si="0"/>
        <v>NA</v>
      </c>
      <c r="S18" s="76" t="str">
        <f t="shared" si="15"/>
        <v>NA</v>
      </c>
      <c r="T18" s="76" t="str">
        <f t="shared" si="16"/>
        <v>NA</v>
      </c>
      <c r="U18" s="76" t="s">
        <v>788</v>
      </c>
      <c r="V18" s="76" t="str">
        <f t="shared" si="17"/>
        <v>NA</v>
      </c>
      <c r="W18" s="76" t="str">
        <f t="shared" si="18"/>
        <v>NA</v>
      </c>
      <c r="X18" s="58">
        <v>4.615384615384615</v>
      </c>
      <c r="Y18" s="58">
        <v>4.615384615384615</v>
      </c>
      <c r="Z18" s="58">
        <v>4.3076923076923075</v>
      </c>
      <c r="AA18" s="58">
        <v>3</v>
      </c>
      <c r="AB18" s="58">
        <v>5.6923076923076925</v>
      </c>
      <c r="AC18" s="58">
        <v>3.6923076923076925</v>
      </c>
      <c r="AD18" s="58">
        <v>4.333333333333333</v>
      </c>
      <c r="AE18" s="58">
        <v>4.166666666666667</v>
      </c>
      <c r="AF18" s="58">
        <v>5.75</v>
      </c>
      <c r="AG18" s="58">
        <v>3.3076923076923075</v>
      </c>
      <c r="AH18" s="58">
        <v>4.0769230769230766</v>
      </c>
      <c r="AI18" s="58">
        <v>4.7692307692307692</v>
      </c>
      <c r="AJ18" s="58">
        <v>4.8461538461538458</v>
      </c>
      <c r="AK18" s="58">
        <v>4.333333333333333</v>
      </c>
      <c r="AL18" s="58">
        <v>4.2222222222222223</v>
      </c>
      <c r="AM18" s="58">
        <v>3.4</v>
      </c>
      <c r="AN18" s="59">
        <v>3.9285714285714284</v>
      </c>
      <c r="AO18" s="49">
        <v>4.3141880341880334</v>
      </c>
      <c r="AP18" s="49">
        <v>4.3269230769230766</v>
      </c>
      <c r="AQ18" s="49">
        <v>4.3205128205128203</v>
      </c>
      <c r="AR18" s="60">
        <v>4.5427350427350426</v>
      </c>
      <c r="AV18" s="87">
        <f t="shared" si="36"/>
        <v>0</v>
      </c>
      <c r="AW18" s="85">
        <f t="shared" si="36"/>
        <v>1</v>
      </c>
      <c r="AX18" s="85">
        <f t="shared" si="36"/>
        <v>0</v>
      </c>
      <c r="AY18" s="85">
        <f t="shared" si="36"/>
        <v>0</v>
      </c>
      <c r="AZ18" s="85">
        <f t="shared" si="5"/>
        <v>0</v>
      </c>
      <c r="BA18" s="85" t="e">
        <f t="shared" si="6"/>
        <v>#N/A</v>
      </c>
      <c r="BB18" s="85">
        <f t="shared" si="7"/>
        <v>0</v>
      </c>
      <c r="BC18" s="85">
        <f t="shared" si="8"/>
        <v>0</v>
      </c>
      <c r="BD18" s="85" t="str">
        <f t="shared" si="9"/>
        <v>NA</v>
      </c>
      <c r="BE18" s="85" t="str">
        <f t="shared" si="10"/>
        <v>NA</v>
      </c>
      <c r="BF18" s="85" t="str">
        <f t="shared" si="11"/>
        <v>NA</v>
      </c>
      <c r="BG18" s="79">
        <f t="shared" si="35"/>
        <v>1</v>
      </c>
      <c r="BH18" s="79">
        <f t="shared" si="13"/>
        <v>1</v>
      </c>
      <c r="BI18" s="85">
        <f>IF(X18&gt;MEDIAN(X:X),1,0)</f>
        <v>0</v>
      </c>
      <c r="BJ18" s="85">
        <f t="shared" ref="BJ18:BO19" si="39">_xlfn.IFS(ISBLANK(Y18),"NA", Y18&gt;MEDIAN(Y:Y),1,Y18&lt;MEDIAN(Y:Y),0)</f>
        <v>0</v>
      </c>
      <c r="BK18" s="85">
        <f t="shared" si="39"/>
        <v>0</v>
      </c>
      <c r="BL18" s="85">
        <f t="shared" si="39"/>
        <v>0</v>
      </c>
      <c r="BM18" s="85">
        <f t="shared" si="39"/>
        <v>1</v>
      </c>
      <c r="BN18" s="85">
        <f t="shared" si="39"/>
        <v>1</v>
      </c>
      <c r="BO18" s="85">
        <f t="shared" si="39"/>
        <v>1</v>
      </c>
      <c r="BP18" s="85">
        <f t="shared" si="32"/>
        <v>1</v>
      </c>
      <c r="BQ18" s="85">
        <f t="shared" si="31"/>
        <v>1</v>
      </c>
      <c r="BR18" s="85">
        <f t="shared" si="34"/>
        <v>0</v>
      </c>
      <c r="BS18" s="85">
        <f t="shared" ref="BS18:BS49" si="40">_xlfn.IFS(ISBLANK(AH18),"NA", AH18&gt;MEDIAN(AH:AH),1,AH18&lt;MEDIAN(AH:AH),0)</f>
        <v>0</v>
      </c>
      <c r="BT18" s="85">
        <f t="shared" si="37"/>
        <v>1</v>
      </c>
      <c r="BU18" s="85">
        <f t="shared" si="38"/>
        <v>0</v>
      </c>
      <c r="BV18" s="85">
        <f t="shared" si="26"/>
        <v>0</v>
      </c>
      <c r="BW18" s="85">
        <f t="shared" si="27"/>
        <v>0</v>
      </c>
      <c r="BX18" s="85">
        <f t="shared" si="29"/>
        <v>0</v>
      </c>
      <c r="BY18" s="85">
        <f t="shared" si="28"/>
        <v>0</v>
      </c>
    </row>
    <row r="19" spans="1:78" x14ac:dyDescent="0.2">
      <c r="A19" s="40" t="s">
        <v>76</v>
      </c>
      <c r="B19" s="55" t="s">
        <v>36</v>
      </c>
      <c r="C19" s="3">
        <v>1</v>
      </c>
      <c r="D19" s="3">
        <v>1</v>
      </c>
      <c r="E19" s="121">
        <v>1</v>
      </c>
      <c r="F19" s="2">
        <v>6</v>
      </c>
      <c r="G19" s="124">
        <v>75</v>
      </c>
      <c r="H19" s="115">
        <v>1</v>
      </c>
      <c r="I19" s="56">
        <v>8.6999999999999993</v>
      </c>
      <c r="J19" s="57" t="s">
        <v>37</v>
      </c>
      <c r="L19" s="45">
        <v>3</v>
      </c>
      <c r="M19" s="45">
        <v>8</v>
      </c>
      <c r="O19" s="45">
        <v>12</v>
      </c>
      <c r="P19" s="46">
        <v>1</v>
      </c>
      <c r="R19" s="76">
        <f t="shared" si="0"/>
        <v>2</v>
      </c>
      <c r="S19" s="76">
        <f t="shared" si="15"/>
        <v>1</v>
      </c>
      <c r="T19" s="76">
        <f t="shared" si="16"/>
        <v>1</v>
      </c>
      <c r="U19" s="76">
        <v>2</v>
      </c>
      <c r="V19" s="76">
        <f t="shared" si="17"/>
        <v>1</v>
      </c>
      <c r="W19" s="76">
        <f t="shared" si="18"/>
        <v>1</v>
      </c>
      <c r="X19" s="58">
        <v>5.8461538461538458</v>
      </c>
      <c r="Y19" s="58">
        <v>5.0769230769230766</v>
      </c>
      <c r="Z19" s="58">
        <v>4.615384615384615</v>
      </c>
      <c r="AA19" s="58">
        <v>5.3076923076923075</v>
      </c>
      <c r="AB19" s="58">
        <v>6.0769230769230766</v>
      </c>
      <c r="AC19" s="58">
        <v>2.1538461538461537</v>
      </c>
      <c r="AD19" s="58">
        <v>4.4545454545454541</v>
      </c>
      <c r="AE19" s="58">
        <v>4.916666666666667</v>
      </c>
      <c r="AF19" s="58">
        <v>3.8333333333333335</v>
      </c>
      <c r="AG19" s="58">
        <v>3.1538461538461537</v>
      </c>
      <c r="AH19" s="58">
        <v>5.384615384615385</v>
      </c>
      <c r="AI19" s="58">
        <v>4.615384615384615</v>
      </c>
      <c r="AJ19" s="58">
        <v>5</v>
      </c>
      <c r="AK19" s="58">
        <v>5.083333333333333</v>
      </c>
      <c r="AL19" s="58">
        <v>3.7777777777777777</v>
      </c>
      <c r="AM19" s="58">
        <v>3.2</v>
      </c>
      <c r="AN19" s="59">
        <v>3.5714285714285716</v>
      </c>
      <c r="AO19" s="49">
        <v>4.3352991452991452</v>
      </c>
      <c r="AP19" s="49">
        <v>4.3486013986013985</v>
      </c>
      <c r="AQ19" s="49">
        <v>4.8461538461538458</v>
      </c>
      <c r="AR19" s="60">
        <v>4.6191239316239319</v>
      </c>
      <c r="AS19" s="51">
        <v>46</v>
      </c>
      <c r="AT19" s="51">
        <v>36.5</v>
      </c>
      <c r="AU19" s="51">
        <v>130.5</v>
      </c>
      <c r="AV19" s="87">
        <f t="shared" si="36"/>
        <v>0</v>
      </c>
      <c r="AW19" s="85">
        <f t="shared" si="36"/>
        <v>1</v>
      </c>
      <c r="AX19" s="85">
        <f t="shared" si="36"/>
        <v>1</v>
      </c>
      <c r="AY19" s="85">
        <f t="shared" si="36"/>
        <v>0</v>
      </c>
      <c r="AZ19" s="85">
        <f t="shared" si="5"/>
        <v>0</v>
      </c>
      <c r="BA19" s="85" t="e">
        <f t="shared" si="6"/>
        <v>#N/A</v>
      </c>
      <c r="BB19" s="85">
        <f t="shared" si="7"/>
        <v>1</v>
      </c>
      <c r="BC19" s="85" t="e">
        <f t="shared" si="8"/>
        <v>#N/A</v>
      </c>
      <c r="BD19" s="85">
        <f t="shared" si="9"/>
        <v>0</v>
      </c>
      <c r="BE19" s="85">
        <f t="shared" si="10"/>
        <v>0</v>
      </c>
      <c r="BF19" s="85">
        <f t="shared" si="11"/>
        <v>1</v>
      </c>
      <c r="BG19" s="79">
        <f t="shared" si="35"/>
        <v>1</v>
      </c>
      <c r="BH19" s="79">
        <f t="shared" si="13"/>
        <v>1</v>
      </c>
      <c r="BI19" s="85">
        <f t="shared" ref="BI19:BI34" si="41">_xlfn.IFS(ISBLANK(X19),"NA", X19&gt;MEDIAN(X:X),1,X19&lt;MEDIAN(X:X),0)</f>
        <v>1</v>
      </c>
      <c r="BJ19" s="85">
        <f t="shared" si="39"/>
        <v>1</v>
      </c>
      <c r="BK19" s="85">
        <f t="shared" si="39"/>
        <v>0</v>
      </c>
      <c r="BL19" s="85">
        <f t="shared" si="39"/>
        <v>1</v>
      </c>
      <c r="BM19" s="85">
        <f t="shared" si="39"/>
        <v>1</v>
      </c>
      <c r="BN19" s="85">
        <f t="shared" si="39"/>
        <v>0</v>
      </c>
      <c r="BO19" s="85">
        <f t="shared" si="39"/>
        <v>1</v>
      </c>
      <c r="BP19" s="85">
        <f t="shared" si="32"/>
        <v>1</v>
      </c>
      <c r="BQ19" s="85">
        <f t="shared" si="31"/>
        <v>0</v>
      </c>
      <c r="BR19" s="85">
        <f t="shared" si="34"/>
        <v>0</v>
      </c>
      <c r="BS19" s="85">
        <f t="shared" si="40"/>
        <v>1</v>
      </c>
      <c r="BT19" s="85">
        <f t="shared" si="37"/>
        <v>1</v>
      </c>
      <c r="BU19" s="85">
        <f t="shared" si="38"/>
        <v>0</v>
      </c>
      <c r="BV19" s="85">
        <f t="shared" si="26"/>
        <v>1</v>
      </c>
      <c r="BW19" s="85">
        <f t="shared" si="27"/>
        <v>0</v>
      </c>
      <c r="BX19" s="85">
        <f t="shared" si="29"/>
        <v>0</v>
      </c>
      <c r="BY19" s="85">
        <f t="shared" si="28"/>
        <v>0</v>
      </c>
      <c r="BZ19" s="40">
        <f>LOOKUP(A19,ANT!D:D,ANT!K:K)</f>
        <v>82.6388888888888</v>
      </c>
    </row>
    <row r="20" spans="1:78" x14ac:dyDescent="0.2">
      <c r="A20" s="40" t="s">
        <v>78</v>
      </c>
      <c r="B20" s="55" t="s">
        <v>36</v>
      </c>
      <c r="C20" s="3">
        <v>1</v>
      </c>
      <c r="D20" s="3">
        <v>1</v>
      </c>
      <c r="E20" s="121">
        <v>1</v>
      </c>
      <c r="F20" s="2">
        <v>6</v>
      </c>
      <c r="G20" s="124">
        <v>80</v>
      </c>
      <c r="H20" s="115">
        <v>0</v>
      </c>
      <c r="I20" s="56">
        <v>9.1999999999999993</v>
      </c>
      <c r="J20" s="57" t="s">
        <v>37</v>
      </c>
      <c r="L20" s="45">
        <v>3</v>
      </c>
      <c r="M20" s="45">
        <v>9</v>
      </c>
      <c r="O20" s="45">
        <v>12</v>
      </c>
      <c r="P20" s="46">
        <v>0</v>
      </c>
      <c r="Q20" s="45">
        <v>1</v>
      </c>
      <c r="R20" s="76">
        <f t="shared" si="0"/>
        <v>2</v>
      </c>
      <c r="S20" s="76">
        <f t="shared" si="15"/>
        <v>1</v>
      </c>
      <c r="T20" s="76">
        <f t="shared" si="16"/>
        <v>0</v>
      </c>
      <c r="U20" s="76">
        <v>2</v>
      </c>
      <c r="V20" s="76">
        <f t="shared" si="17"/>
        <v>1</v>
      </c>
      <c r="W20" s="76">
        <f t="shared" si="18"/>
        <v>0</v>
      </c>
      <c r="X20" s="63">
        <v>4.7692307692307692</v>
      </c>
      <c r="Y20" s="63">
        <v>5.4615384615384617</v>
      </c>
      <c r="Z20" s="63">
        <v>4.6923076923076925</v>
      </c>
      <c r="AA20" s="63">
        <v>4.384615384615385</v>
      </c>
      <c r="AB20" s="63">
        <v>6.1538461538461542</v>
      </c>
      <c r="AC20" s="63">
        <v>4.615384615384615</v>
      </c>
      <c r="AD20" s="63">
        <v>4.2727272727272725</v>
      </c>
      <c r="AE20" s="63">
        <v>4.583333333333333</v>
      </c>
      <c r="AF20" s="63">
        <v>5.166666666666667</v>
      </c>
      <c r="AG20" s="63">
        <v>5.0769230769230766</v>
      </c>
      <c r="AH20" s="63">
        <v>4.25</v>
      </c>
      <c r="AI20" s="63">
        <v>4.5384615384615383</v>
      </c>
      <c r="AJ20" s="63">
        <v>4.615384615384615</v>
      </c>
      <c r="AK20" s="63">
        <v>5.8181818181818183</v>
      </c>
      <c r="AL20" s="63">
        <v>4.4444444444444446</v>
      </c>
      <c r="AM20" s="63">
        <v>3.4</v>
      </c>
      <c r="AN20" s="64">
        <v>4.0714285714285712</v>
      </c>
      <c r="AO20" s="49">
        <v>4.5632944832944826</v>
      </c>
      <c r="AP20" s="49">
        <v>4.6699300699300696</v>
      </c>
      <c r="AQ20" s="49">
        <v>5.0128205128205119</v>
      </c>
      <c r="AR20" s="60">
        <v>4.8541181041181041</v>
      </c>
      <c r="AS20" s="51">
        <v>190.5</v>
      </c>
      <c r="AT20" s="51">
        <v>102</v>
      </c>
      <c r="AU20" s="51">
        <v>223.5</v>
      </c>
      <c r="AV20" s="87">
        <f t="shared" si="36"/>
        <v>0</v>
      </c>
      <c r="AW20" s="85">
        <f t="shared" si="36"/>
        <v>1</v>
      </c>
      <c r="AX20" s="85">
        <f t="shared" si="36"/>
        <v>1</v>
      </c>
      <c r="AY20" s="85">
        <f t="shared" si="36"/>
        <v>1</v>
      </c>
      <c r="AZ20" s="85" t="e">
        <f t="shared" si="5"/>
        <v>#N/A</v>
      </c>
      <c r="BA20" s="85">
        <f t="shared" si="6"/>
        <v>1</v>
      </c>
      <c r="BB20" s="85">
        <f t="shared" si="7"/>
        <v>1</v>
      </c>
      <c r="BC20" s="85" t="e">
        <f t="shared" si="8"/>
        <v>#N/A</v>
      </c>
      <c r="BD20" s="85">
        <f t="shared" si="9"/>
        <v>1</v>
      </c>
      <c r="BE20" s="85">
        <f t="shared" si="10"/>
        <v>1</v>
      </c>
      <c r="BF20" s="85">
        <f t="shared" si="11"/>
        <v>1</v>
      </c>
      <c r="BG20" s="79">
        <f t="shared" si="35"/>
        <v>1</v>
      </c>
      <c r="BH20" s="79">
        <f t="shared" si="13"/>
        <v>3</v>
      </c>
      <c r="BI20" s="85">
        <f t="shared" si="41"/>
        <v>1</v>
      </c>
      <c r="BJ20" s="85">
        <f t="shared" ref="BJ20:BK22" si="42">_xlfn.IFS(ISBLANK(Y20),"NA", Y20&gt;MEDIAN(Y:Y),1,Y20&lt;MEDIAN(Y:Y),0)</f>
        <v>1</v>
      </c>
      <c r="BK20" s="85">
        <f t="shared" si="42"/>
        <v>0</v>
      </c>
      <c r="BL20" s="85">
        <f>IF(AA20&gt;MEDIAN(AA:AA),1,0)</f>
        <v>0</v>
      </c>
      <c r="BM20" s="85">
        <f t="shared" ref="BM20:BN24" si="43">_xlfn.IFS(ISBLANK(AB20),"NA", AB20&gt;MEDIAN(AB:AB),1,AB20&lt;MEDIAN(AB:AB),0)</f>
        <v>1</v>
      </c>
      <c r="BN20" s="85">
        <f t="shared" si="43"/>
        <v>1</v>
      </c>
      <c r="BO20" s="85">
        <f>IF(AD20&gt;MEDIAN(AD:AD),1,0)</f>
        <v>0</v>
      </c>
      <c r="BP20" s="85">
        <f t="shared" si="32"/>
        <v>1</v>
      </c>
      <c r="BQ20" s="85">
        <f t="shared" si="31"/>
        <v>1</v>
      </c>
      <c r="BR20" s="85">
        <f t="shared" si="34"/>
        <v>1</v>
      </c>
      <c r="BS20" s="85">
        <f t="shared" si="40"/>
        <v>0</v>
      </c>
      <c r="BT20" s="85">
        <f t="shared" si="37"/>
        <v>0</v>
      </c>
      <c r="BU20" s="85">
        <f t="shared" si="38"/>
        <v>0</v>
      </c>
      <c r="BV20" s="85">
        <f t="shared" si="26"/>
        <v>1</v>
      </c>
      <c r="BW20" s="85">
        <f t="shared" si="27"/>
        <v>0</v>
      </c>
      <c r="BX20" s="85">
        <f t="shared" si="29"/>
        <v>0</v>
      </c>
      <c r="BY20" s="85">
        <f t="shared" si="28"/>
        <v>0</v>
      </c>
      <c r="BZ20" s="40">
        <f>LOOKUP(A20,ANT!D:D,ANT!K:K)</f>
        <v>60.4166666666666</v>
      </c>
    </row>
    <row r="21" spans="1:78" x14ac:dyDescent="0.2">
      <c r="A21" s="40" t="s">
        <v>80</v>
      </c>
      <c r="B21" s="55" t="s">
        <v>36</v>
      </c>
      <c r="C21" s="3">
        <v>1</v>
      </c>
      <c r="D21" s="3">
        <v>1</v>
      </c>
      <c r="E21" s="121">
        <v>1</v>
      </c>
      <c r="G21" s="124"/>
      <c r="H21" s="115">
        <v>1</v>
      </c>
      <c r="I21" s="56">
        <v>9.4</v>
      </c>
      <c r="J21" s="57" t="s">
        <v>37</v>
      </c>
      <c r="L21" s="45">
        <v>8</v>
      </c>
      <c r="O21" s="45">
        <v>12</v>
      </c>
      <c r="P21" s="46">
        <v>0</v>
      </c>
      <c r="Q21" s="45">
        <v>1</v>
      </c>
      <c r="R21" s="76">
        <f t="shared" si="0"/>
        <v>1</v>
      </c>
      <c r="S21" s="76">
        <f t="shared" si="15"/>
        <v>1</v>
      </c>
      <c r="T21" s="76">
        <f t="shared" si="16"/>
        <v>0</v>
      </c>
      <c r="U21" s="76">
        <v>1</v>
      </c>
      <c r="V21" s="76">
        <f t="shared" si="17"/>
        <v>1</v>
      </c>
      <c r="W21" s="76">
        <f t="shared" si="18"/>
        <v>0</v>
      </c>
      <c r="X21" s="58">
        <v>4.6923076923076925</v>
      </c>
      <c r="Y21" s="58">
        <v>4.4285714285714288</v>
      </c>
      <c r="Z21" s="58">
        <v>4.7272727272727275</v>
      </c>
      <c r="AA21" s="58">
        <v>4.2222222222222223</v>
      </c>
      <c r="AB21" s="58">
        <v>6.1818181818181817</v>
      </c>
      <c r="AC21" s="58">
        <v>2</v>
      </c>
      <c r="AD21" s="58">
        <v>4.4545454545454541</v>
      </c>
      <c r="AE21" s="58">
        <v>3.9090909090909092</v>
      </c>
      <c r="AF21" s="58">
        <v>3.7</v>
      </c>
      <c r="AG21" s="58">
        <v>3.3846153846153846</v>
      </c>
      <c r="AH21" s="58">
        <v>6.166666666666667</v>
      </c>
      <c r="AI21" s="58">
        <v>5.2857142857142856</v>
      </c>
      <c r="AJ21" s="58">
        <v>6.1</v>
      </c>
      <c r="AK21" s="58">
        <v>5.4</v>
      </c>
      <c r="AL21" s="58">
        <v>4.7777777777777777</v>
      </c>
      <c r="AM21" s="58">
        <v>5.8</v>
      </c>
      <c r="AN21" s="59">
        <v>5.1428571428571432</v>
      </c>
      <c r="AO21" s="49">
        <v>5.4726984126984126</v>
      </c>
      <c r="AP21" s="49">
        <v>4.3229836829836827</v>
      </c>
      <c r="AQ21" s="49">
        <v>4.3753653753653756</v>
      </c>
      <c r="AR21" s="60">
        <v>5.3908730158730158</v>
      </c>
      <c r="AS21" s="51">
        <v>55</v>
      </c>
      <c r="AT21" s="51">
        <v>58</v>
      </c>
      <c r="AU21" s="51">
        <v>-11</v>
      </c>
      <c r="AV21" s="87">
        <f t="shared" si="36"/>
        <v>1</v>
      </c>
      <c r="AW21" s="85">
        <f t="shared" si="36"/>
        <v>1</v>
      </c>
      <c r="AX21" s="85">
        <f t="shared" si="36"/>
        <v>0</v>
      </c>
      <c r="AY21" s="85">
        <f t="shared" si="36"/>
        <v>1</v>
      </c>
      <c r="AZ21" s="85">
        <f t="shared" si="5"/>
        <v>1</v>
      </c>
      <c r="BA21" s="85" t="e">
        <f t="shared" si="6"/>
        <v>#N/A</v>
      </c>
      <c r="BB21" s="85">
        <f t="shared" si="7"/>
        <v>0</v>
      </c>
      <c r="BC21" s="85">
        <f t="shared" si="8"/>
        <v>1</v>
      </c>
      <c r="BD21" s="85">
        <f t="shared" si="9"/>
        <v>0</v>
      </c>
      <c r="BE21" s="85">
        <f t="shared" si="10"/>
        <v>1</v>
      </c>
      <c r="BF21" s="85">
        <f t="shared" si="11"/>
        <v>0</v>
      </c>
      <c r="BG21" s="79">
        <f t="shared" si="35"/>
        <v>3</v>
      </c>
      <c r="BH21" s="79">
        <f t="shared" si="13"/>
        <v>3</v>
      </c>
      <c r="BI21" s="85">
        <f t="shared" si="41"/>
        <v>1</v>
      </c>
      <c r="BJ21" s="85">
        <f t="shared" si="42"/>
        <v>0</v>
      </c>
      <c r="BK21" s="85">
        <f t="shared" si="42"/>
        <v>0</v>
      </c>
      <c r="BL21" s="85">
        <f t="shared" ref="BL21:BL32" si="44">_xlfn.IFS(ISBLANK(AA21),"NA", AA21&gt;MEDIAN(AA:AA),1,AA21&lt;MEDIAN(AA:AA),0)</f>
        <v>0</v>
      </c>
      <c r="BM21" s="85">
        <f t="shared" si="43"/>
        <v>1</v>
      </c>
      <c r="BN21" s="85">
        <f t="shared" si="43"/>
        <v>0</v>
      </c>
      <c r="BO21" s="85">
        <f t="shared" ref="BO21:BO52" si="45">_xlfn.IFS(ISBLANK(AD21),"NA", AD21&gt;MEDIAN(AD:AD),1,AD21&lt;MEDIAN(AD:AD),0)</f>
        <v>1</v>
      </c>
      <c r="BP21" s="85">
        <f t="shared" si="32"/>
        <v>0</v>
      </c>
      <c r="BQ21" s="85">
        <f t="shared" si="31"/>
        <v>0</v>
      </c>
      <c r="BR21" s="85">
        <f t="shared" si="34"/>
        <v>0</v>
      </c>
      <c r="BS21" s="85">
        <f t="shared" si="40"/>
        <v>1</v>
      </c>
      <c r="BT21" s="85">
        <f t="shared" si="37"/>
        <v>1</v>
      </c>
      <c r="BU21" s="85">
        <f t="shared" si="38"/>
        <v>1</v>
      </c>
      <c r="BV21" s="85">
        <f t="shared" si="26"/>
        <v>1</v>
      </c>
      <c r="BW21" s="85">
        <f t="shared" si="27"/>
        <v>1</v>
      </c>
      <c r="BX21" s="85">
        <f t="shared" si="29"/>
        <v>1</v>
      </c>
      <c r="BY21" s="85">
        <f t="shared" si="28"/>
        <v>1</v>
      </c>
      <c r="BZ21" s="40">
        <f>LOOKUP(A21,ANT!D:D,ANT!K:K)</f>
        <v>95.8333333333333</v>
      </c>
    </row>
    <row r="22" spans="1:78" ht="17" x14ac:dyDescent="0.2">
      <c r="A22" s="40" t="s">
        <v>82</v>
      </c>
      <c r="B22" s="55" t="s">
        <v>36</v>
      </c>
      <c r="C22" s="3">
        <v>1</v>
      </c>
      <c r="D22" s="3">
        <v>1</v>
      </c>
      <c r="E22" s="121">
        <v>1</v>
      </c>
      <c r="F22" s="2">
        <v>6</v>
      </c>
      <c r="G22" s="124">
        <v>75</v>
      </c>
      <c r="H22" s="115">
        <v>0</v>
      </c>
      <c r="I22" s="56">
        <v>7.4</v>
      </c>
      <c r="J22" s="57" t="s">
        <v>84</v>
      </c>
      <c r="L22" s="45">
        <v>8</v>
      </c>
      <c r="O22" s="45">
        <v>12</v>
      </c>
      <c r="P22" s="46">
        <v>1</v>
      </c>
      <c r="R22" s="76">
        <f t="shared" si="0"/>
        <v>1</v>
      </c>
      <c r="S22" s="76">
        <f t="shared" si="15"/>
        <v>1</v>
      </c>
      <c r="T22" s="76">
        <f t="shared" si="16"/>
        <v>1</v>
      </c>
      <c r="U22" s="76">
        <v>1</v>
      </c>
      <c r="V22" s="76">
        <f t="shared" si="17"/>
        <v>1</v>
      </c>
      <c r="W22" s="76">
        <f t="shared" si="18"/>
        <v>1</v>
      </c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9"/>
      <c r="AS22" s="51">
        <v>235</v>
      </c>
      <c r="AT22" s="51">
        <v>48.5</v>
      </c>
      <c r="AU22" s="51">
        <v>225.5</v>
      </c>
      <c r="AV22" s="87" t="s">
        <v>788</v>
      </c>
      <c r="AW22" s="85" t="s">
        <v>788</v>
      </c>
      <c r="AX22" s="85" t="s">
        <v>788</v>
      </c>
      <c r="AY22" s="85" t="s">
        <v>788</v>
      </c>
      <c r="AZ22" s="85" t="str">
        <f t="shared" si="5"/>
        <v>NA</v>
      </c>
      <c r="BA22" s="85" t="str">
        <f t="shared" si="6"/>
        <v>NA</v>
      </c>
      <c r="BB22" s="85" t="str">
        <f t="shared" si="7"/>
        <v>NA</v>
      </c>
      <c r="BC22" s="85" t="str">
        <f t="shared" si="8"/>
        <v>NA</v>
      </c>
      <c r="BD22" s="85">
        <f t="shared" si="9"/>
        <v>1</v>
      </c>
      <c r="BE22" s="85">
        <f t="shared" si="10"/>
        <v>1</v>
      </c>
      <c r="BF22" s="85">
        <f t="shared" si="11"/>
        <v>1</v>
      </c>
      <c r="BG22" s="79" t="str">
        <f t="shared" si="35"/>
        <v>NA</v>
      </c>
      <c r="BH22" s="79" t="str">
        <f t="shared" si="13"/>
        <v>NA</v>
      </c>
      <c r="BI22" s="85" t="str">
        <f t="shared" si="41"/>
        <v>NA</v>
      </c>
      <c r="BJ22" s="85" t="str">
        <f t="shared" si="42"/>
        <v>NA</v>
      </c>
      <c r="BK22" s="85" t="str">
        <f t="shared" si="42"/>
        <v>NA</v>
      </c>
      <c r="BL22" s="85" t="str">
        <f t="shared" si="44"/>
        <v>NA</v>
      </c>
      <c r="BM22" s="85" t="str">
        <f t="shared" si="43"/>
        <v>NA</v>
      </c>
      <c r="BN22" s="85" t="str">
        <f t="shared" si="43"/>
        <v>NA</v>
      </c>
      <c r="BO22" s="85" t="str">
        <f t="shared" si="45"/>
        <v>NA</v>
      </c>
      <c r="BP22" s="85" t="str">
        <f t="shared" si="32"/>
        <v>NA</v>
      </c>
      <c r="BQ22" s="85" t="str">
        <f t="shared" si="31"/>
        <v>NA</v>
      </c>
      <c r="BR22" s="85" t="str">
        <f t="shared" si="34"/>
        <v>NA</v>
      </c>
      <c r="BS22" s="85" t="str">
        <f t="shared" si="40"/>
        <v>NA</v>
      </c>
      <c r="BT22" s="85" t="str">
        <f t="shared" si="37"/>
        <v>NA</v>
      </c>
      <c r="BU22" s="85" t="str">
        <f t="shared" si="38"/>
        <v>NA</v>
      </c>
      <c r="BV22" s="85" t="str">
        <f t="shared" si="26"/>
        <v>NA</v>
      </c>
      <c r="BW22" s="85" t="str">
        <f t="shared" si="27"/>
        <v>NA</v>
      </c>
      <c r="BX22" s="85" t="str">
        <f t="shared" si="29"/>
        <v>NA</v>
      </c>
      <c r="BY22" s="85" t="str">
        <f t="shared" si="28"/>
        <v>NA</v>
      </c>
      <c r="BZ22" s="40">
        <f>LOOKUP(A22,ANT!D:D,ANT!K:K)</f>
        <v>85.4166666666666</v>
      </c>
    </row>
    <row r="23" spans="1:78" x14ac:dyDescent="0.2">
      <c r="A23" s="40" t="s">
        <v>85</v>
      </c>
      <c r="B23" s="55" t="s">
        <v>36</v>
      </c>
      <c r="C23" s="3">
        <v>1</v>
      </c>
      <c r="D23" s="3">
        <v>1</v>
      </c>
      <c r="E23" s="121">
        <v>1</v>
      </c>
      <c r="F23" s="2">
        <v>6</v>
      </c>
      <c r="G23" s="124">
        <v>80</v>
      </c>
      <c r="H23" s="115">
        <v>0</v>
      </c>
      <c r="I23" s="56">
        <v>8.1</v>
      </c>
      <c r="J23" s="57" t="s">
        <v>37</v>
      </c>
      <c r="L23" s="45">
        <v>7</v>
      </c>
      <c r="O23" s="45">
        <v>13</v>
      </c>
      <c r="P23" s="46">
        <v>0</v>
      </c>
      <c r="Q23" s="45">
        <v>1</v>
      </c>
      <c r="R23" s="76">
        <f t="shared" si="0"/>
        <v>1</v>
      </c>
      <c r="S23" s="76">
        <f t="shared" si="15"/>
        <v>1</v>
      </c>
      <c r="T23" s="76">
        <f t="shared" si="16"/>
        <v>0</v>
      </c>
      <c r="U23" s="76">
        <v>1</v>
      </c>
      <c r="V23" s="76">
        <f t="shared" si="17"/>
        <v>1</v>
      </c>
      <c r="W23" s="76">
        <f t="shared" si="18"/>
        <v>0</v>
      </c>
      <c r="X23" s="58">
        <v>4.9230769230769234</v>
      </c>
      <c r="Y23" s="58">
        <v>5.384615384615385</v>
      </c>
      <c r="Z23" s="58">
        <v>4.9230769230769234</v>
      </c>
      <c r="AA23" s="58">
        <v>3.9230769230769229</v>
      </c>
      <c r="AB23" s="58">
        <v>5.8461538461538458</v>
      </c>
      <c r="AC23" s="58">
        <v>3.2307692307692308</v>
      </c>
      <c r="AD23" s="58">
        <v>5.166666666666667</v>
      </c>
      <c r="AE23" s="58">
        <v>4.5</v>
      </c>
      <c r="AF23" s="58">
        <v>4.583333333333333</v>
      </c>
      <c r="AG23" s="58">
        <v>4.384615384615385</v>
      </c>
      <c r="AH23" s="58">
        <v>5.25</v>
      </c>
      <c r="AI23" s="58">
        <v>4.8461538461538458</v>
      </c>
      <c r="AJ23" s="58">
        <v>5.6923076923076925</v>
      </c>
      <c r="AK23" s="58">
        <v>5.5</v>
      </c>
      <c r="AL23" s="58">
        <v>3.7777777777777777</v>
      </c>
      <c r="AM23" s="58">
        <v>3.6</v>
      </c>
      <c r="AN23" s="59">
        <v>3.7142857142857144</v>
      </c>
      <c r="AO23" s="49">
        <v>4.683247863247864</v>
      </c>
      <c r="AP23" s="49">
        <v>4.7769230769230777</v>
      </c>
      <c r="AQ23" s="49">
        <v>4.7051282051282053</v>
      </c>
      <c r="AR23" s="60">
        <v>4.9540598290598297</v>
      </c>
      <c r="AS23" s="51">
        <v>-24</v>
      </c>
      <c r="AT23" s="51">
        <v>-89</v>
      </c>
      <c r="AU23" s="51">
        <v>-25</v>
      </c>
      <c r="AV23" s="87">
        <f t="shared" ref="AV23:AY25" si="46">IF(AO23&lt;MEDIAN(AO:AO),0,1)</f>
        <v>0</v>
      </c>
      <c r="AW23" s="85">
        <f t="shared" si="46"/>
        <v>1</v>
      </c>
      <c r="AX23" s="85">
        <f t="shared" si="46"/>
        <v>1</v>
      </c>
      <c r="AY23" s="85">
        <f t="shared" si="46"/>
        <v>1</v>
      </c>
      <c r="AZ23" s="85" t="e">
        <f t="shared" si="5"/>
        <v>#N/A</v>
      </c>
      <c r="BA23" s="85">
        <f t="shared" si="6"/>
        <v>1</v>
      </c>
      <c r="BB23" s="85" t="e">
        <f t="shared" si="7"/>
        <v>#N/A</v>
      </c>
      <c r="BC23" s="85" t="e">
        <f t="shared" si="8"/>
        <v>#N/A</v>
      </c>
      <c r="BD23" s="85">
        <f t="shared" si="9"/>
        <v>0</v>
      </c>
      <c r="BE23" s="85">
        <f t="shared" si="10"/>
        <v>0</v>
      </c>
      <c r="BF23" s="85">
        <f t="shared" si="11"/>
        <v>0</v>
      </c>
      <c r="BG23" s="79">
        <f t="shared" si="35"/>
        <v>1</v>
      </c>
      <c r="BH23" s="79">
        <f t="shared" si="13"/>
        <v>3</v>
      </c>
      <c r="BI23" s="85">
        <f t="shared" si="41"/>
        <v>1</v>
      </c>
      <c r="BJ23" s="85">
        <f t="shared" ref="BJ23:BJ34" si="47">_xlfn.IFS(ISBLANK(Y23),"NA", Y23&gt;MEDIAN(Y:Y),1,Y23&lt;MEDIAN(Y:Y),0)</f>
        <v>1</v>
      </c>
      <c r="BK23" s="85">
        <f>IF(Z23&gt;MEDIAN(Z:Z),1,0)</f>
        <v>0</v>
      </c>
      <c r="BL23" s="85">
        <f t="shared" si="44"/>
        <v>0</v>
      </c>
      <c r="BM23" s="85">
        <f t="shared" si="43"/>
        <v>1</v>
      </c>
      <c r="BN23" s="85">
        <f t="shared" si="43"/>
        <v>0</v>
      </c>
      <c r="BO23" s="85">
        <f t="shared" si="45"/>
        <v>1</v>
      </c>
      <c r="BP23" s="85">
        <f t="shared" si="32"/>
        <v>1</v>
      </c>
      <c r="BQ23" s="85">
        <f t="shared" si="31"/>
        <v>1</v>
      </c>
      <c r="BR23" s="85">
        <f t="shared" si="34"/>
        <v>1</v>
      </c>
      <c r="BS23" s="85">
        <f t="shared" si="40"/>
        <v>1</v>
      </c>
      <c r="BT23" s="85">
        <f t="shared" si="37"/>
        <v>1</v>
      </c>
      <c r="BU23" s="85">
        <f t="shared" si="38"/>
        <v>1</v>
      </c>
      <c r="BV23" s="85">
        <f t="shared" si="26"/>
        <v>1</v>
      </c>
      <c r="BW23" s="85">
        <f t="shared" si="27"/>
        <v>0</v>
      </c>
      <c r="BX23" s="85">
        <f t="shared" si="29"/>
        <v>0</v>
      </c>
      <c r="BY23" s="85">
        <f t="shared" si="28"/>
        <v>0</v>
      </c>
      <c r="BZ23" s="40">
        <f>LOOKUP(A23,ANT!D:D,ANT!K:K)</f>
        <v>47.9166666666666</v>
      </c>
    </row>
    <row r="24" spans="1:78" x14ac:dyDescent="0.2">
      <c r="A24" s="40" t="s">
        <v>87</v>
      </c>
      <c r="B24" s="55" t="s">
        <v>36</v>
      </c>
      <c r="C24" s="3">
        <v>1</v>
      </c>
      <c r="D24" s="3">
        <v>1</v>
      </c>
      <c r="E24" s="121">
        <v>1</v>
      </c>
      <c r="F24" s="2">
        <v>7</v>
      </c>
      <c r="G24" s="124">
        <v>86</v>
      </c>
      <c r="H24" s="115">
        <v>1</v>
      </c>
      <c r="I24" s="56">
        <v>8.5</v>
      </c>
      <c r="J24" s="57" t="s">
        <v>40</v>
      </c>
      <c r="R24" s="76" t="str">
        <f t="shared" si="0"/>
        <v>NA</v>
      </c>
      <c r="S24" s="76" t="str">
        <f t="shared" si="15"/>
        <v>NA</v>
      </c>
      <c r="T24" s="76" t="str">
        <f t="shared" si="16"/>
        <v>NA</v>
      </c>
      <c r="U24" s="76" t="s">
        <v>788</v>
      </c>
      <c r="V24" s="76" t="str">
        <f t="shared" si="17"/>
        <v>NA</v>
      </c>
      <c r="W24" s="76" t="str">
        <f t="shared" si="18"/>
        <v>NA</v>
      </c>
      <c r="X24" s="58">
        <v>4.384615384615385</v>
      </c>
      <c r="Y24" s="58">
        <v>5.3076923076923075</v>
      </c>
      <c r="Z24" s="58">
        <v>5.5</v>
      </c>
      <c r="AA24" s="58">
        <v>5.2307692307692308</v>
      </c>
      <c r="AB24" s="58">
        <v>4.3076923076923075</v>
      </c>
      <c r="AC24" s="58">
        <v>3.1538461538461537</v>
      </c>
      <c r="AD24" s="58">
        <v>3.8333333333333335</v>
      </c>
      <c r="AE24" s="58">
        <v>4.333333333333333</v>
      </c>
      <c r="AF24" s="58">
        <v>5.583333333333333</v>
      </c>
      <c r="AG24" s="58">
        <v>4.384615384615385</v>
      </c>
      <c r="AH24" s="58">
        <v>4.9230769230769234</v>
      </c>
      <c r="AI24" s="58">
        <v>5.5384615384615383</v>
      </c>
      <c r="AJ24" s="58">
        <v>4.3076923076923075</v>
      </c>
      <c r="AK24" s="58">
        <v>5.25</v>
      </c>
      <c r="AL24" s="58">
        <v>5.7777777777777777</v>
      </c>
      <c r="AM24" s="58">
        <v>4.8</v>
      </c>
      <c r="AN24" s="59">
        <v>5.4285714285714288</v>
      </c>
      <c r="AO24" s="49">
        <v>5.134786324786325</v>
      </c>
      <c r="AP24" s="49">
        <v>4.611538461538462</v>
      </c>
      <c r="AQ24" s="49">
        <v>4.6474358974358969</v>
      </c>
      <c r="AR24" s="60">
        <v>5.2184829059829063</v>
      </c>
      <c r="AV24" s="87">
        <f t="shared" si="46"/>
        <v>1</v>
      </c>
      <c r="AW24" s="85">
        <f t="shared" si="46"/>
        <v>1</v>
      </c>
      <c r="AX24" s="85">
        <f t="shared" si="46"/>
        <v>1</v>
      </c>
      <c r="AY24" s="85">
        <f t="shared" si="46"/>
        <v>1</v>
      </c>
      <c r="AZ24" s="85">
        <f t="shared" si="5"/>
        <v>1</v>
      </c>
      <c r="BA24" s="85">
        <f t="shared" si="6"/>
        <v>1</v>
      </c>
      <c r="BB24" s="85" t="e">
        <f t="shared" si="7"/>
        <v>#N/A</v>
      </c>
      <c r="BC24" s="85">
        <f t="shared" si="8"/>
        <v>1</v>
      </c>
      <c r="BD24" s="85" t="str">
        <f t="shared" si="9"/>
        <v>NA</v>
      </c>
      <c r="BE24" s="85" t="str">
        <f t="shared" si="10"/>
        <v>NA</v>
      </c>
      <c r="BF24" s="85" t="str">
        <f t="shared" si="11"/>
        <v>NA</v>
      </c>
      <c r="BG24" s="79">
        <f t="shared" si="35"/>
        <v>3</v>
      </c>
      <c r="BH24" s="79">
        <f t="shared" si="13"/>
        <v>3</v>
      </c>
      <c r="BI24" s="85">
        <f t="shared" si="41"/>
        <v>0</v>
      </c>
      <c r="BJ24" s="85">
        <f t="shared" si="47"/>
        <v>1</v>
      </c>
      <c r="BK24" s="85">
        <f t="shared" ref="BK24:BK55" si="48">_xlfn.IFS(ISBLANK(Z24),"NA", Z24&gt;MEDIAN(Z:Z),1,Z24&lt;MEDIAN(Z:Z),0)</f>
        <v>1</v>
      </c>
      <c r="BL24" s="85">
        <f t="shared" si="44"/>
        <v>1</v>
      </c>
      <c r="BM24" s="85">
        <f t="shared" si="43"/>
        <v>0</v>
      </c>
      <c r="BN24" s="85">
        <f t="shared" si="43"/>
        <v>0</v>
      </c>
      <c r="BO24" s="85">
        <f t="shared" si="45"/>
        <v>0</v>
      </c>
      <c r="BP24" s="85">
        <f t="shared" si="32"/>
        <v>1</v>
      </c>
      <c r="BQ24" s="85">
        <f t="shared" si="31"/>
        <v>1</v>
      </c>
      <c r="BR24" s="85">
        <f t="shared" si="34"/>
        <v>1</v>
      </c>
      <c r="BS24" s="85">
        <f t="shared" si="40"/>
        <v>1</v>
      </c>
      <c r="BT24" s="85">
        <f t="shared" si="37"/>
        <v>1</v>
      </c>
      <c r="BU24" s="85">
        <f t="shared" si="38"/>
        <v>0</v>
      </c>
      <c r="BV24" s="85">
        <f t="shared" si="26"/>
        <v>1</v>
      </c>
      <c r="BW24" s="85">
        <f t="shared" si="27"/>
        <v>1</v>
      </c>
      <c r="BX24" s="85">
        <f t="shared" si="29"/>
        <v>1</v>
      </c>
      <c r="BY24" s="85">
        <f t="shared" si="28"/>
        <v>1</v>
      </c>
    </row>
    <row r="25" spans="1:78" x14ac:dyDescent="0.2">
      <c r="A25" s="40" t="s">
        <v>89</v>
      </c>
      <c r="B25" s="55" t="s">
        <v>36</v>
      </c>
      <c r="C25" s="3">
        <v>1</v>
      </c>
      <c r="D25" s="3">
        <v>1</v>
      </c>
      <c r="E25" s="121">
        <v>1</v>
      </c>
      <c r="F25" s="2">
        <v>7</v>
      </c>
      <c r="G25" s="124">
        <v>85</v>
      </c>
      <c r="H25" s="115">
        <v>0</v>
      </c>
      <c r="I25" s="56">
        <v>10</v>
      </c>
      <c r="J25" s="57" t="s">
        <v>91</v>
      </c>
      <c r="L25" s="45">
        <v>7</v>
      </c>
      <c r="O25" s="45">
        <v>12</v>
      </c>
      <c r="P25" s="46">
        <v>1</v>
      </c>
      <c r="R25" s="76">
        <f t="shared" si="0"/>
        <v>1</v>
      </c>
      <c r="S25" s="76">
        <f t="shared" si="15"/>
        <v>1</v>
      </c>
      <c r="T25" s="76">
        <f t="shared" si="16"/>
        <v>1</v>
      </c>
      <c r="U25" s="76">
        <v>1</v>
      </c>
      <c r="V25" s="76">
        <f t="shared" si="17"/>
        <v>1</v>
      </c>
      <c r="W25" s="76">
        <f t="shared" si="18"/>
        <v>1</v>
      </c>
      <c r="X25" s="58">
        <v>5.2727272727272725</v>
      </c>
      <c r="Y25" s="58">
        <v>5.4615384615384617</v>
      </c>
      <c r="Z25" s="58">
        <v>3.9230769230769229</v>
      </c>
      <c r="AA25" s="58">
        <v>4.3076923076923075</v>
      </c>
      <c r="AB25" s="58">
        <v>5.3076923076923075</v>
      </c>
      <c r="AC25" s="58">
        <v>2.6923076923076925</v>
      </c>
      <c r="AD25" s="58">
        <v>4.333333333333333</v>
      </c>
      <c r="AE25" s="58">
        <v>3.1666666666666665</v>
      </c>
      <c r="AF25" s="58">
        <v>3.5833333333333335</v>
      </c>
      <c r="AG25" s="58">
        <v>3.0769230769230771</v>
      </c>
      <c r="AH25" s="58">
        <v>4.6923076923076925</v>
      </c>
      <c r="AI25" s="58">
        <v>5.5384615384615383</v>
      </c>
      <c r="AJ25" s="58">
        <v>5.2307692307692308</v>
      </c>
      <c r="AK25" s="58">
        <v>5.333333333333333</v>
      </c>
      <c r="AL25" s="58">
        <v>5.333333333333333</v>
      </c>
      <c r="AM25" s="58">
        <v>4.5999999999999996</v>
      </c>
      <c r="AN25" s="59">
        <v>5.0714285714285712</v>
      </c>
      <c r="AO25" s="49">
        <v>5.2071794871794861</v>
      </c>
      <c r="AP25" s="49">
        <v>3.7705128205128204</v>
      </c>
      <c r="AQ25" s="49">
        <v>4.4941724941724939</v>
      </c>
      <c r="AR25" s="60">
        <v>5.3589743589743586</v>
      </c>
      <c r="AV25" s="87">
        <f t="shared" si="46"/>
        <v>1</v>
      </c>
      <c r="AW25" s="85">
        <f t="shared" si="46"/>
        <v>0</v>
      </c>
      <c r="AX25" s="85">
        <f t="shared" si="46"/>
        <v>0</v>
      </c>
      <c r="AY25" s="85">
        <f t="shared" si="46"/>
        <v>1</v>
      </c>
      <c r="AZ25" s="85">
        <f t="shared" si="5"/>
        <v>1</v>
      </c>
      <c r="BA25" s="85">
        <f t="shared" si="6"/>
        <v>0</v>
      </c>
      <c r="BB25" s="85" t="e">
        <f t="shared" si="7"/>
        <v>#N/A</v>
      </c>
      <c r="BC25" s="85">
        <f t="shared" si="8"/>
        <v>1</v>
      </c>
      <c r="BD25" s="85" t="str">
        <f t="shared" si="9"/>
        <v>NA</v>
      </c>
      <c r="BE25" s="85" t="str">
        <f t="shared" si="10"/>
        <v>NA</v>
      </c>
      <c r="BF25" s="85" t="str">
        <f t="shared" si="11"/>
        <v>NA</v>
      </c>
      <c r="BG25" s="79">
        <f t="shared" si="35"/>
        <v>2</v>
      </c>
      <c r="BH25" s="79">
        <f t="shared" si="13"/>
        <v>2</v>
      </c>
      <c r="BI25" s="85">
        <f t="shared" si="41"/>
        <v>1</v>
      </c>
      <c r="BJ25" s="85">
        <f t="shared" si="47"/>
        <v>1</v>
      </c>
      <c r="BK25" s="85">
        <f t="shared" si="48"/>
        <v>0</v>
      </c>
      <c r="BL25" s="85">
        <f t="shared" si="44"/>
        <v>0</v>
      </c>
      <c r="BM25" s="85">
        <f>IF(AB25&gt;MEDIAN(AB:AB),1,0)</f>
        <v>0</v>
      </c>
      <c r="BN25" s="85">
        <f t="shared" ref="BN25:BN88" si="49">_xlfn.IFS(ISBLANK(AC25),"NA", AC25&gt;MEDIAN(AC:AC),1,AC25&lt;MEDIAN(AC:AC),0)</f>
        <v>0</v>
      </c>
      <c r="BO25" s="85">
        <f t="shared" si="45"/>
        <v>1</v>
      </c>
      <c r="BP25" s="85">
        <f t="shared" si="32"/>
        <v>0</v>
      </c>
      <c r="BQ25" s="85">
        <f t="shared" si="31"/>
        <v>0</v>
      </c>
      <c r="BR25" s="85">
        <f t="shared" si="34"/>
        <v>0</v>
      </c>
      <c r="BS25" s="85">
        <f t="shared" si="40"/>
        <v>1</v>
      </c>
      <c r="BT25" s="85">
        <f t="shared" si="37"/>
        <v>1</v>
      </c>
      <c r="BU25" s="85">
        <f t="shared" si="38"/>
        <v>1</v>
      </c>
      <c r="BV25" s="85">
        <f t="shared" si="26"/>
        <v>1</v>
      </c>
      <c r="BW25" s="85">
        <f t="shared" si="27"/>
        <v>1</v>
      </c>
      <c r="BX25" s="85">
        <f t="shared" si="29"/>
        <v>1</v>
      </c>
      <c r="BY25" s="85">
        <f t="shared" si="28"/>
        <v>1</v>
      </c>
    </row>
    <row r="26" spans="1:78" ht="17" x14ac:dyDescent="0.2">
      <c r="A26" s="40" t="s">
        <v>92</v>
      </c>
      <c r="B26" s="55" t="s">
        <v>36</v>
      </c>
      <c r="C26" s="3">
        <v>1</v>
      </c>
      <c r="D26" s="3">
        <v>1</v>
      </c>
      <c r="E26" s="121">
        <v>1</v>
      </c>
      <c r="G26" s="124"/>
      <c r="H26" s="115">
        <v>0</v>
      </c>
      <c r="I26" s="56">
        <v>8.5</v>
      </c>
      <c r="J26" s="57" t="s">
        <v>70</v>
      </c>
      <c r="K26" s="45" t="s">
        <v>71</v>
      </c>
      <c r="L26" s="45">
        <v>5</v>
      </c>
      <c r="M26" s="45">
        <v>9</v>
      </c>
      <c r="O26" s="45">
        <v>12</v>
      </c>
      <c r="P26" s="46">
        <v>0</v>
      </c>
      <c r="Q26" s="45">
        <v>1</v>
      </c>
      <c r="R26" s="76">
        <f t="shared" si="0"/>
        <v>2</v>
      </c>
      <c r="S26" s="76">
        <f t="shared" si="15"/>
        <v>1</v>
      </c>
      <c r="T26" s="76">
        <f t="shared" si="16"/>
        <v>0</v>
      </c>
      <c r="U26" s="76">
        <v>2</v>
      </c>
      <c r="V26" s="76">
        <f t="shared" si="17"/>
        <v>1</v>
      </c>
      <c r="W26" s="76">
        <f t="shared" si="18"/>
        <v>0</v>
      </c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9"/>
      <c r="AV26" s="87" t="s">
        <v>788</v>
      </c>
      <c r="AW26" s="85" t="s">
        <v>788</v>
      </c>
      <c r="AX26" s="85" t="s">
        <v>788</v>
      </c>
      <c r="AY26" s="85" t="s">
        <v>788</v>
      </c>
      <c r="AZ26" s="85" t="str">
        <f t="shared" si="5"/>
        <v>NA</v>
      </c>
      <c r="BA26" s="85" t="str">
        <f t="shared" si="6"/>
        <v>NA</v>
      </c>
      <c r="BB26" s="85" t="str">
        <f t="shared" si="7"/>
        <v>NA</v>
      </c>
      <c r="BC26" s="85" t="str">
        <f t="shared" si="8"/>
        <v>NA</v>
      </c>
      <c r="BD26" s="85" t="str">
        <f t="shared" si="9"/>
        <v>NA</v>
      </c>
      <c r="BE26" s="85" t="str">
        <f t="shared" si="10"/>
        <v>NA</v>
      </c>
      <c r="BF26" s="85" t="str">
        <f t="shared" si="11"/>
        <v>NA</v>
      </c>
      <c r="BG26" s="79" t="str">
        <f t="shared" si="35"/>
        <v>NA</v>
      </c>
      <c r="BH26" s="79" t="str">
        <f t="shared" si="13"/>
        <v>NA</v>
      </c>
      <c r="BI26" s="85" t="str">
        <f t="shared" si="41"/>
        <v>NA</v>
      </c>
      <c r="BJ26" s="85" t="str">
        <f t="shared" si="47"/>
        <v>NA</v>
      </c>
      <c r="BK26" s="85" t="str">
        <f t="shared" si="48"/>
        <v>NA</v>
      </c>
      <c r="BL26" s="85" t="str">
        <f t="shared" si="44"/>
        <v>NA</v>
      </c>
      <c r="BM26" s="85" t="str">
        <f t="shared" ref="BM26:BM37" si="50">_xlfn.IFS(ISBLANK(AB26),"NA", AB26&gt;MEDIAN(AB:AB),1,AB26&lt;MEDIAN(AB:AB),0)</f>
        <v>NA</v>
      </c>
      <c r="BN26" s="85" t="str">
        <f t="shared" si="49"/>
        <v>NA</v>
      </c>
      <c r="BO26" s="85" t="str">
        <f t="shared" si="45"/>
        <v>NA</v>
      </c>
      <c r="BP26" s="85" t="str">
        <f t="shared" si="32"/>
        <v>NA</v>
      </c>
      <c r="BQ26" s="85" t="str">
        <f t="shared" si="31"/>
        <v>NA</v>
      </c>
      <c r="BR26" s="85" t="str">
        <f t="shared" si="34"/>
        <v>NA</v>
      </c>
      <c r="BS26" s="85" t="str">
        <f t="shared" si="40"/>
        <v>NA</v>
      </c>
      <c r="BT26" s="85" t="str">
        <f t="shared" si="37"/>
        <v>NA</v>
      </c>
      <c r="BU26" s="85" t="str">
        <f t="shared" si="38"/>
        <v>NA</v>
      </c>
      <c r="BV26" s="85" t="str">
        <f t="shared" si="26"/>
        <v>NA</v>
      </c>
      <c r="BW26" s="85" t="str">
        <f t="shared" si="27"/>
        <v>NA</v>
      </c>
      <c r="BX26" s="85" t="str">
        <f t="shared" si="29"/>
        <v>NA</v>
      </c>
      <c r="BY26" s="85" t="str">
        <f t="shared" si="28"/>
        <v>NA</v>
      </c>
    </row>
    <row r="27" spans="1:78" x14ac:dyDescent="0.2">
      <c r="A27" s="40" t="s">
        <v>94</v>
      </c>
      <c r="B27" s="55" t="s">
        <v>36</v>
      </c>
      <c r="C27" s="3">
        <v>1</v>
      </c>
      <c r="D27" s="3">
        <v>1</v>
      </c>
      <c r="E27" s="121">
        <v>1</v>
      </c>
      <c r="F27" s="2">
        <v>6</v>
      </c>
      <c r="G27" s="124">
        <v>78</v>
      </c>
      <c r="H27" s="115">
        <v>1</v>
      </c>
      <c r="I27" s="56">
        <v>9.1</v>
      </c>
      <c r="J27" s="57" t="s">
        <v>37</v>
      </c>
      <c r="L27" s="45">
        <v>12</v>
      </c>
      <c r="M27" s="45">
        <v>9</v>
      </c>
      <c r="O27" s="45">
        <v>13</v>
      </c>
      <c r="P27" s="46">
        <v>0</v>
      </c>
      <c r="Q27" s="45">
        <v>1</v>
      </c>
      <c r="R27" s="76">
        <f t="shared" si="0"/>
        <v>2</v>
      </c>
      <c r="S27" s="76">
        <f t="shared" si="15"/>
        <v>1</v>
      </c>
      <c r="T27" s="76">
        <f t="shared" si="16"/>
        <v>0</v>
      </c>
      <c r="U27" s="76">
        <v>2</v>
      </c>
      <c r="V27" s="76">
        <f t="shared" si="17"/>
        <v>1</v>
      </c>
      <c r="W27" s="76">
        <f t="shared" si="18"/>
        <v>0</v>
      </c>
      <c r="X27" s="58">
        <v>4.8461538461538458</v>
      </c>
      <c r="Y27" s="58">
        <v>5.0769230769230766</v>
      </c>
      <c r="Z27" s="58">
        <v>4.8461538461538458</v>
      </c>
      <c r="AA27" s="58">
        <v>4.9230769230769234</v>
      </c>
      <c r="AB27" s="58">
        <v>4.7692307692307692</v>
      </c>
      <c r="AC27" s="58">
        <v>3.3076923076923075</v>
      </c>
      <c r="AD27" s="58">
        <v>3.75</v>
      </c>
      <c r="AE27" s="58">
        <v>4</v>
      </c>
      <c r="AF27" s="58">
        <v>4.583333333333333</v>
      </c>
      <c r="AG27" s="58">
        <v>3.7692307692307692</v>
      </c>
      <c r="AH27" s="58">
        <v>4.2307692307692308</v>
      </c>
      <c r="AI27" s="58">
        <v>4.0769230769230766</v>
      </c>
      <c r="AJ27" s="58">
        <v>4.8461538461538458</v>
      </c>
      <c r="AK27" s="58">
        <v>4.416666666666667</v>
      </c>
      <c r="AL27" s="58">
        <v>5</v>
      </c>
      <c r="AM27" s="58">
        <v>4</v>
      </c>
      <c r="AN27" s="59">
        <v>4.6428571428571432</v>
      </c>
      <c r="AO27" s="49">
        <v>4.4679487179487181</v>
      </c>
      <c r="AP27" s="49">
        <v>4.0666666666666664</v>
      </c>
      <c r="AQ27" s="49">
        <v>4.6282051282051286</v>
      </c>
      <c r="AR27" s="60">
        <v>4.5849358974358978</v>
      </c>
      <c r="AS27" s="51">
        <v>266.5</v>
      </c>
      <c r="AT27" s="51">
        <v>9</v>
      </c>
      <c r="AU27" s="51">
        <v>303</v>
      </c>
      <c r="AV27" s="87">
        <f t="shared" ref="AV27:AY30" si="51">IF(AO27&lt;MEDIAN(AO:AO),0,1)</f>
        <v>0</v>
      </c>
      <c r="AW27" s="85">
        <f t="shared" si="51"/>
        <v>0</v>
      </c>
      <c r="AX27" s="85">
        <f t="shared" si="51"/>
        <v>1</v>
      </c>
      <c r="AY27" s="85">
        <f t="shared" si="51"/>
        <v>0</v>
      </c>
      <c r="AZ27" s="85" t="e">
        <f t="shared" si="5"/>
        <v>#N/A</v>
      </c>
      <c r="BA27" s="85">
        <f t="shared" si="6"/>
        <v>0</v>
      </c>
      <c r="BB27" s="85" t="e">
        <f t="shared" si="7"/>
        <v>#N/A</v>
      </c>
      <c r="BC27" s="85" t="e">
        <f t="shared" si="8"/>
        <v>#N/A</v>
      </c>
      <c r="BD27" s="85">
        <f t="shared" si="9"/>
        <v>1</v>
      </c>
      <c r="BE27" s="85">
        <f t="shared" si="10"/>
        <v>0</v>
      </c>
      <c r="BF27" s="85">
        <f t="shared" si="11"/>
        <v>1</v>
      </c>
      <c r="BG27" s="79">
        <f t="shared" si="35"/>
        <v>0</v>
      </c>
      <c r="BH27" s="79">
        <f t="shared" si="13"/>
        <v>0</v>
      </c>
      <c r="BI27" s="85">
        <f t="shared" si="41"/>
        <v>1</v>
      </c>
      <c r="BJ27" s="85">
        <f t="shared" si="47"/>
        <v>1</v>
      </c>
      <c r="BK27" s="85">
        <f t="shared" si="48"/>
        <v>0</v>
      </c>
      <c r="BL27" s="85">
        <f t="shared" si="44"/>
        <v>1</v>
      </c>
      <c r="BM27" s="85">
        <f t="shared" si="50"/>
        <v>0</v>
      </c>
      <c r="BN27" s="85">
        <f t="shared" si="49"/>
        <v>0</v>
      </c>
      <c r="BO27" s="85">
        <f t="shared" si="45"/>
        <v>0</v>
      </c>
      <c r="BP27" s="85">
        <f t="shared" si="32"/>
        <v>0</v>
      </c>
      <c r="BQ27" s="85">
        <f t="shared" si="31"/>
        <v>1</v>
      </c>
      <c r="BR27" s="85">
        <f t="shared" si="34"/>
        <v>0</v>
      </c>
      <c r="BS27" s="85">
        <f t="shared" si="40"/>
        <v>0</v>
      </c>
      <c r="BT27" s="85">
        <f t="shared" si="37"/>
        <v>0</v>
      </c>
      <c r="BU27" s="85">
        <f t="shared" si="38"/>
        <v>0</v>
      </c>
      <c r="BV27" s="85">
        <f t="shared" si="26"/>
        <v>0</v>
      </c>
      <c r="BW27" s="85">
        <f t="shared" si="27"/>
        <v>1</v>
      </c>
      <c r="BX27" s="85">
        <f t="shared" si="29"/>
        <v>0</v>
      </c>
      <c r="BY27" s="85">
        <f t="shared" si="28"/>
        <v>1</v>
      </c>
      <c r="BZ27" s="40">
        <f>LOOKUP(A27,ANT!D:D,ANT!K:K)</f>
        <v>84.7222222222222</v>
      </c>
    </row>
    <row r="28" spans="1:78" x14ac:dyDescent="0.2">
      <c r="A28" s="40" t="s">
        <v>96</v>
      </c>
      <c r="B28" s="55" t="s">
        <v>36</v>
      </c>
      <c r="C28" s="3">
        <v>1</v>
      </c>
      <c r="D28" s="3">
        <v>1</v>
      </c>
      <c r="E28" s="121">
        <v>1</v>
      </c>
      <c r="F28" s="2">
        <v>6</v>
      </c>
      <c r="G28" s="124">
        <v>80</v>
      </c>
      <c r="H28" s="115">
        <v>0</v>
      </c>
      <c r="I28" s="56">
        <v>9.8000000000000007</v>
      </c>
      <c r="J28" s="57" t="s">
        <v>37</v>
      </c>
      <c r="L28" s="45">
        <v>7</v>
      </c>
      <c r="M28" s="45">
        <v>8</v>
      </c>
      <c r="O28" s="45">
        <v>12</v>
      </c>
      <c r="P28" s="46">
        <v>1</v>
      </c>
      <c r="R28" s="76">
        <f t="shared" si="0"/>
        <v>2</v>
      </c>
      <c r="S28" s="76">
        <f t="shared" si="15"/>
        <v>1</v>
      </c>
      <c r="T28" s="76">
        <f t="shared" si="16"/>
        <v>1</v>
      </c>
      <c r="U28" s="76">
        <v>2</v>
      </c>
      <c r="V28" s="76">
        <f t="shared" si="17"/>
        <v>1</v>
      </c>
      <c r="W28" s="76">
        <f t="shared" si="18"/>
        <v>1</v>
      </c>
      <c r="X28" s="58">
        <v>4.1538461538461542</v>
      </c>
      <c r="Y28" s="58">
        <v>4.384615384615385</v>
      </c>
      <c r="Z28" s="58">
        <v>4.4615384615384617</v>
      </c>
      <c r="AA28" s="58">
        <v>2.8461538461538463</v>
      </c>
      <c r="AB28" s="58">
        <v>5.6923076923076925</v>
      </c>
      <c r="AC28" s="58">
        <v>5.384615384615385</v>
      </c>
      <c r="AD28" s="58">
        <v>5.666666666666667</v>
      </c>
      <c r="AE28" s="58">
        <v>4.583333333333333</v>
      </c>
      <c r="AF28" s="58">
        <v>3.9166666666666665</v>
      </c>
      <c r="AG28" s="58">
        <v>3.7692307692307692</v>
      </c>
      <c r="AH28" s="58">
        <v>4.9230769230769234</v>
      </c>
      <c r="AI28" s="58">
        <v>5.1538461538461542</v>
      </c>
      <c r="AJ28" s="58">
        <v>4.9230769230769234</v>
      </c>
      <c r="AK28" s="58">
        <v>5.333333333333333</v>
      </c>
      <c r="AL28" s="58">
        <v>4</v>
      </c>
      <c r="AM28" s="58">
        <v>4.5999999999999996</v>
      </c>
      <c r="AN28" s="59">
        <v>4.2142857142857144</v>
      </c>
      <c r="AO28" s="49">
        <v>4.8020512820512824</v>
      </c>
      <c r="AP28" s="49">
        <v>4.5717948717948715</v>
      </c>
      <c r="AQ28" s="49">
        <v>4.4871794871794881</v>
      </c>
      <c r="AR28" s="60">
        <v>4.8525641025641022</v>
      </c>
      <c r="AS28" s="51">
        <v>117.5</v>
      </c>
      <c r="AT28" s="51">
        <v>100.5</v>
      </c>
      <c r="AU28" s="51">
        <v>-91.5</v>
      </c>
      <c r="AV28" s="87">
        <f t="shared" si="51"/>
        <v>1</v>
      </c>
      <c r="AW28" s="85">
        <f t="shared" si="51"/>
        <v>1</v>
      </c>
      <c r="AX28" s="85">
        <f t="shared" si="51"/>
        <v>0</v>
      </c>
      <c r="AY28" s="85">
        <f t="shared" si="51"/>
        <v>1</v>
      </c>
      <c r="AZ28" s="85" t="e">
        <f t="shared" si="5"/>
        <v>#N/A</v>
      </c>
      <c r="BA28" s="85">
        <f t="shared" si="6"/>
        <v>1</v>
      </c>
      <c r="BB28" s="85" t="e">
        <f t="shared" si="7"/>
        <v>#N/A</v>
      </c>
      <c r="BC28" s="85" t="e">
        <f t="shared" si="8"/>
        <v>#N/A</v>
      </c>
      <c r="BD28" s="85">
        <f t="shared" si="9"/>
        <v>1</v>
      </c>
      <c r="BE28" s="85">
        <f t="shared" si="10"/>
        <v>1</v>
      </c>
      <c r="BF28" s="85">
        <f t="shared" si="11"/>
        <v>0</v>
      </c>
      <c r="BG28" s="79">
        <f t="shared" si="35"/>
        <v>3</v>
      </c>
      <c r="BH28" s="79">
        <f t="shared" si="13"/>
        <v>3</v>
      </c>
      <c r="BI28" s="85">
        <f t="shared" si="41"/>
        <v>0</v>
      </c>
      <c r="BJ28" s="85">
        <f t="shared" si="47"/>
        <v>0</v>
      </c>
      <c r="BK28" s="85">
        <f t="shared" si="48"/>
        <v>0</v>
      </c>
      <c r="BL28" s="85">
        <f t="shared" si="44"/>
        <v>0</v>
      </c>
      <c r="BM28" s="85">
        <f t="shared" si="50"/>
        <v>1</v>
      </c>
      <c r="BN28" s="85">
        <f t="shared" si="49"/>
        <v>1</v>
      </c>
      <c r="BO28" s="85">
        <f t="shared" si="45"/>
        <v>1</v>
      </c>
      <c r="BP28" s="85">
        <f t="shared" si="32"/>
        <v>1</v>
      </c>
      <c r="BQ28" s="85">
        <f t="shared" si="31"/>
        <v>0</v>
      </c>
      <c r="BR28" s="85">
        <f t="shared" si="34"/>
        <v>0</v>
      </c>
      <c r="BS28" s="85">
        <f t="shared" si="40"/>
        <v>1</v>
      </c>
      <c r="BT28" s="85">
        <f t="shared" si="37"/>
        <v>1</v>
      </c>
      <c r="BU28" s="85">
        <f t="shared" si="38"/>
        <v>0</v>
      </c>
      <c r="BV28" s="85">
        <f t="shared" si="26"/>
        <v>1</v>
      </c>
      <c r="BW28" s="85">
        <f t="shared" si="27"/>
        <v>0</v>
      </c>
      <c r="BX28" s="85">
        <f t="shared" si="29"/>
        <v>1</v>
      </c>
      <c r="BY28" s="85">
        <f t="shared" si="28"/>
        <v>0</v>
      </c>
      <c r="BZ28" s="40">
        <f>LOOKUP(A28,ANT!D:D,ANT!K:K)</f>
        <v>50.6944444444444</v>
      </c>
    </row>
    <row r="29" spans="1:78" x14ac:dyDescent="0.2">
      <c r="A29" s="40" t="s">
        <v>98</v>
      </c>
      <c r="B29" s="55" t="s">
        <v>36</v>
      </c>
      <c r="C29" s="3">
        <v>1</v>
      </c>
      <c r="D29" s="3">
        <v>1</v>
      </c>
      <c r="E29" s="121">
        <v>1</v>
      </c>
      <c r="F29" s="2">
        <v>6</v>
      </c>
      <c r="G29" s="124">
        <v>76</v>
      </c>
      <c r="H29" s="115">
        <v>1</v>
      </c>
      <c r="I29" s="56">
        <v>9.3000000000000007</v>
      </c>
      <c r="J29" s="57" t="s">
        <v>37</v>
      </c>
      <c r="L29" s="45">
        <v>3</v>
      </c>
      <c r="M29" s="45">
        <v>6</v>
      </c>
      <c r="N29" s="45">
        <v>8</v>
      </c>
      <c r="O29" s="45">
        <v>12</v>
      </c>
      <c r="P29" s="46">
        <v>0</v>
      </c>
      <c r="Q29" s="45">
        <v>1</v>
      </c>
      <c r="R29" s="76">
        <f t="shared" si="0"/>
        <v>3</v>
      </c>
      <c r="S29" s="76">
        <f t="shared" si="15"/>
        <v>1</v>
      </c>
      <c r="T29" s="76">
        <f t="shared" si="16"/>
        <v>0</v>
      </c>
      <c r="U29" s="76">
        <v>3</v>
      </c>
      <c r="V29" s="76">
        <f t="shared" si="17"/>
        <v>1</v>
      </c>
      <c r="W29" s="76">
        <f t="shared" si="18"/>
        <v>0</v>
      </c>
      <c r="X29" s="58">
        <v>4.2307692307692308</v>
      </c>
      <c r="Y29" s="58">
        <v>4.5384615384615383</v>
      </c>
      <c r="Z29" s="58">
        <v>4.6923076923076925</v>
      </c>
      <c r="AA29" s="58">
        <v>3.8461538461538463</v>
      </c>
      <c r="AB29" s="58">
        <v>5.2307692307692308</v>
      </c>
      <c r="AC29" s="58">
        <v>4.4615384615384617</v>
      </c>
      <c r="AD29" s="58">
        <v>4.5</v>
      </c>
      <c r="AE29" s="58">
        <v>3.9166666666666665</v>
      </c>
      <c r="AF29" s="58">
        <v>4</v>
      </c>
      <c r="AG29" s="58">
        <v>3.3846153846153846</v>
      </c>
      <c r="AH29" s="58">
        <v>5.0769230769230766</v>
      </c>
      <c r="AI29" s="58">
        <v>5.4615384615384617</v>
      </c>
      <c r="AJ29" s="58">
        <v>5.5384615384615383</v>
      </c>
      <c r="AK29" s="58">
        <v>4.416666666666667</v>
      </c>
      <c r="AL29" s="58">
        <v>5</v>
      </c>
      <c r="AM29" s="58">
        <v>4.8</v>
      </c>
      <c r="AN29" s="59">
        <v>4.9285714285714288</v>
      </c>
      <c r="AO29" s="49">
        <v>5.0433333333333339</v>
      </c>
      <c r="AP29" s="49">
        <v>4.1756410256410259</v>
      </c>
      <c r="AQ29" s="49">
        <v>4.5</v>
      </c>
      <c r="AR29" s="60">
        <v>5.104166666666667</v>
      </c>
      <c r="AS29" s="51">
        <v>4</v>
      </c>
      <c r="AT29" s="51">
        <v>32.5</v>
      </c>
      <c r="AU29" s="51">
        <v>68</v>
      </c>
      <c r="AV29" s="87">
        <f t="shared" si="51"/>
        <v>1</v>
      </c>
      <c r="AW29" s="85">
        <f t="shared" si="51"/>
        <v>0</v>
      </c>
      <c r="AX29" s="85">
        <f t="shared" si="51"/>
        <v>0</v>
      </c>
      <c r="AY29" s="85">
        <f t="shared" si="51"/>
        <v>1</v>
      </c>
      <c r="AZ29" s="85">
        <f t="shared" si="5"/>
        <v>1</v>
      </c>
      <c r="BA29" s="85" t="e">
        <f t="shared" si="6"/>
        <v>#N/A</v>
      </c>
      <c r="BB29" s="85" t="e">
        <f t="shared" si="7"/>
        <v>#N/A</v>
      </c>
      <c r="BC29" s="85">
        <f t="shared" si="8"/>
        <v>1</v>
      </c>
      <c r="BD29" s="85">
        <f t="shared" si="9"/>
        <v>0</v>
      </c>
      <c r="BE29" s="85">
        <f t="shared" si="10"/>
        <v>0</v>
      </c>
      <c r="BF29" s="85">
        <f t="shared" si="11"/>
        <v>0</v>
      </c>
      <c r="BG29" s="79">
        <f t="shared" si="35"/>
        <v>2</v>
      </c>
      <c r="BH29" s="79">
        <f t="shared" si="13"/>
        <v>2</v>
      </c>
      <c r="BI29" s="85">
        <f t="shared" si="41"/>
        <v>0</v>
      </c>
      <c r="BJ29" s="85">
        <f t="shared" si="47"/>
        <v>0</v>
      </c>
      <c r="BK29" s="85">
        <f t="shared" si="48"/>
        <v>0</v>
      </c>
      <c r="BL29" s="85">
        <f t="shared" si="44"/>
        <v>0</v>
      </c>
      <c r="BM29" s="85">
        <f t="shared" si="50"/>
        <v>0</v>
      </c>
      <c r="BN29" s="85">
        <f t="shared" si="49"/>
        <v>1</v>
      </c>
      <c r="BO29" s="85">
        <f t="shared" si="45"/>
        <v>1</v>
      </c>
      <c r="BP29" s="85">
        <f t="shared" si="32"/>
        <v>0</v>
      </c>
      <c r="BQ29" s="85">
        <f t="shared" si="31"/>
        <v>0</v>
      </c>
      <c r="BR29" s="85">
        <f t="shared" si="34"/>
        <v>0</v>
      </c>
      <c r="BS29" s="85">
        <f t="shared" si="40"/>
        <v>1</v>
      </c>
      <c r="BT29" s="85">
        <f t="shared" si="37"/>
        <v>1</v>
      </c>
      <c r="BU29" s="85">
        <f t="shared" si="38"/>
        <v>1</v>
      </c>
      <c r="BV29" s="85">
        <f t="shared" si="26"/>
        <v>0</v>
      </c>
      <c r="BW29" s="85">
        <f t="shared" si="27"/>
        <v>1</v>
      </c>
      <c r="BX29" s="85">
        <f t="shared" si="29"/>
        <v>1</v>
      </c>
      <c r="BY29" s="85">
        <f t="shared" si="28"/>
        <v>1</v>
      </c>
      <c r="BZ29" s="40">
        <f>LOOKUP(A29,ANT!D:D,ANT!K:K)</f>
        <v>72.2222222222222</v>
      </c>
    </row>
    <row r="30" spans="1:78" x14ac:dyDescent="0.2">
      <c r="A30" s="40" t="s">
        <v>100</v>
      </c>
      <c r="B30" s="55" t="s">
        <v>36</v>
      </c>
      <c r="C30" s="3">
        <v>1</v>
      </c>
      <c r="D30" s="3">
        <v>1</v>
      </c>
      <c r="E30" s="121">
        <v>1</v>
      </c>
      <c r="F30" s="2">
        <v>6</v>
      </c>
      <c r="G30" s="124">
        <v>80</v>
      </c>
      <c r="H30" s="115">
        <v>1</v>
      </c>
      <c r="I30" s="56">
        <v>8</v>
      </c>
      <c r="J30" s="57" t="s">
        <v>37</v>
      </c>
      <c r="L30" s="45">
        <v>7</v>
      </c>
      <c r="O30" s="45">
        <v>12</v>
      </c>
      <c r="P30" s="46">
        <v>0</v>
      </c>
      <c r="Q30" s="45">
        <v>1</v>
      </c>
      <c r="R30" s="76">
        <f t="shared" si="0"/>
        <v>1</v>
      </c>
      <c r="S30" s="76">
        <f t="shared" si="15"/>
        <v>1</v>
      </c>
      <c r="T30" s="76">
        <f t="shared" si="16"/>
        <v>0</v>
      </c>
      <c r="U30" s="76">
        <v>1</v>
      </c>
      <c r="V30" s="76">
        <f t="shared" si="17"/>
        <v>1</v>
      </c>
      <c r="W30" s="76">
        <f t="shared" si="18"/>
        <v>0</v>
      </c>
      <c r="X30" s="58">
        <v>3.1538461538461537</v>
      </c>
      <c r="Y30" s="58">
        <v>5.333333333333333</v>
      </c>
      <c r="Z30" s="58">
        <v>5.6923076923076925</v>
      </c>
      <c r="AA30" s="58">
        <v>5</v>
      </c>
      <c r="AB30" s="58">
        <v>5.5384615384615383</v>
      </c>
      <c r="AC30" s="58">
        <v>1.7692307692307692</v>
      </c>
      <c r="AD30" s="58">
        <v>4.416666666666667</v>
      </c>
      <c r="AE30" s="58">
        <v>4.416666666666667</v>
      </c>
      <c r="AF30" s="58">
        <v>3.75</v>
      </c>
      <c r="AG30" s="58">
        <v>4.2307692307692308</v>
      </c>
      <c r="AH30" s="58">
        <v>4.9230769230769234</v>
      </c>
      <c r="AI30" s="58">
        <v>5.0769230769230766</v>
      </c>
      <c r="AJ30" s="58">
        <v>5.3076923076923075</v>
      </c>
      <c r="AK30" s="58">
        <v>5.5</v>
      </c>
      <c r="AL30" s="58">
        <v>4.333333333333333</v>
      </c>
      <c r="AM30" s="58">
        <v>3.8</v>
      </c>
      <c r="AN30" s="59">
        <v>4.1428571428571432</v>
      </c>
      <c r="AO30" s="49">
        <v>4.8035897435897432</v>
      </c>
      <c r="AP30" s="49">
        <v>4.347435897435898</v>
      </c>
      <c r="AQ30" s="49">
        <v>4.4145299145299139</v>
      </c>
      <c r="AR30" s="60">
        <v>5.0544871794871788</v>
      </c>
      <c r="AS30" s="51">
        <v>145</v>
      </c>
      <c r="AT30" s="51">
        <v>2.5</v>
      </c>
      <c r="AU30" s="51">
        <v>132</v>
      </c>
      <c r="AV30" s="87">
        <f t="shared" si="51"/>
        <v>1</v>
      </c>
      <c r="AW30" s="85">
        <f t="shared" si="51"/>
        <v>1</v>
      </c>
      <c r="AX30" s="85">
        <f t="shared" si="51"/>
        <v>0</v>
      </c>
      <c r="AY30" s="85">
        <f t="shared" si="51"/>
        <v>1</v>
      </c>
      <c r="AZ30" s="85" t="e">
        <f t="shared" si="5"/>
        <v>#N/A</v>
      </c>
      <c r="BA30" s="85" t="e">
        <f t="shared" si="6"/>
        <v>#N/A</v>
      </c>
      <c r="BB30" s="85">
        <f t="shared" si="7"/>
        <v>0</v>
      </c>
      <c r="BC30" s="85">
        <f t="shared" si="8"/>
        <v>1</v>
      </c>
      <c r="BD30" s="85">
        <f t="shared" si="9"/>
        <v>1</v>
      </c>
      <c r="BE30" s="85">
        <f t="shared" si="10"/>
        <v>0</v>
      </c>
      <c r="BF30" s="85">
        <f t="shared" si="11"/>
        <v>1</v>
      </c>
      <c r="BG30" s="79">
        <f t="shared" si="35"/>
        <v>3</v>
      </c>
      <c r="BH30" s="79">
        <f t="shared" si="13"/>
        <v>3</v>
      </c>
      <c r="BI30" s="85">
        <f t="shared" si="41"/>
        <v>0</v>
      </c>
      <c r="BJ30" s="85">
        <f t="shared" si="47"/>
        <v>1</v>
      </c>
      <c r="BK30" s="85">
        <f t="shared" si="48"/>
        <v>1</v>
      </c>
      <c r="BL30" s="85">
        <f t="shared" si="44"/>
        <v>1</v>
      </c>
      <c r="BM30" s="85">
        <f t="shared" si="50"/>
        <v>1</v>
      </c>
      <c r="BN30" s="85">
        <f t="shared" si="49"/>
        <v>0</v>
      </c>
      <c r="BO30" s="85">
        <f t="shared" si="45"/>
        <v>1</v>
      </c>
      <c r="BP30" s="85">
        <f t="shared" si="32"/>
        <v>1</v>
      </c>
      <c r="BQ30" s="85">
        <f t="shared" si="31"/>
        <v>0</v>
      </c>
      <c r="BR30" s="85">
        <f>IF(AG30&gt;MEDIAN(AG:AG),1,0)</f>
        <v>0</v>
      </c>
      <c r="BS30" s="85">
        <f t="shared" si="40"/>
        <v>1</v>
      </c>
      <c r="BT30" s="85">
        <f t="shared" si="37"/>
        <v>1</v>
      </c>
      <c r="BU30" s="85">
        <f t="shared" si="38"/>
        <v>1</v>
      </c>
      <c r="BV30" s="85">
        <f t="shared" si="26"/>
        <v>1</v>
      </c>
      <c r="BW30" s="85">
        <f t="shared" si="27"/>
        <v>0</v>
      </c>
      <c r="BX30" s="85">
        <f t="shared" si="29"/>
        <v>0</v>
      </c>
      <c r="BY30" s="85">
        <f t="shared" si="28"/>
        <v>0</v>
      </c>
      <c r="BZ30" s="40">
        <f>LOOKUP(A30,ANT!D:D,ANT!K:K)</f>
        <v>86.8055555555555</v>
      </c>
    </row>
    <row r="31" spans="1:78" ht="17" x14ac:dyDescent="0.2">
      <c r="A31" s="40" t="s">
        <v>102</v>
      </c>
      <c r="B31" s="55" t="s">
        <v>36</v>
      </c>
      <c r="C31" s="3">
        <v>1</v>
      </c>
      <c r="D31" s="3">
        <v>1</v>
      </c>
      <c r="E31" s="121">
        <v>1</v>
      </c>
      <c r="G31" s="124"/>
      <c r="H31" s="115">
        <v>0</v>
      </c>
      <c r="I31" s="56">
        <v>9.6</v>
      </c>
      <c r="J31" s="57" t="s">
        <v>70</v>
      </c>
      <c r="L31" s="45">
        <v>3</v>
      </c>
      <c r="M31" s="45">
        <v>6</v>
      </c>
      <c r="N31" s="45">
        <v>8</v>
      </c>
      <c r="O31" s="45">
        <v>12</v>
      </c>
      <c r="P31" s="46">
        <v>1</v>
      </c>
      <c r="R31" s="76">
        <f t="shared" si="0"/>
        <v>3</v>
      </c>
      <c r="S31" s="76">
        <f t="shared" si="15"/>
        <v>1</v>
      </c>
      <c r="T31" s="76">
        <f t="shared" si="16"/>
        <v>1</v>
      </c>
      <c r="U31" s="76">
        <v>3</v>
      </c>
      <c r="V31" s="76">
        <f t="shared" si="17"/>
        <v>1</v>
      </c>
      <c r="W31" s="76">
        <f t="shared" si="18"/>
        <v>1</v>
      </c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9"/>
      <c r="AV31" s="87" t="s">
        <v>788</v>
      </c>
      <c r="AW31" s="85" t="s">
        <v>788</v>
      </c>
      <c r="AX31" s="85" t="s">
        <v>788</v>
      </c>
      <c r="AY31" s="85" t="s">
        <v>788</v>
      </c>
      <c r="AZ31" s="85" t="str">
        <f t="shared" si="5"/>
        <v>NA</v>
      </c>
      <c r="BA31" s="85" t="str">
        <f t="shared" si="6"/>
        <v>NA</v>
      </c>
      <c r="BB31" s="85" t="str">
        <f t="shared" si="7"/>
        <v>NA</v>
      </c>
      <c r="BC31" s="85" t="str">
        <f t="shared" si="8"/>
        <v>NA</v>
      </c>
      <c r="BD31" s="85" t="str">
        <f t="shared" si="9"/>
        <v>NA</v>
      </c>
      <c r="BE31" s="85" t="str">
        <f t="shared" si="10"/>
        <v>NA</v>
      </c>
      <c r="BF31" s="85" t="str">
        <f t="shared" si="11"/>
        <v>NA</v>
      </c>
      <c r="BG31" s="79" t="str">
        <f t="shared" si="35"/>
        <v>NA</v>
      </c>
      <c r="BH31" s="79" t="str">
        <f t="shared" si="13"/>
        <v>NA</v>
      </c>
      <c r="BI31" s="85" t="str">
        <f t="shared" si="41"/>
        <v>NA</v>
      </c>
      <c r="BJ31" s="85" t="str">
        <f t="shared" si="47"/>
        <v>NA</v>
      </c>
      <c r="BK31" s="85" t="str">
        <f t="shared" si="48"/>
        <v>NA</v>
      </c>
      <c r="BL31" s="85" t="str">
        <f t="shared" si="44"/>
        <v>NA</v>
      </c>
      <c r="BM31" s="85" t="str">
        <f t="shared" si="50"/>
        <v>NA</v>
      </c>
      <c r="BN31" s="85" t="str">
        <f t="shared" si="49"/>
        <v>NA</v>
      </c>
      <c r="BO31" s="85" t="str">
        <f t="shared" si="45"/>
        <v>NA</v>
      </c>
      <c r="BP31" s="85" t="str">
        <f t="shared" si="32"/>
        <v>NA</v>
      </c>
      <c r="BQ31" s="85" t="str">
        <f t="shared" si="31"/>
        <v>NA</v>
      </c>
      <c r="BR31" s="85" t="str">
        <f t="shared" ref="BR31:BR41" si="52">_xlfn.IFS(ISBLANK(AG31),"NA", AG31&gt;MEDIAN(AG:AG),1,AG31&lt;MEDIAN(AG:AG),0)</f>
        <v>NA</v>
      </c>
      <c r="BS31" s="85" t="str">
        <f t="shared" si="40"/>
        <v>NA</v>
      </c>
      <c r="BT31" s="85" t="str">
        <f t="shared" si="37"/>
        <v>NA</v>
      </c>
      <c r="BU31" s="85" t="str">
        <f t="shared" si="38"/>
        <v>NA</v>
      </c>
      <c r="BV31" s="85" t="str">
        <f t="shared" si="26"/>
        <v>NA</v>
      </c>
      <c r="BW31" s="85" t="str">
        <f t="shared" si="27"/>
        <v>NA</v>
      </c>
      <c r="BX31" s="85" t="str">
        <f t="shared" si="29"/>
        <v>NA</v>
      </c>
      <c r="BY31" s="85" t="str">
        <f t="shared" si="28"/>
        <v>NA</v>
      </c>
    </row>
    <row r="32" spans="1:78" x14ac:dyDescent="0.2">
      <c r="A32" s="40" t="s">
        <v>104</v>
      </c>
      <c r="B32" s="55" t="s">
        <v>36</v>
      </c>
      <c r="C32" s="3">
        <v>1</v>
      </c>
      <c r="D32" s="3">
        <v>1</v>
      </c>
      <c r="E32" s="121">
        <v>1</v>
      </c>
      <c r="F32" s="2">
        <v>6</v>
      </c>
      <c r="G32" s="124">
        <v>80</v>
      </c>
      <c r="H32" s="115">
        <v>1</v>
      </c>
      <c r="I32" s="56">
        <v>8.9</v>
      </c>
      <c r="J32" s="57" t="s">
        <v>106</v>
      </c>
      <c r="R32" s="76" t="str">
        <f t="shared" si="0"/>
        <v>NA</v>
      </c>
      <c r="S32" s="76" t="str">
        <f t="shared" si="15"/>
        <v>NA</v>
      </c>
      <c r="T32" s="76" t="str">
        <f t="shared" si="16"/>
        <v>NA</v>
      </c>
      <c r="U32" s="76" t="s">
        <v>788</v>
      </c>
      <c r="V32" s="76" t="str">
        <f t="shared" si="17"/>
        <v>NA</v>
      </c>
      <c r="W32" s="76" t="str">
        <f t="shared" si="18"/>
        <v>NA</v>
      </c>
      <c r="X32" s="58">
        <v>4.9230769230769234</v>
      </c>
      <c r="Y32" s="58">
        <v>4.7692307692307692</v>
      </c>
      <c r="Z32" s="58">
        <v>5.2307692307692308</v>
      </c>
      <c r="AA32" s="58">
        <v>4.7692307692307692</v>
      </c>
      <c r="AB32" s="58">
        <v>4.4615384615384617</v>
      </c>
      <c r="AC32" s="58">
        <v>3.4615384615384617</v>
      </c>
      <c r="AD32" s="58">
        <v>4.166666666666667</v>
      </c>
      <c r="AE32" s="58">
        <v>4.083333333333333</v>
      </c>
      <c r="AF32" s="58">
        <v>4.083333333333333</v>
      </c>
      <c r="AG32" s="58">
        <v>3.8333333333333335</v>
      </c>
      <c r="AH32" s="58">
        <v>4.8461538461538458</v>
      </c>
      <c r="AI32" s="58">
        <v>3.5384615384615383</v>
      </c>
      <c r="AJ32" s="58">
        <v>4.0769230769230766</v>
      </c>
      <c r="AK32" s="58">
        <v>4.166666666666667</v>
      </c>
      <c r="AL32" s="58">
        <v>4</v>
      </c>
      <c r="AM32" s="58">
        <v>4</v>
      </c>
      <c r="AN32" s="59">
        <v>4</v>
      </c>
      <c r="AO32" s="49">
        <v>3.9564102564102561</v>
      </c>
      <c r="AP32" s="49">
        <v>4.2025641025641018</v>
      </c>
      <c r="AQ32" s="49">
        <v>4.6025641025641022</v>
      </c>
      <c r="AR32" s="60">
        <v>3.9455128205128203</v>
      </c>
      <c r="AS32" s="51">
        <v>33.5</v>
      </c>
      <c r="AT32" s="51">
        <v>50</v>
      </c>
      <c r="AU32" s="51">
        <v>168</v>
      </c>
      <c r="AV32" s="87">
        <f t="shared" ref="AV32:AV40" si="53">IF(AO32&lt;MEDIAN(AO:AO),0,1)</f>
        <v>0</v>
      </c>
      <c r="AW32" s="85">
        <f t="shared" ref="AW32:AW40" si="54">IF(AP32&lt;MEDIAN(AP:AP),0,1)</f>
        <v>0</v>
      </c>
      <c r="AX32" s="85">
        <f t="shared" ref="AX32:AX40" si="55">IF(AQ32&lt;MEDIAN(AQ:AQ),0,1)</f>
        <v>1</v>
      </c>
      <c r="AY32" s="85">
        <f t="shared" ref="AY32:AY40" si="56">IF(AR32&lt;MEDIAN(AR:AR),0,1)</f>
        <v>0</v>
      </c>
      <c r="AZ32" s="85">
        <f t="shared" si="5"/>
        <v>0</v>
      </c>
      <c r="BA32" s="85" t="e">
        <f t="shared" si="6"/>
        <v>#N/A</v>
      </c>
      <c r="BB32" s="85" t="e">
        <f t="shared" si="7"/>
        <v>#N/A</v>
      </c>
      <c r="BC32" s="85">
        <f t="shared" si="8"/>
        <v>0</v>
      </c>
      <c r="BD32" s="85">
        <f t="shared" si="9"/>
        <v>0</v>
      </c>
      <c r="BE32" s="85">
        <f t="shared" si="10"/>
        <v>1</v>
      </c>
      <c r="BF32" s="85">
        <f t="shared" si="11"/>
        <v>1</v>
      </c>
      <c r="BG32" s="79">
        <f t="shared" si="35"/>
        <v>0</v>
      </c>
      <c r="BH32" s="79">
        <f t="shared" si="13"/>
        <v>0</v>
      </c>
      <c r="BI32" s="85">
        <f t="shared" si="41"/>
        <v>1</v>
      </c>
      <c r="BJ32" s="85">
        <f t="shared" si="47"/>
        <v>0</v>
      </c>
      <c r="BK32" s="85">
        <f t="shared" si="48"/>
        <v>1</v>
      </c>
      <c r="BL32" s="85">
        <f t="shared" si="44"/>
        <v>1</v>
      </c>
      <c r="BM32" s="85">
        <f t="shared" si="50"/>
        <v>0</v>
      </c>
      <c r="BN32" s="85">
        <f t="shared" si="49"/>
        <v>0</v>
      </c>
      <c r="BO32" s="85">
        <f t="shared" si="45"/>
        <v>0</v>
      </c>
      <c r="BP32" s="85">
        <f>IF(AE32&gt;MEDIAN(AE:AE),1,0)</f>
        <v>0</v>
      </c>
      <c r="BQ32" s="85">
        <f t="shared" si="31"/>
        <v>0</v>
      </c>
      <c r="BR32" s="85">
        <f t="shared" si="52"/>
        <v>0</v>
      </c>
      <c r="BS32" s="85">
        <f t="shared" si="40"/>
        <v>1</v>
      </c>
      <c r="BT32" s="85">
        <f t="shared" si="37"/>
        <v>0</v>
      </c>
      <c r="BU32" s="85">
        <f t="shared" si="38"/>
        <v>0</v>
      </c>
      <c r="BV32" s="85">
        <f t="shared" si="26"/>
        <v>0</v>
      </c>
      <c r="BW32" s="85">
        <f t="shared" si="27"/>
        <v>0</v>
      </c>
      <c r="BX32" s="85">
        <f t="shared" si="29"/>
        <v>0</v>
      </c>
      <c r="BY32" s="85">
        <f t="shared" si="28"/>
        <v>0</v>
      </c>
      <c r="BZ32" s="40">
        <f>LOOKUP(A32,ANT!D:D,ANT!K:K)</f>
        <v>82.6388888888888</v>
      </c>
    </row>
    <row r="33" spans="1:78" x14ac:dyDescent="0.2">
      <c r="A33" s="40" t="s">
        <v>107</v>
      </c>
      <c r="B33" s="55" t="s">
        <v>36</v>
      </c>
      <c r="C33" s="3">
        <v>1</v>
      </c>
      <c r="D33" s="3">
        <v>1</v>
      </c>
      <c r="E33" s="121">
        <v>1</v>
      </c>
      <c r="F33" s="2">
        <v>6</v>
      </c>
      <c r="G33" s="124">
        <v>81</v>
      </c>
      <c r="H33" s="115">
        <v>1</v>
      </c>
      <c r="I33" s="56">
        <v>9</v>
      </c>
      <c r="J33" s="57" t="s">
        <v>37</v>
      </c>
      <c r="L33" s="45">
        <v>5</v>
      </c>
      <c r="M33" s="45">
        <v>8</v>
      </c>
      <c r="O33" s="45">
        <v>12</v>
      </c>
      <c r="P33" s="46">
        <v>1</v>
      </c>
      <c r="R33" s="76">
        <f t="shared" si="0"/>
        <v>2</v>
      </c>
      <c r="S33" s="76">
        <f t="shared" si="15"/>
        <v>1</v>
      </c>
      <c r="T33" s="76">
        <f t="shared" si="16"/>
        <v>1</v>
      </c>
      <c r="U33" s="76">
        <v>2</v>
      </c>
      <c r="V33" s="76">
        <f t="shared" si="17"/>
        <v>1</v>
      </c>
      <c r="W33" s="76">
        <f t="shared" si="18"/>
        <v>1</v>
      </c>
      <c r="X33" s="63">
        <v>4.4615384615384617</v>
      </c>
      <c r="Y33" s="63">
        <v>5</v>
      </c>
      <c r="Z33" s="63">
        <v>5.333333333333333</v>
      </c>
      <c r="AA33" s="63">
        <v>4.384615384615385</v>
      </c>
      <c r="AB33" s="63">
        <v>5.2727272727272725</v>
      </c>
      <c r="AC33" s="63">
        <v>2.8461538461538463</v>
      </c>
      <c r="AD33" s="63">
        <v>4.166666666666667</v>
      </c>
      <c r="AE33" s="63">
        <v>2.9166666666666665</v>
      </c>
      <c r="AF33" s="63">
        <v>3.0833333333333335</v>
      </c>
      <c r="AG33" s="63">
        <v>3.3076923076923075</v>
      </c>
      <c r="AH33" s="63">
        <v>5.0769230769230766</v>
      </c>
      <c r="AI33" s="63">
        <v>5.166666666666667</v>
      </c>
      <c r="AJ33" s="63">
        <v>5.384615384615385</v>
      </c>
      <c r="AK33" s="63">
        <v>3.6666666666666665</v>
      </c>
      <c r="AL33" s="63">
        <v>4.666666666666667</v>
      </c>
      <c r="AM33" s="63">
        <v>4.8</v>
      </c>
      <c r="AN33" s="64">
        <v>4.7142857142857144</v>
      </c>
      <c r="AO33" s="49">
        <v>4.7369230769230768</v>
      </c>
      <c r="AP33" s="49">
        <v>3.7102564102564104</v>
      </c>
      <c r="AQ33" s="49">
        <v>4.5497280497280501</v>
      </c>
      <c r="AR33" s="60">
        <v>4.7211538461538458</v>
      </c>
      <c r="AS33" s="51">
        <v>34</v>
      </c>
      <c r="AT33" s="51">
        <v>89.5</v>
      </c>
      <c r="AU33" s="51">
        <v>9.5</v>
      </c>
      <c r="AV33" s="87">
        <f t="shared" si="53"/>
        <v>1</v>
      </c>
      <c r="AW33" s="85">
        <f t="shared" si="54"/>
        <v>0</v>
      </c>
      <c r="AX33" s="85">
        <f t="shared" si="55"/>
        <v>0</v>
      </c>
      <c r="AY33" s="85">
        <f t="shared" si="56"/>
        <v>0</v>
      </c>
      <c r="AZ33" s="85" t="e">
        <f t="shared" si="5"/>
        <v>#N/A</v>
      </c>
      <c r="BA33" s="85">
        <f t="shared" si="6"/>
        <v>0</v>
      </c>
      <c r="BB33" s="85" t="e">
        <f t="shared" si="7"/>
        <v>#N/A</v>
      </c>
      <c r="BC33" s="85" t="e">
        <f t="shared" si="8"/>
        <v>#N/A</v>
      </c>
      <c r="BD33" s="85">
        <f t="shared" si="9"/>
        <v>0</v>
      </c>
      <c r="BE33" s="85">
        <f t="shared" si="10"/>
        <v>1</v>
      </c>
      <c r="BF33" s="85">
        <f t="shared" si="11"/>
        <v>0</v>
      </c>
      <c r="BG33" s="79">
        <f t="shared" si="35"/>
        <v>2</v>
      </c>
      <c r="BH33" s="79">
        <f t="shared" si="13"/>
        <v>0</v>
      </c>
      <c r="BI33" s="85">
        <f t="shared" si="41"/>
        <v>0</v>
      </c>
      <c r="BJ33" s="85">
        <f t="shared" si="47"/>
        <v>1</v>
      </c>
      <c r="BK33" s="85">
        <f t="shared" si="48"/>
        <v>1</v>
      </c>
      <c r="BL33" s="85">
        <f>IF(AA33&gt;MEDIAN(AA:AA),1,0)</f>
        <v>0</v>
      </c>
      <c r="BM33" s="85">
        <f t="shared" si="50"/>
        <v>0</v>
      </c>
      <c r="BN33" s="85">
        <f t="shared" si="49"/>
        <v>0</v>
      </c>
      <c r="BO33" s="85">
        <f t="shared" si="45"/>
        <v>0</v>
      </c>
      <c r="BP33" s="85">
        <f t="shared" ref="BP33:BP58" si="57">_xlfn.IFS(ISBLANK(AE33),"NA", AE33&gt;MEDIAN(AE:AE),1,AE33&lt;MEDIAN(AE:AE),0)</f>
        <v>0</v>
      </c>
      <c r="BQ33" s="85">
        <f t="shared" si="31"/>
        <v>0</v>
      </c>
      <c r="BR33" s="85">
        <f t="shared" si="52"/>
        <v>0</v>
      </c>
      <c r="BS33" s="85">
        <f t="shared" si="40"/>
        <v>1</v>
      </c>
      <c r="BT33" s="85">
        <f t="shared" si="37"/>
        <v>1</v>
      </c>
      <c r="BU33" s="85">
        <f t="shared" si="38"/>
        <v>1</v>
      </c>
      <c r="BV33" s="85">
        <f t="shared" si="26"/>
        <v>0</v>
      </c>
      <c r="BW33" s="85">
        <f t="shared" si="27"/>
        <v>1</v>
      </c>
      <c r="BX33" s="85">
        <f t="shared" si="29"/>
        <v>1</v>
      </c>
      <c r="BY33" s="85">
        <f t="shared" si="28"/>
        <v>1</v>
      </c>
      <c r="BZ33" s="40">
        <f>LOOKUP(A33,ANT!D:D,ANT!K:K)</f>
        <v>90.2777777777777</v>
      </c>
    </row>
    <row r="34" spans="1:78" x14ac:dyDescent="0.2">
      <c r="A34" s="40" t="s">
        <v>109</v>
      </c>
      <c r="B34" s="55" t="s">
        <v>36</v>
      </c>
      <c r="C34" s="3">
        <v>1</v>
      </c>
      <c r="D34" s="3">
        <v>1</v>
      </c>
      <c r="E34" s="121">
        <v>1</v>
      </c>
      <c r="F34" s="2">
        <v>6</v>
      </c>
      <c r="G34" s="124">
        <v>72</v>
      </c>
      <c r="H34" s="115">
        <v>0</v>
      </c>
      <c r="I34" s="56">
        <v>9.8000000000000007</v>
      </c>
      <c r="J34" s="57" t="s">
        <v>37</v>
      </c>
      <c r="L34" s="45">
        <v>14</v>
      </c>
      <c r="M34" s="45">
        <v>9</v>
      </c>
      <c r="O34" s="45">
        <v>12</v>
      </c>
      <c r="P34" s="46">
        <v>1</v>
      </c>
      <c r="R34" s="76">
        <f t="shared" si="0"/>
        <v>2</v>
      </c>
      <c r="S34" s="76">
        <f t="shared" si="15"/>
        <v>1</v>
      </c>
      <c r="T34" s="76">
        <f t="shared" si="16"/>
        <v>1</v>
      </c>
      <c r="U34" s="76">
        <v>2</v>
      </c>
      <c r="V34" s="76">
        <f t="shared" si="17"/>
        <v>1</v>
      </c>
      <c r="W34" s="76">
        <f t="shared" si="18"/>
        <v>1</v>
      </c>
      <c r="X34" s="58">
        <v>5.0769230769230766</v>
      </c>
      <c r="Y34" s="58">
        <v>4.615384615384615</v>
      </c>
      <c r="Z34" s="58">
        <v>5.5384615384615383</v>
      </c>
      <c r="AA34" s="58">
        <v>4.7692307692307692</v>
      </c>
      <c r="AB34" s="58">
        <v>5.384615384615385</v>
      </c>
      <c r="AC34" s="58">
        <v>3.7692307692307692</v>
      </c>
      <c r="AD34" s="58">
        <v>3.6363636363636362</v>
      </c>
      <c r="AE34" s="58">
        <v>3.9</v>
      </c>
      <c r="AF34" s="58">
        <v>4.3636363636363633</v>
      </c>
      <c r="AG34" s="58">
        <v>4.384615384615385</v>
      </c>
      <c r="AH34" s="58">
        <v>4.3636363636363633</v>
      </c>
      <c r="AI34" s="58">
        <v>4.583333333333333</v>
      </c>
      <c r="AJ34" s="58">
        <v>5.0909090909090908</v>
      </c>
      <c r="AK34" s="58">
        <v>4.7777777777777777</v>
      </c>
      <c r="AL34" s="58">
        <v>4.2222222222222223</v>
      </c>
      <c r="AM34" s="58">
        <v>3.6</v>
      </c>
      <c r="AN34" s="59">
        <v>4</v>
      </c>
      <c r="AO34" s="49">
        <v>4.4548484848484851</v>
      </c>
      <c r="AP34" s="49">
        <v>4.1296503496503494</v>
      </c>
      <c r="AQ34" s="49">
        <v>4.8589743589743595</v>
      </c>
      <c r="AR34" s="60">
        <v>4.6685606060606055</v>
      </c>
      <c r="AS34" s="51">
        <v>4</v>
      </c>
      <c r="AT34" s="51">
        <v>41</v>
      </c>
      <c r="AU34" s="51">
        <v>142.5</v>
      </c>
      <c r="AV34" s="87">
        <f t="shared" si="53"/>
        <v>0</v>
      </c>
      <c r="AW34" s="85">
        <f t="shared" si="54"/>
        <v>0</v>
      </c>
      <c r="AX34" s="85">
        <f t="shared" si="55"/>
        <v>1</v>
      </c>
      <c r="AY34" s="85">
        <f t="shared" si="56"/>
        <v>0</v>
      </c>
      <c r="AZ34" s="85">
        <f t="shared" si="5"/>
        <v>0</v>
      </c>
      <c r="BA34" s="85" t="e">
        <f t="shared" si="6"/>
        <v>#N/A</v>
      </c>
      <c r="BB34" s="85">
        <f t="shared" si="7"/>
        <v>1</v>
      </c>
      <c r="BC34" s="85" t="e">
        <f t="shared" si="8"/>
        <v>#N/A</v>
      </c>
      <c r="BD34" s="85">
        <f t="shared" si="9"/>
        <v>0</v>
      </c>
      <c r="BE34" s="85" t="e">
        <f t="shared" si="10"/>
        <v>#N/A</v>
      </c>
      <c r="BF34" s="85">
        <f t="shared" si="11"/>
        <v>1</v>
      </c>
      <c r="BG34" s="79">
        <f t="shared" si="35"/>
        <v>0</v>
      </c>
      <c r="BH34" s="79">
        <f t="shared" si="13"/>
        <v>0</v>
      </c>
      <c r="BI34" s="85">
        <f t="shared" si="41"/>
        <v>1</v>
      </c>
      <c r="BJ34" s="85">
        <f t="shared" si="47"/>
        <v>0</v>
      </c>
      <c r="BK34" s="85">
        <f t="shared" si="48"/>
        <v>1</v>
      </c>
      <c r="BL34" s="85">
        <f t="shared" ref="BL34:BL65" si="58">_xlfn.IFS(ISBLANK(AA34),"NA", AA34&gt;MEDIAN(AA:AA),1,AA34&lt;MEDIAN(AA:AA),0)</f>
        <v>1</v>
      </c>
      <c r="BM34" s="85">
        <f t="shared" si="50"/>
        <v>1</v>
      </c>
      <c r="BN34" s="85">
        <f t="shared" si="49"/>
        <v>1</v>
      </c>
      <c r="BO34" s="85">
        <f t="shared" si="45"/>
        <v>0</v>
      </c>
      <c r="BP34" s="85">
        <f t="shared" si="57"/>
        <v>0</v>
      </c>
      <c r="BQ34" s="85">
        <f t="shared" si="31"/>
        <v>1</v>
      </c>
      <c r="BR34" s="85">
        <f t="shared" si="52"/>
        <v>1</v>
      </c>
      <c r="BS34" s="85">
        <f t="shared" si="40"/>
        <v>0</v>
      </c>
      <c r="BT34" s="85">
        <f t="shared" si="37"/>
        <v>0</v>
      </c>
      <c r="BU34" s="85">
        <f t="shared" si="38"/>
        <v>1</v>
      </c>
      <c r="BV34" s="85">
        <f t="shared" si="26"/>
        <v>0</v>
      </c>
      <c r="BW34" s="85">
        <f t="shared" si="27"/>
        <v>0</v>
      </c>
      <c r="BX34" s="85">
        <f t="shared" si="29"/>
        <v>0</v>
      </c>
      <c r="BY34" s="85">
        <f t="shared" si="28"/>
        <v>0</v>
      </c>
      <c r="BZ34" s="40">
        <f>LOOKUP(A34,ANT!D:D,ANT!K:K)</f>
        <v>75</v>
      </c>
    </row>
    <row r="35" spans="1:78" x14ac:dyDescent="0.2">
      <c r="A35" s="40" t="s">
        <v>111</v>
      </c>
      <c r="B35" s="55" t="s">
        <v>36</v>
      </c>
      <c r="C35" s="3">
        <v>1</v>
      </c>
      <c r="D35" s="3">
        <v>1</v>
      </c>
      <c r="E35" s="121">
        <v>1</v>
      </c>
      <c r="F35" s="2">
        <v>6</v>
      </c>
      <c r="G35" s="124">
        <v>82</v>
      </c>
      <c r="H35" s="115">
        <v>0</v>
      </c>
      <c r="I35" s="56">
        <v>9.1</v>
      </c>
      <c r="J35" s="57" t="s">
        <v>37</v>
      </c>
      <c r="L35" s="45">
        <v>9</v>
      </c>
      <c r="O35" s="45">
        <v>11</v>
      </c>
      <c r="P35" s="46">
        <v>1</v>
      </c>
      <c r="R35" s="76">
        <f t="shared" si="0"/>
        <v>1</v>
      </c>
      <c r="S35" s="76">
        <f t="shared" si="15"/>
        <v>1</v>
      </c>
      <c r="T35" s="76">
        <f t="shared" si="16"/>
        <v>1</v>
      </c>
      <c r="U35" s="76">
        <v>1</v>
      </c>
      <c r="V35" s="76">
        <f t="shared" si="17"/>
        <v>0</v>
      </c>
      <c r="W35" s="76">
        <f t="shared" si="18"/>
        <v>0</v>
      </c>
      <c r="X35" s="58">
        <v>4.615384615384615</v>
      </c>
      <c r="Y35" s="58">
        <v>4.8461538461538458</v>
      </c>
      <c r="Z35" s="58">
        <v>4.615384615384615</v>
      </c>
      <c r="AA35" s="58">
        <v>4.0769230769230766</v>
      </c>
      <c r="AB35" s="58">
        <v>4.615384615384615</v>
      </c>
      <c r="AC35" s="58">
        <v>2.5384615384615383</v>
      </c>
      <c r="AD35" s="58">
        <v>4.583333333333333</v>
      </c>
      <c r="AE35" s="58">
        <v>4</v>
      </c>
      <c r="AF35" s="58">
        <v>4.416666666666667</v>
      </c>
      <c r="AG35" s="58">
        <v>3.3846153846153846</v>
      </c>
      <c r="AH35" s="58">
        <v>4.7692307692307692</v>
      </c>
      <c r="AI35" s="58">
        <v>5.1538461538461542</v>
      </c>
      <c r="AJ35" s="58">
        <v>5.0769230769230766</v>
      </c>
      <c r="AK35" s="58">
        <v>5.166666666666667</v>
      </c>
      <c r="AL35" s="58">
        <v>4.75</v>
      </c>
      <c r="AM35" s="58">
        <v>4.5999999999999996</v>
      </c>
      <c r="AN35" s="59">
        <v>4.6923076923076925</v>
      </c>
      <c r="AO35" s="49">
        <v>4.9494871794871802</v>
      </c>
      <c r="AP35" s="49">
        <v>4.2307692307692308</v>
      </c>
      <c r="AQ35" s="49">
        <v>4.2179487179487181</v>
      </c>
      <c r="AR35" s="60">
        <v>5.0368589743589745</v>
      </c>
      <c r="AS35" s="51">
        <v>33.5</v>
      </c>
      <c r="AT35" s="51">
        <v>10.5</v>
      </c>
      <c r="AU35" s="51">
        <v>64</v>
      </c>
      <c r="AV35" s="87">
        <f t="shared" si="53"/>
        <v>1</v>
      </c>
      <c r="AW35" s="85">
        <f t="shared" si="54"/>
        <v>0</v>
      </c>
      <c r="AX35" s="85">
        <f t="shared" si="55"/>
        <v>0</v>
      </c>
      <c r="AY35" s="85">
        <f t="shared" si="56"/>
        <v>1</v>
      </c>
      <c r="AZ35" s="85" t="e">
        <f t="shared" si="5"/>
        <v>#N/A</v>
      </c>
      <c r="BA35" s="85" t="e">
        <f t="shared" si="6"/>
        <v>#N/A</v>
      </c>
      <c r="BB35" s="85">
        <f t="shared" si="7"/>
        <v>0</v>
      </c>
      <c r="BC35" s="85">
        <f t="shared" si="8"/>
        <v>1</v>
      </c>
      <c r="BD35" s="85">
        <f t="shared" si="9"/>
        <v>0</v>
      </c>
      <c r="BE35" s="85">
        <f t="shared" si="10"/>
        <v>0</v>
      </c>
      <c r="BF35" s="85">
        <f t="shared" si="11"/>
        <v>0</v>
      </c>
      <c r="BG35" s="79">
        <f t="shared" si="35"/>
        <v>2</v>
      </c>
      <c r="BH35" s="79">
        <f t="shared" si="13"/>
        <v>2</v>
      </c>
      <c r="BI35" s="85">
        <f>IF(X35&gt;MEDIAN(X:X),1,0)</f>
        <v>0</v>
      </c>
      <c r="BJ35" s="85">
        <f>IF(Y35&gt;MEDIAN(Y:Y),1,0)</f>
        <v>0</v>
      </c>
      <c r="BK35" s="85">
        <f t="shared" si="48"/>
        <v>0</v>
      </c>
      <c r="BL35" s="85">
        <f t="shared" si="58"/>
        <v>0</v>
      </c>
      <c r="BM35" s="85">
        <f t="shared" si="50"/>
        <v>0</v>
      </c>
      <c r="BN35" s="85">
        <f t="shared" si="49"/>
        <v>0</v>
      </c>
      <c r="BO35" s="85">
        <f t="shared" si="45"/>
        <v>1</v>
      </c>
      <c r="BP35" s="85">
        <f t="shared" si="57"/>
        <v>0</v>
      </c>
      <c r="BQ35" s="85">
        <f t="shared" si="31"/>
        <v>1</v>
      </c>
      <c r="BR35" s="85">
        <f t="shared" si="52"/>
        <v>0</v>
      </c>
      <c r="BS35" s="85">
        <f t="shared" si="40"/>
        <v>1</v>
      </c>
      <c r="BT35" s="85">
        <f t="shared" ref="BT35:BT98" si="59">_xlfn.IFS(ISBLANK(AI35),"NA", AI35&gt;MEDIAN(AI:AI),1,AI35&lt;MEDIAN(AI:AI),0)</f>
        <v>1</v>
      </c>
      <c r="BU35" s="85">
        <f>IF(AJ35&gt;MEDIAN(AJ:AJ),1,0)</f>
        <v>0</v>
      </c>
      <c r="BV35" s="85">
        <f t="shared" si="26"/>
        <v>1</v>
      </c>
      <c r="BW35" s="85">
        <f t="shared" si="27"/>
        <v>1</v>
      </c>
      <c r="BX35" s="85">
        <f t="shared" si="29"/>
        <v>1</v>
      </c>
      <c r="BY35" s="85">
        <f t="shared" si="28"/>
        <v>1</v>
      </c>
      <c r="BZ35" s="40">
        <f>LOOKUP(A35,ANT!D:D,ANT!K:K)</f>
        <v>70.8333333333333</v>
      </c>
    </row>
    <row r="36" spans="1:78" x14ac:dyDescent="0.2">
      <c r="A36" s="40" t="s">
        <v>113</v>
      </c>
      <c r="B36" s="55" t="s">
        <v>36</v>
      </c>
      <c r="C36" s="3">
        <v>1</v>
      </c>
      <c r="D36" s="3">
        <v>1</v>
      </c>
      <c r="E36" s="121">
        <v>1</v>
      </c>
      <c r="F36" s="2">
        <v>6</v>
      </c>
      <c r="G36" s="124">
        <v>79</v>
      </c>
      <c r="H36" s="115">
        <v>0</v>
      </c>
      <c r="I36" s="56">
        <v>8.3000000000000007</v>
      </c>
      <c r="J36" s="57" t="s">
        <v>40</v>
      </c>
      <c r="R36" s="76" t="str">
        <f t="shared" si="0"/>
        <v>NA</v>
      </c>
      <c r="S36" s="76" t="str">
        <f t="shared" si="15"/>
        <v>NA</v>
      </c>
      <c r="T36" s="76" t="str">
        <f t="shared" si="16"/>
        <v>NA</v>
      </c>
      <c r="U36" s="76" t="s">
        <v>788</v>
      </c>
      <c r="V36" s="76" t="str">
        <f t="shared" si="17"/>
        <v>NA</v>
      </c>
      <c r="W36" s="76" t="str">
        <f t="shared" si="18"/>
        <v>NA</v>
      </c>
      <c r="X36" s="63">
        <v>4.7692307692307692</v>
      </c>
      <c r="Y36" s="63">
        <v>4.4615384615384617</v>
      </c>
      <c r="Z36" s="63">
        <v>4.384615384615385</v>
      </c>
      <c r="AA36" s="63">
        <v>4.3076923076923075</v>
      </c>
      <c r="AB36" s="63">
        <v>3.9230769230769229</v>
      </c>
      <c r="AC36" s="63">
        <v>3.9230769230769229</v>
      </c>
      <c r="AD36" s="63">
        <v>4.583333333333333</v>
      </c>
      <c r="AE36" s="63">
        <v>3.4166666666666665</v>
      </c>
      <c r="AF36" s="63">
        <v>3.5</v>
      </c>
      <c r="AG36" s="63">
        <v>2.3076923076923075</v>
      </c>
      <c r="AH36" s="63">
        <v>5.5384615384615383</v>
      </c>
      <c r="AI36" s="63">
        <v>5.6923076923076925</v>
      </c>
      <c r="AJ36" s="63">
        <v>4.9230769230769234</v>
      </c>
      <c r="AK36" s="63">
        <v>4.833333333333333</v>
      </c>
      <c r="AL36" s="63">
        <v>4.666666666666667</v>
      </c>
      <c r="AM36" s="63">
        <v>4.5999999999999996</v>
      </c>
      <c r="AN36" s="64">
        <v>4.6428571428571432</v>
      </c>
      <c r="AO36" s="49">
        <v>4.9430769230769229</v>
      </c>
      <c r="AP36" s="49">
        <v>3.8692307692307693</v>
      </c>
      <c r="AQ36" s="49">
        <v>4.2948717948717947</v>
      </c>
      <c r="AR36" s="60">
        <v>5.0288461538461542</v>
      </c>
      <c r="AV36" s="87">
        <f t="shared" si="53"/>
        <v>1</v>
      </c>
      <c r="AW36" s="85">
        <f t="shared" si="54"/>
        <v>0</v>
      </c>
      <c r="AX36" s="85">
        <f t="shared" si="55"/>
        <v>0</v>
      </c>
      <c r="AY36" s="85">
        <f t="shared" si="56"/>
        <v>1</v>
      </c>
      <c r="AZ36" s="85" t="e">
        <f t="shared" si="5"/>
        <v>#N/A</v>
      </c>
      <c r="BA36" s="85">
        <f t="shared" si="6"/>
        <v>0</v>
      </c>
      <c r="BB36" s="85">
        <f t="shared" si="7"/>
        <v>0</v>
      </c>
      <c r="BC36" s="85" t="e">
        <f t="shared" si="8"/>
        <v>#N/A</v>
      </c>
      <c r="BD36" s="85" t="str">
        <f t="shared" si="9"/>
        <v>NA</v>
      </c>
      <c r="BE36" s="85" t="str">
        <f t="shared" si="10"/>
        <v>NA</v>
      </c>
      <c r="BF36" s="85" t="str">
        <f t="shared" si="11"/>
        <v>NA</v>
      </c>
      <c r="BG36" s="79">
        <f t="shared" si="35"/>
        <v>2</v>
      </c>
      <c r="BH36" s="79">
        <f t="shared" si="13"/>
        <v>2</v>
      </c>
      <c r="BI36" s="85">
        <f t="shared" ref="BI36:BI52" si="60">_xlfn.IFS(ISBLANK(X36),"NA", X36&gt;MEDIAN(X:X),1,X36&lt;MEDIAN(X:X),0)</f>
        <v>1</v>
      </c>
      <c r="BJ36" s="85">
        <f t="shared" ref="BJ36:BJ52" si="61">_xlfn.IFS(ISBLANK(Y36),"NA", Y36&gt;MEDIAN(Y:Y),1,Y36&lt;MEDIAN(Y:Y),0)</f>
        <v>0</v>
      </c>
      <c r="BK36" s="85">
        <f t="shared" si="48"/>
        <v>0</v>
      </c>
      <c r="BL36" s="85">
        <f t="shared" si="58"/>
        <v>0</v>
      </c>
      <c r="BM36" s="85">
        <f t="shared" si="50"/>
        <v>0</v>
      </c>
      <c r="BN36" s="85">
        <f t="shared" si="49"/>
        <v>1</v>
      </c>
      <c r="BO36" s="85">
        <f t="shared" si="45"/>
        <v>1</v>
      </c>
      <c r="BP36" s="85">
        <f t="shared" si="57"/>
        <v>0</v>
      </c>
      <c r="BQ36" s="85">
        <f t="shared" si="31"/>
        <v>0</v>
      </c>
      <c r="BR36" s="85">
        <f t="shared" si="52"/>
        <v>0</v>
      </c>
      <c r="BS36" s="85">
        <f t="shared" si="40"/>
        <v>1</v>
      </c>
      <c r="BT36" s="85">
        <f t="shared" si="59"/>
        <v>1</v>
      </c>
      <c r="BU36" s="85">
        <f t="shared" ref="BU36:BU60" si="62">_xlfn.IFS(ISBLANK(AJ36),"NA", AJ36&gt;MEDIAN(AJ:AJ),1,AJ36&lt;MEDIAN(AJ:AJ),0)</f>
        <v>0</v>
      </c>
      <c r="BV36" s="85">
        <f t="shared" si="26"/>
        <v>0</v>
      </c>
      <c r="BW36" s="85">
        <f t="shared" si="27"/>
        <v>1</v>
      </c>
      <c r="BX36" s="85">
        <f t="shared" si="29"/>
        <v>1</v>
      </c>
      <c r="BY36" s="85">
        <f t="shared" si="28"/>
        <v>1</v>
      </c>
    </row>
    <row r="37" spans="1:78" x14ac:dyDescent="0.2">
      <c r="A37" s="40" t="s">
        <v>115</v>
      </c>
      <c r="B37" s="55" t="s">
        <v>36</v>
      </c>
      <c r="C37" s="3">
        <v>1</v>
      </c>
      <c r="D37" s="3">
        <v>1</v>
      </c>
      <c r="E37" s="121">
        <v>1</v>
      </c>
      <c r="F37" s="2">
        <v>6</v>
      </c>
      <c r="G37" s="124">
        <v>75</v>
      </c>
      <c r="H37" s="115">
        <v>1</v>
      </c>
      <c r="I37" s="56">
        <v>7.6</v>
      </c>
      <c r="J37" s="57" t="s">
        <v>40</v>
      </c>
      <c r="R37" s="76" t="str">
        <f t="shared" si="0"/>
        <v>NA</v>
      </c>
      <c r="S37" s="76" t="str">
        <f t="shared" si="15"/>
        <v>NA</v>
      </c>
      <c r="T37" s="76" t="str">
        <f t="shared" si="16"/>
        <v>NA</v>
      </c>
      <c r="U37" s="76" t="s">
        <v>788</v>
      </c>
      <c r="V37" s="76" t="str">
        <f t="shared" si="17"/>
        <v>NA</v>
      </c>
      <c r="W37" s="76" t="str">
        <f t="shared" si="18"/>
        <v>NA</v>
      </c>
      <c r="X37" s="58">
        <v>5.6923076923076925</v>
      </c>
      <c r="Y37" s="58">
        <v>4.9230769230769234</v>
      </c>
      <c r="Z37" s="58">
        <v>6.1538461538461542</v>
      </c>
      <c r="AA37" s="58">
        <v>4.2727272727272725</v>
      </c>
      <c r="AB37" s="58">
        <v>4.615384615384615</v>
      </c>
      <c r="AC37" s="58">
        <v>3.0769230769230771</v>
      </c>
      <c r="AD37" s="58">
        <v>3.3333333333333335</v>
      </c>
      <c r="AE37" s="58">
        <v>5</v>
      </c>
      <c r="AF37" s="58">
        <v>5.083333333333333</v>
      </c>
      <c r="AG37" s="58">
        <v>3.75</v>
      </c>
      <c r="AH37" s="58">
        <v>4.5384615384615383</v>
      </c>
      <c r="AI37" s="58">
        <v>4.8181818181818183</v>
      </c>
      <c r="AJ37" s="58">
        <v>5.3</v>
      </c>
      <c r="AK37" s="58">
        <v>4.916666666666667</v>
      </c>
      <c r="AL37" s="58">
        <v>3.4444444444444446</v>
      </c>
      <c r="AM37" s="58">
        <v>5.6</v>
      </c>
      <c r="AN37" s="59">
        <v>4.2142857142857144</v>
      </c>
      <c r="AO37" s="49">
        <v>4.8158585858585869</v>
      </c>
      <c r="AP37" s="49">
        <v>4.3410256410256407</v>
      </c>
      <c r="AQ37" s="49">
        <v>4.7890442890442895</v>
      </c>
      <c r="AR37" s="60">
        <v>4.6198232323232329</v>
      </c>
      <c r="AV37" s="87">
        <f t="shared" si="53"/>
        <v>1</v>
      </c>
      <c r="AW37" s="85">
        <f t="shared" si="54"/>
        <v>1</v>
      </c>
      <c r="AX37" s="85">
        <f t="shared" si="55"/>
        <v>1</v>
      </c>
      <c r="AY37" s="85">
        <f t="shared" si="56"/>
        <v>0</v>
      </c>
      <c r="AZ37" s="85" t="e">
        <f t="shared" si="5"/>
        <v>#N/A</v>
      </c>
      <c r="BA37" s="85" t="e">
        <f t="shared" si="6"/>
        <v>#N/A</v>
      </c>
      <c r="BB37" s="85">
        <f t="shared" si="7"/>
        <v>1</v>
      </c>
      <c r="BC37" s="85" t="e">
        <f t="shared" si="8"/>
        <v>#N/A</v>
      </c>
      <c r="BD37" s="85" t="str">
        <f t="shared" si="9"/>
        <v>NA</v>
      </c>
      <c r="BE37" s="85" t="str">
        <f t="shared" si="10"/>
        <v>NA</v>
      </c>
      <c r="BF37" s="85" t="str">
        <f t="shared" si="11"/>
        <v>NA</v>
      </c>
      <c r="BG37" s="79">
        <f t="shared" si="35"/>
        <v>3</v>
      </c>
      <c r="BH37" s="79">
        <f t="shared" si="13"/>
        <v>1</v>
      </c>
      <c r="BI37" s="85">
        <f t="shared" si="60"/>
        <v>1</v>
      </c>
      <c r="BJ37" s="85">
        <f t="shared" si="61"/>
        <v>1</v>
      </c>
      <c r="BK37" s="85">
        <f t="shared" si="48"/>
        <v>1</v>
      </c>
      <c r="BL37" s="85">
        <f t="shared" si="58"/>
        <v>0</v>
      </c>
      <c r="BM37" s="85">
        <f t="shared" si="50"/>
        <v>0</v>
      </c>
      <c r="BN37" s="85">
        <f t="shared" si="49"/>
        <v>0</v>
      </c>
      <c r="BO37" s="85">
        <f t="shared" si="45"/>
        <v>0</v>
      </c>
      <c r="BP37" s="85">
        <f t="shared" si="57"/>
        <v>1</v>
      </c>
      <c r="BQ37" s="85">
        <f t="shared" si="31"/>
        <v>1</v>
      </c>
      <c r="BR37" s="85">
        <f t="shared" si="52"/>
        <v>0</v>
      </c>
      <c r="BS37" s="85">
        <f t="shared" si="40"/>
        <v>0</v>
      </c>
      <c r="BT37" s="85">
        <f t="shared" si="59"/>
        <v>1</v>
      </c>
      <c r="BU37" s="85">
        <f t="shared" si="62"/>
        <v>1</v>
      </c>
      <c r="BV37" s="85">
        <f t="shared" si="26"/>
        <v>0</v>
      </c>
      <c r="BW37" s="85">
        <f t="shared" si="27"/>
        <v>0</v>
      </c>
      <c r="BX37" s="85">
        <f t="shared" si="29"/>
        <v>1</v>
      </c>
      <c r="BY37" s="85">
        <f t="shared" si="28"/>
        <v>0</v>
      </c>
    </row>
    <row r="38" spans="1:78" x14ac:dyDescent="0.2">
      <c r="A38" s="40" t="s">
        <v>117</v>
      </c>
      <c r="B38" s="55" t="s">
        <v>36</v>
      </c>
      <c r="C38" s="3">
        <v>1</v>
      </c>
      <c r="D38" s="3">
        <v>1</v>
      </c>
      <c r="E38" s="121">
        <v>1</v>
      </c>
      <c r="F38" s="2">
        <v>6</v>
      </c>
      <c r="G38" s="124">
        <v>76</v>
      </c>
      <c r="H38" s="115">
        <v>1</v>
      </c>
      <c r="I38" s="56">
        <v>7.8</v>
      </c>
      <c r="J38" s="57" t="s">
        <v>40</v>
      </c>
      <c r="R38" s="76" t="str">
        <f t="shared" si="0"/>
        <v>NA</v>
      </c>
      <c r="S38" s="76" t="str">
        <f t="shared" si="15"/>
        <v>NA</v>
      </c>
      <c r="T38" s="76" t="str">
        <f t="shared" si="16"/>
        <v>NA</v>
      </c>
      <c r="U38" s="76" t="s">
        <v>788</v>
      </c>
      <c r="V38" s="76" t="str">
        <f t="shared" si="17"/>
        <v>NA</v>
      </c>
      <c r="W38" s="76" t="str">
        <f t="shared" si="18"/>
        <v>NA</v>
      </c>
      <c r="X38" s="63">
        <v>5.8461538461538458</v>
      </c>
      <c r="Y38" s="63">
        <v>4.615384615384615</v>
      </c>
      <c r="Z38" s="63">
        <v>5.5384615384615383</v>
      </c>
      <c r="AA38" s="63">
        <v>4.4615384615384617</v>
      </c>
      <c r="AB38" s="63">
        <v>5.3076923076923075</v>
      </c>
      <c r="AC38" s="63">
        <v>2.9230769230769229</v>
      </c>
      <c r="AD38" s="63">
        <v>4.1818181818181817</v>
      </c>
      <c r="AE38" s="63">
        <v>3.9166666666666665</v>
      </c>
      <c r="AF38" s="63">
        <v>3.5833333333333335</v>
      </c>
      <c r="AG38" s="63">
        <v>3.6153846153846154</v>
      </c>
      <c r="AH38" s="63">
        <v>4.25</v>
      </c>
      <c r="AI38" s="63">
        <v>3.9230769230769229</v>
      </c>
      <c r="AJ38" s="63">
        <v>4.4615384615384617</v>
      </c>
      <c r="AK38" s="63">
        <v>4.6363636363636367</v>
      </c>
      <c r="AL38" s="63">
        <v>3.6666666666666665</v>
      </c>
      <c r="AM38" s="63">
        <v>3.8</v>
      </c>
      <c r="AN38" s="64">
        <v>3.7142857142857144</v>
      </c>
      <c r="AO38" s="49">
        <v>4.0975291375291381</v>
      </c>
      <c r="AP38" s="49">
        <v>3.9094405594405592</v>
      </c>
      <c r="AQ38" s="49">
        <v>4.7820512820512819</v>
      </c>
      <c r="AR38" s="60">
        <v>4.1719114219114219</v>
      </c>
      <c r="AV38" s="87">
        <f t="shared" si="53"/>
        <v>0</v>
      </c>
      <c r="AW38" s="85">
        <f t="shared" si="54"/>
        <v>0</v>
      </c>
      <c r="AX38" s="85">
        <f t="shared" si="55"/>
        <v>1</v>
      </c>
      <c r="AY38" s="85">
        <f t="shared" si="56"/>
        <v>0</v>
      </c>
      <c r="AZ38" s="85">
        <f t="shared" si="5"/>
        <v>0</v>
      </c>
      <c r="BA38" s="85">
        <f t="shared" si="6"/>
        <v>0</v>
      </c>
      <c r="BB38" s="85" t="e">
        <f t="shared" si="7"/>
        <v>#N/A</v>
      </c>
      <c r="BC38" s="85">
        <f t="shared" si="8"/>
        <v>0</v>
      </c>
      <c r="BD38" s="85" t="str">
        <f t="shared" si="9"/>
        <v>NA</v>
      </c>
      <c r="BE38" s="85" t="str">
        <f t="shared" si="10"/>
        <v>NA</v>
      </c>
      <c r="BF38" s="85" t="str">
        <f t="shared" si="11"/>
        <v>NA</v>
      </c>
      <c r="BG38" s="79">
        <f t="shared" si="35"/>
        <v>0</v>
      </c>
      <c r="BH38" s="79">
        <f t="shared" si="13"/>
        <v>0</v>
      </c>
      <c r="BI38" s="85">
        <f t="shared" si="60"/>
        <v>1</v>
      </c>
      <c r="BJ38" s="85">
        <f t="shared" si="61"/>
        <v>0</v>
      </c>
      <c r="BK38" s="85">
        <f t="shared" si="48"/>
        <v>1</v>
      </c>
      <c r="BL38" s="85">
        <f t="shared" si="58"/>
        <v>1</v>
      </c>
      <c r="BM38" s="85">
        <f>IF(AB38&gt;MEDIAN(AB:AB),1,0)</f>
        <v>0</v>
      </c>
      <c r="BN38" s="85">
        <f t="shared" si="49"/>
        <v>0</v>
      </c>
      <c r="BO38" s="85">
        <f t="shared" si="45"/>
        <v>0</v>
      </c>
      <c r="BP38" s="85">
        <f t="shared" si="57"/>
        <v>0</v>
      </c>
      <c r="BQ38" s="85">
        <f t="shared" si="31"/>
        <v>0</v>
      </c>
      <c r="BR38" s="85">
        <f t="shared" si="52"/>
        <v>0</v>
      </c>
      <c r="BS38" s="85">
        <f t="shared" si="40"/>
        <v>0</v>
      </c>
      <c r="BT38" s="85">
        <f t="shared" si="59"/>
        <v>0</v>
      </c>
      <c r="BU38" s="85">
        <f t="shared" si="62"/>
        <v>0</v>
      </c>
      <c r="BV38" s="85">
        <f t="shared" si="26"/>
        <v>0</v>
      </c>
      <c r="BW38" s="85">
        <f t="shared" si="27"/>
        <v>0</v>
      </c>
      <c r="BX38" s="85">
        <f t="shared" si="29"/>
        <v>0</v>
      </c>
      <c r="BY38" s="85">
        <f t="shared" si="28"/>
        <v>0</v>
      </c>
    </row>
    <row r="39" spans="1:78" x14ac:dyDescent="0.2">
      <c r="A39" s="40" t="s">
        <v>119</v>
      </c>
      <c r="B39" s="55" t="s">
        <v>36</v>
      </c>
      <c r="C39" s="3">
        <v>1</v>
      </c>
      <c r="D39" s="3">
        <v>1</v>
      </c>
      <c r="E39" s="121">
        <v>1</v>
      </c>
      <c r="G39" s="124"/>
      <c r="H39" s="115">
        <v>0</v>
      </c>
      <c r="I39" s="56">
        <v>8.9</v>
      </c>
      <c r="J39" s="57" t="s">
        <v>37</v>
      </c>
      <c r="L39" s="45">
        <v>10</v>
      </c>
      <c r="O39" s="45">
        <v>12</v>
      </c>
      <c r="P39" s="46">
        <v>1</v>
      </c>
      <c r="R39" s="76">
        <f t="shared" si="0"/>
        <v>1</v>
      </c>
      <c r="S39" s="76">
        <f t="shared" si="15"/>
        <v>1</v>
      </c>
      <c r="T39" s="76">
        <f t="shared" si="16"/>
        <v>1</v>
      </c>
      <c r="U39" s="76">
        <v>1</v>
      </c>
      <c r="V39" s="76">
        <f t="shared" si="17"/>
        <v>1</v>
      </c>
      <c r="W39" s="76">
        <f t="shared" si="18"/>
        <v>1</v>
      </c>
      <c r="X39" s="58">
        <v>5.166666666666667</v>
      </c>
      <c r="Y39" s="58">
        <v>5.5384615384615383</v>
      </c>
      <c r="Z39" s="58">
        <v>5.0769230769230766</v>
      </c>
      <c r="AA39" s="58">
        <v>4.5384615384615383</v>
      </c>
      <c r="AB39" s="58">
        <v>4.9230769230769234</v>
      </c>
      <c r="AC39" s="58">
        <v>3.6153846153846154</v>
      </c>
      <c r="AD39" s="58">
        <v>3.8181818181818183</v>
      </c>
      <c r="AE39" s="58">
        <v>3.5</v>
      </c>
      <c r="AF39" s="58">
        <v>3.6666666666666665</v>
      </c>
      <c r="AG39" s="58">
        <v>4.5384615384615383</v>
      </c>
      <c r="AH39" s="58">
        <v>4.083333333333333</v>
      </c>
      <c r="AI39" s="58">
        <v>4.6923076923076925</v>
      </c>
      <c r="AJ39" s="58">
        <v>5.8461538461538458</v>
      </c>
      <c r="AK39" s="58">
        <v>4.583333333333333</v>
      </c>
      <c r="AL39" s="58">
        <v>4.666666666666667</v>
      </c>
      <c r="AM39" s="58">
        <v>3.6</v>
      </c>
      <c r="AN39" s="59">
        <v>4.2857142857142856</v>
      </c>
      <c r="AO39" s="49">
        <v>4.6776923076923085</v>
      </c>
      <c r="AP39" s="49">
        <v>3.9213286713286712</v>
      </c>
      <c r="AQ39" s="49">
        <v>4.8098290598290596</v>
      </c>
      <c r="AR39" s="60">
        <v>4.947115384615385</v>
      </c>
      <c r="AS39" s="51">
        <v>121</v>
      </c>
      <c r="AT39" s="51">
        <v>-14.5</v>
      </c>
      <c r="AU39" s="51">
        <v>66.5</v>
      </c>
      <c r="AV39" s="87">
        <f t="shared" si="53"/>
        <v>0</v>
      </c>
      <c r="AW39" s="85">
        <f t="shared" si="54"/>
        <v>0</v>
      </c>
      <c r="AX39" s="85">
        <f t="shared" si="55"/>
        <v>1</v>
      </c>
      <c r="AY39" s="85">
        <f t="shared" si="56"/>
        <v>1</v>
      </c>
      <c r="AZ39" s="85" t="e">
        <f t="shared" si="5"/>
        <v>#N/A</v>
      </c>
      <c r="BA39" s="85">
        <f t="shared" si="6"/>
        <v>0</v>
      </c>
      <c r="BB39" s="85">
        <f t="shared" si="7"/>
        <v>1</v>
      </c>
      <c r="BC39" s="85" t="e">
        <f t="shared" si="8"/>
        <v>#N/A</v>
      </c>
      <c r="BD39" s="85">
        <f t="shared" si="9"/>
        <v>1</v>
      </c>
      <c r="BE39" s="85">
        <f t="shared" si="10"/>
        <v>0</v>
      </c>
      <c r="BF39" s="85">
        <f t="shared" si="11"/>
        <v>0</v>
      </c>
      <c r="BG39" s="79">
        <f t="shared" si="35"/>
        <v>0</v>
      </c>
      <c r="BH39" s="79">
        <f t="shared" si="13"/>
        <v>2</v>
      </c>
      <c r="BI39" s="85">
        <f t="shared" si="60"/>
        <v>1</v>
      </c>
      <c r="BJ39" s="85">
        <f t="shared" si="61"/>
        <v>1</v>
      </c>
      <c r="BK39" s="85">
        <f t="shared" si="48"/>
        <v>1</v>
      </c>
      <c r="BL39" s="85">
        <f t="shared" si="58"/>
        <v>1</v>
      </c>
      <c r="BM39" s="85">
        <f t="shared" ref="BM39:BM56" si="63">_xlfn.IFS(ISBLANK(AB39),"NA", AB39&gt;MEDIAN(AB:AB),1,AB39&lt;MEDIAN(AB:AB),0)</f>
        <v>0</v>
      </c>
      <c r="BN39" s="85">
        <f t="shared" si="49"/>
        <v>0</v>
      </c>
      <c r="BO39" s="85">
        <f t="shared" si="45"/>
        <v>0</v>
      </c>
      <c r="BP39" s="85">
        <f t="shared" si="57"/>
        <v>0</v>
      </c>
      <c r="BQ39" s="85">
        <f t="shared" si="31"/>
        <v>0</v>
      </c>
      <c r="BR39" s="85">
        <f t="shared" si="52"/>
        <v>1</v>
      </c>
      <c r="BS39" s="85">
        <f t="shared" si="40"/>
        <v>0</v>
      </c>
      <c r="BT39" s="85">
        <f t="shared" si="59"/>
        <v>1</v>
      </c>
      <c r="BU39" s="85">
        <f t="shared" si="62"/>
        <v>1</v>
      </c>
      <c r="BV39" s="85">
        <f t="shared" si="26"/>
        <v>0</v>
      </c>
      <c r="BW39" s="85">
        <f t="shared" si="27"/>
        <v>1</v>
      </c>
      <c r="BX39" s="85">
        <f t="shared" si="29"/>
        <v>0</v>
      </c>
      <c r="BY39" s="85">
        <f t="shared" ref="BY39:BY70" si="64">_xlfn.IFS(ISBLANK(AN39),"NA", AN39&gt;MEDIAN(AN:AN),1,AN39&lt;MEDIAN(AN:AN),0)</f>
        <v>0</v>
      </c>
      <c r="BZ39" s="40">
        <f>LOOKUP(A39,ANT!D:D,ANT!K:K)</f>
        <v>77.0833333333333</v>
      </c>
    </row>
    <row r="40" spans="1:78" x14ac:dyDescent="0.2">
      <c r="A40" s="40" t="s">
        <v>121</v>
      </c>
      <c r="B40" s="55" t="s">
        <v>36</v>
      </c>
      <c r="C40" s="3">
        <v>1</v>
      </c>
      <c r="D40" s="3">
        <v>1</v>
      </c>
      <c r="E40" s="121">
        <v>1</v>
      </c>
      <c r="F40" s="2">
        <v>6</v>
      </c>
      <c r="G40" s="124">
        <v>75</v>
      </c>
      <c r="H40" s="115">
        <v>1</v>
      </c>
      <c r="I40" s="56">
        <v>8.1999999999999993</v>
      </c>
      <c r="J40" s="57" t="s">
        <v>37</v>
      </c>
      <c r="L40" s="45">
        <v>4</v>
      </c>
      <c r="M40" s="45">
        <v>8</v>
      </c>
      <c r="O40" s="45">
        <v>14</v>
      </c>
      <c r="P40" s="46">
        <v>1</v>
      </c>
      <c r="R40" s="76">
        <f t="shared" si="0"/>
        <v>2</v>
      </c>
      <c r="S40" s="76">
        <f t="shared" si="15"/>
        <v>1</v>
      </c>
      <c r="T40" s="76">
        <f t="shared" si="16"/>
        <v>1</v>
      </c>
      <c r="U40" s="76">
        <v>2</v>
      </c>
      <c r="V40" s="76">
        <f t="shared" si="17"/>
        <v>0</v>
      </c>
      <c r="W40" s="76">
        <f t="shared" si="18"/>
        <v>0</v>
      </c>
      <c r="X40" s="58">
        <v>5.1538461538461542</v>
      </c>
      <c r="Y40" s="58">
        <v>4.5384615384615383</v>
      </c>
      <c r="Z40" s="58">
        <v>5.4615384615384617</v>
      </c>
      <c r="AA40" s="58">
        <v>4.7692307692307692</v>
      </c>
      <c r="AB40" s="58">
        <v>5.384615384615385</v>
      </c>
      <c r="AC40" s="58">
        <v>2.7692307692307692</v>
      </c>
      <c r="AD40" s="58">
        <v>3.3333333333333335</v>
      </c>
      <c r="AE40" s="58">
        <v>4.416666666666667</v>
      </c>
      <c r="AF40" s="58">
        <v>4</v>
      </c>
      <c r="AG40" s="58">
        <v>4.9230769230769234</v>
      </c>
      <c r="AH40" s="58">
        <v>4.2307692307692308</v>
      </c>
      <c r="AI40" s="58">
        <v>3.9230769230769229</v>
      </c>
      <c r="AJ40" s="58">
        <v>4.4615384615384617</v>
      </c>
      <c r="AK40" s="58">
        <v>4.75</v>
      </c>
      <c r="AL40" s="58">
        <v>2.8888888888888888</v>
      </c>
      <c r="AM40" s="58">
        <v>3.4</v>
      </c>
      <c r="AN40" s="59">
        <v>3.0714285714285716</v>
      </c>
      <c r="AO40" s="49">
        <v>3.8847008547008541</v>
      </c>
      <c r="AP40" s="49">
        <v>4.180769230769231</v>
      </c>
      <c r="AQ40" s="49">
        <v>4.6794871794871797</v>
      </c>
      <c r="AR40" s="60">
        <v>4.0058760683760681</v>
      </c>
      <c r="AS40" s="51">
        <v>-216</v>
      </c>
      <c r="AT40" s="51">
        <v>69.5</v>
      </c>
      <c r="AU40" s="51">
        <v>10</v>
      </c>
      <c r="AV40" s="87">
        <f t="shared" si="53"/>
        <v>0</v>
      </c>
      <c r="AW40" s="85">
        <f t="shared" si="54"/>
        <v>0</v>
      </c>
      <c r="AX40" s="85">
        <f t="shared" si="55"/>
        <v>1</v>
      </c>
      <c r="AY40" s="85">
        <f t="shared" si="56"/>
        <v>0</v>
      </c>
      <c r="AZ40" s="85">
        <f t="shared" si="5"/>
        <v>0</v>
      </c>
      <c r="BA40" s="85" t="e">
        <f t="shared" si="6"/>
        <v>#N/A</v>
      </c>
      <c r="BB40" s="85" t="e">
        <f t="shared" si="7"/>
        <v>#N/A</v>
      </c>
      <c r="BC40" s="85">
        <f t="shared" si="8"/>
        <v>0</v>
      </c>
      <c r="BD40" s="85">
        <f t="shared" si="9"/>
        <v>0</v>
      </c>
      <c r="BE40" s="85">
        <f t="shared" si="10"/>
        <v>1</v>
      </c>
      <c r="BF40" s="85">
        <f t="shared" si="11"/>
        <v>0</v>
      </c>
      <c r="BG40" s="79">
        <f t="shared" si="35"/>
        <v>0</v>
      </c>
      <c r="BH40" s="79">
        <f t="shared" si="13"/>
        <v>0</v>
      </c>
      <c r="BI40" s="85">
        <f t="shared" si="60"/>
        <v>1</v>
      </c>
      <c r="BJ40" s="85">
        <f t="shared" si="61"/>
        <v>0</v>
      </c>
      <c r="BK40" s="85">
        <f t="shared" si="48"/>
        <v>1</v>
      </c>
      <c r="BL40" s="85">
        <f t="shared" si="58"/>
        <v>1</v>
      </c>
      <c r="BM40" s="85">
        <f t="shared" si="63"/>
        <v>1</v>
      </c>
      <c r="BN40" s="85">
        <f t="shared" si="49"/>
        <v>0</v>
      </c>
      <c r="BO40" s="85">
        <f t="shared" si="45"/>
        <v>0</v>
      </c>
      <c r="BP40" s="85">
        <f t="shared" si="57"/>
        <v>1</v>
      </c>
      <c r="BQ40" s="85">
        <f t="shared" si="31"/>
        <v>0</v>
      </c>
      <c r="BR40" s="85">
        <f t="shared" si="52"/>
        <v>1</v>
      </c>
      <c r="BS40" s="85">
        <f t="shared" si="40"/>
        <v>0</v>
      </c>
      <c r="BT40" s="85">
        <f t="shared" si="59"/>
        <v>0</v>
      </c>
      <c r="BU40" s="85">
        <f t="shared" si="62"/>
        <v>0</v>
      </c>
      <c r="BV40" s="85">
        <f t="shared" si="26"/>
        <v>0</v>
      </c>
      <c r="BW40" s="85">
        <f t="shared" si="27"/>
        <v>0</v>
      </c>
      <c r="BX40" s="85">
        <f t="shared" si="29"/>
        <v>0</v>
      </c>
      <c r="BY40" s="85">
        <f t="shared" si="64"/>
        <v>0</v>
      </c>
      <c r="BZ40" s="40">
        <f>LOOKUP(A40,ANT!D:D,ANT!K:K)</f>
        <v>68.0555555555555</v>
      </c>
    </row>
    <row r="41" spans="1:78" ht="17" x14ac:dyDescent="0.2">
      <c r="A41" s="40" t="s">
        <v>123</v>
      </c>
      <c r="B41" s="55" t="s">
        <v>125</v>
      </c>
      <c r="C41" s="3">
        <v>1</v>
      </c>
      <c r="D41" s="3">
        <v>1</v>
      </c>
      <c r="E41" s="121">
        <v>2</v>
      </c>
      <c r="G41" s="124"/>
      <c r="H41" s="115">
        <v>0</v>
      </c>
      <c r="I41" s="56">
        <v>8.3000000000000007</v>
      </c>
      <c r="J41" s="57" t="s">
        <v>70</v>
      </c>
      <c r="L41" s="45">
        <v>6</v>
      </c>
      <c r="M41" s="45">
        <v>9</v>
      </c>
      <c r="O41" s="45">
        <v>13</v>
      </c>
      <c r="P41" s="46">
        <v>0</v>
      </c>
      <c r="Q41" s="45">
        <v>1</v>
      </c>
      <c r="R41" s="76">
        <f t="shared" si="0"/>
        <v>2</v>
      </c>
      <c r="S41" s="76">
        <f t="shared" si="15"/>
        <v>1</v>
      </c>
      <c r="T41" s="76">
        <f t="shared" si="16"/>
        <v>0</v>
      </c>
      <c r="U41" s="76">
        <v>2</v>
      </c>
      <c r="V41" s="76">
        <f t="shared" si="17"/>
        <v>1</v>
      </c>
      <c r="W41" s="76">
        <f t="shared" si="18"/>
        <v>0</v>
      </c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9"/>
      <c r="AV41" s="87" t="s">
        <v>788</v>
      </c>
      <c r="AW41" s="85" t="s">
        <v>788</v>
      </c>
      <c r="AX41" s="85" t="s">
        <v>788</v>
      </c>
      <c r="AY41" s="85" t="s">
        <v>788</v>
      </c>
      <c r="AZ41" s="85" t="str">
        <f t="shared" si="5"/>
        <v>NA</v>
      </c>
      <c r="BA41" s="85" t="str">
        <f t="shared" si="6"/>
        <v>NA</v>
      </c>
      <c r="BB41" s="85" t="str">
        <f t="shared" si="7"/>
        <v>NA</v>
      </c>
      <c r="BC41" s="85" t="str">
        <f t="shared" si="8"/>
        <v>NA</v>
      </c>
      <c r="BD41" s="85" t="str">
        <f t="shared" si="9"/>
        <v>NA</v>
      </c>
      <c r="BE41" s="85" t="str">
        <f t="shared" si="10"/>
        <v>NA</v>
      </c>
      <c r="BF41" s="85" t="str">
        <f t="shared" si="11"/>
        <v>NA</v>
      </c>
      <c r="BG41" s="79" t="str">
        <f t="shared" si="35"/>
        <v>NA</v>
      </c>
      <c r="BH41" s="79" t="str">
        <f t="shared" si="13"/>
        <v>NA</v>
      </c>
      <c r="BI41" s="85" t="str">
        <f t="shared" si="60"/>
        <v>NA</v>
      </c>
      <c r="BJ41" s="85" t="str">
        <f t="shared" si="61"/>
        <v>NA</v>
      </c>
      <c r="BK41" s="85" t="str">
        <f t="shared" si="48"/>
        <v>NA</v>
      </c>
      <c r="BL41" s="85" t="str">
        <f t="shared" si="58"/>
        <v>NA</v>
      </c>
      <c r="BM41" s="85" t="str">
        <f t="shared" si="63"/>
        <v>NA</v>
      </c>
      <c r="BN41" s="85" t="str">
        <f t="shared" si="49"/>
        <v>NA</v>
      </c>
      <c r="BO41" s="85" t="str">
        <f t="shared" si="45"/>
        <v>NA</v>
      </c>
      <c r="BP41" s="85" t="str">
        <f t="shared" si="57"/>
        <v>NA</v>
      </c>
      <c r="BQ41" s="85" t="str">
        <f t="shared" si="31"/>
        <v>NA</v>
      </c>
      <c r="BR41" s="85" t="str">
        <f t="shared" si="52"/>
        <v>NA</v>
      </c>
      <c r="BS41" s="85" t="str">
        <f t="shared" si="40"/>
        <v>NA</v>
      </c>
      <c r="BT41" s="85" t="str">
        <f t="shared" si="59"/>
        <v>NA</v>
      </c>
      <c r="BU41" s="85" t="str">
        <f t="shared" si="62"/>
        <v>NA</v>
      </c>
      <c r="BV41" s="85" t="str">
        <f t="shared" si="26"/>
        <v>NA</v>
      </c>
      <c r="BW41" s="85" t="str">
        <f t="shared" si="27"/>
        <v>NA</v>
      </c>
      <c r="BX41" s="85" t="str">
        <f t="shared" si="29"/>
        <v>NA</v>
      </c>
      <c r="BY41" s="85" t="str">
        <f t="shared" si="64"/>
        <v>NA</v>
      </c>
    </row>
    <row r="42" spans="1:78" x14ac:dyDescent="0.2">
      <c r="A42" s="40" t="s">
        <v>126</v>
      </c>
      <c r="B42" s="55" t="s">
        <v>125</v>
      </c>
      <c r="C42" s="3">
        <v>1</v>
      </c>
      <c r="D42" s="3">
        <v>1</v>
      </c>
      <c r="E42" s="121">
        <v>2</v>
      </c>
      <c r="F42" s="2">
        <v>6</v>
      </c>
      <c r="G42" s="124">
        <v>83</v>
      </c>
      <c r="H42" s="115">
        <v>1</v>
      </c>
      <c r="I42" s="56">
        <v>8.3000000000000007</v>
      </c>
      <c r="J42" s="57" t="s">
        <v>37</v>
      </c>
      <c r="L42" s="45">
        <v>20</v>
      </c>
      <c r="M42" s="45">
        <v>8</v>
      </c>
      <c r="O42" s="45">
        <v>15</v>
      </c>
      <c r="P42" s="46">
        <v>1</v>
      </c>
      <c r="R42" s="76">
        <f t="shared" si="0"/>
        <v>2</v>
      </c>
      <c r="S42" s="76">
        <f t="shared" si="15"/>
        <v>0</v>
      </c>
      <c r="T42" s="76">
        <f t="shared" si="16"/>
        <v>0</v>
      </c>
      <c r="U42" s="76">
        <v>2</v>
      </c>
      <c r="V42" s="76">
        <f t="shared" si="17"/>
        <v>0</v>
      </c>
      <c r="W42" s="76">
        <f t="shared" si="18"/>
        <v>0</v>
      </c>
      <c r="X42" s="58">
        <v>4.384615384615385</v>
      </c>
      <c r="Y42" s="58">
        <v>4.7692307692307692</v>
      </c>
      <c r="Z42" s="58">
        <v>4.5384615384615383</v>
      </c>
      <c r="AA42" s="58">
        <v>5.1538461538461542</v>
      </c>
      <c r="AB42" s="58">
        <v>5.4615384615384617</v>
      </c>
      <c r="AC42" s="58">
        <v>3.5384615384615383</v>
      </c>
      <c r="AD42" s="58">
        <v>3.3333333333333335</v>
      </c>
      <c r="AE42" s="58">
        <v>4.333333333333333</v>
      </c>
      <c r="AF42" s="58">
        <v>4.916666666666667</v>
      </c>
      <c r="AG42" s="58">
        <v>4.2307692307692308</v>
      </c>
      <c r="AH42" s="58">
        <v>3.7692307692307692</v>
      </c>
      <c r="AI42" s="58">
        <v>4</v>
      </c>
      <c r="AJ42" s="58">
        <v>5.1538461538461542</v>
      </c>
      <c r="AK42" s="58">
        <v>4.083333333333333</v>
      </c>
      <c r="AL42" s="58">
        <v>4</v>
      </c>
      <c r="AM42" s="58">
        <v>4</v>
      </c>
      <c r="AN42" s="59">
        <v>4</v>
      </c>
      <c r="AO42" s="49">
        <v>4.2474358974358974</v>
      </c>
      <c r="AP42" s="49">
        <v>4.1166666666666663</v>
      </c>
      <c r="AQ42" s="49">
        <v>4.6410256410256414</v>
      </c>
      <c r="AR42" s="60">
        <v>4.3092948717948714</v>
      </c>
      <c r="AS42" s="51">
        <v>155.5</v>
      </c>
      <c r="AT42" s="51">
        <v>-67</v>
      </c>
      <c r="AU42" s="51">
        <v>151</v>
      </c>
      <c r="AV42" s="87">
        <f t="shared" ref="AV42:AY43" si="65">IF(AO42&lt;MEDIAN(AO:AO),0,1)</f>
        <v>0</v>
      </c>
      <c r="AW42" s="85">
        <f t="shared" si="65"/>
        <v>0</v>
      </c>
      <c r="AX42" s="85">
        <f t="shared" si="65"/>
        <v>1</v>
      </c>
      <c r="AY42" s="85">
        <f t="shared" si="65"/>
        <v>0</v>
      </c>
      <c r="AZ42" s="85">
        <f t="shared" si="5"/>
        <v>0</v>
      </c>
      <c r="BA42" s="85">
        <f t="shared" si="6"/>
        <v>0</v>
      </c>
      <c r="BB42" s="85" t="e">
        <f t="shared" si="7"/>
        <v>#N/A</v>
      </c>
      <c r="BC42" s="85">
        <f t="shared" si="8"/>
        <v>0</v>
      </c>
      <c r="BD42" s="85">
        <f t="shared" si="9"/>
        <v>1</v>
      </c>
      <c r="BE42" s="85">
        <f t="shared" si="10"/>
        <v>0</v>
      </c>
      <c r="BF42" s="85">
        <f t="shared" si="11"/>
        <v>1</v>
      </c>
      <c r="BG42" s="79">
        <f t="shared" si="35"/>
        <v>0</v>
      </c>
      <c r="BH42" s="79">
        <f t="shared" si="13"/>
        <v>0</v>
      </c>
      <c r="BI42" s="85">
        <f t="shared" si="60"/>
        <v>0</v>
      </c>
      <c r="BJ42" s="85">
        <f t="shared" si="61"/>
        <v>0</v>
      </c>
      <c r="BK42" s="85">
        <f t="shared" si="48"/>
        <v>0</v>
      </c>
      <c r="BL42" s="85">
        <f t="shared" si="58"/>
        <v>1</v>
      </c>
      <c r="BM42" s="85">
        <f t="shared" si="63"/>
        <v>1</v>
      </c>
      <c r="BN42" s="85">
        <f t="shared" si="49"/>
        <v>0</v>
      </c>
      <c r="BO42" s="85">
        <f t="shared" si="45"/>
        <v>0</v>
      </c>
      <c r="BP42" s="85">
        <f t="shared" si="57"/>
        <v>1</v>
      </c>
      <c r="BQ42" s="85">
        <f t="shared" si="31"/>
        <v>1</v>
      </c>
      <c r="BR42" s="85">
        <f>IF(AG42&gt;MEDIAN(AG:AG),1,0)</f>
        <v>0</v>
      </c>
      <c r="BS42" s="85">
        <f t="shared" si="40"/>
        <v>0</v>
      </c>
      <c r="BT42" s="85">
        <f t="shared" si="59"/>
        <v>0</v>
      </c>
      <c r="BU42" s="85">
        <f t="shared" si="62"/>
        <v>1</v>
      </c>
      <c r="BV42" s="85">
        <f t="shared" si="26"/>
        <v>0</v>
      </c>
      <c r="BW42" s="85">
        <f t="shared" si="27"/>
        <v>0</v>
      </c>
      <c r="BX42" s="85">
        <f t="shared" si="29"/>
        <v>0</v>
      </c>
      <c r="BY42" s="85">
        <f t="shared" si="64"/>
        <v>0</v>
      </c>
      <c r="BZ42" s="40">
        <f>LOOKUP(A42,ANT!D:D,ANT!K:K)</f>
        <v>33.3333333333333</v>
      </c>
    </row>
    <row r="43" spans="1:78" x14ac:dyDescent="0.2">
      <c r="A43" s="40" t="s">
        <v>128</v>
      </c>
      <c r="B43" s="55" t="s">
        <v>125</v>
      </c>
      <c r="C43" s="3">
        <v>1</v>
      </c>
      <c r="D43" s="3">
        <v>1</v>
      </c>
      <c r="E43" s="121">
        <v>2</v>
      </c>
      <c r="F43" s="2">
        <v>7</v>
      </c>
      <c r="G43" s="124">
        <v>85</v>
      </c>
      <c r="H43" s="115">
        <v>1</v>
      </c>
      <c r="I43" s="56">
        <v>8.8000000000000007</v>
      </c>
      <c r="J43" s="57" t="s">
        <v>37</v>
      </c>
      <c r="L43" s="45">
        <v>6</v>
      </c>
      <c r="M43" s="45">
        <v>7</v>
      </c>
      <c r="O43" s="45">
        <v>12</v>
      </c>
      <c r="P43" s="46">
        <v>0</v>
      </c>
      <c r="Q43" s="45">
        <v>1</v>
      </c>
      <c r="R43" s="76">
        <f t="shared" si="0"/>
        <v>2</v>
      </c>
      <c r="S43" s="76">
        <f t="shared" si="15"/>
        <v>1</v>
      </c>
      <c r="T43" s="76">
        <f t="shared" si="16"/>
        <v>0</v>
      </c>
      <c r="U43" s="76">
        <v>2</v>
      </c>
      <c r="V43" s="76">
        <f t="shared" si="17"/>
        <v>1</v>
      </c>
      <c r="W43" s="76">
        <f t="shared" si="18"/>
        <v>0</v>
      </c>
      <c r="X43" s="58">
        <v>4.583333333333333</v>
      </c>
      <c r="Y43" s="58">
        <v>4.384615384615385</v>
      </c>
      <c r="Z43" s="58">
        <v>5.6923076923076925</v>
      </c>
      <c r="AA43" s="58">
        <v>5</v>
      </c>
      <c r="AB43" s="58">
        <v>4.615384615384615</v>
      </c>
      <c r="AC43" s="58">
        <v>3</v>
      </c>
      <c r="AD43" s="58">
        <v>4.833333333333333</v>
      </c>
      <c r="AE43" s="58">
        <v>3.4166666666666665</v>
      </c>
      <c r="AF43" s="58">
        <v>5.166666666666667</v>
      </c>
      <c r="AG43" s="58">
        <v>5.083333333333333</v>
      </c>
      <c r="AH43" s="58">
        <v>5.2307692307692308</v>
      </c>
      <c r="AI43" s="58">
        <v>4.4615384615384617</v>
      </c>
      <c r="AJ43" s="58">
        <v>5.2307692307692308</v>
      </c>
      <c r="AK43" s="58">
        <v>4.75</v>
      </c>
      <c r="AL43" s="58">
        <v>5</v>
      </c>
      <c r="AM43" s="58">
        <v>4.4000000000000004</v>
      </c>
      <c r="AN43" s="59">
        <v>4.7857142857142856</v>
      </c>
      <c r="AO43" s="49">
        <v>4.7684615384615388</v>
      </c>
      <c r="AP43" s="49">
        <v>4.7461538461538462</v>
      </c>
      <c r="AQ43" s="49">
        <v>4.5459401709401712</v>
      </c>
      <c r="AR43" s="60">
        <v>4.8605769230769234</v>
      </c>
      <c r="AS43" s="51">
        <v>-284.5</v>
      </c>
      <c r="AT43" s="51">
        <v>110.5</v>
      </c>
      <c r="AU43" s="51">
        <v>293</v>
      </c>
      <c r="AV43" s="87">
        <f t="shared" si="65"/>
        <v>1</v>
      </c>
      <c r="AW43" s="85">
        <f t="shared" si="65"/>
        <v>1</v>
      </c>
      <c r="AX43" s="85">
        <f t="shared" si="65"/>
        <v>0</v>
      </c>
      <c r="AY43" s="85">
        <f t="shared" si="65"/>
        <v>1</v>
      </c>
      <c r="AZ43" s="85" t="e">
        <f t="shared" si="5"/>
        <v>#N/A</v>
      </c>
      <c r="BA43" s="85">
        <f t="shared" si="6"/>
        <v>1</v>
      </c>
      <c r="BB43" s="85" t="e">
        <f t="shared" si="7"/>
        <v>#N/A</v>
      </c>
      <c r="BC43" s="85" t="e">
        <f t="shared" si="8"/>
        <v>#N/A</v>
      </c>
      <c r="BD43" s="85">
        <f t="shared" si="9"/>
        <v>0</v>
      </c>
      <c r="BE43" s="85">
        <f t="shared" si="10"/>
        <v>1</v>
      </c>
      <c r="BF43" s="85">
        <f t="shared" si="11"/>
        <v>1</v>
      </c>
      <c r="BG43" s="79">
        <f t="shared" si="35"/>
        <v>3</v>
      </c>
      <c r="BH43" s="79">
        <f t="shared" si="13"/>
        <v>3</v>
      </c>
      <c r="BI43" s="85">
        <f t="shared" si="60"/>
        <v>0</v>
      </c>
      <c r="BJ43" s="85">
        <f t="shared" si="61"/>
        <v>0</v>
      </c>
      <c r="BK43" s="85">
        <f t="shared" si="48"/>
        <v>1</v>
      </c>
      <c r="BL43" s="85">
        <f t="shared" si="58"/>
        <v>1</v>
      </c>
      <c r="BM43" s="85">
        <f t="shared" si="63"/>
        <v>0</v>
      </c>
      <c r="BN43" s="85">
        <f t="shared" si="49"/>
        <v>0</v>
      </c>
      <c r="BO43" s="85">
        <f t="shared" si="45"/>
        <v>1</v>
      </c>
      <c r="BP43" s="85">
        <f t="shared" si="57"/>
        <v>0</v>
      </c>
      <c r="BQ43" s="85">
        <f t="shared" si="31"/>
        <v>1</v>
      </c>
      <c r="BR43" s="85">
        <f t="shared" ref="BR43:BR68" si="66">_xlfn.IFS(ISBLANK(AG43),"NA", AG43&gt;MEDIAN(AG:AG),1,AG43&lt;MEDIAN(AG:AG),0)</f>
        <v>1</v>
      </c>
      <c r="BS43" s="85">
        <f t="shared" si="40"/>
        <v>1</v>
      </c>
      <c r="BT43" s="85">
        <f t="shared" si="59"/>
        <v>0</v>
      </c>
      <c r="BU43" s="85">
        <f t="shared" si="62"/>
        <v>1</v>
      </c>
      <c r="BV43" s="85">
        <f t="shared" si="26"/>
        <v>0</v>
      </c>
      <c r="BW43" s="85">
        <f t="shared" si="27"/>
        <v>1</v>
      </c>
      <c r="BX43" s="85">
        <f>IF(AM43&gt;MEDIAN(AM:AM),1,0)</f>
        <v>0</v>
      </c>
      <c r="BY43" s="85">
        <f t="shared" si="64"/>
        <v>1</v>
      </c>
      <c r="BZ43" s="40">
        <f>LOOKUP(A43,ANT!D:D,ANT!K:K)</f>
        <v>30.5555555555555</v>
      </c>
    </row>
    <row r="44" spans="1:78" ht="17" x14ac:dyDescent="0.2">
      <c r="A44" s="40" t="s">
        <v>130</v>
      </c>
      <c r="B44" s="55" t="s">
        <v>125</v>
      </c>
      <c r="C44" s="3">
        <v>1</v>
      </c>
      <c r="D44" s="3">
        <v>1</v>
      </c>
      <c r="E44" s="121">
        <v>2</v>
      </c>
      <c r="G44" s="124"/>
      <c r="H44" s="115">
        <v>0</v>
      </c>
      <c r="I44" s="56">
        <v>9.5</v>
      </c>
      <c r="J44" s="57" t="s">
        <v>70</v>
      </c>
      <c r="L44" s="45">
        <v>6</v>
      </c>
      <c r="M44" s="45">
        <v>7</v>
      </c>
      <c r="O44" s="45">
        <v>12</v>
      </c>
      <c r="P44" s="46">
        <v>1</v>
      </c>
      <c r="R44" s="76">
        <f t="shared" si="0"/>
        <v>2</v>
      </c>
      <c r="S44" s="76">
        <f t="shared" si="15"/>
        <v>1</v>
      </c>
      <c r="T44" s="76">
        <f t="shared" si="16"/>
        <v>1</v>
      </c>
      <c r="U44" s="76">
        <v>2</v>
      </c>
      <c r="V44" s="76">
        <f t="shared" si="17"/>
        <v>1</v>
      </c>
      <c r="W44" s="76">
        <f t="shared" si="18"/>
        <v>1</v>
      </c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9"/>
      <c r="AV44" s="87" t="s">
        <v>788</v>
      </c>
      <c r="AW44" s="85" t="s">
        <v>788</v>
      </c>
      <c r="AX44" s="85" t="s">
        <v>788</v>
      </c>
      <c r="AY44" s="85" t="s">
        <v>788</v>
      </c>
      <c r="AZ44" s="85" t="str">
        <f t="shared" si="5"/>
        <v>NA</v>
      </c>
      <c r="BA44" s="85" t="str">
        <f t="shared" si="6"/>
        <v>NA</v>
      </c>
      <c r="BB44" s="85" t="str">
        <f t="shared" si="7"/>
        <v>NA</v>
      </c>
      <c r="BC44" s="85" t="str">
        <f t="shared" si="8"/>
        <v>NA</v>
      </c>
      <c r="BD44" s="85" t="str">
        <f t="shared" si="9"/>
        <v>NA</v>
      </c>
      <c r="BE44" s="85" t="str">
        <f t="shared" si="10"/>
        <v>NA</v>
      </c>
      <c r="BF44" s="85" t="str">
        <f t="shared" si="11"/>
        <v>NA</v>
      </c>
      <c r="BG44" s="79" t="str">
        <f t="shared" si="35"/>
        <v>NA</v>
      </c>
      <c r="BH44" s="79" t="str">
        <f t="shared" si="13"/>
        <v>NA</v>
      </c>
      <c r="BI44" s="85" t="str">
        <f t="shared" si="60"/>
        <v>NA</v>
      </c>
      <c r="BJ44" s="85" t="str">
        <f t="shared" si="61"/>
        <v>NA</v>
      </c>
      <c r="BK44" s="85" t="str">
        <f t="shared" si="48"/>
        <v>NA</v>
      </c>
      <c r="BL44" s="85" t="str">
        <f t="shared" si="58"/>
        <v>NA</v>
      </c>
      <c r="BM44" s="85" t="str">
        <f t="shared" si="63"/>
        <v>NA</v>
      </c>
      <c r="BN44" s="85" t="str">
        <f t="shared" si="49"/>
        <v>NA</v>
      </c>
      <c r="BO44" s="85" t="str">
        <f t="shared" si="45"/>
        <v>NA</v>
      </c>
      <c r="BP44" s="85" t="str">
        <f t="shared" si="57"/>
        <v>NA</v>
      </c>
      <c r="BQ44" s="85" t="str">
        <f t="shared" si="31"/>
        <v>NA</v>
      </c>
      <c r="BR44" s="85" t="str">
        <f t="shared" si="66"/>
        <v>NA</v>
      </c>
      <c r="BS44" s="85" t="str">
        <f t="shared" si="40"/>
        <v>NA</v>
      </c>
      <c r="BT44" s="85" t="str">
        <f t="shared" si="59"/>
        <v>NA</v>
      </c>
      <c r="BU44" s="85" t="str">
        <f t="shared" si="62"/>
        <v>NA</v>
      </c>
      <c r="BV44" s="85" t="str">
        <f t="shared" si="26"/>
        <v>NA</v>
      </c>
      <c r="BW44" s="85" t="str">
        <f t="shared" si="27"/>
        <v>NA</v>
      </c>
      <c r="BX44" s="85" t="str">
        <f>_xlfn.IFS(ISBLANK(AM44),"NA", AM44&gt;MEDIAN(AM:AM),1,AM44&lt;MEDIAN(AM:AM),0)</f>
        <v>NA</v>
      </c>
      <c r="BY44" s="85" t="str">
        <f t="shared" si="64"/>
        <v>NA</v>
      </c>
    </row>
    <row r="45" spans="1:78" x14ac:dyDescent="0.2">
      <c r="A45" s="40" t="s">
        <v>132</v>
      </c>
      <c r="B45" s="55" t="s">
        <v>125</v>
      </c>
      <c r="C45" s="3">
        <v>1</v>
      </c>
      <c r="D45" s="3">
        <v>1</v>
      </c>
      <c r="E45" s="121">
        <v>2</v>
      </c>
      <c r="F45" s="2">
        <v>6</v>
      </c>
      <c r="G45" s="124">
        <v>76</v>
      </c>
      <c r="H45" s="115">
        <v>0</v>
      </c>
      <c r="I45" s="56">
        <v>9.4</v>
      </c>
      <c r="J45" s="57" t="s">
        <v>37</v>
      </c>
      <c r="L45" s="45">
        <v>5</v>
      </c>
      <c r="M45" s="45">
        <v>8</v>
      </c>
      <c r="O45" s="45">
        <v>12</v>
      </c>
      <c r="P45" s="46">
        <v>0</v>
      </c>
      <c r="Q45" s="45">
        <v>1</v>
      </c>
      <c r="R45" s="76">
        <f t="shared" si="0"/>
        <v>2</v>
      </c>
      <c r="S45" s="76">
        <f t="shared" si="15"/>
        <v>1</v>
      </c>
      <c r="T45" s="76">
        <f t="shared" si="16"/>
        <v>0</v>
      </c>
      <c r="U45" s="76">
        <v>2</v>
      </c>
      <c r="V45" s="76">
        <f t="shared" si="17"/>
        <v>1</v>
      </c>
      <c r="W45" s="76">
        <f t="shared" si="18"/>
        <v>0</v>
      </c>
      <c r="X45" s="58">
        <v>4.5384615384615383</v>
      </c>
      <c r="Y45" s="58">
        <v>4.9230769230769234</v>
      </c>
      <c r="Z45" s="58">
        <v>5.2307692307692308</v>
      </c>
      <c r="AA45" s="58">
        <v>3.6153846153846154</v>
      </c>
      <c r="AB45" s="58">
        <v>5.384615384615385</v>
      </c>
      <c r="AC45" s="58">
        <v>3.4615384615384617</v>
      </c>
      <c r="AD45" s="58">
        <v>4.25</v>
      </c>
      <c r="AE45" s="58">
        <v>3.5454545454545454</v>
      </c>
      <c r="AF45" s="58">
        <v>2.9166666666666665</v>
      </c>
      <c r="AG45" s="58">
        <v>3.4615384615384617</v>
      </c>
      <c r="AH45" s="58">
        <v>5.3076923076923075</v>
      </c>
      <c r="AI45" s="58">
        <v>5.1538461538461542</v>
      </c>
      <c r="AJ45" s="58">
        <v>5.333333333333333</v>
      </c>
      <c r="AK45" s="58">
        <v>4.75</v>
      </c>
      <c r="AL45" s="58">
        <v>3.8888888888888888</v>
      </c>
      <c r="AM45" s="58">
        <v>4.2</v>
      </c>
      <c r="AN45" s="59">
        <v>4</v>
      </c>
      <c r="AO45" s="49">
        <v>4.6652136752136748</v>
      </c>
      <c r="AP45" s="49">
        <v>3.8962703962703964</v>
      </c>
      <c r="AQ45" s="49">
        <v>4.5256410256410255</v>
      </c>
      <c r="AR45" s="60">
        <v>4.7815170940170937</v>
      </c>
      <c r="AS45" s="51">
        <v>191.5</v>
      </c>
      <c r="AT45" s="51">
        <v>234</v>
      </c>
      <c r="AU45" s="51">
        <v>229.5</v>
      </c>
      <c r="AV45" s="87">
        <f>IF(AO45&lt;MEDIAN(AO:AO),0,1)</f>
        <v>0</v>
      </c>
      <c r="AW45" s="85">
        <f>IF(AP45&lt;MEDIAN(AP:AP),0,1)</f>
        <v>0</v>
      </c>
      <c r="AX45" s="85">
        <f>IF(AQ45&lt;MEDIAN(AQ:AQ),0,1)</f>
        <v>0</v>
      </c>
      <c r="AY45" s="85">
        <f>IF(AR45&lt;MEDIAN(AR:AR),0,1)</f>
        <v>0</v>
      </c>
      <c r="AZ45" s="85" t="e">
        <f t="shared" si="5"/>
        <v>#N/A</v>
      </c>
      <c r="BA45" s="85">
        <f t="shared" si="6"/>
        <v>0</v>
      </c>
      <c r="BB45" s="85" t="e">
        <f t="shared" si="7"/>
        <v>#N/A</v>
      </c>
      <c r="BC45" s="85" t="e">
        <f t="shared" si="8"/>
        <v>#N/A</v>
      </c>
      <c r="BD45" s="85">
        <f t="shared" si="9"/>
        <v>1</v>
      </c>
      <c r="BE45" s="85">
        <f t="shared" si="10"/>
        <v>1</v>
      </c>
      <c r="BF45" s="85">
        <f t="shared" si="11"/>
        <v>1</v>
      </c>
      <c r="BG45" s="79">
        <f t="shared" si="35"/>
        <v>0</v>
      </c>
      <c r="BH45" s="79">
        <f t="shared" si="13"/>
        <v>0</v>
      </c>
      <c r="BI45" s="85">
        <f t="shared" si="60"/>
        <v>0</v>
      </c>
      <c r="BJ45" s="85">
        <f t="shared" si="61"/>
        <v>1</v>
      </c>
      <c r="BK45" s="85">
        <f t="shared" si="48"/>
        <v>1</v>
      </c>
      <c r="BL45" s="85">
        <f t="shared" si="58"/>
        <v>0</v>
      </c>
      <c r="BM45" s="85">
        <f t="shared" si="63"/>
        <v>1</v>
      </c>
      <c r="BN45" s="85">
        <f t="shared" si="49"/>
        <v>0</v>
      </c>
      <c r="BO45" s="85">
        <f t="shared" si="45"/>
        <v>0</v>
      </c>
      <c r="BP45" s="85">
        <f t="shared" si="57"/>
        <v>0</v>
      </c>
      <c r="BQ45" s="85">
        <f t="shared" si="31"/>
        <v>0</v>
      </c>
      <c r="BR45" s="85">
        <f t="shared" si="66"/>
        <v>0</v>
      </c>
      <c r="BS45" s="85">
        <f t="shared" si="40"/>
        <v>1</v>
      </c>
      <c r="BT45" s="85">
        <f t="shared" si="59"/>
        <v>1</v>
      </c>
      <c r="BU45" s="85">
        <f t="shared" si="62"/>
        <v>1</v>
      </c>
      <c r="BV45" s="85">
        <f t="shared" si="26"/>
        <v>0</v>
      </c>
      <c r="BW45" s="85">
        <f t="shared" si="27"/>
        <v>0</v>
      </c>
      <c r="BX45" s="85">
        <f>_xlfn.IFS(ISBLANK(AM45),"NA", AM45&gt;MEDIAN(AM:AM),1,AM45&lt;MEDIAN(AM:AM),0)</f>
        <v>0</v>
      </c>
      <c r="BY45" s="85">
        <f t="shared" si="64"/>
        <v>0</v>
      </c>
      <c r="BZ45" s="40">
        <f>LOOKUP(A45,ANT!D:D,ANT!K:K)</f>
        <v>49.3055555555555</v>
      </c>
    </row>
    <row r="46" spans="1:78" ht="17" x14ac:dyDescent="0.2">
      <c r="A46" s="40" t="s">
        <v>134</v>
      </c>
      <c r="B46" s="55" t="s">
        <v>125</v>
      </c>
      <c r="C46" s="3">
        <v>1</v>
      </c>
      <c r="D46" s="3">
        <v>1</v>
      </c>
      <c r="E46" s="121">
        <v>2</v>
      </c>
      <c r="G46" s="124"/>
      <c r="H46" s="115">
        <v>0</v>
      </c>
      <c r="I46" s="56">
        <v>9.5</v>
      </c>
      <c r="J46" s="57" t="s">
        <v>70</v>
      </c>
      <c r="L46" s="45">
        <v>3</v>
      </c>
      <c r="M46" s="45">
        <v>3</v>
      </c>
      <c r="O46" s="45">
        <v>12</v>
      </c>
      <c r="P46" s="46">
        <v>1</v>
      </c>
      <c r="R46" s="76">
        <f t="shared" si="0"/>
        <v>2</v>
      </c>
      <c r="S46" s="76">
        <f t="shared" si="15"/>
        <v>1</v>
      </c>
      <c r="T46" s="76">
        <f t="shared" si="16"/>
        <v>1</v>
      </c>
      <c r="U46" s="76">
        <v>2</v>
      </c>
      <c r="V46" s="76">
        <f t="shared" si="17"/>
        <v>1</v>
      </c>
      <c r="W46" s="76">
        <f t="shared" si="18"/>
        <v>1</v>
      </c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9"/>
      <c r="AV46" s="87" t="s">
        <v>788</v>
      </c>
      <c r="AW46" s="85" t="s">
        <v>788</v>
      </c>
      <c r="AX46" s="85" t="s">
        <v>788</v>
      </c>
      <c r="AY46" s="85" t="s">
        <v>788</v>
      </c>
      <c r="AZ46" s="85" t="str">
        <f t="shared" si="5"/>
        <v>NA</v>
      </c>
      <c r="BA46" s="85" t="str">
        <f t="shared" si="6"/>
        <v>NA</v>
      </c>
      <c r="BB46" s="85" t="str">
        <f t="shared" si="7"/>
        <v>NA</v>
      </c>
      <c r="BC46" s="85" t="str">
        <f t="shared" si="8"/>
        <v>NA</v>
      </c>
      <c r="BD46" s="85" t="str">
        <f t="shared" si="9"/>
        <v>NA</v>
      </c>
      <c r="BE46" s="85" t="str">
        <f t="shared" si="10"/>
        <v>NA</v>
      </c>
      <c r="BF46" s="85" t="str">
        <f t="shared" si="11"/>
        <v>NA</v>
      </c>
      <c r="BG46" s="79" t="str">
        <f t="shared" si="35"/>
        <v>NA</v>
      </c>
      <c r="BH46" s="79" t="str">
        <f t="shared" si="13"/>
        <v>NA</v>
      </c>
      <c r="BI46" s="85" t="str">
        <f t="shared" si="60"/>
        <v>NA</v>
      </c>
      <c r="BJ46" s="85" t="str">
        <f t="shared" si="61"/>
        <v>NA</v>
      </c>
      <c r="BK46" s="85" t="str">
        <f t="shared" si="48"/>
        <v>NA</v>
      </c>
      <c r="BL46" s="85" t="str">
        <f t="shared" si="58"/>
        <v>NA</v>
      </c>
      <c r="BM46" s="85" t="str">
        <f t="shared" si="63"/>
        <v>NA</v>
      </c>
      <c r="BN46" s="85" t="str">
        <f t="shared" si="49"/>
        <v>NA</v>
      </c>
      <c r="BO46" s="85" t="str">
        <f t="shared" si="45"/>
        <v>NA</v>
      </c>
      <c r="BP46" s="85" t="str">
        <f t="shared" si="57"/>
        <v>NA</v>
      </c>
      <c r="BQ46" s="85" t="str">
        <f t="shared" si="31"/>
        <v>NA</v>
      </c>
      <c r="BR46" s="85" t="str">
        <f t="shared" si="66"/>
        <v>NA</v>
      </c>
      <c r="BS46" s="85" t="str">
        <f t="shared" si="40"/>
        <v>NA</v>
      </c>
      <c r="BT46" s="85" t="str">
        <f t="shared" si="59"/>
        <v>NA</v>
      </c>
      <c r="BU46" s="85" t="str">
        <f t="shared" si="62"/>
        <v>NA</v>
      </c>
      <c r="BV46" s="85" t="str">
        <f t="shared" si="26"/>
        <v>NA</v>
      </c>
      <c r="BW46" s="85" t="str">
        <f t="shared" si="27"/>
        <v>NA</v>
      </c>
      <c r="BX46" s="85" t="str">
        <f>_xlfn.IFS(ISBLANK(AM46),"NA", AM46&gt;MEDIAN(AM:AM),1,AM46&lt;MEDIAN(AM:AM),0)</f>
        <v>NA</v>
      </c>
      <c r="BY46" s="85" t="str">
        <f t="shared" si="64"/>
        <v>NA</v>
      </c>
    </row>
    <row r="47" spans="1:78" x14ac:dyDescent="0.2">
      <c r="A47" s="40" t="s">
        <v>136</v>
      </c>
      <c r="B47" s="55" t="s">
        <v>125</v>
      </c>
      <c r="C47" s="3">
        <v>1</v>
      </c>
      <c r="D47" s="3">
        <v>1</v>
      </c>
      <c r="E47" s="121">
        <v>2</v>
      </c>
      <c r="G47" s="124"/>
      <c r="H47" s="115">
        <v>1</v>
      </c>
      <c r="I47" s="56">
        <v>9</v>
      </c>
      <c r="J47" s="57" t="s">
        <v>37</v>
      </c>
      <c r="L47" s="45">
        <v>4</v>
      </c>
      <c r="M47" s="45">
        <v>6</v>
      </c>
      <c r="N47" s="45">
        <v>7</v>
      </c>
      <c r="O47" s="45">
        <v>11</v>
      </c>
      <c r="P47" s="46">
        <v>0</v>
      </c>
      <c r="Q47" s="45">
        <v>1</v>
      </c>
      <c r="R47" s="76">
        <f t="shared" si="0"/>
        <v>3</v>
      </c>
      <c r="S47" s="76">
        <f t="shared" si="15"/>
        <v>1</v>
      </c>
      <c r="T47" s="76">
        <f t="shared" si="16"/>
        <v>0</v>
      </c>
      <c r="U47" s="76">
        <v>3</v>
      </c>
      <c r="V47" s="76">
        <f t="shared" si="17"/>
        <v>0</v>
      </c>
      <c r="W47" s="76">
        <f t="shared" si="18"/>
        <v>0</v>
      </c>
      <c r="X47" s="58">
        <v>5.615384615384615</v>
      </c>
      <c r="Y47" s="58">
        <v>4.615384615384615</v>
      </c>
      <c r="Z47" s="58">
        <v>6.3076923076923075</v>
      </c>
      <c r="AA47" s="58">
        <v>5</v>
      </c>
      <c r="AB47" s="58">
        <v>5.7692307692307692</v>
      </c>
      <c r="AC47" s="58">
        <v>3.2307692307692308</v>
      </c>
      <c r="AD47" s="58">
        <v>5.2727272727272725</v>
      </c>
      <c r="AE47" s="58">
        <v>4.5</v>
      </c>
      <c r="AF47" s="58">
        <v>5.083333333333333</v>
      </c>
      <c r="AG47" s="58">
        <v>4.615384615384615</v>
      </c>
      <c r="AH47" s="58">
        <v>4.0769230769230766</v>
      </c>
      <c r="AI47" s="58">
        <v>5</v>
      </c>
      <c r="AJ47" s="58">
        <v>5.6923076923076925</v>
      </c>
      <c r="AK47" s="58">
        <v>5</v>
      </c>
      <c r="AL47" s="58">
        <v>4.2222222222222223</v>
      </c>
      <c r="AM47" s="58">
        <v>3</v>
      </c>
      <c r="AN47" s="59">
        <v>3.7857142857142856</v>
      </c>
      <c r="AO47" s="49">
        <v>4.5829059829059826</v>
      </c>
      <c r="AP47" s="49">
        <v>4.7096736596736601</v>
      </c>
      <c r="AQ47" s="49">
        <v>5.0897435897435894</v>
      </c>
      <c r="AR47" s="60">
        <v>4.9786324786324787</v>
      </c>
      <c r="AS47" s="51">
        <v>130</v>
      </c>
      <c r="AT47" s="51">
        <v>50</v>
      </c>
      <c r="AU47" s="51">
        <v>217</v>
      </c>
      <c r="AV47" s="87">
        <f t="shared" ref="AV47:AY51" si="67">IF(AO47&lt;MEDIAN(AO:AO),0,1)</f>
        <v>0</v>
      </c>
      <c r="AW47" s="85">
        <f t="shared" si="67"/>
        <v>1</v>
      </c>
      <c r="AX47" s="85">
        <f t="shared" si="67"/>
        <v>1</v>
      </c>
      <c r="AY47" s="85">
        <f t="shared" si="67"/>
        <v>1</v>
      </c>
      <c r="AZ47" s="85" t="e">
        <f t="shared" si="5"/>
        <v>#N/A</v>
      </c>
      <c r="BA47" s="85">
        <f t="shared" si="6"/>
        <v>1</v>
      </c>
      <c r="BB47" s="85">
        <f t="shared" si="7"/>
        <v>1</v>
      </c>
      <c r="BC47" s="85" t="e">
        <f t="shared" si="8"/>
        <v>#N/A</v>
      </c>
      <c r="BD47" s="85">
        <f t="shared" si="9"/>
        <v>1</v>
      </c>
      <c r="BE47" s="85">
        <f t="shared" si="10"/>
        <v>1</v>
      </c>
      <c r="BF47" s="85">
        <f t="shared" si="11"/>
        <v>1</v>
      </c>
      <c r="BG47" s="79">
        <f t="shared" si="35"/>
        <v>1</v>
      </c>
      <c r="BH47" s="79">
        <f t="shared" si="13"/>
        <v>3</v>
      </c>
      <c r="BI47" s="85">
        <f t="shared" si="60"/>
        <v>1</v>
      </c>
      <c r="BJ47" s="85">
        <f t="shared" si="61"/>
        <v>0</v>
      </c>
      <c r="BK47" s="85">
        <f t="shared" si="48"/>
        <v>1</v>
      </c>
      <c r="BL47" s="85">
        <f t="shared" si="58"/>
        <v>1</v>
      </c>
      <c r="BM47" s="85">
        <f t="shared" si="63"/>
        <v>1</v>
      </c>
      <c r="BN47" s="85">
        <f t="shared" si="49"/>
        <v>0</v>
      </c>
      <c r="BO47" s="85">
        <f t="shared" si="45"/>
        <v>1</v>
      </c>
      <c r="BP47" s="85">
        <f t="shared" si="57"/>
        <v>1</v>
      </c>
      <c r="BQ47" s="85">
        <f t="shared" si="31"/>
        <v>1</v>
      </c>
      <c r="BR47" s="85">
        <f t="shared" si="66"/>
        <v>1</v>
      </c>
      <c r="BS47" s="85">
        <f t="shared" si="40"/>
        <v>0</v>
      </c>
      <c r="BT47" s="85">
        <f t="shared" si="59"/>
        <v>1</v>
      </c>
      <c r="BU47" s="85">
        <f t="shared" si="62"/>
        <v>1</v>
      </c>
      <c r="BV47" s="85">
        <f>IF(AK47&gt;MEDIAN(AK:AK),1,0)</f>
        <v>0</v>
      </c>
      <c r="BW47" s="85">
        <f t="shared" ref="BW47:BW110" si="68">_xlfn.IFS(ISBLANK(AL47),"NA", AL47&gt;MEDIAN(AL:AL),1,AL47&lt;MEDIAN(AL:AL),0)</f>
        <v>0</v>
      </c>
      <c r="BX47" s="85">
        <f>_xlfn.IFS(ISBLANK(AM47),"NA", AM47&gt;MEDIAN(AM:AM),1,AM47&lt;MEDIAN(AM:AM),0)</f>
        <v>0</v>
      </c>
      <c r="BY47" s="85">
        <f t="shared" si="64"/>
        <v>0</v>
      </c>
      <c r="BZ47" s="40">
        <f>LOOKUP(A47,ANT!D:D,ANT!K:K)</f>
        <v>93.75</v>
      </c>
    </row>
    <row r="48" spans="1:78" x14ac:dyDescent="0.2">
      <c r="A48" s="40" t="s">
        <v>138</v>
      </c>
      <c r="B48" s="55" t="s">
        <v>125</v>
      </c>
      <c r="C48" s="3">
        <v>1</v>
      </c>
      <c r="D48" s="3">
        <v>1</v>
      </c>
      <c r="E48" s="121">
        <v>2</v>
      </c>
      <c r="F48" s="2">
        <v>6</v>
      </c>
      <c r="G48" s="124">
        <v>77</v>
      </c>
      <c r="H48" s="115">
        <v>1</v>
      </c>
      <c r="I48" s="56">
        <v>8.8000000000000007</v>
      </c>
      <c r="J48" s="57" t="s">
        <v>37</v>
      </c>
      <c r="L48" s="45">
        <v>7</v>
      </c>
      <c r="O48" s="45">
        <v>6</v>
      </c>
      <c r="P48" s="46">
        <v>1</v>
      </c>
      <c r="R48" s="76">
        <f t="shared" si="0"/>
        <v>1</v>
      </c>
      <c r="S48" s="76">
        <f t="shared" si="15"/>
        <v>0</v>
      </c>
      <c r="T48" s="76">
        <f t="shared" si="16"/>
        <v>0</v>
      </c>
      <c r="U48" s="76">
        <v>1</v>
      </c>
      <c r="V48" s="76">
        <f t="shared" si="17"/>
        <v>0</v>
      </c>
      <c r="W48" s="76">
        <f t="shared" si="18"/>
        <v>0</v>
      </c>
      <c r="X48" s="58">
        <v>2.6923076923076925</v>
      </c>
      <c r="Y48" s="58">
        <v>4.9230769230769234</v>
      </c>
      <c r="Z48" s="58">
        <v>3.3076923076923075</v>
      </c>
      <c r="AA48" s="58">
        <v>3.3846153846153846</v>
      </c>
      <c r="AB48" s="58">
        <v>5.1538461538461542</v>
      </c>
      <c r="AC48" s="58">
        <v>6.0769230769230766</v>
      </c>
      <c r="AD48" s="58">
        <v>5.166666666666667</v>
      </c>
      <c r="AE48" s="58">
        <v>2.75</v>
      </c>
      <c r="AF48" s="58">
        <v>3.25</v>
      </c>
      <c r="AG48" s="58">
        <v>2.8461538461538463</v>
      </c>
      <c r="AH48" s="58">
        <v>6.384615384615385</v>
      </c>
      <c r="AI48" s="58">
        <v>6.384615384615385</v>
      </c>
      <c r="AJ48" s="58">
        <v>5.8461538461538458</v>
      </c>
      <c r="AK48" s="58">
        <v>5.25</v>
      </c>
      <c r="AL48" s="58">
        <v>4.8888888888888893</v>
      </c>
      <c r="AM48" s="58">
        <v>4.4000000000000004</v>
      </c>
      <c r="AN48" s="59">
        <v>4.7142857142857144</v>
      </c>
      <c r="AO48" s="49">
        <v>5.3539316239316239</v>
      </c>
      <c r="AP48" s="49">
        <v>4.0794871794871792</v>
      </c>
      <c r="AQ48" s="49">
        <v>4.2564102564102564</v>
      </c>
      <c r="AR48" s="60">
        <v>5.5924145299145298</v>
      </c>
      <c r="AS48" s="61">
        <v>89</v>
      </c>
      <c r="AT48" s="61">
        <v>-170.5</v>
      </c>
      <c r="AU48" s="61">
        <v>-8</v>
      </c>
      <c r="AV48" s="87">
        <f t="shared" si="67"/>
        <v>1</v>
      </c>
      <c r="AW48" s="85">
        <f t="shared" si="67"/>
        <v>0</v>
      </c>
      <c r="AX48" s="85">
        <f t="shared" si="67"/>
        <v>0</v>
      </c>
      <c r="AY48" s="85">
        <f t="shared" si="67"/>
        <v>1</v>
      </c>
      <c r="AZ48" s="85">
        <f t="shared" si="5"/>
        <v>1</v>
      </c>
      <c r="BA48" s="85">
        <f t="shared" si="6"/>
        <v>0</v>
      </c>
      <c r="BB48" s="85">
        <f t="shared" si="7"/>
        <v>0</v>
      </c>
      <c r="BC48" s="85">
        <f t="shared" si="8"/>
        <v>1</v>
      </c>
      <c r="BD48" s="85">
        <f t="shared" si="9"/>
        <v>1</v>
      </c>
      <c r="BE48" s="85">
        <f t="shared" si="10"/>
        <v>0</v>
      </c>
      <c r="BF48" s="85">
        <f t="shared" si="11"/>
        <v>0</v>
      </c>
      <c r="BG48" s="79">
        <f t="shared" si="35"/>
        <v>2</v>
      </c>
      <c r="BH48" s="79">
        <f t="shared" si="13"/>
        <v>2</v>
      </c>
      <c r="BI48" s="85">
        <f t="shared" si="60"/>
        <v>0</v>
      </c>
      <c r="BJ48" s="85">
        <f t="shared" si="61"/>
        <v>1</v>
      </c>
      <c r="BK48" s="85">
        <f t="shared" si="48"/>
        <v>0</v>
      </c>
      <c r="BL48" s="85">
        <f t="shared" si="58"/>
        <v>0</v>
      </c>
      <c r="BM48" s="85">
        <f t="shared" si="63"/>
        <v>0</v>
      </c>
      <c r="BN48" s="85">
        <f t="shared" si="49"/>
        <v>1</v>
      </c>
      <c r="BO48" s="85">
        <f t="shared" si="45"/>
        <v>1</v>
      </c>
      <c r="BP48" s="85">
        <f t="shared" si="57"/>
        <v>0</v>
      </c>
      <c r="BQ48" s="85">
        <f t="shared" si="31"/>
        <v>0</v>
      </c>
      <c r="BR48" s="85">
        <f t="shared" si="66"/>
        <v>0</v>
      </c>
      <c r="BS48" s="85">
        <f t="shared" si="40"/>
        <v>1</v>
      </c>
      <c r="BT48" s="85">
        <f t="shared" si="59"/>
        <v>1</v>
      </c>
      <c r="BU48" s="85">
        <f t="shared" si="62"/>
        <v>1</v>
      </c>
      <c r="BV48" s="85">
        <f t="shared" ref="BV48:BV54" si="69">_xlfn.IFS(ISBLANK(AK48),"NA", AK48&gt;MEDIAN(AK:AK),1,AK48&lt;MEDIAN(AK:AK),0)</f>
        <v>1</v>
      </c>
      <c r="BW48" s="85">
        <f t="shared" si="68"/>
        <v>1</v>
      </c>
      <c r="BX48" s="85">
        <f>IF(AM48&gt;MEDIAN(AM:AM),1,0)</f>
        <v>0</v>
      </c>
      <c r="BY48" s="85">
        <f t="shared" si="64"/>
        <v>1</v>
      </c>
      <c r="BZ48" s="40">
        <f>LOOKUP(A48,ANT!D:D,ANT!K:K)</f>
        <v>84.7222222222222</v>
      </c>
    </row>
    <row r="49" spans="1:78" x14ac:dyDescent="0.2">
      <c r="A49" s="40" t="s">
        <v>140</v>
      </c>
      <c r="B49" s="55" t="s">
        <v>125</v>
      </c>
      <c r="C49" s="3">
        <v>1</v>
      </c>
      <c r="D49" s="3">
        <v>1</v>
      </c>
      <c r="E49" s="121">
        <v>2</v>
      </c>
      <c r="F49" s="2">
        <v>6</v>
      </c>
      <c r="G49" s="124">
        <v>76</v>
      </c>
      <c r="H49" s="115">
        <v>0</v>
      </c>
      <c r="I49" s="56">
        <v>8.1</v>
      </c>
      <c r="J49" s="57" t="s">
        <v>37</v>
      </c>
      <c r="L49" s="45">
        <v>3</v>
      </c>
      <c r="M49" s="45">
        <v>5</v>
      </c>
      <c r="N49" s="45" t="s">
        <v>67</v>
      </c>
      <c r="O49" s="45">
        <v>11</v>
      </c>
      <c r="P49" s="46">
        <v>0</v>
      </c>
      <c r="Q49" s="45">
        <v>1</v>
      </c>
      <c r="R49" s="76">
        <f t="shared" si="0"/>
        <v>3</v>
      </c>
      <c r="S49" s="76">
        <f t="shared" si="15"/>
        <v>1</v>
      </c>
      <c r="T49" s="76">
        <f t="shared" si="16"/>
        <v>0</v>
      </c>
      <c r="U49" s="76">
        <v>3</v>
      </c>
      <c r="V49" s="76">
        <f t="shared" si="17"/>
        <v>0</v>
      </c>
      <c r="W49" s="76">
        <f t="shared" si="18"/>
        <v>0</v>
      </c>
      <c r="X49" s="58">
        <v>4.333333333333333</v>
      </c>
      <c r="Y49" s="58">
        <v>4.6923076923076925</v>
      </c>
      <c r="Z49" s="58">
        <v>4.1538461538461542</v>
      </c>
      <c r="AA49" s="58">
        <v>4.5384615384615383</v>
      </c>
      <c r="AB49" s="58">
        <v>5.916666666666667</v>
      </c>
      <c r="AC49" s="58">
        <v>4.9230769230769234</v>
      </c>
      <c r="AD49" s="58">
        <v>4.916666666666667</v>
      </c>
      <c r="AE49" s="58">
        <v>5.25</v>
      </c>
      <c r="AF49" s="58">
        <v>4.166666666666667</v>
      </c>
      <c r="AG49" s="58">
        <v>4.9230769230769234</v>
      </c>
      <c r="AH49" s="58">
        <v>4.1538461538461542</v>
      </c>
      <c r="AI49" s="58">
        <v>4.384615384615385</v>
      </c>
      <c r="AJ49" s="58">
        <v>4.4615384615384617</v>
      </c>
      <c r="AK49" s="58">
        <v>4.166666666666667</v>
      </c>
      <c r="AL49" s="58">
        <v>3.7777777777777777</v>
      </c>
      <c r="AM49" s="58">
        <v>3.8</v>
      </c>
      <c r="AN49" s="59">
        <v>3.7857142857142856</v>
      </c>
      <c r="AO49" s="49">
        <v>4.1181196581196584</v>
      </c>
      <c r="AP49" s="49">
        <v>4.6820512820512823</v>
      </c>
      <c r="AQ49" s="49">
        <v>4.7596153846153841</v>
      </c>
      <c r="AR49" s="60">
        <v>4.1976495726495733</v>
      </c>
      <c r="AS49" s="61">
        <v>155</v>
      </c>
      <c r="AT49" s="61">
        <v>69</v>
      </c>
      <c r="AU49" s="61">
        <v>112</v>
      </c>
      <c r="AV49" s="87">
        <f t="shared" si="67"/>
        <v>0</v>
      </c>
      <c r="AW49" s="85">
        <f t="shared" si="67"/>
        <v>1</v>
      </c>
      <c r="AX49" s="85">
        <f t="shared" si="67"/>
        <v>1</v>
      </c>
      <c r="AY49" s="85">
        <f t="shared" si="67"/>
        <v>0</v>
      </c>
      <c r="AZ49" s="85">
        <f t="shared" si="5"/>
        <v>0</v>
      </c>
      <c r="BA49" s="85">
        <f t="shared" si="6"/>
        <v>1</v>
      </c>
      <c r="BB49" s="85" t="e">
        <f t="shared" si="7"/>
        <v>#N/A</v>
      </c>
      <c r="BC49" s="85">
        <f t="shared" si="8"/>
        <v>0</v>
      </c>
      <c r="BD49" s="85">
        <f t="shared" si="9"/>
        <v>1</v>
      </c>
      <c r="BE49" s="85">
        <f t="shared" si="10"/>
        <v>1</v>
      </c>
      <c r="BF49" s="85">
        <f t="shared" si="11"/>
        <v>1</v>
      </c>
      <c r="BG49" s="79">
        <f t="shared" si="35"/>
        <v>1</v>
      </c>
      <c r="BH49" s="79">
        <f t="shared" si="13"/>
        <v>1</v>
      </c>
      <c r="BI49" s="85">
        <f t="shared" si="60"/>
        <v>0</v>
      </c>
      <c r="BJ49" s="85">
        <f t="shared" si="61"/>
        <v>0</v>
      </c>
      <c r="BK49" s="85">
        <f t="shared" si="48"/>
        <v>0</v>
      </c>
      <c r="BL49" s="85">
        <f t="shared" si="58"/>
        <v>1</v>
      </c>
      <c r="BM49" s="85">
        <f t="shared" si="63"/>
        <v>1</v>
      </c>
      <c r="BN49" s="85">
        <f t="shared" si="49"/>
        <v>1</v>
      </c>
      <c r="BO49" s="85">
        <f t="shared" si="45"/>
        <v>1</v>
      </c>
      <c r="BP49" s="85">
        <f t="shared" si="57"/>
        <v>1</v>
      </c>
      <c r="BQ49" s="85">
        <f>IF(AF49&gt;MEDIAN(AF:AF),1,0)</f>
        <v>0</v>
      </c>
      <c r="BR49" s="85">
        <f t="shared" si="66"/>
        <v>1</v>
      </c>
      <c r="BS49" s="85">
        <f t="shared" si="40"/>
        <v>0</v>
      </c>
      <c r="BT49" s="85">
        <f t="shared" si="59"/>
        <v>0</v>
      </c>
      <c r="BU49" s="85">
        <f t="shared" si="62"/>
        <v>0</v>
      </c>
      <c r="BV49" s="85">
        <f t="shared" si="69"/>
        <v>0</v>
      </c>
      <c r="BW49" s="85">
        <f t="shared" si="68"/>
        <v>0</v>
      </c>
      <c r="BX49" s="85">
        <f t="shared" ref="BX49:BX59" si="70">_xlfn.IFS(ISBLANK(AM49),"NA", AM49&gt;MEDIAN(AM:AM),1,AM49&lt;MEDIAN(AM:AM),0)</f>
        <v>0</v>
      </c>
      <c r="BY49" s="85">
        <f t="shared" si="64"/>
        <v>0</v>
      </c>
      <c r="BZ49" s="40">
        <f>LOOKUP(A49,ANT!D:D,ANT!K:K)</f>
        <v>95.8333333333333</v>
      </c>
    </row>
    <row r="50" spans="1:78" x14ac:dyDescent="0.2">
      <c r="A50" s="40" t="s">
        <v>142</v>
      </c>
      <c r="B50" s="55" t="s">
        <v>125</v>
      </c>
      <c r="C50" s="3">
        <v>1</v>
      </c>
      <c r="D50" s="3">
        <v>1</v>
      </c>
      <c r="E50" s="121">
        <v>2</v>
      </c>
      <c r="F50" s="2">
        <v>6</v>
      </c>
      <c r="G50" s="124">
        <v>80</v>
      </c>
      <c r="H50" s="115">
        <v>0</v>
      </c>
      <c r="I50" s="56">
        <v>9.6999999999999993</v>
      </c>
      <c r="J50" s="57" t="s">
        <v>37</v>
      </c>
      <c r="L50" s="45">
        <v>7</v>
      </c>
      <c r="O50" s="45">
        <v>13</v>
      </c>
      <c r="P50" s="46">
        <v>0</v>
      </c>
      <c r="Q50" s="45">
        <v>1</v>
      </c>
      <c r="R50" s="76">
        <f t="shared" si="0"/>
        <v>1</v>
      </c>
      <c r="S50" s="76">
        <f t="shared" si="15"/>
        <v>1</v>
      </c>
      <c r="T50" s="76">
        <f t="shared" si="16"/>
        <v>0</v>
      </c>
      <c r="U50" s="76">
        <v>1</v>
      </c>
      <c r="V50" s="76">
        <f t="shared" si="17"/>
        <v>1</v>
      </c>
      <c r="W50" s="76">
        <f t="shared" si="18"/>
        <v>0</v>
      </c>
      <c r="X50" s="58">
        <v>3.0769230769230771</v>
      </c>
      <c r="Y50" s="58">
        <v>4.615384615384615</v>
      </c>
      <c r="Z50" s="58">
        <v>4.8461538461538458</v>
      </c>
      <c r="AA50" s="58">
        <v>3</v>
      </c>
      <c r="AB50" s="58">
        <v>5.384615384615385</v>
      </c>
      <c r="AC50" s="58">
        <v>5.8461538461538458</v>
      </c>
      <c r="AD50" s="58">
        <v>4.916666666666667</v>
      </c>
      <c r="AE50" s="58">
        <v>4.166666666666667</v>
      </c>
      <c r="AF50" s="58">
        <v>4.833333333333333</v>
      </c>
      <c r="AG50" s="58">
        <v>4.4615384615384617</v>
      </c>
      <c r="AH50" s="58">
        <v>4</v>
      </c>
      <c r="AI50" s="58">
        <v>5.5384615384615383</v>
      </c>
      <c r="AJ50" s="58">
        <v>5.384615384615385</v>
      </c>
      <c r="AK50" s="58">
        <v>4.916666666666667</v>
      </c>
      <c r="AL50" s="58">
        <v>5.5555555555555554</v>
      </c>
      <c r="AM50" s="58">
        <v>5.6</v>
      </c>
      <c r="AN50" s="59">
        <v>5.5714285714285712</v>
      </c>
      <c r="AO50" s="49">
        <v>5.39905982905983</v>
      </c>
      <c r="AP50" s="49">
        <v>4.4756410256410266</v>
      </c>
      <c r="AQ50" s="49">
        <v>4.4615384615384608</v>
      </c>
      <c r="AR50" s="60">
        <v>5.3488247863247871</v>
      </c>
      <c r="AS50" s="51">
        <v>-25</v>
      </c>
      <c r="AT50" s="51">
        <v>17</v>
      </c>
      <c r="AU50" s="51">
        <v>-18</v>
      </c>
      <c r="AV50" s="87">
        <f t="shared" si="67"/>
        <v>1</v>
      </c>
      <c r="AW50" s="85">
        <f t="shared" si="67"/>
        <v>1</v>
      </c>
      <c r="AX50" s="85">
        <f t="shared" si="67"/>
        <v>0</v>
      </c>
      <c r="AY50" s="85">
        <f t="shared" si="67"/>
        <v>1</v>
      </c>
      <c r="AZ50" s="85">
        <f t="shared" si="5"/>
        <v>1</v>
      </c>
      <c r="BA50" s="85" t="e">
        <f t="shared" si="6"/>
        <v>#N/A</v>
      </c>
      <c r="BB50" s="85" t="e">
        <f t="shared" si="7"/>
        <v>#N/A</v>
      </c>
      <c r="BC50" s="85">
        <f t="shared" si="8"/>
        <v>1</v>
      </c>
      <c r="BD50" s="85">
        <f t="shared" si="9"/>
        <v>0</v>
      </c>
      <c r="BE50" s="85">
        <f t="shared" si="10"/>
        <v>0</v>
      </c>
      <c r="BF50" s="85">
        <f t="shared" si="11"/>
        <v>0</v>
      </c>
      <c r="BG50" s="79">
        <f t="shared" si="35"/>
        <v>3</v>
      </c>
      <c r="BH50" s="79">
        <f t="shared" si="13"/>
        <v>3</v>
      </c>
      <c r="BI50" s="85">
        <f t="shared" si="60"/>
        <v>0</v>
      </c>
      <c r="BJ50" s="85">
        <f t="shared" si="61"/>
        <v>0</v>
      </c>
      <c r="BK50" s="85">
        <f t="shared" si="48"/>
        <v>0</v>
      </c>
      <c r="BL50" s="85">
        <f t="shared" si="58"/>
        <v>0</v>
      </c>
      <c r="BM50" s="85">
        <f t="shared" si="63"/>
        <v>1</v>
      </c>
      <c r="BN50" s="85">
        <f t="shared" si="49"/>
        <v>1</v>
      </c>
      <c r="BO50" s="85">
        <f t="shared" si="45"/>
        <v>1</v>
      </c>
      <c r="BP50" s="85">
        <f t="shared" si="57"/>
        <v>1</v>
      </c>
      <c r="BQ50" s="85">
        <f t="shared" ref="BQ50:BQ57" si="71">_xlfn.IFS(ISBLANK(AF50),"NA", AF50&gt;MEDIAN(AF:AF),1,AF50&lt;MEDIAN(AF:AF),0)</f>
        <v>1</v>
      </c>
      <c r="BR50" s="85">
        <f t="shared" si="66"/>
        <v>1</v>
      </c>
      <c r="BS50" s="85">
        <f t="shared" ref="BS50:BS81" si="72">_xlfn.IFS(ISBLANK(AH50),"NA", AH50&gt;MEDIAN(AH:AH),1,AH50&lt;MEDIAN(AH:AH),0)</f>
        <v>0</v>
      </c>
      <c r="BT50" s="85">
        <f t="shared" si="59"/>
        <v>1</v>
      </c>
      <c r="BU50" s="85">
        <f t="shared" si="62"/>
        <v>1</v>
      </c>
      <c r="BV50" s="85">
        <f t="shared" si="69"/>
        <v>0</v>
      </c>
      <c r="BW50" s="85">
        <f t="shared" si="68"/>
        <v>1</v>
      </c>
      <c r="BX50" s="85">
        <f t="shared" si="70"/>
        <v>1</v>
      </c>
      <c r="BY50" s="85">
        <f t="shared" si="64"/>
        <v>1</v>
      </c>
      <c r="BZ50" s="40">
        <f>LOOKUP(A50,ANT!D:D,ANT!K:K)</f>
        <v>22.2222222222222</v>
      </c>
    </row>
    <row r="51" spans="1:78" x14ac:dyDescent="0.2">
      <c r="A51" s="40" t="s">
        <v>144</v>
      </c>
      <c r="B51" s="55" t="s">
        <v>125</v>
      </c>
      <c r="C51" s="3">
        <v>1</v>
      </c>
      <c r="D51" s="3">
        <v>1</v>
      </c>
      <c r="E51" s="121">
        <v>2</v>
      </c>
      <c r="F51" s="2">
        <v>6</v>
      </c>
      <c r="G51" s="124">
        <v>78</v>
      </c>
      <c r="H51" s="115">
        <v>1</v>
      </c>
      <c r="I51" s="56">
        <v>9.1</v>
      </c>
      <c r="J51" s="57" t="s">
        <v>37</v>
      </c>
      <c r="K51" s="45" t="s">
        <v>146</v>
      </c>
      <c r="L51" s="45">
        <v>5</v>
      </c>
      <c r="M51" s="45">
        <v>9</v>
      </c>
      <c r="O51" s="45">
        <v>12</v>
      </c>
      <c r="P51" s="46">
        <v>1</v>
      </c>
      <c r="R51" s="76">
        <f t="shared" si="0"/>
        <v>2</v>
      </c>
      <c r="S51" s="76">
        <f t="shared" si="15"/>
        <v>1</v>
      </c>
      <c r="T51" s="76">
        <f t="shared" si="16"/>
        <v>1</v>
      </c>
      <c r="U51" s="76">
        <v>2</v>
      </c>
      <c r="V51" s="76">
        <f t="shared" si="17"/>
        <v>1</v>
      </c>
      <c r="W51" s="76">
        <f t="shared" si="18"/>
        <v>1</v>
      </c>
      <c r="X51" s="58">
        <v>4.3076923076923075</v>
      </c>
      <c r="Y51" s="58">
        <v>4.4615384615384617</v>
      </c>
      <c r="Z51" s="58">
        <v>3.6923076923076925</v>
      </c>
      <c r="AA51" s="58">
        <v>3.6153846153846154</v>
      </c>
      <c r="AB51" s="58">
        <v>5.6923076923076925</v>
      </c>
      <c r="AC51" s="58">
        <v>4.2307692307692308</v>
      </c>
      <c r="AD51" s="58">
        <v>5.416666666666667</v>
      </c>
      <c r="AE51" s="58">
        <v>3.5</v>
      </c>
      <c r="AF51" s="58">
        <v>3.5833333333333335</v>
      </c>
      <c r="AG51" s="58">
        <v>3.1538461538461537</v>
      </c>
      <c r="AH51" s="58">
        <v>5.6923076923076925</v>
      </c>
      <c r="AI51" s="58">
        <v>5.2307692307692308</v>
      </c>
      <c r="AJ51" s="58">
        <v>5.2307692307692308</v>
      </c>
      <c r="AK51" s="58">
        <v>5.083333333333333</v>
      </c>
      <c r="AL51" s="58">
        <v>4.4444444444444446</v>
      </c>
      <c r="AM51" s="58">
        <v>4</v>
      </c>
      <c r="AN51" s="59">
        <v>4.2857142857142856</v>
      </c>
      <c r="AO51" s="49">
        <v>4.7978632478632477</v>
      </c>
      <c r="AP51" s="49">
        <v>4.2692307692307692</v>
      </c>
      <c r="AQ51" s="49">
        <v>4.3333333333333339</v>
      </c>
      <c r="AR51" s="60">
        <v>4.9973290598290596</v>
      </c>
      <c r="AS51" s="51">
        <v>47.5</v>
      </c>
      <c r="AT51" s="51">
        <v>57</v>
      </c>
      <c r="AU51" s="51">
        <v>338</v>
      </c>
      <c r="AV51" s="87">
        <f t="shared" si="67"/>
        <v>1</v>
      </c>
      <c r="AW51" s="85">
        <f t="shared" si="67"/>
        <v>0</v>
      </c>
      <c r="AX51" s="85">
        <f t="shared" si="67"/>
        <v>0</v>
      </c>
      <c r="AY51" s="85">
        <f t="shared" si="67"/>
        <v>1</v>
      </c>
      <c r="AZ51" s="85" t="e">
        <f t="shared" si="5"/>
        <v>#N/A</v>
      </c>
      <c r="BA51" s="85" t="e">
        <f t="shared" si="6"/>
        <v>#N/A</v>
      </c>
      <c r="BB51" s="85">
        <f t="shared" si="7"/>
        <v>0</v>
      </c>
      <c r="BC51" s="85" t="e">
        <f t="shared" si="8"/>
        <v>#N/A</v>
      </c>
      <c r="BD51" s="85">
        <f t="shared" si="9"/>
        <v>0</v>
      </c>
      <c r="BE51" s="85">
        <f t="shared" si="10"/>
        <v>1</v>
      </c>
      <c r="BF51" s="85">
        <f t="shared" si="11"/>
        <v>1</v>
      </c>
      <c r="BG51" s="79">
        <f t="shared" si="35"/>
        <v>2</v>
      </c>
      <c r="BH51" s="79">
        <f t="shared" si="13"/>
        <v>2</v>
      </c>
      <c r="BI51" s="85">
        <f t="shared" si="60"/>
        <v>0</v>
      </c>
      <c r="BJ51" s="85">
        <f t="shared" si="61"/>
        <v>0</v>
      </c>
      <c r="BK51" s="85">
        <f t="shared" si="48"/>
        <v>0</v>
      </c>
      <c r="BL51" s="85">
        <f t="shared" si="58"/>
        <v>0</v>
      </c>
      <c r="BM51" s="85">
        <f t="shared" si="63"/>
        <v>1</v>
      </c>
      <c r="BN51" s="85">
        <f t="shared" si="49"/>
        <v>1</v>
      </c>
      <c r="BO51" s="85">
        <f t="shared" si="45"/>
        <v>1</v>
      </c>
      <c r="BP51" s="85">
        <f t="shared" si="57"/>
        <v>0</v>
      </c>
      <c r="BQ51" s="85">
        <f t="shared" si="71"/>
        <v>0</v>
      </c>
      <c r="BR51" s="85">
        <f t="shared" si="66"/>
        <v>0</v>
      </c>
      <c r="BS51" s="85">
        <f t="shared" si="72"/>
        <v>1</v>
      </c>
      <c r="BT51" s="85">
        <f t="shared" si="59"/>
        <v>1</v>
      </c>
      <c r="BU51" s="85">
        <f t="shared" si="62"/>
        <v>1</v>
      </c>
      <c r="BV51" s="85">
        <f t="shared" si="69"/>
        <v>1</v>
      </c>
      <c r="BW51" s="85">
        <f t="shared" si="68"/>
        <v>0</v>
      </c>
      <c r="BX51" s="85">
        <f t="shared" si="70"/>
        <v>0</v>
      </c>
      <c r="BY51" s="85">
        <f t="shared" si="64"/>
        <v>0</v>
      </c>
      <c r="BZ51" s="40">
        <f>LOOKUP(A51,ANT!D:D,ANT!K:K)</f>
        <v>90.2777777777777</v>
      </c>
    </row>
    <row r="52" spans="1:78" ht="17" x14ac:dyDescent="0.2">
      <c r="A52" s="40" t="s">
        <v>147</v>
      </c>
      <c r="B52" s="55" t="s">
        <v>125</v>
      </c>
      <c r="C52" s="3">
        <v>1</v>
      </c>
      <c r="D52" s="3">
        <v>1</v>
      </c>
      <c r="E52" s="121">
        <v>2</v>
      </c>
      <c r="G52" s="124"/>
      <c r="H52" s="115">
        <v>1</v>
      </c>
      <c r="I52" s="56">
        <v>7.1</v>
      </c>
      <c r="J52" s="57" t="s">
        <v>84</v>
      </c>
      <c r="L52" s="45">
        <v>6</v>
      </c>
      <c r="M52" s="45">
        <v>10</v>
      </c>
      <c r="O52" s="45">
        <v>12</v>
      </c>
      <c r="P52" s="46">
        <v>0</v>
      </c>
      <c r="Q52" s="45">
        <v>1</v>
      </c>
      <c r="R52" s="76">
        <f t="shared" si="0"/>
        <v>2</v>
      </c>
      <c r="S52" s="76">
        <f t="shared" si="15"/>
        <v>1</v>
      </c>
      <c r="T52" s="76">
        <f t="shared" si="16"/>
        <v>0</v>
      </c>
      <c r="U52" s="76">
        <v>2</v>
      </c>
      <c r="V52" s="76">
        <f t="shared" si="17"/>
        <v>1</v>
      </c>
      <c r="W52" s="76">
        <f t="shared" si="18"/>
        <v>0</v>
      </c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9"/>
      <c r="AS52" s="51">
        <v>187</v>
      </c>
      <c r="AT52" s="51">
        <v>126.5</v>
      </c>
      <c r="AU52" s="51">
        <v>109.5</v>
      </c>
      <c r="AV52" s="87" t="s">
        <v>788</v>
      </c>
      <c r="AW52" s="85" t="s">
        <v>788</v>
      </c>
      <c r="AX52" s="85" t="s">
        <v>788</v>
      </c>
      <c r="AY52" s="85" t="s">
        <v>788</v>
      </c>
      <c r="AZ52" s="85" t="str">
        <f t="shared" si="5"/>
        <v>NA</v>
      </c>
      <c r="BA52" s="85" t="str">
        <f t="shared" si="6"/>
        <v>NA</v>
      </c>
      <c r="BB52" s="85" t="str">
        <f t="shared" si="7"/>
        <v>NA</v>
      </c>
      <c r="BC52" s="85" t="str">
        <f t="shared" si="8"/>
        <v>NA</v>
      </c>
      <c r="BD52" s="85">
        <f t="shared" si="9"/>
        <v>1</v>
      </c>
      <c r="BE52" s="85">
        <f t="shared" si="10"/>
        <v>1</v>
      </c>
      <c r="BF52" s="85">
        <f t="shared" si="11"/>
        <v>1</v>
      </c>
      <c r="BG52" s="79" t="str">
        <f t="shared" si="35"/>
        <v>NA</v>
      </c>
      <c r="BH52" s="79" t="str">
        <f t="shared" si="13"/>
        <v>NA</v>
      </c>
      <c r="BI52" s="85" t="str">
        <f t="shared" si="60"/>
        <v>NA</v>
      </c>
      <c r="BJ52" s="85" t="str">
        <f t="shared" si="61"/>
        <v>NA</v>
      </c>
      <c r="BK52" s="85" t="str">
        <f t="shared" si="48"/>
        <v>NA</v>
      </c>
      <c r="BL52" s="85" t="str">
        <f t="shared" si="58"/>
        <v>NA</v>
      </c>
      <c r="BM52" s="85" t="str">
        <f t="shared" si="63"/>
        <v>NA</v>
      </c>
      <c r="BN52" s="85" t="str">
        <f t="shared" si="49"/>
        <v>NA</v>
      </c>
      <c r="BO52" s="85" t="str">
        <f t="shared" si="45"/>
        <v>NA</v>
      </c>
      <c r="BP52" s="85" t="str">
        <f t="shared" si="57"/>
        <v>NA</v>
      </c>
      <c r="BQ52" s="85" t="str">
        <f t="shared" si="71"/>
        <v>NA</v>
      </c>
      <c r="BR52" s="85" t="str">
        <f t="shared" si="66"/>
        <v>NA</v>
      </c>
      <c r="BS52" s="85" t="str">
        <f t="shared" si="72"/>
        <v>NA</v>
      </c>
      <c r="BT52" s="85" t="str">
        <f t="shared" si="59"/>
        <v>NA</v>
      </c>
      <c r="BU52" s="85" t="str">
        <f t="shared" si="62"/>
        <v>NA</v>
      </c>
      <c r="BV52" s="85" t="str">
        <f t="shared" si="69"/>
        <v>NA</v>
      </c>
      <c r="BW52" s="85" t="str">
        <f t="shared" si="68"/>
        <v>NA</v>
      </c>
      <c r="BX52" s="85" t="str">
        <f t="shared" si="70"/>
        <v>NA</v>
      </c>
      <c r="BY52" s="85" t="str">
        <f t="shared" si="64"/>
        <v>NA</v>
      </c>
      <c r="BZ52" s="40">
        <f>LOOKUP(A52,ANT!D:D,ANT!K:K)</f>
        <v>75</v>
      </c>
    </row>
    <row r="53" spans="1:78" x14ac:dyDescent="0.2">
      <c r="A53" s="40" t="s">
        <v>149</v>
      </c>
      <c r="B53" s="55" t="s">
        <v>125</v>
      </c>
      <c r="C53" s="3">
        <v>1</v>
      </c>
      <c r="D53" s="3">
        <v>1</v>
      </c>
      <c r="E53" s="121">
        <v>2</v>
      </c>
      <c r="F53" s="2">
        <v>7</v>
      </c>
      <c r="G53" s="124">
        <v>85</v>
      </c>
      <c r="H53" s="115">
        <v>0</v>
      </c>
      <c r="I53" s="56">
        <v>9.1999999999999993</v>
      </c>
      <c r="J53" s="57" t="s">
        <v>37</v>
      </c>
      <c r="L53" s="45">
        <v>5</v>
      </c>
      <c r="M53" s="45">
        <v>8</v>
      </c>
      <c r="O53" s="45">
        <v>11</v>
      </c>
      <c r="P53" s="46">
        <v>0</v>
      </c>
      <c r="Q53" s="45">
        <v>1</v>
      </c>
      <c r="R53" s="76">
        <f t="shared" si="0"/>
        <v>2</v>
      </c>
      <c r="S53" s="76">
        <f t="shared" si="15"/>
        <v>1</v>
      </c>
      <c r="T53" s="76">
        <f t="shared" si="16"/>
        <v>0</v>
      </c>
      <c r="U53" s="76">
        <v>2</v>
      </c>
      <c r="V53" s="76">
        <f t="shared" si="17"/>
        <v>0</v>
      </c>
      <c r="W53" s="76">
        <f t="shared" si="18"/>
        <v>0</v>
      </c>
      <c r="X53" s="58">
        <v>4.615384615384615</v>
      </c>
      <c r="Y53" s="58">
        <v>4.7692307692307692</v>
      </c>
      <c r="Z53" s="58">
        <v>4.8461538461538458</v>
      </c>
      <c r="AA53" s="58">
        <v>4.7692307692307692</v>
      </c>
      <c r="AB53" s="58">
        <v>5.384615384615385</v>
      </c>
      <c r="AC53" s="58">
        <v>4.4615384615384617</v>
      </c>
      <c r="AD53" s="58">
        <v>5.666666666666667</v>
      </c>
      <c r="AE53" s="58">
        <v>4.916666666666667</v>
      </c>
      <c r="AF53" s="58">
        <v>5</v>
      </c>
      <c r="AG53" s="58">
        <v>5.3076923076923075</v>
      </c>
      <c r="AH53" s="58">
        <v>3.4615384615384617</v>
      </c>
      <c r="AI53" s="58">
        <v>4.0769230769230766</v>
      </c>
      <c r="AJ53" s="58">
        <v>5.1538461538461542</v>
      </c>
      <c r="AK53" s="58">
        <v>5.083333333333333</v>
      </c>
      <c r="AL53" s="58">
        <v>4.8888888888888893</v>
      </c>
      <c r="AM53" s="58">
        <v>4.2</v>
      </c>
      <c r="AN53" s="59">
        <v>4.6428571428571432</v>
      </c>
      <c r="AO53" s="49">
        <v>4.6805982905982901</v>
      </c>
      <c r="AP53" s="49">
        <v>4.8705128205128201</v>
      </c>
      <c r="AQ53" s="49">
        <v>4.8076923076923075</v>
      </c>
      <c r="AR53" s="60">
        <v>4.8007478632478628</v>
      </c>
      <c r="AS53" s="51">
        <v>-27</v>
      </c>
      <c r="AT53" s="51">
        <v>36</v>
      </c>
      <c r="AU53" s="51">
        <v>24.5</v>
      </c>
      <c r="AV53" s="87">
        <f t="shared" ref="AV53:AV62" si="73">IF(AO53&lt;MEDIAN(AO:AO),0,1)</f>
        <v>0</v>
      </c>
      <c r="AW53" s="85">
        <f t="shared" ref="AW53:AW62" si="74">IF(AP53&lt;MEDIAN(AP:AP),0,1)</f>
        <v>1</v>
      </c>
      <c r="AX53" s="85">
        <f t="shared" ref="AX53:AX62" si="75">IF(AQ53&lt;MEDIAN(AQ:AQ),0,1)</f>
        <v>1</v>
      </c>
      <c r="AY53" s="85">
        <f t="shared" ref="AY53:AY62" si="76">IF(AR53&lt;MEDIAN(AR:AR),0,1)</f>
        <v>0</v>
      </c>
      <c r="AZ53" s="85" t="e">
        <f t="shared" si="5"/>
        <v>#N/A</v>
      </c>
      <c r="BA53" s="85">
        <f t="shared" si="6"/>
        <v>1</v>
      </c>
      <c r="BB53" s="85">
        <f t="shared" si="7"/>
        <v>1</v>
      </c>
      <c r="BC53" s="85" t="e">
        <f t="shared" si="8"/>
        <v>#N/A</v>
      </c>
      <c r="BD53" s="85">
        <f t="shared" si="9"/>
        <v>0</v>
      </c>
      <c r="BE53" s="85">
        <f t="shared" si="10"/>
        <v>0</v>
      </c>
      <c r="BF53" s="85">
        <f t="shared" si="11"/>
        <v>0</v>
      </c>
      <c r="BG53" s="79">
        <f t="shared" si="35"/>
        <v>1</v>
      </c>
      <c r="BH53" s="79">
        <f t="shared" si="13"/>
        <v>1</v>
      </c>
      <c r="BI53" s="85">
        <f>IF(X52&gt;MEDIAN(X:X),1,0)</f>
        <v>0</v>
      </c>
      <c r="BJ53" s="85">
        <f t="shared" ref="BJ53:BJ58" si="77">_xlfn.IFS(ISBLANK(Y53),"NA", Y53&gt;MEDIAN(Y:Y),1,Y53&lt;MEDIAN(Y:Y),0)</f>
        <v>0</v>
      </c>
      <c r="BK53" s="85">
        <f t="shared" si="48"/>
        <v>0</v>
      </c>
      <c r="BL53" s="85">
        <f t="shared" si="58"/>
        <v>1</v>
      </c>
      <c r="BM53" s="85">
        <f t="shared" si="63"/>
        <v>1</v>
      </c>
      <c r="BN53" s="85">
        <f t="shared" si="49"/>
        <v>1</v>
      </c>
      <c r="BO53" s="85">
        <f t="shared" ref="BO53:BO84" si="78">_xlfn.IFS(ISBLANK(AD53),"NA", AD53&gt;MEDIAN(AD:AD),1,AD53&lt;MEDIAN(AD:AD),0)</f>
        <v>1</v>
      </c>
      <c r="BP53" s="85">
        <f t="shared" si="57"/>
        <v>1</v>
      </c>
      <c r="BQ53" s="85">
        <f t="shared" si="71"/>
        <v>1</v>
      </c>
      <c r="BR53" s="85">
        <f t="shared" si="66"/>
        <v>1</v>
      </c>
      <c r="BS53" s="85">
        <f t="shared" si="72"/>
        <v>0</v>
      </c>
      <c r="BT53" s="85">
        <f t="shared" si="59"/>
        <v>0</v>
      </c>
      <c r="BU53" s="85">
        <f t="shared" si="62"/>
        <v>1</v>
      </c>
      <c r="BV53" s="85">
        <f t="shared" si="69"/>
        <v>1</v>
      </c>
      <c r="BW53" s="85">
        <f t="shared" si="68"/>
        <v>1</v>
      </c>
      <c r="BX53" s="85">
        <f t="shared" si="70"/>
        <v>0</v>
      </c>
      <c r="BY53" s="85">
        <f t="shared" si="64"/>
        <v>1</v>
      </c>
      <c r="BZ53" s="40">
        <f>LOOKUP(A53,ANT!D:D,ANT!K:K)</f>
        <v>76.3888888888888</v>
      </c>
    </row>
    <row r="54" spans="1:78" x14ac:dyDescent="0.2">
      <c r="A54" s="40" t="s">
        <v>151</v>
      </c>
      <c r="B54" s="55" t="s">
        <v>125</v>
      </c>
      <c r="C54" s="3">
        <v>1</v>
      </c>
      <c r="D54" s="3">
        <v>1</v>
      </c>
      <c r="E54" s="121">
        <v>2</v>
      </c>
      <c r="F54" s="2">
        <v>6</v>
      </c>
      <c r="G54" s="124">
        <v>75</v>
      </c>
      <c r="H54" s="115">
        <v>1</v>
      </c>
      <c r="I54" s="56">
        <v>8.1</v>
      </c>
      <c r="J54" s="57" t="s">
        <v>37</v>
      </c>
      <c r="L54" s="45">
        <v>1</v>
      </c>
      <c r="M54" s="45">
        <v>9</v>
      </c>
      <c r="O54" s="45">
        <v>12</v>
      </c>
      <c r="P54" s="46">
        <v>1</v>
      </c>
      <c r="R54" s="76">
        <f t="shared" si="0"/>
        <v>2</v>
      </c>
      <c r="S54" s="76">
        <f t="shared" si="15"/>
        <v>1</v>
      </c>
      <c r="T54" s="76">
        <f t="shared" si="16"/>
        <v>1</v>
      </c>
      <c r="U54" s="76">
        <v>2</v>
      </c>
      <c r="V54" s="76">
        <f t="shared" si="17"/>
        <v>1</v>
      </c>
      <c r="W54" s="76">
        <f t="shared" si="18"/>
        <v>1</v>
      </c>
      <c r="X54" s="58">
        <v>4.5384615384615383</v>
      </c>
      <c r="Y54" s="58">
        <v>3.7692307692307692</v>
      </c>
      <c r="Z54" s="58">
        <v>5.416666666666667</v>
      </c>
      <c r="AA54" s="58">
        <v>4.0769230769230766</v>
      </c>
      <c r="AB54" s="58">
        <v>4.615384615384615</v>
      </c>
      <c r="AC54" s="58">
        <v>4</v>
      </c>
      <c r="AD54" s="58">
        <v>4.5</v>
      </c>
      <c r="AE54" s="58">
        <v>5.083333333333333</v>
      </c>
      <c r="AF54" s="58">
        <v>4.5</v>
      </c>
      <c r="AG54" s="58">
        <v>4.7692307692307692</v>
      </c>
      <c r="AH54" s="58">
        <v>3.8461538461538463</v>
      </c>
      <c r="AI54" s="58">
        <v>3.4615384615384617</v>
      </c>
      <c r="AJ54" s="58">
        <v>4.4615384615384617</v>
      </c>
      <c r="AK54" s="58">
        <v>4.666666666666667</v>
      </c>
      <c r="AL54" s="58">
        <v>3.5555555555555554</v>
      </c>
      <c r="AM54" s="58">
        <v>3.6</v>
      </c>
      <c r="AN54" s="59">
        <v>3.5714285714285716</v>
      </c>
      <c r="AO54" s="49">
        <v>3.9490598290598298</v>
      </c>
      <c r="AP54" s="49">
        <v>4.5397435897435896</v>
      </c>
      <c r="AQ54" s="49">
        <v>4.4027777777777777</v>
      </c>
      <c r="AR54" s="60">
        <v>4.0363247863247871</v>
      </c>
      <c r="AS54" s="51">
        <v>-25</v>
      </c>
      <c r="AT54" s="51">
        <v>156.5</v>
      </c>
      <c r="AU54" s="51">
        <v>28</v>
      </c>
      <c r="AV54" s="87">
        <f t="shared" si="73"/>
        <v>0</v>
      </c>
      <c r="AW54" s="85">
        <f t="shared" si="74"/>
        <v>1</v>
      </c>
      <c r="AX54" s="85">
        <f t="shared" si="75"/>
        <v>0</v>
      </c>
      <c r="AY54" s="85">
        <f t="shared" si="76"/>
        <v>0</v>
      </c>
      <c r="AZ54" s="85">
        <f t="shared" si="5"/>
        <v>0</v>
      </c>
      <c r="BA54" s="85">
        <f t="shared" si="6"/>
        <v>1</v>
      </c>
      <c r="BB54" s="85">
        <f t="shared" si="7"/>
        <v>0</v>
      </c>
      <c r="BC54" s="85">
        <f t="shared" si="8"/>
        <v>0</v>
      </c>
      <c r="BD54" s="85">
        <f t="shared" si="9"/>
        <v>0</v>
      </c>
      <c r="BE54" s="85">
        <f t="shared" si="10"/>
        <v>1</v>
      </c>
      <c r="BF54" s="85">
        <f t="shared" si="11"/>
        <v>0</v>
      </c>
      <c r="BG54" s="79">
        <f t="shared" si="35"/>
        <v>1</v>
      </c>
      <c r="BH54" s="79">
        <f t="shared" si="13"/>
        <v>1</v>
      </c>
      <c r="BI54" s="85">
        <f t="shared" ref="BI54:BI85" si="79">_xlfn.IFS(ISBLANK(X54),"NA", X54&gt;MEDIAN(X:X),1,X54&lt;MEDIAN(X:X),0)</f>
        <v>0</v>
      </c>
      <c r="BJ54" s="85">
        <f t="shared" si="77"/>
        <v>0</v>
      </c>
      <c r="BK54" s="85">
        <f t="shared" si="48"/>
        <v>1</v>
      </c>
      <c r="BL54" s="85">
        <f t="shared" si="58"/>
        <v>0</v>
      </c>
      <c r="BM54" s="85">
        <f t="shared" si="63"/>
        <v>0</v>
      </c>
      <c r="BN54" s="85">
        <f t="shared" si="49"/>
        <v>1</v>
      </c>
      <c r="BO54" s="85">
        <f t="shared" si="78"/>
        <v>1</v>
      </c>
      <c r="BP54" s="85">
        <f t="shared" si="57"/>
        <v>1</v>
      </c>
      <c r="BQ54" s="85">
        <f t="shared" si="71"/>
        <v>1</v>
      </c>
      <c r="BR54" s="85">
        <f t="shared" si="66"/>
        <v>1</v>
      </c>
      <c r="BS54" s="85">
        <f t="shared" si="72"/>
        <v>0</v>
      </c>
      <c r="BT54" s="85">
        <f t="shared" si="59"/>
        <v>0</v>
      </c>
      <c r="BU54" s="85">
        <f t="shared" si="62"/>
        <v>0</v>
      </c>
      <c r="BV54" s="85">
        <f t="shared" si="69"/>
        <v>0</v>
      </c>
      <c r="BW54" s="85">
        <f t="shared" si="68"/>
        <v>0</v>
      </c>
      <c r="BX54" s="85">
        <f t="shared" si="70"/>
        <v>0</v>
      </c>
      <c r="BY54" s="85">
        <f t="shared" si="64"/>
        <v>0</v>
      </c>
      <c r="BZ54" s="40">
        <f>LOOKUP(A54,ANT!D:D,ANT!K:K)</f>
        <v>63.1944444444444</v>
      </c>
    </row>
    <row r="55" spans="1:78" x14ac:dyDescent="0.2">
      <c r="A55" s="40" t="s">
        <v>153</v>
      </c>
      <c r="B55" s="55" t="s">
        <v>125</v>
      </c>
      <c r="C55" s="3">
        <v>1</v>
      </c>
      <c r="D55" s="3">
        <v>1</v>
      </c>
      <c r="E55" s="121">
        <v>2</v>
      </c>
      <c r="F55" s="2">
        <v>6</v>
      </c>
      <c r="G55" s="124">
        <v>78</v>
      </c>
      <c r="H55" s="115">
        <v>1</v>
      </c>
      <c r="I55" s="56">
        <v>8.3000000000000007</v>
      </c>
      <c r="J55" s="57" t="s">
        <v>106</v>
      </c>
      <c r="R55" s="76" t="str">
        <f t="shared" si="0"/>
        <v>NA</v>
      </c>
      <c r="S55" s="76" t="str">
        <f t="shared" si="15"/>
        <v>NA</v>
      </c>
      <c r="T55" s="76" t="str">
        <f t="shared" si="16"/>
        <v>NA</v>
      </c>
      <c r="U55" s="76" t="s">
        <v>788</v>
      </c>
      <c r="V55" s="76" t="str">
        <f t="shared" si="17"/>
        <v>NA</v>
      </c>
      <c r="W55" s="76" t="str">
        <f t="shared" si="18"/>
        <v>NA</v>
      </c>
      <c r="X55" s="58">
        <v>5.5</v>
      </c>
      <c r="Y55" s="58">
        <v>5.2727272727272725</v>
      </c>
      <c r="Z55" s="58">
        <v>5.5</v>
      </c>
      <c r="AA55" s="58">
        <v>5.8181818181818183</v>
      </c>
      <c r="AB55" s="58">
        <v>5.4545454545454541</v>
      </c>
      <c r="AC55" s="58">
        <v>2.4166666666666665</v>
      </c>
      <c r="AD55" s="58">
        <v>4.9090909090909092</v>
      </c>
      <c r="AE55" s="58">
        <v>3.4</v>
      </c>
      <c r="AF55" s="58">
        <v>3.7272727272727271</v>
      </c>
      <c r="AG55" s="58">
        <v>4.9090909090909092</v>
      </c>
      <c r="AH55" s="58">
        <v>4.8</v>
      </c>
      <c r="AI55" s="58">
        <v>3.5454545454545454</v>
      </c>
      <c r="AJ55" s="58">
        <v>3.9090909090909092</v>
      </c>
      <c r="AK55" s="58">
        <v>5</v>
      </c>
      <c r="AL55" s="58">
        <v>2.75</v>
      </c>
      <c r="AM55" s="58">
        <v>4.8</v>
      </c>
      <c r="AN55" s="59">
        <v>3.5384615384615383</v>
      </c>
      <c r="AO55" s="49">
        <v>4.000909090909091</v>
      </c>
      <c r="AP55" s="49">
        <v>4.3490909090909096</v>
      </c>
      <c r="AQ55" s="49">
        <v>4.9936868686868694</v>
      </c>
      <c r="AR55" s="60">
        <v>3.8011363636363638</v>
      </c>
      <c r="AS55" s="61">
        <v>26</v>
      </c>
      <c r="AT55" s="61">
        <v>57</v>
      </c>
      <c r="AU55" s="61">
        <v>61</v>
      </c>
      <c r="AV55" s="87">
        <f t="shared" si="73"/>
        <v>0</v>
      </c>
      <c r="AW55" s="85">
        <f t="shared" si="74"/>
        <v>1</v>
      </c>
      <c r="AX55" s="85">
        <f t="shared" si="75"/>
        <v>1</v>
      </c>
      <c r="AY55" s="85">
        <f t="shared" si="76"/>
        <v>0</v>
      </c>
      <c r="AZ55" s="85">
        <f t="shared" si="5"/>
        <v>0</v>
      </c>
      <c r="BA55" s="85" t="e">
        <f t="shared" si="6"/>
        <v>#N/A</v>
      </c>
      <c r="BB55" s="85">
        <f t="shared" si="7"/>
        <v>1</v>
      </c>
      <c r="BC55" s="85">
        <f t="shared" si="8"/>
        <v>0</v>
      </c>
      <c r="BD55" s="85">
        <f t="shared" si="9"/>
        <v>0</v>
      </c>
      <c r="BE55" s="85">
        <f t="shared" si="10"/>
        <v>1</v>
      </c>
      <c r="BF55" s="85">
        <f t="shared" si="11"/>
        <v>0</v>
      </c>
      <c r="BG55" s="79">
        <f t="shared" si="35"/>
        <v>1</v>
      </c>
      <c r="BH55" s="79">
        <f t="shared" si="13"/>
        <v>1</v>
      </c>
      <c r="BI55" s="85">
        <f t="shared" si="79"/>
        <v>1</v>
      </c>
      <c r="BJ55" s="85">
        <f t="shared" si="77"/>
        <v>1</v>
      </c>
      <c r="BK55" s="85">
        <f t="shared" si="48"/>
        <v>1</v>
      </c>
      <c r="BL55" s="85">
        <f t="shared" si="58"/>
        <v>1</v>
      </c>
      <c r="BM55" s="85">
        <f t="shared" si="63"/>
        <v>1</v>
      </c>
      <c r="BN55" s="85">
        <f t="shared" si="49"/>
        <v>0</v>
      </c>
      <c r="BO55" s="85">
        <f t="shared" si="78"/>
        <v>1</v>
      </c>
      <c r="BP55" s="85">
        <f t="shared" si="57"/>
        <v>0</v>
      </c>
      <c r="BQ55" s="85">
        <f t="shared" si="71"/>
        <v>0</v>
      </c>
      <c r="BR55" s="85">
        <f t="shared" si="66"/>
        <v>1</v>
      </c>
      <c r="BS55" s="85">
        <f t="shared" si="72"/>
        <v>1</v>
      </c>
      <c r="BT55" s="85">
        <f t="shared" si="59"/>
        <v>0</v>
      </c>
      <c r="BU55" s="85">
        <f t="shared" si="62"/>
        <v>0</v>
      </c>
      <c r="BV55" s="85">
        <f>IF(AK55&gt;MEDIAN(AK:AK),1,0)</f>
        <v>0</v>
      </c>
      <c r="BW55" s="85">
        <f t="shared" si="68"/>
        <v>0</v>
      </c>
      <c r="BX55" s="85">
        <f t="shared" si="70"/>
        <v>1</v>
      </c>
      <c r="BY55" s="85">
        <f t="shared" si="64"/>
        <v>0</v>
      </c>
      <c r="BZ55" s="40">
        <f>LOOKUP(A55,ANT!D:D,ANT!K:K)</f>
        <v>77.0833333333333</v>
      </c>
    </row>
    <row r="56" spans="1:78" x14ac:dyDescent="0.2">
      <c r="A56" s="40" t="s">
        <v>155</v>
      </c>
      <c r="B56" s="55" t="s">
        <v>125</v>
      </c>
      <c r="C56" s="3">
        <v>1</v>
      </c>
      <c r="D56" s="3">
        <v>1</v>
      </c>
      <c r="E56" s="121">
        <v>2</v>
      </c>
      <c r="F56" s="2">
        <v>6</v>
      </c>
      <c r="G56" s="124">
        <v>76</v>
      </c>
      <c r="H56" s="115">
        <v>0</v>
      </c>
      <c r="I56" s="56">
        <v>8.5</v>
      </c>
      <c r="J56" s="57" t="s">
        <v>37</v>
      </c>
      <c r="L56" s="45">
        <v>9</v>
      </c>
      <c r="O56" s="45">
        <v>14</v>
      </c>
      <c r="P56" s="46">
        <v>1</v>
      </c>
      <c r="R56" s="76">
        <f t="shared" si="0"/>
        <v>1</v>
      </c>
      <c r="S56" s="76">
        <f t="shared" si="15"/>
        <v>1</v>
      </c>
      <c r="T56" s="76">
        <f t="shared" si="16"/>
        <v>1</v>
      </c>
      <c r="U56" s="76">
        <v>1</v>
      </c>
      <c r="V56" s="76">
        <f t="shared" si="17"/>
        <v>0</v>
      </c>
      <c r="W56" s="76">
        <f t="shared" si="18"/>
        <v>0</v>
      </c>
      <c r="X56" s="58">
        <v>4.75</v>
      </c>
      <c r="Y56" s="58">
        <v>4.384615384615385</v>
      </c>
      <c r="Z56" s="58">
        <v>4.9230769230769234</v>
      </c>
      <c r="AA56" s="58">
        <v>3.9230769230769229</v>
      </c>
      <c r="AB56" s="58">
        <v>5.083333333333333</v>
      </c>
      <c r="AC56" s="58">
        <v>4.9230769230769234</v>
      </c>
      <c r="AD56" s="58">
        <v>4.9090909090909092</v>
      </c>
      <c r="AE56" s="58">
        <v>3.7272727272727271</v>
      </c>
      <c r="AF56" s="58">
        <v>4.25</v>
      </c>
      <c r="AG56" s="58">
        <v>4.384615384615385</v>
      </c>
      <c r="AH56" s="58">
        <v>4.7692307692307692</v>
      </c>
      <c r="AI56" s="58">
        <v>4.333333333333333</v>
      </c>
      <c r="AJ56" s="58">
        <v>4.3076923076923075</v>
      </c>
      <c r="AK56" s="58">
        <v>5.333333333333333</v>
      </c>
      <c r="AL56" s="58">
        <v>4.5555555555555554</v>
      </c>
      <c r="AM56" s="58">
        <v>3</v>
      </c>
      <c r="AN56" s="59">
        <v>4</v>
      </c>
      <c r="AO56" s="49">
        <v>4.3059829059829058</v>
      </c>
      <c r="AP56" s="49">
        <v>4.4080419580419576</v>
      </c>
      <c r="AQ56" s="49">
        <v>4.6645299145299139</v>
      </c>
      <c r="AR56" s="60">
        <v>4.632478632478632</v>
      </c>
      <c r="AS56" s="51">
        <v>-161</v>
      </c>
      <c r="AT56" s="51">
        <v>2</v>
      </c>
      <c r="AU56" s="51">
        <v>100</v>
      </c>
      <c r="AV56" s="87">
        <f t="shared" si="73"/>
        <v>0</v>
      </c>
      <c r="AW56" s="85">
        <f t="shared" si="74"/>
        <v>1</v>
      </c>
      <c r="AX56" s="85">
        <f t="shared" si="75"/>
        <v>1</v>
      </c>
      <c r="AY56" s="85">
        <f t="shared" si="76"/>
        <v>0</v>
      </c>
      <c r="AZ56" s="85">
        <f t="shared" si="5"/>
        <v>0</v>
      </c>
      <c r="BA56" s="85" t="e">
        <f t="shared" si="6"/>
        <v>#N/A</v>
      </c>
      <c r="BB56" s="85" t="e">
        <f t="shared" si="7"/>
        <v>#N/A</v>
      </c>
      <c r="BC56" s="85" t="e">
        <f t="shared" si="8"/>
        <v>#N/A</v>
      </c>
      <c r="BD56" s="85">
        <f t="shared" si="9"/>
        <v>0</v>
      </c>
      <c r="BE56" s="85">
        <f t="shared" si="10"/>
        <v>0</v>
      </c>
      <c r="BF56" s="85">
        <f t="shared" si="11"/>
        <v>1</v>
      </c>
      <c r="BG56" s="79">
        <f t="shared" si="35"/>
        <v>1</v>
      </c>
      <c r="BH56" s="79">
        <f t="shared" si="13"/>
        <v>1</v>
      </c>
      <c r="BI56" s="85">
        <f t="shared" si="79"/>
        <v>1</v>
      </c>
      <c r="BJ56" s="85">
        <f t="shared" si="77"/>
        <v>0</v>
      </c>
      <c r="BK56" s="85">
        <f>IF(Z56&gt;MEDIAN(Z:Z),1,0)</f>
        <v>0</v>
      </c>
      <c r="BL56" s="85">
        <f t="shared" si="58"/>
        <v>0</v>
      </c>
      <c r="BM56" s="85">
        <f t="shared" si="63"/>
        <v>0</v>
      </c>
      <c r="BN56" s="85">
        <f t="shared" si="49"/>
        <v>1</v>
      </c>
      <c r="BO56" s="85">
        <f t="shared" si="78"/>
        <v>1</v>
      </c>
      <c r="BP56" s="85">
        <f t="shared" si="57"/>
        <v>0</v>
      </c>
      <c r="BQ56" s="85">
        <f t="shared" si="71"/>
        <v>1</v>
      </c>
      <c r="BR56" s="85">
        <f t="shared" si="66"/>
        <v>1</v>
      </c>
      <c r="BS56" s="85">
        <f t="shared" si="72"/>
        <v>1</v>
      </c>
      <c r="BT56" s="85">
        <f t="shared" si="59"/>
        <v>0</v>
      </c>
      <c r="BU56" s="85">
        <f t="shared" si="62"/>
        <v>0</v>
      </c>
      <c r="BV56" s="85">
        <f t="shared" ref="BV56:BV77" si="80">_xlfn.IFS(ISBLANK(AK56),"NA", AK56&gt;MEDIAN(AK:AK),1,AK56&lt;MEDIAN(AK:AK),0)</f>
        <v>1</v>
      </c>
      <c r="BW56" s="85">
        <f t="shared" si="68"/>
        <v>1</v>
      </c>
      <c r="BX56" s="85">
        <f t="shared" si="70"/>
        <v>0</v>
      </c>
      <c r="BY56" s="85">
        <f t="shared" si="64"/>
        <v>0</v>
      </c>
      <c r="BZ56" s="40">
        <f>LOOKUP(A56,ANT!D:D,ANT!K:K)</f>
        <v>52.0833333333333</v>
      </c>
    </row>
    <row r="57" spans="1:78" x14ac:dyDescent="0.2">
      <c r="A57" s="40" t="s">
        <v>157</v>
      </c>
      <c r="B57" s="55" t="s">
        <v>125</v>
      </c>
      <c r="C57" s="3">
        <v>1</v>
      </c>
      <c r="D57" s="3">
        <v>1</v>
      </c>
      <c r="E57" s="121">
        <v>2</v>
      </c>
      <c r="G57" s="124"/>
      <c r="H57" s="115">
        <v>1</v>
      </c>
      <c r="I57" s="56">
        <v>9.1999999999999993</v>
      </c>
      <c r="J57" s="57" t="s">
        <v>37</v>
      </c>
      <c r="L57" s="45">
        <v>5</v>
      </c>
      <c r="M57" s="45">
        <v>7</v>
      </c>
      <c r="O57" s="45">
        <v>11</v>
      </c>
      <c r="P57" s="46">
        <v>1</v>
      </c>
      <c r="R57" s="76">
        <f t="shared" si="0"/>
        <v>2</v>
      </c>
      <c r="S57" s="76">
        <f t="shared" si="15"/>
        <v>1</v>
      </c>
      <c r="T57" s="76">
        <f t="shared" si="16"/>
        <v>1</v>
      </c>
      <c r="U57" s="76">
        <v>2</v>
      </c>
      <c r="V57" s="76">
        <f t="shared" si="17"/>
        <v>0</v>
      </c>
      <c r="W57" s="76">
        <f t="shared" si="18"/>
        <v>0</v>
      </c>
      <c r="X57" s="58">
        <v>3.6666666666666665</v>
      </c>
      <c r="Y57" s="58">
        <v>4.166666666666667</v>
      </c>
      <c r="Z57" s="58">
        <v>4.384615384615385</v>
      </c>
      <c r="AA57" s="58">
        <v>4.7692307692307692</v>
      </c>
      <c r="AB57" s="58">
        <v>5.3076923076923075</v>
      </c>
      <c r="AC57" s="58">
        <v>3.0769230769230771</v>
      </c>
      <c r="AD57" s="58">
        <v>4.1818181818181817</v>
      </c>
      <c r="AE57" s="58">
        <v>3.3636363636363638</v>
      </c>
      <c r="AF57" s="58">
        <v>4.7272727272727275</v>
      </c>
      <c r="AG57" s="58">
        <v>4.1538461538461542</v>
      </c>
      <c r="AH57" s="58">
        <v>5.2307692307692308</v>
      </c>
      <c r="AI57" s="58">
        <v>5.1538461538461542</v>
      </c>
      <c r="AJ57" s="58">
        <v>5.7692307692307692</v>
      </c>
      <c r="AK57" s="58">
        <v>5.833333333333333</v>
      </c>
      <c r="AL57" s="58">
        <v>4.666666666666667</v>
      </c>
      <c r="AM57" s="58">
        <v>3.8</v>
      </c>
      <c r="AN57" s="59">
        <v>4.3571428571428568</v>
      </c>
      <c r="AO57" s="49">
        <v>5.0446153846153852</v>
      </c>
      <c r="AP57" s="49">
        <v>4.3314685314685315</v>
      </c>
      <c r="AQ57" s="49">
        <v>4.2286324786324787</v>
      </c>
      <c r="AR57" s="60">
        <v>5.3557692307692308</v>
      </c>
      <c r="AS57" s="51">
        <v>-14.5</v>
      </c>
      <c r="AT57" s="51">
        <v>154.5</v>
      </c>
      <c r="AU57" s="51">
        <v>143</v>
      </c>
      <c r="AV57" s="87">
        <f t="shared" si="73"/>
        <v>1</v>
      </c>
      <c r="AW57" s="85">
        <f t="shared" si="74"/>
        <v>1</v>
      </c>
      <c r="AX57" s="85">
        <f t="shared" si="75"/>
        <v>0</v>
      </c>
      <c r="AY57" s="85">
        <f t="shared" si="76"/>
        <v>1</v>
      </c>
      <c r="AZ57" s="85">
        <f t="shared" si="5"/>
        <v>1</v>
      </c>
      <c r="BA57" s="85" t="e">
        <f t="shared" si="6"/>
        <v>#N/A</v>
      </c>
      <c r="BB57" s="85">
        <f t="shared" si="7"/>
        <v>0</v>
      </c>
      <c r="BC57" s="85">
        <f t="shared" si="8"/>
        <v>1</v>
      </c>
      <c r="BD57" s="85">
        <f t="shared" si="9"/>
        <v>0</v>
      </c>
      <c r="BE57" s="85">
        <f t="shared" si="10"/>
        <v>1</v>
      </c>
      <c r="BF57" s="85">
        <f t="shared" si="11"/>
        <v>1</v>
      </c>
      <c r="BG57" s="79">
        <f t="shared" si="35"/>
        <v>3</v>
      </c>
      <c r="BH57" s="79">
        <f t="shared" si="13"/>
        <v>3</v>
      </c>
      <c r="BI57" s="85">
        <f t="shared" si="79"/>
        <v>0</v>
      </c>
      <c r="BJ57" s="85">
        <f t="shared" si="77"/>
        <v>0</v>
      </c>
      <c r="BK57" s="85">
        <f>_xlfn.IFS(ISBLANK(Z57),"NA", Z57&gt;MEDIAN(Z:Z),1,Z57&lt;MEDIAN(Z:Z),0)</f>
        <v>0</v>
      </c>
      <c r="BL57" s="85">
        <f t="shared" si="58"/>
        <v>1</v>
      </c>
      <c r="BM57" s="85">
        <f>IF(AB57&gt;MEDIAN(AB:AB),1,0)</f>
        <v>0</v>
      </c>
      <c r="BN57" s="85">
        <f t="shared" si="49"/>
        <v>0</v>
      </c>
      <c r="BO57" s="85">
        <f t="shared" si="78"/>
        <v>0</v>
      </c>
      <c r="BP57" s="85">
        <f t="shared" si="57"/>
        <v>0</v>
      </c>
      <c r="BQ57" s="85">
        <f t="shared" si="71"/>
        <v>1</v>
      </c>
      <c r="BR57" s="85">
        <f t="shared" si="66"/>
        <v>0</v>
      </c>
      <c r="BS57" s="85">
        <f t="shared" si="72"/>
        <v>1</v>
      </c>
      <c r="BT57" s="85">
        <f t="shared" si="59"/>
        <v>1</v>
      </c>
      <c r="BU57" s="85">
        <f t="shared" si="62"/>
        <v>1</v>
      </c>
      <c r="BV57" s="85">
        <f t="shared" si="80"/>
        <v>1</v>
      </c>
      <c r="BW57" s="85">
        <f t="shared" si="68"/>
        <v>1</v>
      </c>
      <c r="BX57" s="85">
        <f t="shared" si="70"/>
        <v>0</v>
      </c>
      <c r="BY57" s="85">
        <f t="shared" si="64"/>
        <v>0</v>
      </c>
      <c r="BZ57" s="40">
        <f>LOOKUP(A57,ANT!D:D,ANT!K:K)</f>
        <v>76.3888888888888</v>
      </c>
    </row>
    <row r="58" spans="1:78" x14ac:dyDescent="0.2">
      <c r="A58" s="40" t="s">
        <v>159</v>
      </c>
      <c r="B58" s="55" t="s">
        <v>125</v>
      </c>
      <c r="C58" s="3">
        <v>1</v>
      </c>
      <c r="D58" s="3">
        <v>1</v>
      </c>
      <c r="E58" s="121">
        <v>2</v>
      </c>
      <c r="F58" s="2">
        <v>6</v>
      </c>
      <c r="G58" s="124">
        <v>78</v>
      </c>
      <c r="H58" s="115">
        <v>1</v>
      </c>
      <c r="I58" s="56">
        <v>8</v>
      </c>
      <c r="J58" s="57" t="s">
        <v>106</v>
      </c>
      <c r="R58" s="76" t="str">
        <f t="shared" si="0"/>
        <v>NA</v>
      </c>
      <c r="S58" s="76" t="str">
        <f t="shared" si="15"/>
        <v>NA</v>
      </c>
      <c r="T58" s="76" t="str">
        <f t="shared" si="16"/>
        <v>NA</v>
      </c>
      <c r="U58" s="76" t="s">
        <v>788</v>
      </c>
      <c r="V58" s="76" t="str">
        <f t="shared" si="17"/>
        <v>NA</v>
      </c>
      <c r="W58" s="76" t="str">
        <f t="shared" si="18"/>
        <v>NA</v>
      </c>
      <c r="X58" s="58">
        <v>5</v>
      </c>
      <c r="Y58" s="58">
        <v>5.384615384615385</v>
      </c>
      <c r="Z58" s="58">
        <v>4.384615384615385</v>
      </c>
      <c r="AA58" s="58">
        <v>4.615384615384615</v>
      </c>
      <c r="AB58" s="58">
        <v>5.8461538461538458</v>
      </c>
      <c r="AC58" s="58">
        <v>4.3076923076923075</v>
      </c>
      <c r="AD58" s="58">
        <v>5.666666666666667</v>
      </c>
      <c r="AE58" s="58">
        <v>4.833333333333333</v>
      </c>
      <c r="AF58" s="58">
        <v>4.166666666666667</v>
      </c>
      <c r="AG58" s="58">
        <v>4.666666666666667</v>
      </c>
      <c r="AH58" s="58">
        <v>4.384615384615385</v>
      </c>
      <c r="AI58" s="58">
        <v>4.5384615384615383</v>
      </c>
      <c r="AJ58" s="58">
        <v>5.3076923076923075</v>
      </c>
      <c r="AK58" s="58">
        <v>5.083333333333333</v>
      </c>
      <c r="AL58" s="58">
        <v>3.6666666666666665</v>
      </c>
      <c r="AM58" s="58">
        <v>3.4</v>
      </c>
      <c r="AN58" s="59">
        <v>3.5714285714285716</v>
      </c>
      <c r="AO58" s="49">
        <v>4.3992307692307691</v>
      </c>
      <c r="AP58" s="49">
        <v>4.7435897435897445</v>
      </c>
      <c r="AQ58" s="49">
        <v>4.9230769230769234</v>
      </c>
      <c r="AR58" s="60">
        <v>4.6490384615384617</v>
      </c>
      <c r="AS58" s="51">
        <v>272.5</v>
      </c>
      <c r="AT58" s="51">
        <v>99.5</v>
      </c>
      <c r="AU58" s="51">
        <v>-99.5</v>
      </c>
      <c r="AV58" s="87">
        <f t="shared" si="73"/>
        <v>0</v>
      </c>
      <c r="AW58" s="85">
        <f t="shared" si="74"/>
        <v>1</v>
      </c>
      <c r="AX58" s="85">
        <f t="shared" si="75"/>
        <v>1</v>
      </c>
      <c r="AY58" s="85">
        <f t="shared" si="76"/>
        <v>0</v>
      </c>
      <c r="AZ58" s="85">
        <f t="shared" si="5"/>
        <v>0</v>
      </c>
      <c r="BA58" s="85">
        <f t="shared" si="6"/>
        <v>1</v>
      </c>
      <c r="BB58" s="85">
        <f t="shared" si="7"/>
        <v>1</v>
      </c>
      <c r="BC58" s="85" t="e">
        <f t="shared" si="8"/>
        <v>#N/A</v>
      </c>
      <c r="BD58" s="85">
        <f t="shared" si="9"/>
        <v>1</v>
      </c>
      <c r="BE58" s="85">
        <f t="shared" si="10"/>
        <v>1</v>
      </c>
      <c r="BF58" s="85">
        <f t="shared" si="11"/>
        <v>0</v>
      </c>
      <c r="BG58" s="79">
        <f t="shared" si="35"/>
        <v>1</v>
      </c>
      <c r="BH58" s="79">
        <f t="shared" si="13"/>
        <v>1</v>
      </c>
      <c r="BI58" s="85">
        <f t="shared" si="79"/>
        <v>1</v>
      </c>
      <c r="BJ58" s="85">
        <f t="shared" si="77"/>
        <v>1</v>
      </c>
      <c r="BK58" s="85">
        <f>_xlfn.IFS(ISBLANK(Z58),"NA", Z58&gt;MEDIAN(Z:Z),1,Z58&lt;MEDIAN(Z:Z),0)</f>
        <v>0</v>
      </c>
      <c r="BL58" s="85">
        <f t="shared" si="58"/>
        <v>1</v>
      </c>
      <c r="BM58" s="85">
        <f t="shared" ref="BM58:BM64" si="81">_xlfn.IFS(ISBLANK(AB58),"NA", AB58&gt;MEDIAN(AB:AB),1,AB58&lt;MEDIAN(AB:AB),0)</f>
        <v>1</v>
      </c>
      <c r="BN58" s="85">
        <f t="shared" si="49"/>
        <v>1</v>
      </c>
      <c r="BO58" s="85">
        <f t="shared" si="78"/>
        <v>1</v>
      </c>
      <c r="BP58" s="85">
        <f t="shared" si="57"/>
        <v>1</v>
      </c>
      <c r="BQ58" s="85">
        <f>IF(AF58&gt;MEDIAN(AF:AF),1,0)</f>
        <v>0</v>
      </c>
      <c r="BR58" s="85">
        <f t="shared" si="66"/>
        <v>1</v>
      </c>
      <c r="BS58" s="85">
        <f t="shared" si="72"/>
        <v>0</v>
      </c>
      <c r="BT58" s="85">
        <f t="shared" si="59"/>
        <v>0</v>
      </c>
      <c r="BU58" s="85">
        <f t="shared" si="62"/>
        <v>1</v>
      </c>
      <c r="BV58" s="85">
        <f t="shared" si="80"/>
        <v>1</v>
      </c>
      <c r="BW58" s="85">
        <f t="shared" si="68"/>
        <v>0</v>
      </c>
      <c r="BX58" s="85">
        <f t="shared" si="70"/>
        <v>0</v>
      </c>
      <c r="BY58" s="85">
        <f t="shared" si="64"/>
        <v>0</v>
      </c>
      <c r="BZ58" s="40">
        <f>LOOKUP(A58,ANT!D:D,ANT!K:K)</f>
        <v>43.0555555555555</v>
      </c>
    </row>
    <row r="59" spans="1:78" x14ac:dyDescent="0.2">
      <c r="A59" s="40" t="s">
        <v>161</v>
      </c>
      <c r="B59" s="55" t="s">
        <v>125</v>
      </c>
      <c r="C59" s="3">
        <v>1</v>
      </c>
      <c r="D59" s="3">
        <v>1</v>
      </c>
      <c r="E59" s="121">
        <v>2</v>
      </c>
      <c r="F59" s="2">
        <v>6</v>
      </c>
      <c r="G59" s="124">
        <v>79</v>
      </c>
      <c r="H59" s="115">
        <v>0</v>
      </c>
      <c r="I59" s="56">
        <v>9.6</v>
      </c>
      <c r="J59" s="57" t="s">
        <v>37</v>
      </c>
      <c r="L59" s="45">
        <v>6</v>
      </c>
      <c r="M59" s="45">
        <v>9</v>
      </c>
      <c r="O59" s="45">
        <v>12</v>
      </c>
      <c r="P59" s="46">
        <v>1</v>
      </c>
      <c r="R59" s="76">
        <f t="shared" si="0"/>
        <v>2</v>
      </c>
      <c r="S59" s="76">
        <f t="shared" si="15"/>
        <v>1</v>
      </c>
      <c r="T59" s="76">
        <f t="shared" si="16"/>
        <v>1</v>
      </c>
      <c r="U59" s="76">
        <v>2</v>
      </c>
      <c r="V59" s="76">
        <f t="shared" si="17"/>
        <v>1</v>
      </c>
      <c r="W59" s="76">
        <f t="shared" si="18"/>
        <v>1</v>
      </c>
      <c r="X59" s="58">
        <v>4</v>
      </c>
      <c r="Y59" s="58">
        <v>4.8461538461538458</v>
      </c>
      <c r="Z59" s="58">
        <v>4.9230769230769234</v>
      </c>
      <c r="AA59" s="58">
        <v>3.8461538461538463</v>
      </c>
      <c r="AB59" s="58">
        <v>4.5384615384615383</v>
      </c>
      <c r="AC59" s="58">
        <v>3.3846153846153846</v>
      </c>
      <c r="AD59" s="58">
        <v>3.9166666666666665</v>
      </c>
      <c r="AE59" s="58">
        <v>4.083333333333333</v>
      </c>
      <c r="AF59" s="58">
        <v>4.583333333333333</v>
      </c>
      <c r="AG59" s="58">
        <v>4</v>
      </c>
      <c r="AH59" s="58">
        <v>5.1538461538461542</v>
      </c>
      <c r="AI59" s="58">
        <v>5.3076923076923075</v>
      </c>
      <c r="AJ59" s="58">
        <v>5.615384615384615</v>
      </c>
      <c r="AK59" s="58">
        <v>4.916666666666667</v>
      </c>
      <c r="AL59" s="58">
        <v>4.5555555555555554</v>
      </c>
      <c r="AM59" s="58">
        <v>3.8</v>
      </c>
      <c r="AN59" s="59">
        <v>4.2857142857142856</v>
      </c>
      <c r="AO59" s="49">
        <v>4.8390598290598295</v>
      </c>
      <c r="AP59" s="49">
        <v>4.3474358974358971</v>
      </c>
      <c r="AQ59" s="49">
        <v>4.2564102564102564</v>
      </c>
      <c r="AR59" s="60">
        <v>5.0988247863247871</v>
      </c>
      <c r="AS59" s="51">
        <v>65</v>
      </c>
      <c r="AT59" s="51">
        <v>-87.5</v>
      </c>
      <c r="AU59" s="51">
        <v>98.5</v>
      </c>
      <c r="AV59" s="87">
        <f t="shared" si="73"/>
        <v>1</v>
      </c>
      <c r="AW59" s="85">
        <f t="shared" si="74"/>
        <v>1</v>
      </c>
      <c r="AX59" s="85">
        <f t="shared" si="75"/>
        <v>0</v>
      </c>
      <c r="AY59" s="85">
        <f t="shared" si="76"/>
        <v>1</v>
      </c>
      <c r="AZ59" s="85" t="e">
        <f t="shared" si="5"/>
        <v>#N/A</v>
      </c>
      <c r="BA59" s="85" t="e">
        <f t="shared" si="6"/>
        <v>#N/A</v>
      </c>
      <c r="BB59" s="85">
        <f t="shared" si="7"/>
        <v>0</v>
      </c>
      <c r="BC59" s="85">
        <f t="shared" si="8"/>
        <v>1</v>
      </c>
      <c r="BD59" s="85">
        <f t="shared" si="9"/>
        <v>1</v>
      </c>
      <c r="BE59" s="85">
        <f t="shared" si="10"/>
        <v>0</v>
      </c>
      <c r="BF59" s="85">
        <f t="shared" si="11"/>
        <v>1</v>
      </c>
      <c r="BG59" s="79">
        <f t="shared" si="35"/>
        <v>3</v>
      </c>
      <c r="BH59" s="79">
        <f t="shared" si="13"/>
        <v>3</v>
      </c>
      <c r="BI59" s="85">
        <f t="shared" si="79"/>
        <v>0</v>
      </c>
      <c r="BJ59" s="85">
        <f>IF(Y59&gt;MEDIAN(Y:Y),1,0)</f>
        <v>0</v>
      </c>
      <c r="BK59" s="85">
        <f>IF(Z58&gt;MEDIAN(Z:Z),1,0)</f>
        <v>0</v>
      </c>
      <c r="BL59" s="85">
        <f t="shared" si="58"/>
        <v>0</v>
      </c>
      <c r="BM59" s="85">
        <f t="shared" si="81"/>
        <v>0</v>
      </c>
      <c r="BN59" s="85">
        <f t="shared" si="49"/>
        <v>0</v>
      </c>
      <c r="BO59" s="85">
        <f t="shared" si="78"/>
        <v>0</v>
      </c>
      <c r="BP59" s="85">
        <f>IF(AE59&gt;MEDIAN(AE:AE),1,0)</f>
        <v>0</v>
      </c>
      <c r="BQ59" s="85">
        <f t="shared" ref="BQ59:BQ78" si="82">_xlfn.IFS(ISBLANK(AF59),"NA", AF59&gt;MEDIAN(AF:AF),1,AF59&lt;MEDIAN(AF:AF),0)</f>
        <v>1</v>
      </c>
      <c r="BR59" s="85">
        <f t="shared" si="66"/>
        <v>0</v>
      </c>
      <c r="BS59" s="85">
        <f t="shared" si="72"/>
        <v>1</v>
      </c>
      <c r="BT59" s="85">
        <f t="shared" si="59"/>
        <v>1</v>
      </c>
      <c r="BU59" s="85">
        <f t="shared" si="62"/>
        <v>1</v>
      </c>
      <c r="BV59" s="85">
        <f t="shared" si="80"/>
        <v>0</v>
      </c>
      <c r="BW59" s="85">
        <f t="shared" si="68"/>
        <v>1</v>
      </c>
      <c r="BX59" s="85">
        <f t="shared" si="70"/>
        <v>0</v>
      </c>
      <c r="BY59" s="85">
        <f t="shared" si="64"/>
        <v>0</v>
      </c>
      <c r="BZ59" s="40">
        <f>LOOKUP(A59,ANT!D:D,ANT!K:K)</f>
        <v>81.9444444444444</v>
      </c>
    </row>
    <row r="60" spans="1:78" x14ac:dyDescent="0.2">
      <c r="A60" s="40" t="s">
        <v>163</v>
      </c>
      <c r="B60" s="55" t="s">
        <v>125</v>
      </c>
      <c r="C60" s="3">
        <v>1</v>
      </c>
      <c r="D60" s="3">
        <v>1</v>
      </c>
      <c r="E60" s="121">
        <v>2</v>
      </c>
      <c r="F60" s="2">
        <v>7</v>
      </c>
      <c r="G60" s="124">
        <v>86</v>
      </c>
      <c r="H60" s="115">
        <v>0</v>
      </c>
      <c r="I60" s="56">
        <v>9.6999999999999993</v>
      </c>
      <c r="J60" s="57" t="s">
        <v>37</v>
      </c>
      <c r="L60" s="45">
        <v>6</v>
      </c>
      <c r="M60" s="45">
        <v>4</v>
      </c>
      <c r="N60" s="45">
        <v>7</v>
      </c>
      <c r="O60" s="45">
        <v>13</v>
      </c>
      <c r="P60" s="46">
        <v>1</v>
      </c>
      <c r="R60" s="76">
        <f t="shared" si="0"/>
        <v>3</v>
      </c>
      <c r="S60" s="76">
        <f t="shared" si="15"/>
        <v>1</v>
      </c>
      <c r="T60" s="76">
        <f t="shared" si="16"/>
        <v>1</v>
      </c>
      <c r="U60" s="76">
        <v>3</v>
      </c>
      <c r="V60" s="76">
        <f t="shared" si="17"/>
        <v>1</v>
      </c>
      <c r="W60" s="76">
        <f t="shared" si="18"/>
        <v>1</v>
      </c>
      <c r="X60" s="58">
        <v>4.666666666666667</v>
      </c>
      <c r="Y60" s="58">
        <v>4</v>
      </c>
      <c r="Z60" s="58">
        <v>5.333333333333333</v>
      </c>
      <c r="AA60" s="58">
        <v>4.4545454545454541</v>
      </c>
      <c r="AB60" s="58">
        <v>6</v>
      </c>
      <c r="AC60" s="58">
        <v>4.083333333333333</v>
      </c>
      <c r="AD60" s="58">
        <v>4.5</v>
      </c>
      <c r="AE60" s="58">
        <v>4.5454545454545459</v>
      </c>
      <c r="AF60" s="58">
        <v>4.9090909090909092</v>
      </c>
      <c r="AG60" s="58">
        <v>4.6923076923076925</v>
      </c>
      <c r="AH60" s="58">
        <v>4</v>
      </c>
      <c r="AI60" s="58">
        <v>4.8461538461538458</v>
      </c>
      <c r="AJ60" s="58">
        <v>4.833333333333333</v>
      </c>
      <c r="AK60" s="58">
        <v>6.2</v>
      </c>
      <c r="AL60" s="58">
        <v>4.666666666666667</v>
      </c>
      <c r="AM60" s="58">
        <v>4.4000000000000004</v>
      </c>
      <c r="AN60" s="59">
        <v>4.5714285714285712</v>
      </c>
      <c r="AO60" s="49">
        <v>4.9892307692307698</v>
      </c>
      <c r="AP60" s="49">
        <v>4.5293706293706304</v>
      </c>
      <c r="AQ60" s="49">
        <v>4.7563131313131306</v>
      </c>
      <c r="AR60" s="60">
        <v>5.1365384615384615</v>
      </c>
      <c r="AS60" s="51">
        <v>24</v>
      </c>
      <c r="AT60" s="51">
        <v>29.5</v>
      </c>
      <c r="AU60" s="51">
        <v>154</v>
      </c>
      <c r="AV60" s="87">
        <f t="shared" si="73"/>
        <v>1</v>
      </c>
      <c r="AW60" s="85">
        <f t="shared" si="74"/>
        <v>1</v>
      </c>
      <c r="AX60" s="85">
        <f t="shared" si="75"/>
        <v>1</v>
      </c>
      <c r="AY60" s="85">
        <f t="shared" si="76"/>
        <v>1</v>
      </c>
      <c r="AZ60" s="85">
        <f t="shared" si="5"/>
        <v>1</v>
      </c>
      <c r="BA60" s="85" t="e">
        <f t="shared" si="6"/>
        <v>#N/A</v>
      </c>
      <c r="BB60" s="85" t="e">
        <f t="shared" si="7"/>
        <v>#N/A</v>
      </c>
      <c r="BC60" s="85">
        <f t="shared" si="8"/>
        <v>1</v>
      </c>
      <c r="BD60" s="85">
        <f t="shared" si="9"/>
        <v>0</v>
      </c>
      <c r="BE60" s="85">
        <f t="shared" si="10"/>
        <v>0</v>
      </c>
      <c r="BF60" s="85">
        <f t="shared" si="11"/>
        <v>1</v>
      </c>
      <c r="BG60" s="79">
        <f t="shared" si="35"/>
        <v>3</v>
      </c>
      <c r="BH60" s="79">
        <f t="shared" si="13"/>
        <v>3</v>
      </c>
      <c r="BI60" s="85">
        <f t="shared" si="79"/>
        <v>1</v>
      </c>
      <c r="BJ60" s="85">
        <f t="shared" ref="BJ60:BJ78" si="83">_xlfn.IFS(ISBLANK(Y60),"NA", Y60&gt;MEDIAN(Y:Y),1,Y60&lt;MEDIAN(Y:Y),0)</f>
        <v>0</v>
      </c>
      <c r="BK60" s="85">
        <f t="shared" ref="BK60:BK78" si="84">_xlfn.IFS(ISBLANK(Z60),"NA", Z60&gt;MEDIAN(Z:Z),1,Z60&lt;MEDIAN(Z:Z),0)</f>
        <v>1</v>
      </c>
      <c r="BL60" s="85">
        <f t="shared" si="58"/>
        <v>1</v>
      </c>
      <c r="BM60" s="85">
        <f t="shared" si="81"/>
        <v>1</v>
      </c>
      <c r="BN60" s="85">
        <f t="shared" si="49"/>
        <v>1</v>
      </c>
      <c r="BO60" s="85">
        <f t="shared" si="78"/>
        <v>1</v>
      </c>
      <c r="BP60" s="85">
        <f t="shared" ref="BP60:BP84" si="85">_xlfn.IFS(ISBLANK(AE60),"NA", AE60&gt;MEDIAN(AE:AE),1,AE60&lt;MEDIAN(AE:AE),0)</f>
        <v>1</v>
      </c>
      <c r="BQ60" s="85">
        <f t="shared" si="82"/>
        <v>1</v>
      </c>
      <c r="BR60" s="85">
        <f t="shared" si="66"/>
        <v>1</v>
      </c>
      <c r="BS60" s="85">
        <f t="shared" si="72"/>
        <v>0</v>
      </c>
      <c r="BT60" s="85">
        <f t="shared" si="59"/>
        <v>1</v>
      </c>
      <c r="BU60" s="85">
        <f t="shared" si="62"/>
        <v>0</v>
      </c>
      <c r="BV60" s="85">
        <f t="shared" si="80"/>
        <v>1</v>
      </c>
      <c r="BW60" s="85">
        <f t="shared" si="68"/>
        <v>1</v>
      </c>
      <c r="BX60" s="85">
        <f>IF(AM60&gt;MEDIAN(AM:AM),1,0)</f>
        <v>0</v>
      </c>
      <c r="BY60" s="85">
        <f t="shared" si="64"/>
        <v>1</v>
      </c>
      <c r="BZ60" s="40">
        <f>LOOKUP(A60,ANT!D:D,ANT!K:K)</f>
        <v>68.75</v>
      </c>
    </row>
    <row r="61" spans="1:78" x14ac:dyDescent="0.2">
      <c r="A61" s="40" t="s">
        <v>165</v>
      </c>
      <c r="B61" s="55" t="s">
        <v>125</v>
      </c>
      <c r="C61" s="3">
        <v>1</v>
      </c>
      <c r="D61" s="3">
        <v>1</v>
      </c>
      <c r="E61" s="121">
        <v>2</v>
      </c>
      <c r="F61" s="2">
        <v>6</v>
      </c>
      <c r="G61" s="124">
        <v>79</v>
      </c>
      <c r="H61" s="115">
        <v>0</v>
      </c>
      <c r="I61" s="56">
        <v>9.1</v>
      </c>
      <c r="J61" s="57" t="s">
        <v>37</v>
      </c>
      <c r="L61" s="45">
        <v>6</v>
      </c>
      <c r="M61" s="45">
        <v>8</v>
      </c>
      <c r="O61" s="45">
        <v>12</v>
      </c>
      <c r="P61" s="46">
        <v>1</v>
      </c>
      <c r="R61" s="76">
        <f t="shared" si="0"/>
        <v>2</v>
      </c>
      <c r="S61" s="76">
        <f t="shared" si="15"/>
        <v>1</v>
      </c>
      <c r="T61" s="76">
        <f t="shared" si="16"/>
        <v>1</v>
      </c>
      <c r="U61" s="76">
        <v>2</v>
      </c>
      <c r="V61" s="76">
        <f t="shared" si="17"/>
        <v>1</v>
      </c>
      <c r="W61" s="76">
        <f t="shared" si="18"/>
        <v>1</v>
      </c>
      <c r="X61" s="58">
        <v>4.2</v>
      </c>
      <c r="Y61" s="58">
        <v>4.6923076923076925</v>
      </c>
      <c r="Z61" s="58">
        <v>3.8461538461538463</v>
      </c>
      <c r="AA61" s="58">
        <v>3.6153846153846154</v>
      </c>
      <c r="AB61" s="58">
        <v>5.384615384615385</v>
      </c>
      <c r="AC61" s="58">
        <v>4.384615384615385</v>
      </c>
      <c r="AD61" s="58">
        <v>4</v>
      </c>
      <c r="AE61" s="58">
        <v>3.9166666666666665</v>
      </c>
      <c r="AF61" s="58">
        <v>4.5</v>
      </c>
      <c r="AG61" s="58">
        <v>4</v>
      </c>
      <c r="AH61" s="58">
        <v>4.1538461538461542</v>
      </c>
      <c r="AI61" s="58">
        <v>4.6923076923076925</v>
      </c>
      <c r="AJ61" s="58">
        <v>5.0769230769230766</v>
      </c>
      <c r="AK61" s="58">
        <v>4.2727272727272725</v>
      </c>
      <c r="AL61" s="58">
        <v>4.2222222222222223</v>
      </c>
      <c r="AM61" s="58">
        <v>3.6</v>
      </c>
      <c r="AN61" s="59">
        <v>4</v>
      </c>
      <c r="AO61" s="49">
        <v>4.3728360528360533</v>
      </c>
      <c r="AP61" s="49">
        <v>4.1141025641025637</v>
      </c>
      <c r="AQ61" s="49">
        <v>4.3538461538461553</v>
      </c>
      <c r="AR61" s="60">
        <v>4.5660450660450662</v>
      </c>
      <c r="AS61" s="51">
        <v>23</v>
      </c>
      <c r="AT61" s="51">
        <v>-52.5</v>
      </c>
      <c r="AU61" s="51">
        <v>-3.5</v>
      </c>
      <c r="AV61" s="87">
        <f t="shared" si="73"/>
        <v>0</v>
      </c>
      <c r="AW61" s="85">
        <f t="shared" si="74"/>
        <v>0</v>
      </c>
      <c r="AX61" s="85">
        <f t="shared" si="75"/>
        <v>0</v>
      </c>
      <c r="AY61" s="85">
        <f t="shared" si="76"/>
        <v>0</v>
      </c>
      <c r="AZ61" s="85">
        <f t="shared" si="5"/>
        <v>0</v>
      </c>
      <c r="BA61" s="85">
        <f t="shared" si="6"/>
        <v>0</v>
      </c>
      <c r="BB61" s="85">
        <f t="shared" si="7"/>
        <v>0</v>
      </c>
      <c r="BC61" s="85" t="e">
        <f t="shared" si="8"/>
        <v>#N/A</v>
      </c>
      <c r="BD61" s="85">
        <f t="shared" si="9"/>
        <v>0</v>
      </c>
      <c r="BE61" s="85">
        <f t="shared" si="10"/>
        <v>0</v>
      </c>
      <c r="BF61" s="85">
        <f t="shared" si="11"/>
        <v>0</v>
      </c>
      <c r="BG61" s="79">
        <f t="shared" si="35"/>
        <v>0</v>
      </c>
      <c r="BH61" s="79">
        <f t="shared" si="13"/>
        <v>0</v>
      </c>
      <c r="BI61" s="85">
        <f t="shared" si="79"/>
        <v>0</v>
      </c>
      <c r="BJ61" s="85">
        <f t="shared" si="83"/>
        <v>0</v>
      </c>
      <c r="BK61" s="85">
        <f t="shared" si="84"/>
        <v>0</v>
      </c>
      <c r="BL61" s="85">
        <f t="shared" si="58"/>
        <v>0</v>
      </c>
      <c r="BM61" s="85">
        <f t="shared" si="81"/>
        <v>1</v>
      </c>
      <c r="BN61" s="85">
        <f t="shared" si="49"/>
        <v>1</v>
      </c>
      <c r="BO61" s="85">
        <f t="shared" si="78"/>
        <v>0</v>
      </c>
      <c r="BP61" s="85">
        <f t="shared" si="85"/>
        <v>0</v>
      </c>
      <c r="BQ61" s="85">
        <f t="shared" si="82"/>
        <v>1</v>
      </c>
      <c r="BR61" s="85">
        <f t="shared" si="66"/>
        <v>0</v>
      </c>
      <c r="BS61" s="85">
        <f t="shared" si="72"/>
        <v>0</v>
      </c>
      <c r="BT61" s="85">
        <f t="shared" si="59"/>
        <v>1</v>
      </c>
      <c r="BU61" s="85">
        <f>IF(AJ61&gt;MEDIAN(AJ:AJ),1,0)</f>
        <v>0</v>
      </c>
      <c r="BV61" s="85">
        <f t="shared" si="80"/>
        <v>0</v>
      </c>
      <c r="BW61" s="85">
        <f t="shared" si="68"/>
        <v>0</v>
      </c>
      <c r="BX61" s="85">
        <f t="shared" ref="BX61:BX92" si="86">_xlfn.IFS(ISBLANK(AM61),"NA", AM61&gt;MEDIAN(AM:AM),1,AM61&lt;MEDIAN(AM:AM),0)</f>
        <v>0</v>
      </c>
      <c r="BY61" s="85">
        <f t="shared" si="64"/>
        <v>0</v>
      </c>
      <c r="BZ61" s="40">
        <f>LOOKUP(A61,ANT!D:D,ANT!K:K)</f>
        <v>60.4166666666666</v>
      </c>
    </row>
    <row r="62" spans="1:78" x14ac:dyDescent="0.2">
      <c r="A62" s="40" t="s">
        <v>167</v>
      </c>
      <c r="B62" s="55" t="s">
        <v>125</v>
      </c>
      <c r="C62" s="3">
        <v>1</v>
      </c>
      <c r="D62" s="3">
        <v>1</v>
      </c>
      <c r="E62" s="121">
        <v>2</v>
      </c>
      <c r="F62" s="2">
        <v>6</v>
      </c>
      <c r="G62" s="124">
        <v>75</v>
      </c>
      <c r="H62" s="115">
        <v>1</v>
      </c>
      <c r="I62" s="56">
        <v>8.9</v>
      </c>
      <c r="J62" s="57" t="s">
        <v>37</v>
      </c>
      <c r="L62" s="45">
        <v>13</v>
      </c>
      <c r="M62" s="45">
        <v>10</v>
      </c>
      <c r="N62" s="45">
        <v>8</v>
      </c>
      <c r="O62" s="45">
        <v>13</v>
      </c>
      <c r="P62" s="46">
        <v>1</v>
      </c>
      <c r="R62" s="76">
        <f t="shared" si="0"/>
        <v>3</v>
      </c>
      <c r="S62" s="76">
        <f t="shared" si="15"/>
        <v>1</v>
      </c>
      <c r="T62" s="76">
        <f t="shared" si="16"/>
        <v>1</v>
      </c>
      <c r="U62" s="76">
        <v>3</v>
      </c>
      <c r="V62" s="76">
        <f t="shared" si="17"/>
        <v>1</v>
      </c>
      <c r="W62" s="76">
        <f t="shared" si="18"/>
        <v>1</v>
      </c>
      <c r="X62" s="58">
        <v>5.3636363636363633</v>
      </c>
      <c r="Y62" s="58">
        <v>5.8461538461538458</v>
      </c>
      <c r="Z62" s="58">
        <v>5.25</v>
      </c>
      <c r="AA62" s="58">
        <v>4.2307692307692308</v>
      </c>
      <c r="AB62" s="58">
        <v>5</v>
      </c>
      <c r="AC62" s="58">
        <v>2.7692307692307692</v>
      </c>
      <c r="AD62" s="58">
        <v>3.8181818181818183</v>
      </c>
      <c r="AE62" s="58">
        <v>4.4000000000000004</v>
      </c>
      <c r="AF62" s="58">
        <v>3.25</v>
      </c>
      <c r="AG62" s="58">
        <v>3.1538461538461537</v>
      </c>
      <c r="AH62" s="58">
        <v>4.583333333333333</v>
      </c>
      <c r="AI62" s="58">
        <v>4.6923076923076925</v>
      </c>
      <c r="AJ62" s="58">
        <v>5.7692307692307692</v>
      </c>
      <c r="AK62" s="58">
        <v>5.9090909090909092</v>
      </c>
      <c r="AL62" s="58">
        <v>5</v>
      </c>
      <c r="AM62" s="58">
        <v>4</v>
      </c>
      <c r="AN62" s="59">
        <v>4.666666666666667</v>
      </c>
      <c r="AO62" s="49">
        <v>5.0741258741258743</v>
      </c>
      <c r="AP62" s="49">
        <v>3.8410722610722607</v>
      </c>
      <c r="AQ62" s="49">
        <v>4.743298368298368</v>
      </c>
      <c r="AR62" s="60">
        <v>5.3426573426573425</v>
      </c>
      <c r="AS62" s="51">
        <v>1</v>
      </c>
      <c r="AT62" s="51">
        <v>-17</v>
      </c>
      <c r="AU62" s="51">
        <v>208</v>
      </c>
      <c r="AV62" s="87">
        <f t="shared" si="73"/>
        <v>1</v>
      </c>
      <c r="AW62" s="85">
        <f t="shared" si="74"/>
        <v>0</v>
      </c>
      <c r="AX62" s="85">
        <f t="shared" si="75"/>
        <v>1</v>
      </c>
      <c r="AY62" s="85">
        <f t="shared" si="76"/>
        <v>1</v>
      </c>
      <c r="AZ62" s="85">
        <f t="shared" si="5"/>
        <v>1</v>
      </c>
      <c r="BA62" s="85">
        <f t="shared" si="6"/>
        <v>0</v>
      </c>
      <c r="BB62" s="85" t="e">
        <f t="shared" si="7"/>
        <v>#N/A</v>
      </c>
      <c r="BC62" s="85">
        <f t="shared" si="8"/>
        <v>1</v>
      </c>
      <c r="BD62" s="85">
        <f t="shared" si="9"/>
        <v>0</v>
      </c>
      <c r="BE62" s="85">
        <f t="shared" si="10"/>
        <v>0</v>
      </c>
      <c r="BF62" s="85">
        <f t="shared" si="11"/>
        <v>1</v>
      </c>
      <c r="BG62" s="79">
        <f t="shared" si="35"/>
        <v>2</v>
      </c>
      <c r="BH62" s="79">
        <f t="shared" si="13"/>
        <v>2</v>
      </c>
      <c r="BI62" s="85">
        <f t="shared" si="79"/>
        <v>1</v>
      </c>
      <c r="BJ62" s="85">
        <f t="shared" si="83"/>
        <v>1</v>
      </c>
      <c r="BK62" s="85">
        <f t="shared" si="84"/>
        <v>1</v>
      </c>
      <c r="BL62" s="85">
        <f t="shared" si="58"/>
        <v>0</v>
      </c>
      <c r="BM62" s="85">
        <f t="shared" si="81"/>
        <v>0</v>
      </c>
      <c r="BN62" s="85">
        <f t="shared" si="49"/>
        <v>0</v>
      </c>
      <c r="BO62" s="85">
        <f t="shared" si="78"/>
        <v>0</v>
      </c>
      <c r="BP62" s="85">
        <f t="shared" si="85"/>
        <v>1</v>
      </c>
      <c r="BQ62" s="85">
        <f t="shared" si="82"/>
        <v>0</v>
      </c>
      <c r="BR62" s="85">
        <f t="shared" si="66"/>
        <v>0</v>
      </c>
      <c r="BS62" s="85">
        <f t="shared" si="72"/>
        <v>0</v>
      </c>
      <c r="BT62" s="85">
        <f t="shared" si="59"/>
        <v>1</v>
      </c>
      <c r="BU62" s="85">
        <f t="shared" ref="BU62:BU93" si="87">_xlfn.IFS(ISBLANK(AJ62),"NA", AJ62&gt;MEDIAN(AJ:AJ),1,AJ62&lt;MEDIAN(AJ:AJ),0)</f>
        <v>1</v>
      </c>
      <c r="BV62" s="85">
        <f t="shared" si="80"/>
        <v>1</v>
      </c>
      <c r="BW62" s="85">
        <f t="shared" si="68"/>
        <v>1</v>
      </c>
      <c r="BX62" s="85">
        <f t="shared" si="86"/>
        <v>0</v>
      </c>
      <c r="BY62" s="85">
        <f t="shared" si="64"/>
        <v>1</v>
      </c>
      <c r="BZ62" s="40">
        <f>LOOKUP(A62,ANT!D:D,ANT!K:K)</f>
        <v>83.3333333333333</v>
      </c>
    </row>
    <row r="63" spans="1:78" ht="17" x14ac:dyDescent="0.2">
      <c r="A63" s="40" t="s">
        <v>169</v>
      </c>
      <c r="B63" s="55" t="s">
        <v>125</v>
      </c>
      <c r="C63" s="3">
        <v>1</v>
      </c>
      <c r="D63" s="3">
        <v>1</v>
      </c>
      <c r="E63" s="121">
        <v>2</v>
      </c>
      <c r="G63" s="124"/>
      <c r="H63" s="115">
        <v>0</v>
      </c>
      <c r="I63" s="56">
        <v>8.5</v>
      </c>
      <c r="J63" s="57" t="s">
        <v>70</v>
      </c>
      <c r="L63" s="45">
        <v>3</v>
      </c>
      <c r="M63" s="45">
        <v>9</v>
      </c>
      <c r="O63" s="45">
        <v>6</v>
      </c>
      <c r="P63" s="46">
        <v>1</v>
      </c>
      <c r="R63" s="76">
        <f t="shared" si="0"/>
        <v>2</v>
      </c>
      <c r="S63" s="76">
        <f t="shared" si="15"/>
        <v>0</v>
      </c>
      <c r="T63" s="76">
        <f t="shared" si="16"/>
        <v>0</v>
      </c>
      <c r="U63" s="76">
        <v>2</v>
      </c>
      <c r="V63" s="76">
        <f t="shared" si="17"/>
        <v>0</v>
      </c>
      <c r="W63" s="76">
        <f t="shared" si="18"/>
        <v>0</v>
      </c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9"/>
      <c r="AV63" s="87" t="s">
        <v>788</v>
      </c>
      <c r="AW63" s="85" t="s">
        <v>788</v>
      </c>
      <c r="AX63" s="85" t="s">
        <v>788</v>
      </c>
      <c r="AY63" s="85" t="s">
        <v>788</v>
      </c>
      <c r="AZ63" s="85" t="str">
        <f t="shared" si="5"/>
        <v>NA</v>
      </c>
      <c r="BA63" s="85" t="str">
        <f t="shared" si="6"/>
        <v>NA</v>
      </c>
      <c r="BB63" s="85" t="str">
        <f t="shared" si="7"/>
        <v>NA</v>
      </c>
      <c r="BC63" s="85" t="str">
        <f t="shared" si="8"/>
        <v>NA</v>
      </c>
      <c r="BD63" s="85" t="str">
        <f t="shared" si="9"/>
        <v>NA</v>
      </c>
      <c r="BE63" s="85" t="str">
        <f t="shared" si="10"/>
        <v>NA</v>
      </c>
      <c r="BF63" s="85" t="str">
        <f t="shared" si="11"/>
        <v>NA</v>
      </c>
      <c r="BG63" s="79" t="str">
        <f t="shared" si="35"/>
        <v>NA</v>
      </c>
      <c r="BH63" s="79" t="str">
        <f t="shared" si="13"/>
        <v>NA</v>
      </c>
      <c r="BI63" s="85" t="str">
        <f t="shared" si="79"/>
        <v>NA</v>
      </c>
      <c r="BJ63" s="85" t="str">
        <f t="shared" si="83"/>
        <v>NA</v>
      </c>
      <c r="BK63" s="85" t="str">
        <f t="shared" si="84"/>
        <v>NA</v>
      </c>
      <c r="BL63" s="85" t="str">
        <f t="shared" si="58"/>
        <v>NA</v>
      </c>
      <c r="BM63" s="85" t="str">
        <f t="shared" si="81"/>
        <v>NA</v>
      </c>
      <c r="BN63" s="85" t="str">
        <f t="shared" si="49"/>
        <v>NA</v>
      </c>
      <c r="BO63" s="85" t="str">
        <f t="shared" si="78"/>
        <v>NA</v>
      </c>
      <c r="BP63" s="85" t="str">
        <f t="shared" si="85"/>
        <v>NA</v>
      </c>
      <c r="BQ63" s="85" t="str">
        <f t="shared" si="82"/>
        <v>NA</v>
      </c>
      <c r="BR63" s="85" t="str">
        <f t="shared" si="66"/>
        <v>NA</v>
      </c>
      <c r="BS63" s="85" t="str">
        <f t="shared" si="72"/>
        <v>NA</v>
      </c>
      <c r="BT63" s="85" t="str">
        <f t="shared" si="59"/>
        <v>NA</v>
      </c>
      <c r="BU63" s="85" t="str">
        <f t="shared" si="87"/>
        <v>NA</v>
      </c>
      <c r="BV63" s="85" t="str">
        <f t="shared" si="80"/>
        <v>NA</v>
      </c>
      <c r="BW63" s="85" t="str">
        <f t="shared" si="68"/>
        <v>NA</v>
      </c>
      <c r="BX63" s="85" t="str">
        <f t="shared" si="86"/>
        <v>NA</v>
      </c>
      <c r="BY63" s="85" t="str">
        <f t="shared" si="64"/>
        <v>NA</v>
      </c>
    </row>
    <row r="64" spans="1:78" ht="17" x14ac:dyDescent="0.2">
      <c r="A64" s="40" t="s">
        <v>171</v>
      </c>
      <c r="B64" s="55" t="s">
        <v>125</v>
      </c>
      <c r="C64" s="3">
        <v>1</v>
      </c>
      <c r="D64" s="3">
        <v>1</v>
      </c>
      <c r="E64" s="121">
        <v>2</v>
      </c>
      <c r="G64" s="124"/>
      <c r="H64" s="115">
        <v>1</v>
      </c>
      <c r="I64" s="56">
        <v>9</v>
      </c>
      <c r="J64" s="57" t="s">
        <v>70</v>
      </c>
      <c r="L64" s="45">
        <v>7</v>
      </c>
      <c r="O64" s="45">
        <v>11</v>
      </c>
      <c r="P64" s="46">
        <v>1</v>
      </c>
      <c r="R64" s="76">
        <f t="shared" si="0"/>
        <v>1</v>
      </c>
      <c r="S64" s="76">
        <f t="shared" si="15"/>
        <v>1</v>
      </c>
      <c r="T64" s="76">
        <f t="shared" si="16"/>
        <v>1</v>
      </c>
      <c r="U64" s="76">
        <v>1</v>
      </c>
      <c r="V64" s="76">
        <f t="shared" si="17"/>
        <v>0</v>
      </c>
      <c r="W64" s="76">
        <f t="shared" si="18"/>
        <v>0</v>
      </c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9"/>
      <c r="AV64" s="87" t="s">
        <v>788</v>
      </c>
      <c r="AW64" s="85" t="s">
        <v>788</v>
      </c>
      <c r="AX64" s="85" t="s">
        <v>788</v>
      </c>
      <c r="AY64" s="85" t="s">
        <v>788</v>
      </c>
      <c r="AZ64" s="85" t="str">
        <f t="shared" si="5"/>
        <v>NA</v>
      </c>
      <c r="BA64" s="85" t="str">
        <f t="shared" si="6"/>
        <v>NA</v>
      </c>
      <c r="BB64" s="85" t="str">
        <f t="shared" si="7"/>
        <v>NA</v>
      </c>
      <c r="BC64" s="85" t="str">
        <f t="shared" si="8"/>
        <v>NA</v>
      </c>
      <c r="BD64" s="85" t="str">
        <f t="shared" si="9"/>
        <v>NA</v>
      </c>
      <c r="BE64" s="85" t="str">
        <f t="shared" si="10"/>
        <v>NA</v>
      </c>
      <c r="BF64" s="85" t="str">
        <f t="shared" si="11"/>
        <v>NA</v>
      </c>
      <c r="BG64" s="79" t="str">
        <f t="shared" si="35"/>
        <v>NA</v>
      </c>
      <c r="BH64" s="79" t="str">
        <f t="shared" si="13"/>
        <v>NA</v>
      </c>
      <c r="BI64" s="85" t="str">
        <f t="shared" si="79"/>
        <v>NA</v>
      </c>
      <c r="BJ64" s="85" t="str">
        <f t="shared" si="83"/>
        <v>NA</v>
      </c>
      <c r="BK64" s="85" t="str">
        <f t="shared" si="84"/>
        <v>NA</v>
      </c>
      <c r="BL64" s="85" t="str">
        <f t="shared" si="58"/>
        <v>NA</v>
      </c>
      <c r="BM64" s="85" t="str">
        <f t="shared" si="81"/>
        <v>NA</v>
      </c>
      <c r="BN64" s="85" t="str">
        <f t="shared" si="49"/>
        <v>NA</v>
      </c>
      <c r="BO64" s="85" t="str">
        <f t="shared" si="78"/>
        <v>NA</v>
      </c>
      <c r="BP64" s="85" t="str">
        <f t="shared" si="85"/>
        <v>NA</v>
      </c>
      <c r="BQ64" s="85" t="str">
        <f t="shared" si="82"/>
        <v>NA</v>
      </c>
      <c r="BR64" s="85" t="str">
        <f t="shared" si="66"/>
        <v>NA</v>
      </c>
      <c r="BS64" s="85" t="str">
        <f t="shared" si="72"/>
        <v>NA</v>
      </c>
      <c r="BT64" s="85" t="str">
        <f t="shared" si="59"/>
        <v>NA</v>
      </c>
      <c r="BU64" s="85" t="str">
        <f t="shared" si="87"/>
        <v>NA</v>
      </c>
      <c r="BV64" s="85" t="str">
        <f t="shared" si="80"/>
        <v>NA</v>
      </c>
      <c r="BW64" s="85" t="str">
        <f t="shared" si="68"/>
        <v>NA</v>
      </c>
      <c r="BX64" s="85" t="str">
        <f t="shared" si="86"/>
        <v>NA</v>
      </c>
      <c r="BY64" s="85" t="str">
        <f t="shared" si="64"/>
        <v>NA</v>
      </c>
    </row>
    <row r="65" spans="1:78" x14ac:dyDescent="0.2">
      <c r="A65" s="40" t="s">
        <v>173</v>
      </c>
      <c r="B65" s="55" t="s">
        <v>125</v>
      </c>
      <c r="C65" s="3">
        <v>1</v>
      </c>
      <c r="D65" s="3">
        <v>1</v>
      </c>
      <c r="E65" s="121">
        <v>2</v>
      </c>
      <c r="F65" s="2">
        <v>6</v>
      </c>
      <c r="G65" s="124">
        <v>76</v>
      </c>
      <c r="H65" s="115">
        <v>1</v>
      </c>
      <c r="I65" s="56">
        <v>8.6</v>
      </c>
      <c r="J65" s="57" t="s">
        <v>37</v>
      </c>
      <c r="L65" s="45">
        <v>3</v>
      </c>
      <c r="M65" s="45">
        <v>5</v>
      </c>
      <c r="N65" s="45">
        <v>10</v>
      </c>
      <c r="O65" s="45">
        <v>12</v>
      </c>
      <c r="P65" s="46">
        <v>1</v>
      </c>
      <c r="R65" s="76">
        <f t="shared" si="0"/>
        <v>3</v>
      </c>
      <c r="S65" s="76">
        <f t="shared" si="15"/>
        <v>1</v>
      </c>
      <c r="T65" s="76">
        <f t="shared" si="16"/>
        <v>1</v>
      </c>
      <c r="U65" s="76">
        <v>3</v>
      </c>
      <c r="V65" s="76">
        <f t="shared" si="17"/>
        <v>1</v>
      </c>
      <c r="W65" s="76">
        <f t="shared" si="18"/>
        <v>1</v>
      </c>
      <c r="X65" s="58">
        <v>4.384615384615385</v>
      </c>
      <c r="Y65" s="58">
        <v>4.615384615384615</v>
      </c>
      <c r="Z65" s="58">
        <v>6.0769230769230766</v>
      </c>
      <c r="AA65" s="58">
        <v>4.7692307692307692</v>
      </c>
      <c r="AB65" s="58">
        <v>5.3076923076923075</v>
      </c>
      <c r="AC65" s="58">
        <v>4.0769230769230766</v>
      </c>
      <c r="AD65" s="58">
        <v>4.333333333333333</v>
      </c>
      <c r="AE65" s="58">
        <v>3.0909090909090908</v>
      </c>
      <c r="AF65" s="58">
        <v>4.583333333333333</v>
      </c>
      <c r="AG65" s="58">
        <v>4.0769230769230766</v>
      </c>
      <c r="AH65" s="58">
        <v>4.8461538461538458</v>
      </c>
      <c r="AI65" s="58">
        <v>3.8333333333333335</v>
      </c>
      <c r="AJ65" s="58">
        <v>4.615384615384615</v>
      </c>
      <c r="AK65" s="58">
        <v>4.666666666666667</v>
      </c>
      <c r="AL65" s="58">
        <v>4.1111111111111107</v>
      </c>
      <c r="AM65" s="58">
        <v>4.5999999999999996</v>
      </c>
      <c r="AN65" s="59">
        <v>4.2857142857142856</v>
      </c>
      <c r="AO65" s="49">
        <v>4.3652991452991454</v>
      </c>
      <c r="AP65" s="49">
        <v>4.1861305361305359</v>
      </c>
      <c r="AQ65" s="49">
        <v>4.8717948717948714</v>
      </c>
      <c r="AR65" s="60">
        <v>4.3066239316239319</v>
      </c>
      <c r="AS65" s="51">
        <v>45</v>
      </c>
      <c r="AT65" s="51">
        <v>13</v>
      </c>
      <c r="AU65" s="51">
        <v>41.5</v>
      </c>
      <c r="AV65" s="87">
        <f>IF(AO65&lt;MEDIAN(AO:AO),0,1)</f>
        <v>0</v>
      </c>
      <c r="AW65" s="85">
        <f>IF(AP65&lt;MEDIAN(AP:AP),0,1)</f>
        <v>0</v>
      </c>
      <c r="AX65" s="85">
        <f>IF(AQ65&lt;MEDIAN(AQ:AQ),0,1)</f>
        <v>1</v>
      </c>
      <c r="AY65" s="85">
        <f>IF(AR65&lt;MEDIAN(AR:AR),0,1)</f>
        <v>0</v>
      </c>
      <c r="AZ65" s="85">
        <f t="shared" si="5"/>
        <v>0</v>
      </c>
      <c r="BA65" s="85" t="e">
        <f t="shared" si="6"/>
        <v>#N/A</v>
      </c>
      <c r="BB65" s="85">
        <f t="shared" si="7"/>
        <v>1</v>
      </c>
      <c r="BC65" s="85">
        <f t="shared" si="8"/>
        <v>0</v>
      </c>
      <c r="BD65" s="85">
        <f t="shared" si="9"/>
        <v>0</v>
      </c>
      <c r="BE65" s="85">
        <f t="shared" si="10"/>
        <v>0</v>
      </c>
      <c r="BF65" s="85">
        <f t="shared" si="11"/>
        <v>0</v>
      </c>
      <c r="BG65" s="79">
        <f t="shared" si="35"/>
        <v>0</v>
      </c>
      <c r="BH65" s="79">
        <f t="shared" si="13"/>
        <v>0</v>
      </c>
      <c r="BI65" s="85">
        <f t="shared" si="79"/>
        <v>0</v>
      </c>
      <c r="BJ65" s="85">
        <f t="shared" si="83"/>
        <v>0</v>
      </c>
      <c r="BK65" s="85">
        <f t="shared" si="84"/>
        <v>1</v>
      </c>
      <c r="BL65" s="85">
        <f t="shared" si="58"/>
        <v>1</v>
      </c>
      <c r="BM65" s="85">
        <f>IF(AB65&gt;MEDIAN(AB:AB),1,0)</f>
        <v>0</v>
      </c>
      <c r="BN65" s="85">
        <f t="shared" si="49"/>
        <v>1</v>
      </c>
      <c r="BO65" s="85">
        <f t="shared" si="78"/>
        <v>1</v>
      </c>
      <c r="BP65" s="85">
        <f t="shared" si="85"/>
        <v>0</v>
      </c>
      <c r="BQ65" s="85">
        <f t="shared" si="82"/>
        <v>1</v>
      </c>
      <c r="BR65" s="85">
        <f t="shared" si="66"/>
        <v>0</v>
      </c>
      <c r="BS65" s="85">
        <f t="shared" si="72"/>
        <v>1</v>
      </c>
      <c r="BT65" s="85">
        <f t="shared" si="59"/>
        <v>0</v>
      </c>
      <c r="BU65" s="85">
        <f t="shared" si="87"/>
        <v>0</v>
      </c>
      <c r="BV65" s="85">
        <f t="shared" si="80"/>
        <v>0</v>
      </c>
      <c r="BW65" s="85">
        <f t="shared" si="68"/>
        <v>0</v>
      </c>
      <c r="BX65" s="85">
        <f t="shared" si="86"/>
        <v>1</v>
      </c>
      <c r="BY65" s="85">
        <f t="shared" si="64"/>
        <v>0</v>
      </c>
      <c r="BZ65" s="40">
        <f>LOOKUP(A65,ANT!D:D,ANT!K:K)</f>
        <v>81.9444444444444</v>
      </c>
    </row>
    <row r="66" spans="1:78" ht="17" x14ac:dyDescent="0.2">
      <c r="A66" s="40" t="s">
        <v>175</v>
      </c>
      <c r="B66" s="55" t="s">
        <v>125</v>
      </c>
      <c r="C66" s="3">
        <v>1</v>
      </c>
      <c r="D66" s="3">
        <v>1</v>
      </c>
      <c r="E66" s="121">
        <v>2</v>
      </c>
      <c r="G66" s="124"/>
      <c r="H66" s="115">
        <v>0</v>
      </c>
      <c r="I66" s="56">
        <v>8.8000000000000007</v>
      </c>
      <c r="J66" s="57" t="s">
        <v>70</v>
      </c>
      <c r="L66" s="45">
        <v>7</v>
      </c>
      <c r="O66" s="45">
        <v>11</v>
      </c>
      <c r="P66" s="46">
        <v>1</v>
      </c>
      <c r="R66" s="76">
        <f t="shared" ref="R66:R129" si="88">_xlfn.IFS(ISBLANK(L66),"NA",AND((NOT(ISBLANK(L66))),ISBLANK(M66)),1,AND((NOT(ISBLANK(M66))),ISBLANK(N66)),2,(NOT(ISBLANK(N66))),3)</f>
        <v>1</v>
      </c>
      <c r="S66" s="76">
        <f t="shared" ref="S66:S129" si="89">_xlfn.IFS(ISBLANK(O66),"NA",O66&lt;11,0,O66&gt;14,0,O66=11,1,O66=12,1,O66=13,1,O66=14,1)</f>
        <v>1</v>
      </c>
      <c r="T66" s="76">
        <f t="shared" ref="T66:T129" si="90">IF(AND(P66=1,S66=1),1,IF(S66="NA","NA",0))</f>
        <v>1</v>
      </c>
      <c r="U66" s="76">
        <v>1</v>
      </c>
      <c r="V66" s="76">
        <f t="shared" si="17"/>
        <v>0</v>
      </c>
      <c r="W66" s="76">
        <f t="shared" si="18"/>
        <v>0</v>
      </c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9"/>
      <c r="AV66" s="87" t="s">
        <v>788</v>
      </c>
      <c r="AW66" s="85" t="s">
        <v>788</v>
      </c>
      <c r="AX66" s="85" t="s">
        <v>788</v>
      </c>
      <c r="AY66" s="85" t="s">
        <v>788</v>
      </c>
      <c r="AZ66" s="85" t="str">
        <f t="shared" ref="AZ66:AZ129" si="91">_xlfn.IFS(ISBLANK(AO66),"NA",AO66&gt;_xlfn.PERCENTILE.INC(AO:AO,0.7),1,AO66&lt;_xlfn.PERCENTILE.INC(AO:AO,0.3),0)</f>
        <v>NA</v>
      </c>
      <c r="BA66" s="85" t="str">
        <f t="shared" ref="BA66:BA129" si="92">_xlfn.IFS(ISBLANK(AP66),"NA",AP66&gt;_xlfn.PERCENTILE.INC(AP:AP,0.7),1,AP66&lt;_xlfn.PERCENTILE.INC(AP:AP,0.3),0)</f>
        <v>NA</v>
      </c>
      <c r="BB66" s="85" t="str">
        <f t="shared" ref="BB66:BB129" si="93">_xlfn.IFS(ISBLANK(AQ66),"NA",AQ66&gt;_xlfn.PERCENTILE.INC(AQ:AQ,0.7),1,AQ66&lt;_xlfn.PERCENTILE.INC(AQ:AQ,0.3),0)</f>
        <v>NA</v>
      </c>
      <c r="BC66" s="85" t="str">
        <f t="shared" ref="BC66:BC129" si="94">_xlfn.IFS(ISBLANK(AR66),"NA",AR66&gt;_xlfn.PERCENTILE.INC(AR:AR,0.7),1,AR66&lt;_xlfn.PERCENTILE.INC(AR:AR,0.3),0)</f>
        <v>NA</v>
      </c>
      <c r="BD66" s="85" t="str">
        <f t="shared" ref="BD66:BD129" si="95">_xlfn.IFS(ISBLANK(AS66),"NA", AS66&gt;MEDIAN(AS:AS),1,AS66&lt;MEDIAN(AS:AS),0)</f>
        <v>NA</v>
      </c>
      <c r="BE66" s="85" t="str">
        <f t="shared" ref="BE66:BE129" si="96">_xlfn.IFS(ISBLANK(AT66),"NA", AT66&gt;MEDIAN(AT:AT),1,AT66&lt;MEDIAN(AT:AT),0)</f>
        <v>NA</v>
      </c>
      <c r="BF66" s="85" t="str">
        <f t="shared" ref="BF66:BF129" si="97">_xlfn.IFS(ISBLANK(AU66),"NA", AU66&gt;MEDIAN(AU:AU),1,AU66&lt;MEDIAN(AU:AU),0)</f>
        <v>NA</v>
      </c>
      <c r="BG66" s="79" t="str">
        <f t="shared" si="35"/>
        <v>NA</v>
      </c>
      <c r="BH66" s="79" t="str">
        <f t="shared" ref="BH66:BH129" si="98">_xlfn.IFS(AW66="NA","NA",AND(AY66=1,AW66=1),3,AND(AY66=1,AW66=0),2,AND(AY66=0,AW66=1),1,AND(AY66=0,AW66=0),0)</f>
        <v>NA</v>
      </c>
      <c r="BI66" s="85" t="str">
        <f t="shared" si="79"/>
        <v>NA</v>
      </c>
      <c r="BJ66" s="85" t="str">
        <f t="shared" si="83"/>
        <v>NA</v>
      </c>
      <c r="BK66" s="85" t="str">
        <f t="shared" si="84"/>
        <v>NA</v>
      </c>
      <c r="BL66" s="85" t="str">
        <f t="shared" ref="BL66:BL102" si="99">_xlfn.IFS(ISBLANK(AA66),"NA", AA66&gt;MEDIAN(AA:AA),1,AA66&lt;MEDIAN(AA:AA),0)</f>
        <v>NA</v>
      </c>
      <c r="BM66" s="85" t="str">
        <f t="shared" ref="BM66:BM78" si="100">_xlfn.IFS(ISBLANK(AB66),"NA", AB66&gt;MEDIAN(AB:AB),1,AB66&lt;MEDIAN(AB:AB),0)</f>
        <v>NA</v>
      </c>
      <c r="BN66" s="85" t="str">
        <f t="shared" si="49"/>
        <v>NA</v>
      </c>
      <c r="BO66" s="85" t="str">
        <f t="shared" si="78"/>
        <v>NA</v>
      </c>
      <c r="BP66" s="85" t="str">
        <f t="shared" si="85"/>
        <v>NA</v>
      </c>
      <c r="BQ66" s="85" t="str">
        <f t="shared" si="82"/>
        <v>NA</v>
      </c>
      <c r="BR66" s="85" t="str">
        <f t="shared" si="66"/>
        <v>NA</v>
      </c>
      <c r="BS66" s="85" t="str">
        <f t="shared" si="72"/>
        <v>NA</v>
      </c>
      <c r="BT66" s="85" t="str">
        <f t="shared" si="59"/>
        <v>NA</v>
      </c>
      <c r="BU66" s="85" t="str">
        <f t="shared" si="87"/>
        <v>NA</v>
      </c>
      <c r="BV66" s="85" t="str">
        <f t="shared" si="80"/>
        <v>NA</v>
      </c>
      <c r="BW66" s="85" t="str">
        <f t="shared" si="68"/>
        <v>NA</v>
      </c>
      <c r="BX66" s="85" t="str">
        <f t="shared" si="86"/>
        <v>NA</v>
      </c>
      <c r="BY66" s="85" t="str">
        <f t="shared" si="64"/>
        <v>NA</v>
      </c>
    </row>
    <row r="67" spans="1:78" x14ac:dyDescent="0.2">
      <c r="A67" s="40" t="s">
        <v>177</v>
      </c>
      <c r="B67" s="55" t="s">
        <v>125</v>
      </c>
      <c r="C67" s="3">
        <v>1</v>
      </c>
      <c r="D67" s="3">
        <v>1</v>
      </c>
      <c r="E67" s="121">
        <v>2</v>
      </c>
      <c r="F67" s="2">
        <v>6</v>
      </c>
      <c r="G67" s="124">
        <v>82</v>
      </c>
      <c r="H67" s="115">
        <v>0</v>
      </c>
      <c r="I67" s="56">
        <v>9.6</v>
      </c>
      <c r="J67" s="57" t="s">
        <v>37</v>
      </c>
      <c r="L67" s="45">
        <v>11</v>
      </c>
      <c r="O67" s="45">
        <v>12</v>
      </c>
      <c r="P67" s="46">
        <v>1</v>
      </c>
      <c r="R67" s="76">
        <f t="shared" si="88"/>
        <v>1</v>
      </c>
      <c r="S67" s="76">
        <f t="shared" si="89"/>
        <v>1</v>
      </c>
      <c r="T67" s="76">
        <f t="shared" si="90"/>
        <v>1</v>
      </c>
      <c r="U67" s="76">
        <v>1</v>
      </c>
      <c r="V67" s="76">
        <f t="shared" ref="V67:V130" si="101">_xlfn.IFS(ISBLANK(O67),"NA",O67&lt;12,0,O67&gt;13,0,O67=12,1,O67=13,1)</f>
        <v>1</v>
      </c>
      <c r="W67" s="76">
        <f t="shared" ref="W67:W130" si="102">IF(AND(P67=1,V67=1),1,IF(V67="NA","NA",0))</f>
        <v>1</v>
      </c>
      <c r="X67" s="58">
        <v>4.0769230769230766</v>
      </c>
      <c r="Y67" s="58">
        <v>4.75</v>
      </c>
      <c r="Z67" s="58">
        <v>4.8461538461538458</v>
      </c>
      <c r="AA67" s="58">
        <v>3.6923076923076925</v>
      </c>
      <c r="AB67" s="58">
        <v>5.0769230769230766</v>
      </c>
      <c r="AC67" s="58">
        <v>4.166666666666667</v>
      </c>
      <c r="AD67" s="58">
        <v>5.166666666666667</v>
      </c>
      <c r="AE67" s="58">
        <v>5.333333333333333</v>
      </c>
      <c r="AF67" s="58">
        <v>5</v>
      </c>
      <c r="AG67" s="58">
        <v>4.384615384615385</v>
      </c>
      <c r="AH67" s="58">
        <v>4.8461538461538458</v>
      </c>
      <c r="AI67" s="58">
        <v>4.4615384615384617</v>
      </c>
      <c r="AJ67" s="58">
        <v>5.5384615384615383</v>
      </c>
      <c r="AK67" s="58">
        <v>5.4</v>
      </c>
      <c r="AL67" s="58">
        <v>5.4444444444444446</v>
      </c>
      <c r="AM67" s="58">
        <v>3.8</v>
      </c>
      <c r="AN67" s="59">
        <v>4.8571428571428568</v>
      </c>
      <c r="AO67" s="49">
        <v>4.9288888888888893</v>
      </c>
      <c r="AP67" s="49">
        <v>4.9461538461538463</v>
      </c>
      <c r="AQ67" s="49">
        <v>4.4348290598290605</v>
      </c>
      <c r="AR67" s="60">
        <v>5.2111111111111112</v>
      </c>
      <c r="AS67" s="51">
        <v>-61</v>
      </c>
      <c r="AT67" s="51">
        <v>49</v>
      </c>
      <c r="AU67" s="51">
        <v>58</v>
      </c>
      <c r="AV67" s="87">
        <f t="shared" ref="AV67:AY70" si="103">IF(AO67&lt;MEDIAN(AO:AO),0,1)</f>
        <v>1</v>
      </c>
      <c r="AW67" s="85">
        <f t="shared" si="103"/>
        <v>1</v>
      </c>
      <c r="AX67" s="85">
        <f t="shared" si="103"/>
        <v>0</v>
      </c>
      <c r="AY67" s="85">
        <f t="shared" si="103"/>
        <v>1</v>
      </c>
      <c r="AZ67" s="85" t="e">
        <f t="shared" si="91"/>
        <v>#N/A</v>
      </c>
      <c r="BA67" s="85">
        <f t="shared" si="92"/>
        <v>1</v>
      </c>
      <c r="BB67" s="85" t="e">
        <f t="shared" si="93"/>
        <v>#N/A</v>
      </c>
      <c r="BC67" s="85">
        <f t="shared" si="94"/>
        <v>1</v>
      </c>
      <c r="BD67" s="85">
        <f t="shared" si="95"/>
        <v>0</v>
      </c>
      <c r="BE67" s="85">
        <f t="shared" si="96"/>
        <v>1</v>
      </c>
      <c r="BF67" s="85">
        <f t="shared" si="97"/>
        <v>0</v>
      </c>
      <c r="BG67" s="79">
        <f t="shared" si="35"/>
        <v>3</v>
      </c>
      <c r="BH67" s="79">
        <f t="shared" si="98"/>
        <v>3</v>
      </c>
      <c r="BI67" s="85">
        <f t="shared" si="79"/>
        <v>0</v>
      </c>
      <c r="BJ67" s="85">
        <f t="shared" si="83"/>
        <v>0</v>
      </c>
      <c r="BK67" s="85">
        <f t="shared" si="84"/>
        <v>0</v>
      </c>
      <c r="BL67" s="85">
        <f t="shared" si="99"/>
        <v>0</v>
      </c>
      <c r="BM67" s="85">
        <f t="shared" si="100"/>
        <v>0</v>
      </c>
      <c r="BN67" s="85">
        <f t="shared" si="49"/>
        <v>1</v>
      </c>
      <c r="BO67" s="85">
        <f t="shared" si="78"/>
        <v>1</v>
      </c>
      <c r="BP67" s="85">
        <f t="shared" si="85"/>
        <v>1</v>
      </c>
      <c r="BQ67" s="85">
        <f t="shared" si="82"/>
        <v>1</v>
      </c>
      <c r="BR67" s="85">
        <f t="shared" si="66"/>
        <v>1</v>
      </c>
      <c r="BS67" s="85">
        <f t="shared" si="72"/>
        <v>1</v>
      </c>
      <c r="BT67" s="85">
        <f t="shared" si="59"/>
        <v>0</v>
      </c>
      <c r="BU67" s="85">
        <f t="shared" si="87"/>
        <v>1</v>
      </c>
      <c r="BV67" s="85">
        <f t="shared" si="80"/>
        <v>1</v>
      </c>
      <c r="BW67" s="85">
        <f t="shared" si="68"/>
        <v>1</v>
      </c>
      <c r="BX67" s="85">
        <f t="shared" si="86"/>
        <v>0</v>
      </c>
      <c r="BY67" s="85">
        <f t="shared" si="64"/>
        <v>1</v>
      </c>
      <c r="BZ67" s="40">
        <f>LOOKUP(A67,ANT!D:D,ANT!K:K)</f>
        <v>87.5</v>
      </c>
    </row>
    <row r="68" spans="1:78" x14ac:dyDescent="0.2">
      <c r="A68" s="40" t="s">
        <v>179</v>
      </c>
      <c r="B68" s="55" t="s">
        <v>125</v>
      </c>
      <c r="C68" s="3">
        <v>1</v>
      </c>
      <c r="D68" s="3">
        <v>1</v>
      </c>
      <c r="E68" s="121">
        <v>2</v>
      </c>
      <c r="G68" s="124"/>
      <c r="H68" s="115">
        <v>1</v>
      </c>
      <c r="I68" s="56">
        <v>7.3</v>
      </c>
      <c r="J68" s="57" t="s">
        <v>37</v>
      </c>
      <c r="L68" s="45">
        <v>10</v>
      </c>
      <c r="O68" s="45">
        <v>16</v>
      </c>
      <c r="P68" s="46">
        <v>0</v>
      </c>
      <c r="Q68" s="45">
        <v>1</v>
      </c>
      <c r="R68" s="76">
        <f t="shared" si="88"/>
        <v>1</v>
      </c>
      <c r="S68" s="76">
        <f t="shared" si="89"/>
        <v>0</v>
      </c>
      <c r="T68" s="76">
        <f t="shared" si="90"/>
        <v>0</v>
      </c>
      <c r="U68" s="76">
        <v>1</v>
      </c>
      <c r="V68" s="76">
        <f t="shared" si="101"/>
        <v>0</v>
      </c>
      <c r="W68" s="76">
        <f t="shared" si="102"/>
        <v>0</v>
      </c>
      <c r="X68" s="58">
        <v>6.0769230769230766</v>
      </c>
      <c r="Y68" s="58">
        <v>5.5384615384615383</v>
      </c>
      <c r="Z68" s="58">
        <v>5.75</v>
      </c>
      <c r="AA68" s="58">
        <v>4.4545454545454541</v>
      </c>
      <c r="AB68" s="58">
        <v>6.3076923076923075</v>
      </c>
      <c r="AC68" s="58">
        <v>1.7692307692307692</v>
      </c>
      <c r="AD68" s="58">
        <v>5.1818181818181817</v>
      </c>
      <c r="AE68" s="58">
        <v>3.5</v>
      </c>
      <c r="AF68" s="58">
        <v>4.5454545454545459</v>
      </c>
      <c r="AG68" s="58">
        <v>4.7692307692307692</v>
      </c>
      <c r="AH68" s="58">
        <v>4.166666666666667</v>
      </c>
      <c r="AI68" s="58">
        <v>2.5833333333333335</v>
      </c>
      <c r="AJ68" s="58">
        <v>4.166666666666667</v>
      </c>
      <c r="AK68" s="58">
        <v>5.3</v>
      </c>
      <c r="AL68" s="58">
        <v>2.8888888888888888</v>
      </c>
      <c r="AM68" s="58">
        <v>2.8</v>
      </c>
      <c r="AN68" s="59">
        <v>2.8571428571428572</v>
      </c>
      <c r="AO68" s="49">
        <v>3.5477777777777781</v>
      </c>
      <c r="AP68" s="49">
        <v>4.4326340326340326</v>
      </c>
      <c r="AQ68" s="49">
        <v>4.9828088578088572</v>
      </c>
      <c r="AR68" s="60">
        <v>3.7347222222222225</v>
      </c>
      <c r="AS68" s="51">
        <v>-44.5</v>
      </c>
      <c r="AT68" s="51">
        <v>152</v>
      </c>
      <c r="AU68" s="51">
        <v>525.5</v>
      </c>
      <c r="AV68" s="87">
        <f t="shared" si="103"/>
        <v>0</v>
      </c>
      <c r="AW68" s="85">
        <f t="shared" si="103"/>
        <v>1</v>
      </c>
      <c r="AX68" s="85">
        <f t="shared" si="103"/>
        <v>1</v>
      </c>
      <c r="AY68" s="85">
        <f t="shared" si="103"/>
        <v>0</v>
      </c>
      <c r="AZ68" s="85">
        <f t="shared" si="91"/>
        <v>0</v>
      </c>
      <c r="BA68" s="85" t="e">
        <f t="shared" si="92"/>
        <v>#N/A</v>
      </c>
      <c r="BB68" s="85">
        <f t="shared" si="93"/>
        <v>1</v>
      </c>
      <c r="BC68" s="85">
        <f t="shared" si="94"/>
        <v>0</v>
      </c>
      <c r="BD68" s="85">
        <f t="shared" si="95"/>
        <v>0</v>
      </c>
      <c r="BE68" s="85">
        <f t="shared" si="96"/>
        <v>1</v>
      </c>
      <c r="BF68" s="85">
        <f t="shared" si="97"/>
        <v>1</v>
      </c>
      <c r="BG68" s="79">
        <f t="shared" si="35"/>
        <v>1</v>
      </c>
      <c r="BH68" s="79">
        <f t="shared" si="98"/>
        <v>1</v>
      </c>
      <c r="BI68" s="85">
        <f t="shared" si="79"/>
        <v>1</v>
      </c>
      <c r="BJ68" s="85">
        <f t="shared" si="83"/>
        <v>1</v>
      </c>
      <c r="BK68" s="85">
        <f t="shared" si="84"/>
        <v>1</v>
      </c>
      <c r="BL68" s="85">
        <f t="shared" si="99"/>
        <v>1</v>
      </c>
      <c r="BM68" s="85">
        <f t="shared" si="100"/>
        <v>1</v>
      </c>
      <c r="BN68" s="85">
        <f t="shared" si="49"/>
        <v>0</v>
      </c>
      <c r="BO68" s="85">
        <f t="shared" si="78"/>
        <v>1</v>
      </c>
      <c r="BP68" s="85">
        <f t="shared" si="85"/>
        <v>0</v>
      </c>
      <c r="BQ68" s="85">
        <f t="shared" si="82"/>
        <v>1</v>
      </c>
      <c r="BR68" s="85">
        <f t="shared" si="66"/>
        <v>1</v>
      </c>
      <c r="BS68" s="85">
        <f t="shared" si="72"/>
        <v>0</v>
      </c>
      <c r="BT68" s="85">
        <f t="shared" si="59"/>
        <v>0</v>
      </c>
      <c r="BU68" s="85">
        <f t="shared" si="87"/>
        <v>0</v>
      </c>
      <c r="BV68" s="85">
        <f t="shared" si="80"/>
        <v>1</v>
      </c>
      <c r="BW68" s="85">
        <f t="shared" si="68"/>
        <v>0</v>
      </c>
      <c r="BX68" s="85">
        <f t="shared" si="86"/>
        <v>0</v>
      </c>
      <c r="BY68" s="85">
        <f t="shared" si="64"/>
        <v>0</v>
      </c>
      <c r="BZ68" s="40">
        <f>LOOKUP(A68,ANT!D:D,ANT!K:K)</f>
        <v>72.2222222222222</v>
      </c>
    </row>
    <row r="69" spans="1:78" x14ac:dyDescent="0.2">
      <c r="A69" s="40" t="s">
        <v>181</v>
      </c>
      <c r="B69" s="55" t="s">
        <v>125</v>
      </c>
      <c r="C69" s="3">
        <v>1</v>
      </c>
      <c r="D69" s="3">
        <v>1</v>
      </c>
      <c r="E69" s="121">
        <v>2</v>
      </c>
      <c r="F69" s="2">
        <v>7</v>
      </c>
      <c r="G69" s="124">
        <v>85</v>
      </c>
      <c r="H69" s="115">
        <v>0</v>
      </c>
      <c r="I69" s="56">
        <v>9.6999999999999993</v>
      </c>
      <c r="J69" s="57" t="s">
        <v>37</v>
      </c>
      <c r="L69" s="45">
        <v>8</v>
      </c>
      <c r="O69" s="45">
        <v>12</v>
      </c>
      <c r="P69" s="46">
        <v>0</v>
      </c>
      <c r="Q69" s="45">
        <v>1</v>
      </c>
      <c r="R69" s="76">
        <f t="shared" si="88"/>
        <v>1</v>
      </c>
      <c r="S69" s="76">
        <f t="shared" si="89"/>
        <v>1</v>
      </c>
      <c r="T69" s="76">
        <f t="shared" si="90"/>
        <v>0</v>
      </c>
      <c r="U69" s="76">
        <v>1</v>
      </c>
      <c r="V69" s="76">
        <f t="shared" si="101"/>
        <v>1</v>
      </c>
      <c r="W69" s="76">
        <f t="shared" si="102"/>
        <v>0</v>
      </c>
      <c r="X69" s="58">
        <v>5.583333333333333</v>
      </c>
      <c r="Y69" s="58">
        <v>5.2307692307692308</v>
      </c>
      <c r="Z69" s="58">
        <v>6</v>
      </c>
      <c r="AA69" s="58">
        <v>4.4615384615384617</v>
      </c>
      <c r="AB69" s="58">
        <v>5.1538461538461542</v>
      </c>
      <c r="AC69" s="58">
        <v>3.8333333333333335</v>
      </c>
      <c r="AD69" s="58">
        <v>3.4166666666666665</v>
      </c>
      <c r="AE69" s="58">
        <v>3.25</v>
      </c>
      <c r="AF69" s="58">
        <v>3.5833333333333335</v>
      </c>
      <c r="AG69" s="58">
        <v>4.2307692307692308</v>
      </c>
      <c r="AH69" s="58">
        <v>5.1538461538461542</v>
      </c>
      <c r="AI69" s="58">
        <v>4.7692307692307692</v>
      </c>
      <c r="AJ69" s="58">
        <v>5.583333333333333</v>
      </c>
      <c r="AK69" s="58">
        <v>4.083333333333333</v>
      </c>
      <c r="AL69" s="58">
        <v>4.666666666666667</v>
      </c>
      <c r="AM69" s="58">
        <v>3.2</v>
      </c>
      <c r="AN69" s="59">
        <v>4.1428571428571432</v>
      </c>
      <c r="AO69" s="49">
        <v>4.4605128205128199</v>
      </c>
      <c r="AP69" s="49">
        <v>3.9269230769230767</v>
      </c>
      <c r="AQ69" s="49">
        <v>5.0438034188034182</v>
      </c>
      <c r="AR69" s="60">
        <v>4.7756410256410255</v>
      </c>
      <c r="AS69" s="51">
        <v>80.5</v>
      </c>
      <c r="AT69" s="51">
        <v>38</v>
      </c>
      <c r="AU69" s="51">
        <v>-59</v>
      </c>
      <c r="AV69" s="87">
        <f t="shared" si="103"/>
        <v>0</v>
      </c>
      <c r="AW69" s="85">
        <f t="shared" si="103"/>
        <v>0</v>
      </c>
      <c r="AX69" s="85">
        <f t="shared" si="103"/>
        <v>1</v>
      </c>
      <c r="AY69" s="85">
        <f t="shared" si="103"/>
        <v>0</v>
      </c>
      <c r="AZ69" s="85" t="e">
        <f t="shared" si="91"/>
        <v>#N/A</v>
      </c>
      <c r="BA69" s="85">
        <f t="shared" si="92"/>
        <v>0</v>
      </c>
      <c r="BB69" s="85">
        <f t="shared" si="93"/>
        <v>1</v>
      </c>
      <c r="BC69" s="85" t="e">
        <f t="shared" si="94"/>
        <v>#N/A</v>
      </c>
      <c r="BD69" s="85">
        <f t="shared" si="95"/>
        <v>1</v>
      </c>
      <c r="BE69" s="85">
        <f t="shared" si="96"/>
        <v>0</v>
      </c>
      <c r="BF69" s="85">
        <f t="shared" si="97"/>
        <v>0</v>
      </c>
      <c r="BG69" s="79">
        <f t="shared" si="35"/>
        <v>0</v>
      </c>
      <c r="BH69" s="79">
        <f t="shared" si="98"/>
        <v>0</v>
      </c>
      <c r="BI69" s="85">
        <f t="shared" si="79"/>
        <v>1</v>
      </c>
      <c r="BJ69" s="85">
        <f t="shared" si="83"/>
        <v>1</v>
      </c>
      <c r="BK69" s="85">
        <f t="shared" si="84"/>
        <v>1</v>
      </c>
      <c r="BL69" s="85">
        <f t="shared" si="99"/>
        <v>1</v>
      </c>
      <c r="BM69" s="85">
        <f t="shared" si="100"/>
        <v>0</v>
      </c>
      <c r="BN69" s="85">
        <f t="shared" si="49"/>
        <v>1</v>
      </c>
      <c r="BO69" s="85">
        <f t="shared" si="78"/>
        <v>0</v>
      </c>
      <c r="BP69" s="85">
        <f t="shared" si="85"/>
        <v>0</v>
      </c>
      <c r="BQ69" s="85">
        <f t="shared" si="82"/>
        <v>0</v>
      </c>
      <c r="BR69" s="85">
        <f>IF(AG69&gt;MEDIAN(AG:AG),1,0)</f>
        <v>0</v>
      </c>
      <c r="BS69" s="85">
        <f t="shared" si="72"/>
        <v>1</v>
      </c>
      <c r="BT69" s="85">
        <f t="shared" si="59"/>
        <v>1</v>
      </c>
      <c r="BU69" s="85">
        <f t="shared" si="87"/>
        <v>1</v>
      </c>
      <c r="BV69" s="85">
        <f t="shared" si="80"/>
        <v>0</v>
      </c>
      <c r="BW69" s="85">
        <f t="shared" si="68"/>
        <v>1</v>
      </c>
      <c r="BX69" s="85">
        <f t="shared" si="86"/>
        <v>0</v>
      </c>
      <c r="BY69" s="85">
        <f t="shared" si="64"/>
        <v>0</v>
      </c>
      <c r="BZ69" s="40">
        <f>LOOKUP(A69,ANT!D:D,ANT!K:K)</f>
        <v>84.0277777777777</v>
      </c>
    </row>
    <row r="70" spans="1:78" x14ac:dyDescent="0.2">
      <c r="A70" s="40" t="s">
        <v>183</v>
      </c>
      <c r="B70" s="55" t="s">
        <v>125</v>
      </c>
      <c r="C70" s="3">
        <v>1</v>
      </c>
      <c r="D70" s="3">
        <v>1</v>
      </c>
      <c r="E70" s="121">
        <v>2</v>
      </c>
      <c r="F70" s="2">
        <v>6</v>
      </c>
      <c r="G70" s="124">
        <v>81</v>
      </c>
      <c r="H70" s="115">
        <v>0</v>
      </c>
      <c r="I70" s="56">
        <v>9.8000000000000007</v>
      </c>
      <c r="J70" s="57" t="s">
        <v>37</v>
      </c>
      <c r="L70" s="45">
        <v>8</v>
      </c>
      <c r="O70" s="45">
        <v>15</v>
      </c>
      <c r="P70" s="46">
        <v>1</v>
      </c>
      <c r="R70" s="76">
        <f t="shared" si="88"/>
        <v>1</v>
      </c>
      <c r="S70" s="76">
        <f t="shared" si="89"/>
        <v>0</v>
      </c>
      <c r="T70" s="76">
        <f t="shared" si="90"/>
        <v>0</v>
      </c>
      <c r="U70" s="76">
        <v>1</v>
      </c>
      <c r="V70" s="76">
        <f t="shared" si="101"/>
        <v>0</v>
      </c>
      <c r="W70" s="76">
        <f t="shared" si="102"/>
        <v>0</v>
      </c>
      <c r="X70" s="58">
        <v>5.1538461538461542</v>
      </c>
      <c r="Y70" s="58">
        <v>5.5384615384615383</v>
      </c>
      <c r="Z70" s="58">
        <v>4.5384615384615383</v>
      </c>
      <c r="AA70" s="58">
        <v>3.3076923076923075</v>
      </c>
      <c r="AB70" s="58">
        <v>6.2307692307692308</v>
      </c>
      <c r="AC70" s="58">
        <v>5.3076923076923075</v>
      </c>
      <c r="AD70" s="58">
        <v>5.75</v>
      </c>
      <c r="AE70" s="58">
        <v>2.8181818181818183</v>
      </c>
      <c r="AF70" s="58">
        <v>3.75</v>
      </c>
      <c r="AG70" s="58">
        <v>4.3076923076923075</v>
      </c>
      <c r="AH70" s="58">
        <v>4.615384615384615</v>
      </c>
      <c r="AI70" s="58">
        <v>5.384615384615385</v>
      </c>
      <c r="AJ70" s="58">
        <v>5.5384615384615383</v>
      </c>
      <c r="AK70" s="58">
        <v>6.166666666666667</v>
      </c>
      <c r="AL70" s="58">
        <v>5.7777777777777777</v>
      </c>
      <c r="AM70" s="58">
        <v>4.5999999999999996</v>
      </c>
      <c r="AN70" s="59">
        <v>5.3571428571428568</v>
      </c>
      <c r="AO70" s="49">
        <v>5.4935042735042741</v>
      </c>
      <c r="AP70" s="49">
        <v>4.2482517482517483</v>
      </c>
      <c r="AQ70" s="49">
        <v>5.0128205128205128</v>
      </c>
      <c r="AR70" s="60">
        <v>5.7168803418803424</v>
      </c>
      <c r="AS70" s="51">
        <v>133.5</v>
      </c>
      <c r="AT70" s="51">
        <v>-28.5</v>
      </c>
      <c r="AU70" s="51">
        <v>225</v>
      </c>
      <c r="AV70" s="87">
        <f t="shared" si="103"/>
        <v>1</v>
      </c>
      <c r="AW70" s="85">
        <f t="shared" si="103"/>
        <v>0</v>
      </c>
      <c r="AX70" s="85">
        <f t="shared" si="103"/>
        <v>1</v>
      </c>
      <c r="AY70" s="85">
        <f t="shared" si="103"/>
        <v>1</v>
      </c>
      <c r="AZ70" s="85">
        <f t="shared" si="91"/>
        <v>1</v>
      </c>
      <c r="BA70" s="85" t="e">
        <f t="shared" si="92"/>
        <v>#N/A</v>
      </c>
      <c r="BB70" s="85">
        <f t="shared" si="93"/>
        <v>1</v>
      </c>
      <c r="BC70" s="85">
        <f t="shared" si="94"/>
        <v>1</v>
      </c>
      <c r="BD70" s="85">
        <f t="shared" si="95"/>
        <v>1</v>
      </c>
      <c r="BE70" s="85">
        <f t="shared" si="96"/>
        <v>0</v>
      </c>
      <c r="BF70" s="85">
        <f t="shared" si="97"/>
        <v>1</v>
      </c>
      <c r="BG70" s="79">
        <f t="shared" si="35"/>
        <v>2</v>
      </c>
      <c r="BH70" s="79">
        <f t="shared" si="98"/>
        <v>2</v>
      </c>
      <c r="BI70" s="85">
        <f t="shared" si="79"/>
        <v>1</v>
      </c>
      <c r="BJ70" s="85">
        <f t="shared" si="83"/>
        <v>1</v>
      </c>
      <c r="BK70" s="85">
        <f t="shared" si="84"/>
        <v>0</v>
      </c>
      <c r="BL70" s="85">
        <f t="shared" si="99"/>
        <v>0</v>
      </c>
      <c r="BM70" s="85">
        <f t="shared" si="100"/>
        <v>1</v>
      </c>
      <c r="BN70" s="85">
        <f t="shared" si="49"/>
        <v>1</v>
      </c>
      <c r="BO70" s="85">
        <f t="shared" si="78"/>
        <v>1</v>
      </c>
      <c r="BP70" s="85">
        <f t="shared" si="85"/>
        <v>0</v>
      </c>
      <c r="BQ70" s="85">
        <f t="shared" si="82"/>
        <v>0</v>
      </c>
      <c r="BR70" s="85">
        <f t="shared" ref="BR70:BR133" si="104">_xlfn.IFS(ISBLANK(AG70),"NA", AG70&gt;MEDIAN(AG:AG),1,AG70&lt;MEDIAN(AG:AG),0)</f>
        <v>1</v>
      </c>
      <c r="BS70" s="85">
        <f t="shared" si="72"/>
        <v>0</v>
      </c>
      <c r="BT70" s="85">
        <f t="shared" si="59"/>
        <v>1</v>
      </c>
      <c r="BU70" s="85">
        <f t="shared" si="87"/>
        <v>1</v>
      </c>
      <c r="BV70" s="85">
        <f t="shared" si="80"/>
        <v>1</v>
      </c>
      <c r="BW70" s="85">
        <f t="shared" si="68"/>
        <v>1</v>
      </c>
      <c r="BX70" s="85">
        <f t="shared" si="86"/>
        <v>1</v>
      </c>
      <c r="BY70" s="85">
        <f t="shared" si="64"/>
        <v>1</v>
      </c>
      <c r="BZ70" s="40">
        <f>LOOKUP(A70,ANT!D:D,ANT!K:K)</f>
        <v>56.9444444444444</v>
      </c>
    </row>
    <row r="71" spans="1:78" ht="17" x14ac:dyDescent="0.2">
      <c r="A71" s="40" t="s">
        <v>185</v>
      </c>
      <c r="B71" s="55" t="s">
        <v>125</v>
      </c>
      <c r="C71" s="3">
        <v>1</v>
      </c>
      <c r="D71" s="3">
        <v>1</v>
      </c>
      <c r="E71" s="121">
        <v>2</v>
      </c>
      <c r="G71" s="124"/>
      <c r="H71" s="115">
        <v>1</v>
      </c>
      <c r="I71" s="56">
        <v>8.1999999999999993</v>
      </c>
      <c r="J71" s="57" t="s">
        <v>70</v>
      </c>
      <c r="L71" s="45">
        <v>5</v>
      </c>
      <c r="M71" s="45">
        <v>9</v>
      </c>
      <c r="O71" s="45">
        <v>14</v>
      </c>
      <c r="P71" s="46">
        <v>0</v>
      </c>
      <c r="Q71" s="45">
        <v>1</v>
      </c>
      <c r="R71" s="76">
        <f t="shared" si="88"/>
        <v>2</v>
      </c>
      <c r="S71" s="76">
        <f t="shared" si="89"/>
        <v>1</v>
      </c>
      <c r="T71" s="76">
        <f t="shared" si="90"/>
        <v>0</v>
      </c>
      <c r="U71" s="76">
        <v>2</v>
      </c>
      <c r="V71" s="76">
        <f t="shared" si="101"/>
        <v>0</v>
      </c>
      <c r="W71" s="76">
        <f t="shared" si="102"/>
        <v>0</v>
      </c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9"/>
      <c r="AV71" s="87" t="s">
        <v>788</v>
      </c>
      <c r="AW71" s="85" t="s">
        <v>788</v>
      </c>
      <c r="AX71" s="85" t="s">
        <v>788</v>
      </c>
      <c r="AY71" s="85" t="s">
        <v>788</v>
      </c>
      <c r="AZ71" s="85" t="str">
        <f t="shared" si="91"/>
        <v>NA</v>
      </c>
      <c r="BA71" s="85" t="str">
        <f t="shared" si="92"/>
        <v>NA</v>
      </c>
      <c r="BB71" s="85" t="str">
        <f t="shared" si="93"/>
        <v>NA</v>
      </c>
      <c r="BC71" s="85" t="str">
        <f t="shared" si="94"/>
        <v>NA</v>
      </c>
      <c r="BD71" s="85" t="str">
        <f t="shared" si="95"/>
        <v>NA</v>
      </c>
      <c r="BE71" s="85" t="str">
        <f t="shared" si="96"/>
        <v>NA</v>
      </c>
      <c r="BF71" s="85" t="str">
        <f t="shared" si="97"/>
        <v>NA</v>
      </c>
      <c r="BG71" s="79" t="str">
        <f t="shared" si="35"/>
        <v>NA</v>
      </c>
      <c r="BH71" s="79" t="str">
        <f t="shared" si="98"/>
        <v>NA</v>
      </c>
      <c r="BI71" s="85" t="str">
        <f t="shared" si="79"/>
        <v>NA</v>
      </c>
      <c r="BJ71" s="85" t="str">
        <f t="shared" si="83"/>
        <v>NA</v>
      </c>
      <c r="BK71" s="85" t="str">
        <f t="shared" si="84"/>
        <v>NA</v>
      </c>
      <c r="BL71" s="85" t="str">
        <f t="shared" si="99"/>
        <v>NA</v>
      </c>
      <c r="BM71" s="85" t="str">
        <f t="shared" si="100"/>
        <v>NA</v>
      </c>
      <c r="BN71" s="85" t="str">
        <f t="shared" si="49"/>
        <v>NA</v>
      </c>
      <c r="BO71" s="85" t="str">
        <f t="shared" si="78"/>
        <v>NA</v>
      </c>
      <c r="BP71" s="85" t="str">
        <f t="shared" si="85"/>
        <v>NA</v>
      </c>
      <c r="BQ71" s="85" t="str">
        <f t="shared" si="82"/>
        <v>NA</v>
      </c>
      <c r="BR71" s="85" t="str">
        <f t="shared" si="104"/>
        <v>NA</v>
      </c>
      <c r="BS71" s="85" t="str">
        <f t="shared" si="72"/>
        <v>NA</v>
      </c>
      <c r="BT71" s="85" t="str">
        <f t="shared" si="59"/>
        <v>NA</v>
      </c>
      <c r="BU71" s="85" t="str">
        <f t="shared" si="87"/>
        <v>NA</v>
      </c>
      <c r="BV71" s="85" t="str">
        <f t="shared" si="80"/>
        <v>NA</v>
      </c>
      <c r="BW71" s="85" t="str">
        <f t="shared" si="68"/>
        <v>NA</v>
      </c>
      <c r="BX71" s="85" t="str">
        <f t="shared" si="86"/>
        <v>NA</v>
      </c>
      <c r="BY71" s="85" t="str">
        <f t="shared" ref="BY71:BY102" si="105">_xlfn.IFS(ISBLANK(AN71),"NA", AN71&gt;MEDIAN(AN:AN),1,AN71&lt;MEDIAN(AN:AN),0)</f>
        <v>NA</v>
      </c>
    </row>
    <row r="72" spans="1:78" ht="17" x14ac:dyDescent="0.2">
      <c r="A72" s="40" t="s">
        <v>187</v>
      </c>
      <c r="B72" s="55" t="s">
        <v>125</v>
      </c>
      <c r="C72" s="3">
        <v>1</v>
      </c>
      <c r="D72" s="3">
        <v>1</v>
      </c>
      <c r="E72" s="121">
        <v>2</v>
      </c>
      <c r="G72" s="124"/>
      <c r="H72" s="115">
        <v>0</v>
      </c>
      <c r="I72" s="56">
        <v>9.4</v>
      </c>
      <c r="J72" s="57" t="s">
        <v>70</v>
      </c>
      <c r="L72" s="45">
        <v>3</v>
      </c>
      <c r="M72" s="45">
        <v>8</v>
      </c>
      <c r="O72" s="45">
        <v>12</v>
      </c>
      <c r="P72" s="46">
        <v>1</v>
      </c>
      <c r="R72" s="76">
        <f t="shared" si="88"/>
        <v>2</v>
      </c>
      <c r="S72" s="76">
        <f t="shared" si="89"/>
        <v>1</v>
      </c>
      <c r="T72" s="76">
        <f t="shared" si="90"/>
        <v>1</v>
      </c>
      <c r="U72" s="76">
        <v>2</v>
      </c>
      <c r="V72" s="76">
        <f t="shared" si="101"/>
        <v>1</v>
      </c>
      <c r="W72" s="76">
        <f t="shared" si="102"/>
        <v>1</v>
      </c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9"/>
      <c r="AV72" s="87" t="s">
        <v>788</v>
      </c>
      <c r="AW72" s="85" t="s">
        <v>788</v>
      </c>
      <c r="AX72" s="85" t="s">
        <v>788</v>
      </c>
      <c r="AY72" s="85" t="s">
        <v>788</v>
      </c>
      <c r="AZ72" s="85" t="str">
        <f t="shared" si="91"/>
        <v>NA</v>
      </c>
      <c r="BA72" s="85" t="str">
        <f t="shared" si="92"/>
        <v>NA</v>
      </c>
      <c r="BB72" s="85" t="str">
        <f t="shared" si="93"/>
        <v>NA</v>
      </c>
      <c r="BC72" s="85" t="str">
        <f t="shared" si="94"/>
        <v>NA</v>
      </c>
      <c r="BD72" s="85" t="str">
        <f t="shared" si="95"/>
        <v>NA</v>
      </c>
      <c r="BE72" s="85" t="str">
        <f t="shared" si="96"/>
        <v>NA</v>
      </c>
      <c r="BF72" s="85" t="str">
        <f t="shared" si="97"/>
        <v>NA</v>
      </c>
      <c r="BG72" s="79" t="str">
        <f t="shared" si="35"/>
        <v>NA</v>
      </c>
      <c r="BH72" s="79" t="str">
        <f t="shared" si="98"/>
        <v>NA</v>
      </c>
      <c r="BI72" s="85" t="str">
        <f t="shared" si="79"/>
        <v>NA</v>
      </c>
      <c r="BJ72" s="85" t="str">
        <f t="shared" si="83"/>
        <v>NA</v>
      </c>
      <c r="BK72" s="85" t="str">
        <f t="shared" si="84"/>
        <v>NA</v>
      </c>
      <c r="BL72" s="85" t="str">
        <f t="shared" si="99"/>
        <v>NA</v>
      </c>
      <c r="BM72" s="85" t="str">
        <f t="shared" si="100"/>
        <v>NA</v>
      </c>
      <c r="BN72" s="85" t="str">
        <f t="shared" si="49"/>
        <v>NA</v>
      </c>
      <c r="BO72" s="85" t="str">
        <f t="shared" si="78"/>
        <v>NA</v>
      </c>
      <c r="BP72" s="85" t="str">
        <f t="shared" si="85"/>
        <v>NA</v>
      </c>
      <c r="BQ72" s="85" t="str">
        <f t="shared" si="82"/>
        <v>NA</v>
      </c>
      <c r="BR72" s="85" t="str">
        <f t="shared" si="104"/>
        <v>NA</v>
      </c>
      <c r="BS72" s="85" t="str">
        <f t="shared" si="72"/>
        <v>NA</v>
      </c>
      <c r="BT72" s="85" t="str">
        <f t="shared" si="59"/>
        <v>NA</v>
      </c>
      <c r="BU72" s="85" t="str">
        <f t="shared" si="87"/>
        <v>NA</v>
      </c>
      <c r="BV72" s="85" t="str">
        <f t="shared" si="80"/>
        <v>NA</v>
      </c>
      <c r="BW72" s="85" t="str">
        <f t="shared" si="68"/>
        <v>NA</v>
      </c>
      <c r="BX72" s="85" t="str">
        <f t="shared" si="86"/>
        <v>NA</v>
      </c>
      <c r="BY72" s="85" t="str">
        <f t="shared" si="105"/>
        <v>NA</v>
      </c>
    </row>
    <row r="73" spans="1:78" x14ac:dyDescent="0.2">
      <c r="A73" s="40" t="s">
        <v>189</v>
      </c>
      <c r="B73" s="55" t="s">
        <v>125</v>
      </c>
      <c r="C73" s="3">
        <v>1</v>
      </c>
      <c r="D73" s="3">
        <v>1</v>
      </c>
      <c r="E73" s="121">
        <v>2</v>
      </c>
      <c r="F73" s="2">
        <v>6</v>
      </c>
      <c r="G73" s="124">
        <v>79</v>
      </c>
      <c r="H73" s="115">
        <v>1</v>
      </c>
      <c r="I73" s="56">
        <v>10</v>
      </c>
      <c r="J73" s="57" t="s">
        <v>37</v>
      </c>
      <c r="L73" s="45">
        <v>5</v>
      </c>
      <c r="M73" s="45">
        <v>8</v>
      </c>
      <c r="O73" s="45">
        <v>10</v>
      </c>
      <c r="P73" s="46">
        <v>0</v>
      </c>
      <c r="Q73" s="45">
        <v>1</v>
      </c>
      <c r="R73" s="76">
        <f t="shared" si="88"/>
        <v>2</v>
      </c>
      <c r="S73" s="76">
        <f t="shared" si="89"/>
        <v>0</v>
      </c>
      <c r="T73" s="76">
        <f t="shared" si="90"/>
        <v>0</v>
      </c>
      <c r="U73" s="76">
        <v>2</v>
      </c>
      <c r="V73" s="76">
        <f t="shared" si="101"/>
        <v>0</v>
      </c>
      <c r="W73" s="76">
        <f t="shared" si="102"/>
        <v>0</v>
      </c>
      <c r="X73" s="58">
        <v>4.0769230769230766</v>
      </c>
      <c r="Y73" s="58">
        <v>5.1538461538461542</v>
      </c>
      <c r="Z73" s="58">
        <v>3.6923076923076925</v>
      </c>
      <c r="AA73" s="58">
        <v>4.5384615384615383</v>
      </c>
      <c r="AB73" s="58">
        <v>5.0769230769230766</v>
      </c>
      <c r="AC73" s="58">
        <v>1.6923076923076923</v>
      </c>
      <c r="AD73" s="58">
        <v>4</v>
      </c>
      <c r="AE73" s="58">
        <v>4.6363636363636367</v>
      </c>
      <c r="AF73" s="58">
        <v>3.2727272727272729</v>
      </c>
      <c r="AG73" s="58">
        <v>3.4166666666666665</v>
      </c>
      <c r="AH73" s="58">
        <v>5.3076923076923075</v>
      </c>
      <c r="AI73" s="58">
        <v>5.416666666666667</v>
      </c>
      <c r="AJ73" s="58">
        <v>5.6923076923076925</v>
      </c>
      <c r="AK73" s="58">
        <v>5.2727272727272725</v>
      </c>
      <c r="AL73" s="58">
        <v>5.5555555555555554</v>
      </c>
      <c r="AM73" s="58">
        <v>4.2</v>
      </c>
      <c r="AN73" s="59">
        <v>5.0714285714285712</v>
      </c>
      <c r="AO73" s="49">
        <v>5.2274514374514371</v>
      </c>
      <c r="AP73" s="49">
        <v>4.1266899766899767</v>
      </c>
      <c r="AQ73" s="49">
        <v>4.0384615384615383</v>
      </c>
      <c r="AR73" s="60">
        <v>5.4843142968142971</v>
      </c>
      <c r="AS73" s="51">
        <v>108.5</v>
      </c>
      <c r="AT73" s="51">
        <v>-7.5</v>
      </c>
      <c r="AU73" s="51">
        <v>39.5</v>
      </c>
      <c r="AV73" s="87">
        <f t="shared" ref="AV73:AY74" si="106">IF(AO73&lt;MEDIAN(AO:AO),0,1)</f>
        <v>1</v>
      </c>
      <c r="AW73" s="85">
        <f t="shared" si="106"/>
        <v>0</v>
      </c>
      <c r="AX73" s="85">
        <f t="shared" si="106"/>
        <v>0</v>
      </c>
      <c r="AY73" s="85">
        <f t="shared" si="106"/>
        <v>1</v>
      </c>
      <c r="AZ73" s="85">
        <f t="shared" si="91"/>
        <v>1</v>
      </c>
      <c r="BA73" s="85" t="e">
        <f t="shared" si="92"/>
        <v>#N/A</v>
      </c>
      <c r="BB73" s="85">
        <f t="shared" si="93"/>
        <v>0</v>
      </c>
      <c r="BC73" s="85">
        <f t="shared" si="94"/>
        <v>1</v>
      </c>
      <c r="BD73" s="85">
        <f t="shared" si="95"/>
        <v>1</v>
      </c>
      <c r="BE73" s="85">
        <f t="shared" si="96"/>
        <v>0</v>
      </c>
      <c r="BF73" s="85">
        <f t="shared" si="97"/>
        <v>0</v>
      </c>
      <c r="BG73" s="79">
        <f t="shared" si="35"/>
        <v>2</v>
      </c>
      <c r="BH73" s="79">
        <f t="shared" si="98"/>
        <v>2</v>
      </c>
      <c r="BI73" s="85">
        <f t="shared" si="79"/>
        <v>0</v>
      </c>
      <c r="BJ73" s="85">
        <f t="shared" si="83"/>
        <v>1</v>
      </c>
      <c r="BK73" s="85">
        <f t="shared" si="84"/>
        <v>0</v>
      </c>
      <c r="BL73" s="85">
        <f t="shared" si="99"/>
        <v>1</v>
      </c>
      <c r="BM73" s="85">
        <f t="shared" si="100"/>
        <v>0</v>
      </c>
      <c r="BN73" s="85">
        <f t="shared" si="49"/>
        <v>0</v>
      </c>
      <c r="BO73" s="85">
        <f t="shared" si="78"/>
        <v>0</v>
      </c>
      <c r="BP73" s="85">
        <f t="shared" si="85"/>
        <v>1</v>
      </c>
      <c r="BQ73" s="85">
        <f t="shared" si="82"/>
        <v>0</v>
      </c>
      <c r="BR73" s="85">
        <f t="shared" si="104"/>
        <v>0</v>
      </c>
      <c r="BS73" s="85">
        <f t="shared" si="72"/>
        <v>1</v>
      </c>
      <c r="BT73" s="85">
        <f t="shared" si="59"/>
        <v>1</v>
      </c>
      <c r="BU73" s="85">
        <f t="shared" si="87"/>
        <v>1</v>
      </c>
      <c r="BV73" s="85">
        <f t="shared" si="80"/>
        <v>1</v>
      </c>
      <c r="BW73" s="85">
        <f t="shared" si="68"/>
        <v>1</v>
      </c>
      <c r="BX73" s="85">
        <f t="shared" si="86"/>
        <v>0</v>
      </c>
      <c r="BY73" s="85">
        <f t="shared" si="105"/>
        <v>1</v>
      </c>
      <c r="BZ73" s="40">
        <f>LOOKUP(A73,ANT!D:D,ANT!K:K)</f>
        <v>93.0555555555555</v>
      </c>
    </row>
    <row r="74" spans="1:78" x14ac:dyDescent="0.2">
      <c r="A74" s="40" t="s">
        <v>191</v>
      </c>
      <c r="B74" s="55" t="s">
        <v>125</v>
      </c>
      <c r="C74" s="3">
        <v>1</v>
      </c>
      <c r="D74" s="3">
        <v>1</v>
      </c>
      <c r="E74" s="121">
        <v>2</v>
      </c>
      <c r="F74" s="2">
        <v>6</v>
      </c>
      <c r="G74" s="124">
        <v>78</v>
      </c>
      <c r="H74" s="115">
        <v>1</v>
      </c>
      <c r="I74" s="56">
        <v>7.5</v>
      </c>
      <c r="J74" s="57" t="s">
        <v>37</v>
      </c>
      <c r="L74" s="45">
        <v>10</v>
      </c>
      <c r="O74" s="45">
        <v>11</v>
      </c>
      <c r="P74" s="46">
        <v>1</v>
      </c>
      <c r="R74" s="76">
        <f t="shared" si="88"/>
        <v>1</v>
      </c>
      <c r="S74" s="76">
        <f t="shared" si="89"/>
        <v>1</v>
      </c>
      <c r="T74" s="76">
        <f t="shared" si="90"/>
        <v>1</v>
      </c>
      <c r="U74" s="76">
        <v>1</v>
      </c>
      <c r="V74" s="76">
        <f t="shared" si="101"/>
        <v>0</v>
      </c>
      <c r="W74" s="76">
        <f t="shared" si="102"/>
        <v>0</v>
      </c>
      <c r="X74" s="58">
        <v>4.7692307692307692</v>
      </c>
      <c r="Y74" s="58">
        <v>5.384615384615385</v>
      </c>
      <c r="Z74" s="58">
        <v>5.9230769230769234</v>
      </c>
      <c r="AA74" s="58">
        <v>4.5384615384615383</v>
      </c>
      <c r="AB74" s="58">
        <v>5.2307692307692308</v>
      </c>
      <c r="AC74" s="58">
        <v>2.7692307692307692</v>
      </c>
      <c r="AD74" s="58">
        <v>4.083333333333333</v>
      </c>
      <c r="AE74" s="58">
        <v>5.166666666666667</v>
      </c>
      <c r="AF74" s="58">
        <v>4.5</v>
      </c>
      <c r="AG74" s="58">
        <v>5.3076923076923075</v>
      </c>
      <c r="AH74" s="58">
        <v>4.2307692307692308</v>
      </c>
      <c r="AI74" s="58">
        <v>3.8461538461538463</v>
      </c>
      <c r="AJ74" s="58">
        <v>5.5384615384615383</v>
      </c>
      <c r="AK74" s="58">
        <v>4.833333333333333</v>
      </c>
      <c r="AL74" s="58">
        <v>4</v>
      </c>
      <c r="AM74" s="58">
        <v>3</v>
      </c>
      <c r="AN74" s="59">
        <v>3.6428571428571428</v>
      </c>
      <c r="AO74" s="49">
        <v>4.2435897435897436</v>
      </c>
      <c r="AP74" s="49">
        <v>4.6576923076923071</v>
      </c>
      <c r="AQ74" s="49">
        <v>4.7692307692307692</v>
      </c>
      <c r="AR74" s="60">
        <v>4.5544871794871797</v>
      </c>
      <c r="AS74" s="51">
        <v>21</v>
      </c>
      <c r="AT74" s="51">
        <v>78</v>
      </c>
      <c r="AU74" s="51">
        <v>442</v>
      </c>
      <c r="AV74" s="87">
        <f t="shared" si="106"/>
        <v>0</v>
      </c>
      <c r="AW74" s="85">
        <f t="shared" si="106"/>
        <v>1</v>
      </c>
      <c r="AX74" s="85">
        <f t="shared" si="106"/>
        <v>1</v>
      </c>
      <c r="AY74" s="85">
        <f t="shared" si="106"/>
        <v>0</v>
      </c>
      <c r="AZ74" s="85">
        <f t="shared" si="91"/>
        <v>0</v>
      </c>
      <c r="BA74" s="85">
        <f t="shared" si="92"/>
        <v>1</v>
      </c>
      <c r="BB74" s="85" t="e">
        <f t="shared" si="93"/>
        <v>#N/A</v>
      </c>
      <c r="BC74" s="85">
        <f t="shared" si="94"/>
        <v>0</v>
      </c>
      <c r="BD74" s="85">
        <f t="shared" si="95"/>
        <v>0</v>
      </c>
      <c r="BE74" s="85">
        <f t="shared" si="96"/>
        <v>1</v>
      </c>
      <c r="BF74" s="85">
        <f t="shared" si="97"/>
        <v>1</v>
      </c>
      <c r="BG74" s="79">
        <f t="shared" si="35"/>
        <v>1</v>
      </c>
      <c r="BH74" s="79">
        <f t="shared" si="98"/>
        <v>1</v>
      </c>
      <c r="BI74" s="85">
        <f t="shared" si="79"/>
        <v>1</v>
      </c>
      <c r="BJ74" s="85">
        <f t="shared" si="83"/>
        <v>1</v>
      </c>
      <c r="BK74" s="85">
        <f t="shared" si="84"/>
        <v>1</v>
      </c>
      <c r="BL74" s="85">
        <f t="shared" si="99"/>
        <v>1</v>
      </c>
      <c r="BM74" s="85">
        <f t="shared" si="100"/>
        <v>0</v>
      </c>
      <c r="BN74" s="85">
        <f t="shared" si="49"/>
        <v>0</v>
      </c>
      <c r="BO74" s="85">
        <f t="shared" si="78"/>
        <v>0</v>
      </c>
      <c r="BP74" s="85">
        <f t="shared" si="85"/>
        <v>1</v>
      </c>
      <c r="BQ74" s="85">
        <f t="shared" si="82"/>
        <v>1</v>
      </c>
      <c r="BR74" s="85">
        <f t="shared" si="104"/>
        <v>1</v>
      </c>
      <c r="BS74" s="85">
        <f t="shared" si="72"/>
        <v>0</v>
      </c>
      <c r="BT74" s="85">
        <f t="shared" si="59"/>
        <v>0</v>
      </c>
      <c r="BU74" s="85">
        <f t="shared" si="87"/>
        <v>1</v>
      </c>
      <c r="BV74" s="85">
        <f t="shared" si="80"/>
        <v>0</v>
      </c>
      <c r="BW74" s="85">
        <f t="shared" si="68"/>
        <v>0</v>
      </c>
      <c r="BX74" s="85">
        <f t="shared" si="86"/>
        <v>0</v>
      </c>
      <c r="BY74" s="85">
        <f t="shared" si="105"/>
        <v>0</v>
      </c>
      <c r="BZ74" s="40">
        <f>LOOKUP(A74,ANT!D:D,ANT!K:K)</f>
        <v>88.1944444444444</v>
      </c>
    </row>
    <row r="75" spans="1:78" ht="17" x14ac:dyDescent="0.2">
      <c r="A75" s="40" t="s">
        <v>193</v>
      </c>
      <c r="B75" s="55" t="s">
        <v>125</v>
      </c>
      <c r="C75" s="3">
        <v>1</v>
      </c>
      <c r="D75" s="3">
        <v>1</v>
      </c>
      <c r="E75" s="121">
        <v>2</v>
      </c>
      <c r="G75" s="124"/>
      <c r="H75" s="115">
        <v>1</v>
      </c>
      <c r="I75" s="56">
        <v>9.6</v>
      </c>
      <c r="J75" s="57" t="s">
        <v>70</v>
      </c>
      <c r="L75" s="45">
        <v>3</v>
      </c>
      <c r="M75" s="45">
        <v>7</v>
      </c>
      <c r="O75" s="45">
        <v>12</v>
      </c>
      <c r="P75" s="46">
        <v>1</v>
      </c>
      <c r="R75" s="76">
        <f t="shared" si="88"/>
        <v>2</v>
      </c>
      <c r="S75" s="76">
        <f t="shared" si="89"/>
        <v>1</v>
      </c>
      <c r="T75" s="76">
        <f t="shared" si="90"/>
        <v>1</v>
      </c>
      <c r="U75" s="76">
        <v>2</v>
      </c>
      <c r="V75" s="76">
        <f t="shared" si="101"/>
        <v>1</v>
      </c>
      <c r="W75" s="76">
        <f t="shared" si="102"/>
        <v>1</v>
      </c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9"/>
      <c r="AV75" s="87" t="s">
        <v>788</v>
      </c>
      <c r="AW75" s="85" t="s">
        <v>788</v>
      </c>
      <c r="AX75" s="85" t="s">
        <v>788</v>
      </c>
      <c r="AY75" s="85" t="s">
        <v>788</v>
      </c>
      <c r="AZ75" s="85" t="str">
        <f t="shared" si="91"/>
        <v>NA</v>
      </c>
      <c r="BA75" s="85" t="str">
        <f t="shared" si="92"/>
        <v>NA</v>
      </c>
      <c r="BB75" s="85" t="str">
        <f t="shared" si="93"/>
        <v>NA</v>
      </c>
      <c r="BC75" s="85" t="str">
        <f t="shared" si="94"/>
        <v>NA</v>
      </c>
      <c r="BD75" s="85" t="str">
        <f t="shared" si="95"/>
        <v>NA</v>
      </c>
      <c r="BE75" s="85" t="str">
        <f t="shared" si="96"/>
        <v>NA</v>
      </c>
      <c r="BF75" s="85" t="str">
        <f t="shared" si="97"/>
        <v>NA</v>
      </c>
      <c r="BG75" s="79" t="str">
        <f t="shared" si="35"/>
        <v>NA</v>
      </c>
      <c r="BH75" s="79" t="str">
        <f t="shared" si="98"/>
        <v>NA</v>
      </c>
      <c r="BI75" s="85" t="str">
        <f t="shared" si="79"/>
        <v>NA</v>
      </c>
      <c r="BJ75" s="85" t="str">
        <f t="shared" si="83"/>
        <v>NA</v>
      </c>
      <c r="BK75" s="85" t="str">
        <f t="shared" si="84"/>
        <v>NA</v>
      </c>
      <c r="BL75" s="85" t="str">
        <f t="shared" si="99"/>
        <v>NA</v>
      </c>
      <c r="BM75" s="85" t="str">
        <f t="shared" si="100"/>
        <v>NA</v>
      </c>
      <c r="BN75" s="85" t="str">
        <f t="shared" si="49"/>
        <v>NA</v>
      </c>
      <c r="BO75" s="85" t="str">
        <f t="shared" si="78"/>
        <v>NA</v>
      </c>
      <c r="BP75" s="85" t="str">
        <f t="shared" si="85"/>
        <v>NA</v>
      </c>
      <c r="BQ75" s="85" t="str">
        <f t="shared" si="82"/>
        <v>NA</v>
      </c>
      <c r="BR75" s="85" t="str">
        <f t="shared" si="104"/>
        <v>NA</v>
      </c>
      <c r="BS75" s="85" t="str">
        <f t="shared" si="72"/>
        <v>NA</v>
      </c>
      <c r="BT75" s="85" t="str">
        <f t="shared" si="59"/>
        <v>NA</v>
      </c>
      <c r="BU75" s="85" t="str">
        <f t="shared" si="87"/>
        <v>NA</v>
      </c>
      <c r="BV75" s="85" t="str">
        <f t="shared" si="80"/>
        <v>NA</v>
      </c>
      <c r="BW75" s="85" t="str">
        <f t="shared" si="68"/>
        <v>NA</v>
      </c>
      <c r="BX75" s="85" t="str">
        <f t="shared" si="86"/>
        <v>NA</v>
      </c>
      <c r="BY75" s="85" t="str">
        <f t="shared" si="105"/>
        <v>NA</v>
      </c>
    </row>
    <row r="76" spans="1:78" ht="17" x14ac:dyDescent="0.2">
      <c r="A76" s="40" t="s">
        <v>195</v>
      </c>
      <c r="B76" s="55" t="s">
        <v>125</v>
      </c>
      <c r="C76" s="3">
        <v>1</v>
      </c>
      <c r="D76" s="3">
        <v>1</v>
      </c>
      <c r="E76" s="121">
        <v>2</v>
      </c>
      <c r="G76" s="124"/>
      <c r="H76" s="115">
        <v>0</v>
      </c>
      <c r="I76" s="56">
        <v>9.4</v>
      </c>
      <c r="J76" s="57" t="s">
        <v>70</v>
      </c>
      <c r="L76" s="45">
        <v>5</v>
      </c>
      <c r="M76" s="45">
        <v>9</v>
      </c>
      <c r="O76" s="45">
        <v>12</v>
      </c>
      <c r="P76" s="46">
        <v>0</v>
      </c>
      <c r="Q76" s="45">
        <v>1</v>
      </c>
      <c r="R76" s="76">
        <f t="shared" si="88"/>
        <v>2</v>
      </c>
      <c r="S76" s="76">
        <f t="shared" si="89"/>
        <v>1</v>
      </c>
      <c r="T76" s="76">
        <f t="shared" si="90"/>
        <v>0</v>
      </c>
      <c r="U76" s="76">
        <v>2</v>
      </c>
      <c r="V76" s="76">
        <f t="shared" si="101"/>
        <v>1</v>
      </c>
      <c r="W76" s="76">
        <f t="shared" si="102"/>
        <v>0</v>
      </c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9"/>
      <c r="AV76" s="87" t="s">
        <v>788</v>
      </c>
      <c r="AW76" s="85" t="s">
        <v>788</v>
      </c>
      <c r="AX76" s="85" t="s">
        <v>788</v>
      </c>
      <c r="AY76" s="85" t="s">
        <v>788</v>
      </c>
      <c r="AZ76" s="85" t="str">
        <f t="shared" si="91"/>
        <v>NA</v>
      </c>
      <c r="BA76" s="85" t="str">
        <f t="shared" si="92"/>
        <v>NA</v>
      </c>
      <c r="BB76" s="85" t="str">
        <f t="shared" si="93"/>
        <v>NA</v>
      </c>
      <c r="BC76" s="85" t="str">
        <f t="shared" si="94"/>
        <v>NA</v>
      </c>
      <c r="BD76" s="85" t="str">
        <f t="shared" si="95"/>
        <v>NA</v>
      </c>
      <c r="BE76" s="85" t="str">
        <f t="shared" si="96"/>
        <v>NA</v>
      </c>
      <c r="BF76" s="85" t="str">
        <f t="shared" si="97"/>
        <v>NA</v>
      </c>
      <c r="BG76" s="79" t="str">
        <f t="shared" si="35"/>
        <v>NA</v>
      </c>
      <c r="BH76" s="79" t="str">
        <f t="shared" si="98"/>
        <v>NA</v>
      </c>
      <c r="BI76" s="85" t="str">
        <f t="shared" si="79"/>
        <v>NA</v>
      </c>
      <c r="BJ76" s="85" t="str">
        <f t="shared" si="83"/>
        <v>NA</v>
      </c>
      <c r="BK76" s="85" t="str">
        <f t="shared" si="84"/>
        <v>NA</v>
      </c>
      <c r="BL76" s="85" t="str">
        <f t="shared" si="99"/>
        <v>NA</v>
      </c>
      <c r="BM76" s="85" t="str">
        <f t="shared" si="100"/>
        <v>NA</v>
      </c>
      <c r="BN76" s="85" t="str">
        <f t="shared" si="49"/>
        <v>NA</v>
      </c>
      <c r="BO76" s="85" t="str">
        <f t="shared" si="78"/>
        <v>NA</v>
      </c>
      <c r="BP76" s="85" t="str">
        <f t="shared" si="85"/>
        <v>NA</v>
      </c>
      <c r="BQ76" s="85" t="str">
        <f t="shared" si="82"/>
        <v>NA</v>
      </c>
      <c r="BR76" s="85" t="str">
        <f t="shared" si="104"/>
        <v>NA</v>
      </c>
      <c r="BS76" s="85" t="str">
        <f t="shared" si="72"/>
        <v>NA</v>
      </c>
      <c r="BT76" s="85" t="str">
        <f t="shared" si="59"/>
        <v>NA</v>
      </c>
      <c r="BU76" s="85" t="str">
        <f t="shared" si="87"/>
        <v>NA</v>
      </c>
      <c r="BV76" s="85" t="str">
        <f t="shared" si="80"/>
        <v>NA</v>
      </c>
      <c r="BW76" s="85" t="str">
        <f t="shared" si="68"/>
        <v>NA</v>
      </c>
      <c r="BX76" s="85" t="str">
        <f t="shared" si="86"/>
        <v>NA</v>
      </c>
      <c r="BY76" s="85" t="str">
        <f t="shared" si="105"/>
        <v>NA</v>
      </c>
    </row>
    <row r="77" spans="1:78" x14ac:dyDescent="0.2">
      <c r="A77" s="40" t="s">
        <v>197</v>
      </c>
      <c r="B77" s="55" t="s">
        <v>199</v>
      </c>
      <c r="C77" s="3">
        <v>1</v>
      </c>
      <c r="D77" s="3">
        <v>1</v>
      </c>
      <c r="E77" s="121">
        <v>3</v>
      </c>
      <c r="F77" s="2">
        <v>6</v>
      </c>
      <c r="G77" s="124">
        <v>82</v>
      </c>
      <c r="H77" s="115">
        <v>0</v>
      </c>
      <c r="I77" s="56">
        <v>9.5</v>
      </c>
      <c r="J77" s="57" t="s">
        <v>37</v>
      </c>
      <c r="L77" s="45">
        <v>10</v>
      </c>
      <c r="O77" s="45">
        <v>12</v>
      </c>
      <c r="P77" s="46">
        <v>1</v>
      </c>
      <c r="R77" s="76">
        <f t="shared" si="88"/>
        <v>1</v>
      </c>
      <c r="S77" s="76">
        <f t="shared" si="89"/>
        <v>1</v>
      </c>
      <c r="T77" s="76">
        <f t="shared" si="90"/>
        <v>1</v>
      </c>
      <c r="U77" s="76">
        <v>1</v>
      </c>
      <c r="V77" s="76">
        <f t="shared" si="101"/>
        <v>1</v>
      </c>
      <c r="W77" s="76">
        <f t="shared" si="102"/>
        <v>1</v>
      </c>
      <c r="X77" s="58">
        <v>5.25</v>
      </c>
      <c r="Y77" s="58">
        <v>4.3</v>
      </c>
      <c r="Z77" s="58">
        <v>5.5454545454545459</v>
      </c>
      <c r="AA77" s="58">
        <v>4.4545454545454541</v>
      </c>
      <c r="AB77" s="58">
        <v>6</v>
      </c>
      <c r="AC77" s="58">
        <v>4.4545454545454541</v>
      </c>
      <c r="AD77" s="58">
        <v>3.4545454545454546</v>
      </c>
      <c r="AE77" s="58">
        <v>3.9</v>
      </c>
      <c r="AF77" s="58">
        <v>5.083333333333333</v>
      </c>
      <c r="AG77" s="58">
        <v>4.833333333333333</v>
      </c>
      <c r="AH77" s="58">
        <v>4.8181818181818183</v>
      </c>
      <c r="AI77" s="58">
        <v>5</v>
      </c>
      <c r="AJ77" s="58">
        <v>5.8181818181818183</v>
      </c>
      <c r="AK77" s="58">
        <v>4.8181818181818183</v>
      </c>
      <c r="AL77" s="58">
        <v>4.5</v>
      </c>
      <c r="AM77" s="58">
        <v>5</v>
      </c>
      <c r="AN77" s="59">
        <v>4.666666666666667</v>
      </c>
      <c r="AO77" s="49">
        <v>5.0272727272727273</v>
      </c>
      <c r="AP77" s="49">
        <v>4.4178787878787871</v>
      </c>
      <c r="AQ77" s="49">
        <v>5.000757575757576</v>
      </c>
      <c r="AR77" s="60">
        <v>5.0340909090909092</v>
      </c>
      <c r="AS77" s="51">
        <v>24</v>
      </c>
      <c r="AT77" s="51">
        <v>94</v>
      </c>
      <c r="AU77" s="51">
        <v>3</v>
      </c>
      <c r="AV77" s="87">
        <f t="shared" ref="AV77:AY79" si="107">IF(AO77&lt;MEDIAN(AO:AO),0,1)</f>
        <v>1</v>
      </c>
      <c r="AW77" s="85">
        <f t="shared" si="107"/>
        <v>1</v>
      </c>
      <c r="AX77" s="85">
        <f t="shared" si="107"/>
        <v>1</v>
      </c>
      <c r="AY77" s="85">
        <f t="shared" si="107"/>
        <v>1</v>
      </c>
      <c r="AZ77" s="85">
        <f t="shared" si="91"/>
        <v>1</v>
      </c>
      <c r="BA77" s="85" t="e">
        <f t="shared" si="92"/>
        <v>#N/A</v>
      </c>
      <c r="BB77" s="85">
        <f t="shared" si="93"/>
        <v>1</v>
      </c>
      <c r="BC77" s="85">
        <f t="shared" si="94"/>
        <v>1</v>
      </c>
      <c r="BD77" s="85">
        <f t="shared" si="95"/>
        <v>0</v>
      </c>
      <c r="BE77" s="85">
        <f t="shared" si="96"/>
        <v>1</v>
      </c>
      <c r="BF77" s="85">
        <f t="shared" si="97"/>
        <v>0</v>
      </c>
      <c r="BG77" s="79">
        <f t="shared" si="35"/>
        <v>3</v>
      </c>
      <c r="BH77" s="79">
        <f t="shared" si="98"/>
        <v>3</v>
      </c>
      <c r="BI77" s="85">
        <f t="shared" si="79"/>
        <v>1</v>
      </c>
      <c r="BJ77" s="85">
        <f t="shared" si="83"/>
        <v>0</v>
      </c>
      <c r="BK77" s="85">
        <f t="shared" si="84"/>
        <v>1</v>
      </c>
      <c r="BL77" s="85">
        <f t="shared" si="99"/>
        <v>1</v>
      </c>
      <c r="BM77" s="85">
        <f t="shared" si="100"/>
        <v>1</v>
      </c>
      <c r="BN77" s="85">
        <f t="shared" si="49"/>
        <v>1</v>
      </c>
      <c r="BO77" s="85">
        <f t="shared" si="78"/>
        <v>0</v>
      </c>
      <c r="BP77" s="85">
        <f t="shared" si="85"/>
        <v>0</v>
      </c>
      <c r="BQ77" s="85">
        <f t="shared" si="82"/>
        <v>1</v>
      </c>
      <c r="BR77" s="85">
        <f t="shared" si="104"/>
        <v>1</v>
      </c>
      <c r="BS77" s="85">
        <f t="shared" si="72"/>
        <v>1</v>
      </c>
      <c r="BT77" s="85">
        <f t="shared" si="59"/>
        <v>1</v>
      </c>
      <c r="BU77" s="85">
        <f t="shared" si="87"/>
        <v>1</v>
      </c>
      <c r="BV77" s="85">
        <f t="shared" si="80"/>
        <v>0</v>
      </c>
      <c r="BW77" s="85">
        <f t="shared" si="68"/>
        <v>0</v>
      </c>
      <c r="BX77" s="85">
        <f t="shared" si="86"/>
        <v>1</v>
      </c>
      <c r="BY77" s="85">
        <f t="shared" si="105"/>
        <v>1</v>
      </c>
      <c r="BZ77" s="40">
        <f>LOOKUP(A77,ANT!D:D,ANT!K:K)</f>
        <v>81.9444444444444</v>
      </c>
    </row>
    <row r="78" spans="1:78" x14ac:dyDescent="0.2">
      <c r="A78" s="40" t="s">
        <v>200</v>
      </c>
      <c r="B78" s="55" t="s">
        <v>199</v>
      </c>
      <c r="C78" s="3">
        <v>1</v>
      </c>
      <c r="D78" s="3">
        <v>1</v>
      </c>
      <c r="E78" s="121">
        <v>3</v>
      </c>
      <c r="F78" s="2">
        <v>7</v>
      </c>
      <c r="G78" s="124">
        <v>86</v>
      </c>
      <c r="H78" s="115">
        <v>1</v>
      </c>
      <c r="I78" s="56">
        <v>9.9</v>
      </c>
      <c r="J78" s="57" t="s">
        <v>37</v>
      </c>
      <c r="L78" s="45">
        <v>8</v>
      </c>
      <c r="M78" s="45">
        <v>8</v>
      </c>
      <c r="O78" s="45">
        <v>12</v>
      </c>
      <c r="P78" s="46">
        <v>1</v>
      </c>
      <c r="R78" s="76">
        <f t="shared" si="88"/>
        <v>2</v>
      </c>
      <c r="S78" s="76">
        <f t="shared" si="89"/>
        <v>1</v>
      </c>
      <c r="T78" s="76">
        <f t="shared" si="90"/>
        <v>1</v>
      </c>
      <c r="U78" s="76">
        <v>2</v>
      </c>
      <c r="V78" s="76">
        <f t="shared" si="101"/>
        <v>1</v>
      </c>
      <c r="W78" s="76">
        <f t="shared" si="102"/>
        <v>1</v>
      </c>
      <c r="X78" s="58">
        <v>3.8181818181818183</v>
      </c>
      <c r="Y78" s="58">
        <v>5.166666666666667</v>
      </c>
      <c r="Z78" s="58">
        <v>5.8571428571428568</v>
      </c>
      <c r="AA78" s="58">
        <v>4.125</v>
      </c>
      <c r="AB78" s="58">
        <v>5.416666666666667</v>
      </c>
      <c r="AC78" s="58">
        <v>4</v>
      </c>
      <c r="AD78" s="58">
        <v>4</v>
      </c>
      <c r="AE78" s="58">
        <v>3.25</v>
      </c>
      <c r="AF78" s="58">
        <v>4.25</v>
      </c>
      <c r="AG78" s="58">
        <v>4.25</v>
      </c>
      <c r="AH78" s="58">
        <v>5.8</v>
      </c>
      <c r="AI78" s="58">
        <v>5.8181818181818183</v>
      </c>
      <c r="AJ78" s="58">
        <v>6.0909090909090908</v>
      </c>
      <c r="AK78" s="58">
        <v>5</v>
      </c>
      <c r="AL78" s="58">
        <v>5.4</v>
      </c>
      <c r="AM78" s="58">
        <v>5.4</v>
      </c>
      <c r="AN78" s="59">
        <v>5.4</v>
      </c>
      <c r="AO78" s="49">
        <v>5.541818181818182</v>
      </c>
      <c r="AP78" s="49">
        <v>4.3100000000000005</v>
      </c>
      <c r="AQ78" s="49">
        <v>4.7306096681096683</v>
      </c>
      <c r="AR78" s="60">
        <v>5.577272727272728</v>
      </c>
      <c r="AS78" s="51">
        <v>103</v>
      </c>
      <c r="AT78" s="51">
        <v>-44</v>
      </c>
      <c r="AU78" s="51">
        <v>133.5</v>
      </c>
      <c r="AV78" s="87">
        <f t="shared" si="107"/>
        <v>1</v>
      </c>
      <c r="AW78" s="85">
        <f t="shared" si="107"/>
        <v>1</v>
      </c>
      <c r="AX78" s="85">
        <f t="shared" si="107"/>
        <v>1</v>
      </c>
      <c r="AY78" s="85">
        <f t="shared" si="107"/>
        <v>1</v>
      </c>
      <c r="AZ78" s="85">
        <f t="shared" si="91"/>
        <v>1</v>
      </c>
      <c r="BA78" s="85" t="e">
        <f t="shared" si="92"/>
        <v>#N/A</v>
      </c>
      <c r="BB78" s="85" t="e">
        <f t="shared" si="93"/>
        <v>#N/A</v>
      </c>
      <c r="BC78" s="85">
        <f t="shared" si="94"/>
        <v>1</v>
      </c>
      <c r="BD78" s="85">
        <f t="shared" si="95"/>
        <v>1</v>
      </c>
      <c r="BE78" s="85">
        <f t="shared" si="96"/>
        <v>0</v>
      </c>
      <c r="BF78" s="85">
        <f t="shared" si="97"/>
        <v>1</v>
      </c>
      <c r="BG78" s="79">
        <f t="shared" si="35"/>
        <v>3</v>
      </c>
      <c r="BH78" s="79">
        <f t="shared" si="98"/>
        <v>3</v>
      </c>
      <c r="BI78" s="85">
        <f t="shared" si="79"/>
        <v>0</v>
      </c>
      <c r="BJ78" s="85">
        <f t="shared" si="83"/>
        <v>1</v>
      </c>
      <c r="BK78" s="85">
        <f t="shared" si="84"/>
        <v>1</v>
      </c>
      <c r="BL78" s="85">
        <f t="shared" si="99"/>
        <v>0</v>
      </c>
      <c r="BM78" s="85">
        <f t="shared" si="100"/>
        <v>1</v>
      </c>
      <c r="BN78" s="85">
        <f t="shared" si="49"/>
        <v>1</v>
      </c>
      <c r="BO78" s="85">
        <f t="shared" si="78"/>
        <v>0</v>
      </c>
      <c r="BP78" s="85">
        <f t="shared" si="85"/>
        <v>0</v>
      </c>
      <c r="BQ78" s="85">
        <f t="shared" si="82"/>
        <v>1</v>
      </c>
      <c r="BR78" s="85">
        <f t="shared" si="104"/>
        <v>1</v>
      </c>
      <c r="BS78" s="85">
        <f t="shared" si="72"/>
        <v>1</v>
      </c>
      <c r="BT78" s="85">
        <f t="shared" si="59"/>
        <v>1</v>
      </c>
      <c r="BU78" s="85">
        <f t="shared" si="87"/>
        <v>1</v>
      </c>
      <c r="BV78" s="85">
        <f>IF(AK78&gt;MEDIAN(AK:AK),1,0)</f>
        <v>0</v>
      </c>
      <c r="BW78" s="85">
        <f t="shared" si="68"/>
        <v>1</v>
      </c>
      <c r="BX78" s="85">
        <f t="shared" si="86"/>
        <v>1</v>
      </c>
      <c r="BY78" s="85">
        <f t="shared" si="105"/>
        <v>1</v>
      </c>
      <c r="BZ78" s="40">
        <f>LOOKUP(A78,ANT!D:D,ANT!K:K)</f>
        <v>96.5277777777777</v>
      </c>
    </row>
    <row r="79" spans="1:78" x14ac:dyDescent="0.2">
      <c r="A79" s="40" t="s">
        <v>202</v>
      </c>
      <c r="B79" s="55" t="s">
        <v>199</v>
      </c>
      <c r="C79" s="3">
        <v>1</v>
      </c>
      <c r="D79" s="3">
        <v>1</v>
      </c>
      <c r="E79" s="121">
        <v>3</v>
      </c>
      <c r="F79" s="2">
        <v>6</v>
      </c>
      <c r="G79" s="124">
        <v>80</v>
      </c>
      <c r="H79" s="115">
        <v>0</v>
      </c>
      <c r="I79" s="56">
        <v>8.1999999999999993</v>
      </c>
      <c r="J79" s="57" t="s">
        <v>37</v>
      </c>
      <c r="L79" s="45">
        <v>3</v>
      </c>
      <c r="M79" s="45">
        <v>4</v>
      </c>
      <c r="N79" s="45" t="s">
        <v>204</v>
      </c>
      <c r="O79" s="45">
        <v>10</v>
      </c>
      <c r="P79" s="46">
        <v>1</v>
      </c>
      <c r="R79" s="76">
        <f t="shared" si="88"/>
        <v>3</v>
      </c>
      <c r="S79" s="76">
        <f t="shared" si="89"/>
        <v>0</v>
      </c>
      <c r="T79" s="76">
        <f t="shared" si="90"/>
        <v>0</v>
      </c>
      <c r="U79" s="76">
        <v>3</v>
      </c>
      <c r="V79" s="76">
        <f t="shared" si="101"/>
        <v>0</v>
      </c>
      <c r="W79" s="76">
        <f t="shared" si="102"/>
        <v>0</v>
      </c>
      <c r="X79" s="58">
        <v>4.5384615384615383</v>
      </c>
      <c r="Y79" s="58">
        <v>4.8461538461538458</v>
      </c>
      <c r="Z79" s="58">
        <v>5.384615384615385</v>
      </c>
      <c r="AA79" s="58">
        <v>4.6923076923076925</v>
      </c>
      <c r="AB79" s="58">
        <v>5.3076923076923075</v>
      </c>
      <c r="AC79" s="58">
        <v>4</v>
      </c>
      <c r="AD79" s="58">
        <v>4.166666666666667</v>
      </c>
      <c r="AE79" s="58">
        <v>3.9166666666666665</v>
      </c>
      <c r="AF79" s="58">
        <v>4.166666666666667</v>
      </c>
      <c r="AG79" s="58">
        <v>4.3076923076923075</v>
      </c>
      <c r="AH79" s="58">
        <v>5.1538461538461542</v>
      </c>
      <c r="AI79" s="58">
        <v>5.2307692307692308</v>
      </c>
      <c r="AJ79" s="58">
        <v>4.666666666666667</v>
      </c>
      <c r="AK79" s="58">
        <v>4.833333333333333</v>
      </c>
      <c r="AL79" s="58">
        <v>4.1111111111111107</v>
      </c>
      <c r="AM79" s="58">
        <v>3.4</v>
      </c>
      <c r="AN79" s="59">
        <v>3.8571428571428572</v>
      </c>
      <c r="AO79" s="49">
        <v>4.448376068376068</v>
      </c>
      <c r="AP79" s="49">
        <v>4.342307692307692</v>
      </c>
      <c r="AQ79" s="49">
        <v>4.7948717948717947</v>
      </c>
      <c r="AR79" s="60">
        <v>4.7104700854700852</v>
      </c>
      <c r="AS79" s="51">
        <v>39.5</v>
      </c>
      <c r="AT79" s="51">
        <v>20</v>
      </c>
      <c r="AU79" s="51">
        <v>-1</v>
      </c>
      <c r="AV79" s="87">
        <f t="shared" si="107"/>
        <v>0</v>
      </c>
      <c r="AW79" s="85">
        <f t="shared" si="107"/>
        <v>1</v>
      </c>
      <c r="AX79" s="85">
        <f t="shared" si="107"/>
        <v>1</v>
      </c>
      <c r="AY79" s="85">
        <f t="shared" si="107"/>
        <v>0</v>
      </c>
      <c r="AZ79" s="85">
        <f t="shared" si="91"/>
        <v>0</v>
      </c>
      <c r="BA79" s="85" t="e">
        <f t="shared" si="92"/>
        <v>#N/A</v>
      </c>
      <c r="BB79" s="85">
        <f t="shared" si="93"/>
        <v>1</v>
      </c>
      <c r="BC79" s="85" t="e">
        <f t="shared" si="94"/>
        <v>#N/A</v>
      </c>
      <c r="BD79" s="85">
        <f t="shared" si="95"/>
        <v>0</v>
      </c>
      <c r="BE79" s="85">
        <f t="shared" si="96"/>
        <v>0</v>
      </c>
      <c r="BF79" s="85">
        <f t="shared" si="97"/>
        <v>0</v>
      </c>
      <c r="BG79" s="79">
        <f t="shared" si="35"/>
        <v>1</v>
      </c>
      <c r="BH79" s="79">
        <f t="shared" si="98"/>
        <v>1</v>
      </c>
      <c r="BI79" s="85">
        <f t="shared" si="79"/>
        <v>0</v>
      </c>
      <c r="BJ79" s="85">
        <f>IF(Y79&gt;MEDIAN(Y:Y),1,0)</f>
        <v>0</v>
      </c>
      <c r="BK79" s="85">
        <f t="shared" ref="BK79:BK110" si="108">_xlfn.IFS(ISBLANK(Z79),"NA", Z79&gt;MEDIAN(Z:Z),1,Z79&lt;MEDIAN(Z:Z),0)</f>
        <v>1</v>
      </c>
      <c r="BL79" s="85">
        <f t="shared" si="99"/>
        <v>1</v>
      </c>
      <c r="BM79" s="85">
        <f>IF(AB79&gt;MEDIAN(AB:AB),1,0)</f>
        <v>0</v>
      </c>
      <c r="BN79" s="85">
        <f t="shared" si="49"/>
        <v>1</v>
      </c>
      <c r="BO79" s="85">
        <f t="shared" si="78"/>
        <v>0</v>
      </c>
      <c r="BP79" s="85">
        <f t="shared" si="85"/>
        <v>0</v>
      </c>
      <c r="BQ79" s="85">
        <f>IF(AF79&gt;MEDIAN(AF:AF),1,0)</f>
        <v>0</v>
      </c>
      <c r="BR79" s="85">
        <f t="shared" si="104"/>
        <v>1</v>
      </c>
      <c r="BS79" s="85">
        <f t="shared" si="72"/>
        <v>1</v>
      </c>
      <c r="BT79" s="85">
        <f t="shared" si="59"/>
        <v>1</v>
      </c>
      <c r="BU79" s="85">
        <f t="shared" si="87"/>
        <v>0</v>
      </c>
      <c r="BV79" s="85">
        <f>_xlfn.IFS(ISBLANK(AK79),"NA", AK79&gt;MEDIAN(AK:AK),1,AK79&lt;MEDIAN(AK:AK),0)</f>
        <v>0</v>
      </c>
      <c r="BW79" s="85">
        <f t="shared" si="68"/>
        <v>0</v>
      </c>
      <c r="BX79" s="85">
        <f t="shared" si="86"/>
        <v>0</v>
      </c>
      <c r="BY79" s="85">
        <f t="shared" si="105"/>
        <v>0</v>
      </c>
      <c r="BZ79" s="40">
        <f>LOOKUP(A79,ANT!D:D,ANT!K:K)</f>
        <v>86.1111111111111</v>
      </c>
    </row>
    <row r="80" spans="1:78" ht="17" x14ac:dyDescent="0.2">
      <c r="A80" s="40" t="s">
        <v>205</v>
      </c>
      <c r="B80" s="55" t="s">
        <v>199</v>
      </c>
      <c r="C80" s="3">
        <v>1</v>
      </c>
      <c r="D80" s="3">
        <v>1</v>
      </c>
      <c r="E80" s="121">
        <v>3</v>
      </c>
      <c r="G80" s="124"/>
      <c r="H80" s="115">
        <v>0</v>
      </c>
      <c r="I80" s="56">
        <v>9.5</v>
      </c>
      <c r="J80" s="57" t="s">
        <v>70</v>
      </c>
      <c r="L80" s="45">
        <v>5</v>
      </c>
      <c r="M80" s="45">
        <v>8</v>
      </c>
      <c r="O80" s="45">
        <v>13</v>
      </c>
      <c r="P80" s="46">
        <v>1</v>
      </c>
      <c r="R80" s="76">
        <f t="shared" si="88"/>
        <v>2</v>
      </c>
      <c r="S80" s="76">
        <f t="shared" si="89"/>
        <v>1</v>
      </c>
      <c r="T80" s="76">
        <f t="shared" si="90"/>
        <v>1</v>
      </c>
      <c r="U80" s="76">
        <v>2</v>
      </c>
      <c r="V80" s="76">
        <f t="shared" si="101"/>
        <v>1</v>
      </c>
      <c r="W80" s="76">
        <f t="shared" si="102"/>
        <v>1</v>
      </c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9"/>
      <c r="AV80" s="87" t="s">
        <v>788</v>
      </c>
      <c r="AW80" s="85" t="s">
        <v>788</v>
      </c>
      <c r="AX80" s="85" t="s">
        <v>788</v>
      </c>
      <c r="AY80" s="85" t="s">
        <v>788</v>
      </c>
      <c r="AZ80" s="85" t="str">
        <f t="shared" si="91"/>
        <v>NA</v>
      </c>
      <c r="BA80" s="85" t="str">
        <f t="shared" si="92"/>
        <v>NA</v>
      </c>
      <c r="BB80" s="85" t="str">
        <f t="shared" si="93"/>
        <v>NA</v>
      </c>
      <c r="BC80" s="85" t="str">
        <f t="shared" si="94"/>
        <v>NA</v>
      </c>
      <c r="BD80" s="85" t="str">
        <f t="shared" si="95"/>
        <v>NA</v>
      </c>
      <c r="BE80" s="85" t="str">
        <f t="shared" si="96"/>
        <v>NA</v>
      </c>
      <c r="BF80" s="85" t="str">
        <f t="shared" si="97"/>
        <v>NA</v>
      </c>
      <c r="BG80" s="79" t="str">
        <f t="shared" ref="BG80:BG143" si="109">_xlfn.IFS(AV80="NA","NA",AND(AV80=1,AW80=1),3,AND(AV80=1,AW80=0),2,AND(AV80=0,AW80=1),1,AND(AV80=0,AW80=0),0)</f>
        <v>NA</v>
      </c>
      <c r="BH80" s="79" t="str">
        <f t="shared" si="98"/>
        <v>NA</v>
      </c>
      <c r="BI80" s="85" t="str">
        <f t="shared" si="79"/>
        <v>NA</v>
      </c>
      <c r="BJ80" s="85" t="str">
        <f t="shared" ref="BJ80:BJ104" si="110">_xlfn.IFS(ISBLANK(Y80),"NA", Y80&gt;MEDIAN(Y:Y),1,Y80&lt;MEDIAN(Y:Y),0)</f>
        <v>NA</v>
      </c>
      <c r="BK80" s="85" t="str">
        <f t="shared" si="108"/>
        <v>NA</v>
      </c>
      <c r="BL80" s="85" t="str">
        <f t="shared" si="99"/>
        <v>NA</v>
      </c>
      <c r="BM80" s="85" t="str">
        <f>_xlfn.IFS(ISBLANK(AB80),"NA", AB80&gt;MEDIAN(AB:AB),1,AB80&lt;MEDIAN(AB:AB),0)</f>
        <v>NA</v>
      </c>
      <c r="BN80" s="85" t="str">
        <f t="shared" si="49"/>
        <v>NA</v>
      </c>
      <c r="BO80" s="85" t="str">
        <f t="shared" si="78"/>
        <v>NA</v>
      </c>
      <c r="BP80" s="85" t="str">
        <f t="shared" si="85"/>
        <v>NA</v>
      </c>
      <c r="BQ80" s="85" t="str">
        <f t="shared" ref="BQ80:BQ104" si="111">_xlfn.IFS(ISBLANK(AF80),"NA", AF80&gt;MEDIAN(AF:AF),1,AF80&lt;MEDIAN(AF:AF),0)</f>
        <v>NA</v>
      </c>
      <c r="BR80" s="85" t="str">
        <f t="shared" si="104"/>
        <v>NA</v>
      </c>
      <c r="BS80" s="85" t="str">
        <f t="shared" si="72"/>
        <v>NA</v>
      </c>
      <c r="BT80" s="85" t="str">
        <f t="shared" si="59"/>
        <v>NA</v>
      </c>
      <c r="BU80" s="85" t="str">
        <f t="shared" si="87"/>
        <v>NA</v>
      </c>
      <c r="BV80" s="85" t="str">
        <f>_xlfn.IFS(ISBLANK(AK80),"NA", AK80&gt;MEDIAN(AK:AK),1,AK80&lt;MEDIAN(AK:AK),0)</f>
        <v>NA</v>
      </c>
      <c r="BW80" s="85" t="str">
        <f t="shared" si="68"/>
        <v>NA</v>
      </c>
      <c r="BX80" s="85" t="str">
        <f t="shared" si="86"/>
        <v>NA</v>
      </c>
      <c r="BY80" s="85" t="str">
        <f t="shared" si="105"/>
        <v>NA</v>
      </c>
    </row>
    <row r="81" spans="1:78" x14ac:dyDescent="0.2">
      <c r="A81" s="40" t="s">
        <v>207</v>
      </c>
      <c r="B81" s="55" t="s">
        <v>199</v>
      </c>
      <c r="C81" s="3">
        <v>1</v>
      </c>
      <c r="D81" s="3">
        <v>1</v>
      </c>
      <c r="E81" s="121">
        <v>3</v>
      </c>
      <c r="F81" s="2">
        <v>6</v>
      </c>
      <c r="G81" s="124">
        <v>79</v>
      </c>
      <c r="H81" s="115">
        <v>0</v>
      </c>
      <c r="I81" s="56">
        <v>9.6999999999999993</v>
      </c>
      <c r="J81" s="57" t="s">
        <v>37</v>
      </c>
      <c r="L81" s="45">
        <v>5</v>
      </c>
      <c r="M81" s="45">
        <v>6</v>
      </c>
      <c r="N81" s="45" t="s">
        <v>209</v>
      </c>
      <c r="O81" s="45">
        <v>12</v>
      </c>
      <c r="P81" s="46">
        <v>1</v>
      </c>
      <c r="R81" s="76">
        <f t="shared" si="88"/>
        <v>3</v>
      </c>
      <c r="S81" s="76">
        <f t="shared" si="89"/>
        <v>1</v>
      </c>
      <c r="T81" s="76">
        <f t="shared" si="90"/>
        <v>1</v>
      </c>
      <c r="U81" s="76">
        <v>3</v>
      </c>
      <c r="V81" s="76">
        <f t="shared" si="101"/>
        <v>1</v>
      </c>
      <c r="W81" s="76">
        <f t="shared" si="102"/>
        <v>1</v>
      </c>
      <c r="X81" s="58">
        <v>3.6153846153846154</v>
      </c>
      <c r="Y81" s="58">
        <v>4.833333333333333</v>
      </c>
      <c r="Z81" s="58">
        <v>3.9230769230769229</v>
      </c>
      <c r="AA81" s="58">
        <v>3.6153846153846154</v>
      </c>
      <c r="AB81" s="58">
        <v>5</v>
      </c>
      <c r="AC81" s="58">
        <v>4.2307692307692308</v>
      </c>
      <c r="AD81" s="58">
        <v>4.0909090909090908</v>
      </c>
      <c r="AE81" s="58">
        <v>4.416666666666667</v>
      </c>
      <c r="AF81" s="58">
        <v>4</v>
      </c>
      <c r="AG81" s="58">
        <v>4.0769230769230766</v>
      </c>
      <c r="AH81" s="58">
        <v>5.1538461538461542</v>
      </c>
      <c r="AI81" s="58">
        <v>5.166666666666667</v>
      </c>
      <c r="AJ81" s="58">
        <v>5.666666666666667</v>
      </c>
      <c r="AK81" s="58">
        <v>4.4545454545454541</v>
      </c>
      <c r="AL81" s="58">
        <v>4.5555555555555554</v>
      </c>
      <c r="AM81" s="58">
        <v>5</v>
      </c>
      <c r="AN81" s="59">
        <v>4.7142857142857144</v>
      </c>
      <c r="AO81" s="49">
        <v>4.968686868686869</v>
      </c>
      <c r="AP81" s="49">
        <v>4.3476689976689977</v>
      </c>
      <c r="AQ81" s="49">
        <v>4.2029914529914532</v>
      </c>
      <c r="AR81" s="60">
        <v>4.9608585858585865</v>
      </c>
      <c r="AS81" s="51">
        <v>89</v>
      </c>
      <c r="AT81" s="51">
        <v>30.5</v>
      </c>
      <c r="AU81" s="51">
        <v>157</v>
      </c>
      <c r="AV81" s="87">
        <f t="shared" ref="AV81:AY83" si="112">IF(AO81&lt;MEDIAN(AO:AO),0,1)</f>
        <v>1</v>
      </c>
      <c r="AW81" s="85">
        <f t="shared" si="112"/>
        <v>1</v>
      </c>
      <c r="AX81" s="85">
        <f t="shared" si="112"/>
        <v>0</v>
      </c>
      <c r="AY81" s="85">
        <f t="shared" si="112"/>
        <v>1</v>
      </c>
      <c r="AZ81" s="85">
        <f t="shared" si="91"/>
        <v>1</v>
      </c>
      <c r="BA81" s="85" t="e">
        <f t="shared" si="92"/>
        <v>#N/A</v>
      </c>
      <c r="BB81" s="85">
        <f t="shared" si="93"/>
        <v>0</v>
      </c>
      <c r="BC81" s="85" t="e">
        <f t="shared" si="94"/>
        <v>#N/A</v>
      </c>
      <c r="BD81" s="85">
        <f t="shared" si="95"/>
        <v>1</v>
      </c>
      <c r="BE81" s="85">
        <f t="shared" si="96"/>
        <v>0</v>
      </c>
      <c r="BF81" s="85">
        <f t="shared" si="97"/>
        <v>1</v>
      </c>
      <c r="BG81" s="79">
        <f t="shared" si="109"/>
        <v>3</v>
      </c>
      <c r="BH81" s="79">
        <f t="shared" si="98"/>
        <v>3</v>
      </c>
      <c r="BI81" s="85">
        <f t="shared" si="79"/>
        <v>0</v>
      </c>
      <c r="BJ81" s="85">
        <f t="shared" si="110"/>
        <v>0</v>
      </c>
      <c r="BK81" s="85">
        <f t="shared" si="108"/>
        <v>0</v>
      </c>
      <c r="BL81" s="85">
        <f t="shared" si="99"/>
        <v>0</v>
      </c>
      <c r="BM81" s="85">
        <f>_xlfn.IFS(ISBLANK(AB81),"NA", AB81&gt;MEDIAN(AB:AB),1,AB81&lt;MEDIAN(AB:AB),0)</f>
        <v>0</v>
      </c>
      <c r="BN81" s="85">
        <f t="shared" si="49"/>
        <v>1</v>
      </c>
      <c r="BO81" s="85">
        <f t="shared" si="78"/>
        <v>0</v>
      </c>
      <c r="BP81" s="85">
        <f t="shared" si="85"/>
        <v>1</v>
      </c>
      <c r="BQ81" s="85">
        <f t="shared" si="111"/>
        <v>0</v>
      </c>
      <c r="BR81" s="85">
        <f t="shared" si="104"/>
        <v>0</v>
      </c>
      <c r="BS81" s="85">
        <f t="shared" si="72"/>
        <v>1</v>
      </c>
      <c r="BT81" s="85">
        <f t="shared" si="59"/>
        <v>1</v>
      </c>
      <c r="BU81" s="85">
        <f t="shared" si="87"/>
        <v>1</v>
      </c>
      <c r="BV81" s="85">
        <f>_xlfn.IFS(ISBLANK(AK81),"NA", AK81&gt;MEDIAN(AK:AK),1,AK81&lt;MEDIAN(AK:AK),0)</f>
        <v>0</v>
      </c>
      <c r="BW81" s="85">
        <f t="shared" si="68"/>
        <v>1</v>
      </c>
      <c r="BX81" s="85">
        <f t="shared" si="86"/>
        <v>1</v>
      </c>
      <c r="BY81" s="85">
        <f t="shared" si="105"/>
        <v>1</v>
      </c>
      <c r="BZ81" s="40">
        <f>LOOKUP(A81,ANT!D:D,ANT!K:K)</f>
        <v>95.1388888888888</v>
      </c>
    </row>
    <row r="82" spans="1:78" x14ac:dyDescent="0.2">
      <c r="A82" s="40" t="s">
        <v>210</v>
      </c>
      <c r="B82" s="55" t="s">
        <v>199</v>
      </c>
      <c r="C82" s="3">
        <v>1</v>
      </c>
      <c r="D82" s="3">
        <v>1</v>
      </c>
      <c r="E82" s="121">
        <v>3</v>
      </c>
      <c r="F82" s="2">
        <v>6</v>
      </c>
      <c r="G82" s="124">
        <v>72</v>
      </c>
      <c r="H82" s="115">
        <v>0</v>
      </c>
      <c r="I82" s="56">
        <v>8.8000000000000007</v>
      </c>
      <c r="J82" s="57" t="s">
        <v>40</v>
      </c>
      <c r="R82" s="76" t="str">
        <f t="shared" si="88"/>
        <v>NA</v>
      </c>
      <c r="S82" s="76" t="str">
        <f t="shared" si="89"/>
        <v>NA</v>
      </c>
      <c r="T82" s="76" t="str">
        <f t="shared" si="90"/>
        <v>NA</v>
      </c>
      <c r="U82" s="76" t="s">
        <v>788</v>
      </c>
      <c r="V82" s="76" t="str">
        <f t="shared" si="101"/>
        <v>NA</v>
      </c>
      <c r="W82" s="76" t="str">
        <f t="shared" si="102"/>
        <v>NA</v>
      </c>
      <c r="X82" s="58">
        <v>4</v>
      </c>
      <c r="Y82" s="58">
        <v>4.6923076923076925</v>
      </c>
      <c r="Z82" s="58">
        <v>4.384615384615385</v>
      </c>
      <c r="AA82" s="58">
        <v>4.9230769230769234</v>
      </c>
      <c r="AB82" s="58">
        <v>5</v>
      </c>
      <c r="AC82" s="58">
        <v>4</v>
      </c>
      <c r="AD82" s="58">
        <v>3.5</v>
      </c>
      <c r="AE82" s="58">
        <v>4.5</v>
      </c>
      <c r="AF82" s="58">
        <v>3.75</v>
      </c>
      <c r="AG82" s="58">
        <v>5</v>
      </c>
      <c r="AH82" s="58">
        <v>4</v>
      </c>
      <c r="AI82" s="58">
        <v>3.2307692307692308</v>
      </c>
      <c r="AJ82" s="58">
        <v>4.615384615384615</v>
      </c>
      <c r="AK82" s="58">
        <v>3.5833333333333335</v>
      </c>
      <c r="AL82" s="58">
        <v>2.7777777777777777</v>
      </c>
      <c r="AM82" s="58">
        <v>5.4</v>
      </c>
      <c r="AN82" s="59">
        <v>3.7142857142857144</v>
      </c>
      <c r="AO82" s="49">
        <v>3.9214529914529921</v>
      </c>
      <c r="AP82" s="49">
        <v>4.1500000000000004</v>
      </c>
      <c r="AQ82" s="49">
        <v>4.5</v>
      </c>
      <c r="AR82" s="60">
        <v>3.5518162393162394</v>
      </c>
      <c r="AV82" s="87">
        <f t="shared" si="112"/>
        <v>0</v>
      </c>
      <c r="AW82" s="85">
        <f t="shared" si="112"/>
        <v>0</v>
      </c>
      <c r="AX82" s="85">
        <f t="shared" si="112"/>
        <v>0</v>
      </c>
      <c r="AY82" s="85">
        <f t="shared" si="112"/>
        <v>0</v>
      </c>
      <c r="AZ82" s="85">
        <f t="shared" si="91"/>
        <v>0</v>
      </c>
      <c r="BA82" s="85" t="e">
        <f t="shared" si="92"/>
        <v>#N/A</v>
      </c>
      <c r="BB82" s="85" t="e">
        <f t="shared" si="93"/>
        <v>#N/A</v>
      </c>
      <c r="BC82" s="85">
        <f t="shared" si="94"/>
        <v>0</v>
      </c>
      <c r="BD82" s="85" t="str">
        <f t="shared" si="95"/>
        <v>NA</v>
      </c>
      <c r="BE82" s="85" t="str">
        <f t="shared" si="96"/>
        <v>NA</v>
      </c>
      <c r="BF82" s="85" t="str">
        <f t="shared" si="97"/>
        <v>NA</v>
      </c>
      <c r="BG82" s="79">
        <f t="shared" si="109"/>
        <v>0</v>
      </c>
      <c r="BH82" s="79">
        <f t="shared" si="98"/>
        <v>0</v>
      </c>
      <c r="BI82" s="85">
        <f t="shared" si="79"/>
        <v>0</v>
      </c>
      <c r="BJ82" s="85">
        <f t="shared" si="110"/>
        <v>0</v>
      </c>
      <c r="BK82" s="85">
        <f t="shared" si="108"/>
        <v>0</v>
      </c>
      <c r="BL82" s="85">
        <f t="shared" si="99"/>
        <v>1</v>
      </c>
      <c r="BM82" s="85">
        <f>_xlfn.IFS(ISBLANK(AB82),"NA", AB82&gt;MEDIAN(AB:AB),1,AB82&lt;MEDIAN(AB:AB),0)</f>
        <v>0</v>
      </c>
      <c r="BN82" s="85">
        <f t="shared" si="49"/>
        <v>1</v>
      </c>
      <c r="BO82" s="85">
        <f t="shared" si="78"/>
        <v>0</v>
      </c>
      <c r="BP82" s="85">
        <f t="shared" si="85"/>
        <v>1</v>
      </c>
      <c r="BQ82" s="85">
        <f t="shared" si="111"/>
        <v>0</v>
      </c>
      <c r="BR82" s="85">
        <f t="shared" si="104"/>
        <v>1</v>
      </c>
      <c r="BS82" s="85">
        <f t="shared" ref="BS82:BS113" si="113">_xlfn.IFS(ISBLANK(AH82),"NA", AH82&gt;MEDIAN(AH:AH),1,AH82&lt;MEDIAN(AH:AH),0)</f>
        <v>0</v>
      </c>
      <c r="BT82" s="85">
        <f t="shared" si="59"/>
        <v>0</v>
      </c>
      <c r="BU82" s="85">
        <f t="shared" si="87"/>
        <v>0</v>
      </c>
      <c r="BV82" s="85">
        <f>_xlfn.IFS(ISBLANK(AK82),"NA", AK82&gt;MEDIAN(AK:AK),1,AK82&lt;MEDIAN(AK:AK),0)</f>
        <v>0</v>
      </c>
      <c r="BW82" s="85">
        <f t="shared" si="68"/>
        <v>0</v>
      </c>
      <c r="BX82" s="85">
        <f t="shared" si="86"/>
        <v>1</v>
      </c>
      <c r="BY82" s="85">
        <f t="shared" si="105"/>
        <v>0</v>
      </c>
      <c r="BZ82" s="40">
        <f>LOOKUP(A82,ANT!D:D,ANT!K:K)</f>
        <v>95.1388888888888</v>
      </c>
    </row>
    <row r="83" spans="1:78" x14ac:dyDescent="0.2">
      <c r="A83" s="40" t="s">
        <v>212</v>
      </c>
      <c r="B83" s="55" t="s">
        <v>199</v>
      </c>
      <c r="C83" s="3">
        <v>1</v>
      </c>
      <c r="D83" s="3">
        <v>1</v>
      </c>
      <c r="E83" s="121">
        <v>3</v>
      </c>
      <c r="F83" s="2">
        <v>6</v>
      </c>
      <c r="G83" s="124">
        <v>77</v>
      </c>
      <c r="H83" s="115">
        <v>0</v>
      </c>
      <c r="I83" s="56">
        <v>8.9</v>
      </c>
      <c r="J83" s="57" t="s">
        <v>37</v>
      </c>
      <c r="L83" s="45">
        <v>5</v>
      </c>
      <c r="M83" s="45">
        <v>7</v>
      </c>
      <c r="O83" s="45">
        <v>12</v>
      </c>
      <c r="P83" s="46">
        <v>0</v>
      </c>
      <c r="Q83" s="45">
        <v>1</v>
      </c>
      <c r="R83" s="76">
        <f t="shared" si="88"/>
        <v>2</v>
      </c>
      <c r="S83" s="76">
        <f t="shared" si="89"/>
        <v>1</v>
      </c>
      <c r="T83" s="76">
        <f t="shared" si="90"/>
        <v>0</v>
      </c>
      <c r="U83" s="76">
        <v>2</v>
      </c>
      <c r="V83" s="76">
        <f t="shared" si="101"/>
        <v>1</v>
      </c>
      <c r="W83" s="76">
        <f t="shared" si="102"/>
        <v>0</v>
      </c>
      <c r="X83" s="58">
        <v>3.7692307692307692</v>
      </c>
      <c r="Y83" s="58">
        <v>4.6923076923076925</v>
      </c>
      <c r="Z83" s="58">
        <v>4.615384615384615</v>
      </c>
      <c r="AA83" s="58">
        <v>3.8461538461538463</v>
      </c>
      <c r="AB83" s="58">
        <v>5.3076923076923075</v>
      </c>
      <c r="AC83" s="58">
        <v>5.6923076923076925</v>
      </c>
      <c r="AD83" s="58">
        <v>4</v>
      </c>
      <c r="AE83" s="58">
        <v>4.166666666666667</v>
      </c>
      <c r="AF83" s="58">
        <v>4.416666666666667</v>
      </c>
      <c r="AG83" s="58">
        <v>4.1538461538461542</v>
      </c>
      <c r="AH83" s="58">
        <v>4.2307692307692308</v>
      </c>
      <c r="AI83" s="58">
        <v>4.4615384615384617</v>
      </c>
      <c r="AJ83" s="58">
        <v>6.0769230769230766</v>
      </c>
      <c r="AK83" s="58">
        <v>5</v>
      </c>
      <c r="AL83" s="58">
        <v>4.8888888888888893</v>
      </c>
      <c r="AM83" s="58">
        <v>4.5999999999999996</v>
      </c>
      <c r="AN83" s="59">
        <v>4.7857142857142856</v>
      </c>
      <c r="AO83" s="49">
        <v>5.0054700854700851</v>
      </c>
      <c r="AP83" s="49">
        <v>4.1935897435897438</v>
      </c>
      <c r="AQ83" s="49">
        <v>4.6538461538461542</v>
      </c>
      <c r="AR83" s="60">
        <v>5.1068376068376065</v>
      </c>
      <c r="AS83" s="62">
        <v>75.5</v>
      </c>
      <c r="AT83" s="62">
        <v>15</v>
      </c>
      <c r="AU83" s="62">
        <v>44.5</v>
      </c>
      <c r="AV83" s="87">
        <f t="shared" si="112"/>
        <v>1</v>
      </c>
      <c r="AW83" s="85">
        <f t="shared" si="112"/>
        <v>0</v>
      </c>
      <c r="AX83" s="85">
        <f t="shared" si="112"/>
        <v>1</v>
      </c>
      <c r="AY83" s="85">
        <f t="shared" si="112"/>
        <v>1</v>
      </c>
      <c r="AZ83" s="85">
        <f t="shared" si="91"/>
        <v>1</v>
      </c>
      <c r="BA83" s="85" t="e">
        <f t="shared" si="92"/>
        <v>#N/A</v>
      </c>
      <c r="BB83" s="85" t="e">
        <f t="shared" si="93"/>
        <v>#N/A</v>
      </c>
      <c r="BC83" s="85">
        <f t="shared" si="94"/>
        <v>1</v>
      </c>
      <c r="BD83" s="85">
        <f t="shared" si="95"/>
        <v>1</v>
      </c>
      <c r="BE83" s="85">
        <f t="shared" si="96"/>
        <v>0</v>
      </c>
      <c r="BF83" s="85">
        <f t="shared" si="97"/>
        <v>0</v>
      </c>
      <c r="BG83" s="79">
        <f t="shared" si="109"/>
        <v>2</v>
      </c>
      <c r="BH83" s="79">
        <f t="shared" si="98"/>
        <v>2</v>
      </c>
      <c r="BI83" s="85">
        <f t="shared" si="79"/>
        <v>0</v>
      </c>
      <c r="BJ83" s="85">
        <f t="shared" si="110"/>
        <v>0</v>
      </c>
      <c r="BK83" s="85">
        <f t="shared" si="108"/>
        <v>0</v>
      </c>
      <c r="BL83" s="85">
        <f t="shared" si="99"/>
        <v>0</v>
      </c>
      <c r="BM83" s="85">
        <f>IF(AB83&gt;MEDIAN(AB:AB),1,0)</f>
        <v>0</v>
      </c>
      <c r="BN83" s="85">
        <f t="shared" si="49"/>
        <v>1</v>
      </c>
      <c r="BO83" s="85">
        <f t="shared" si="78"/>
        <v>0</v>
      </c>
      <c r="BP83" s="85">
        <f t="shared" si="85"/>
        <v>1</v>
      </c>
      <c r="BQ83" s="85">
        <f t="shared" si="111"/>
        <v>1</v>
      </c>
      <c r="BR83" s="85">
        <f t="shared" si="104"/>
        <v>0</v>
      </c>
      <c r="BS83" s="85">
        <f t="shared" si="113"/>
        <v>0</v>
      </c>
      <c r="BT83" s="85">
        <f t="shared" si="59"/>
        <v>0</v>
      </c>
      <c r="BU83" s="85">
        <f t="shared" si="87"/>
        <v>1</v>
      </c>
      <c r="BV83" s="85">
        <f>IF(AK83&gt;MEDIAN(AK:AK),1,0)</f>
        <v>0</v>
      </c>
      <c r="BW83" s="85">
        <f t="shared" si="68"/>
        <v>1</v>
      </c>
      <c r="BX83" s="85">
        <f t="shared" si="86"/>
        <v>1</v>
      </c>
      <c r="BY83" s="85">
        <f t="shared" si="105"/>
        <v>1</v>
      </c>
      <c r="BZ83" s="40">
        <f>LOOKUP(A83,ANT!D:D,ANT!K:K)</f>
        <v>68.75</v>
      </c>
    </row>
    <row r="84" spans="1:78" ht="17" x14ac:dyDescent="0.2">
      <c r="A84" s="40" t="s">
        <v>214</v>
      </c>
      <c r="B84" s="55" t="s">
        <v>199</v>
      </c>
      <c r="C84" s="3">
        <v>1</v>
      </c>
      <c r="D84" s="3">
        <v>1</v>
      </c>
      <c r="E84" s="121">
        <v>3</v>
      </c>
      <c r="G84" s="124"/>
      <c r="H84" s="115">
        <v>1</v>
      </c>
      <c r="I84" s="56">
        <v>7.4</v>
      </c>
      <c r="J84" s="57" t="s">
        <v>70</v>
      </c>
      <c r="L84" s="45">
        <v>5</v>
      </c>
      <c r="M84" s="45">
        <v>11</v>
      </c>
      <c r="O84" s="45">
        <v>11</v>
      </c>
      <c r="P84" s="46">
        <v>1</v>
      </c>
      <c r="R84" s="76">
        <f t="shared" si="88"/>
        <v>2</v>
      </c>
      <c r="S84" s="76">
        <f t="shared" si="89"/>
        <v>1</v>
      </c>
      <c r="T84" s="76">
        <f t="shared" si="90"/>
        <v>1</v>
      </c>
      <c r="U84" s="76">
        <v>2</v>
      </c>
      <c r="V84" s="76">
        <f t="shared" si="101"/>
        <v>0</v>
      </c>
      <c r="W84" s="76">
        <f t="shared" si="102"/>
        <v>0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9"/>
      <c r="AV84" s="87" t="s">
        <v>788</v>
      </c>
      <c r="AW84" s="85" t="s">
        <v>788</v>
      </c>
      <c r="AX84" s="85" t="s">
        <v>788</v>
      </c>
      <c r="AY84" s="85" t="s">
        <v>788</v>
      </c>
      <c r="AZ84" s="85" t="str">
        <f t="shared" si="91"/>
        <v>NA</v>
      </c>
      <c r="BA84" s="85" t="str">
        <f t="shared" si="92"/>
        <v>NA</v>
      </c>
      <c r="BB84" s="85" t="str">
        <f t="shared" si="93"/>
        <v>NA</v>
      </c>
      <c r="BC84" s="85" t="str">
        <f t="shared" si="94"/>
        <v>NA</v>
      </c>
      <c r="BD84" s="85" t="str">
        <f t="shared" si="95"/>
        <v>NA</v>
      </c>
      <c r="BE84" s="85" t="str">
        <f t="shared" si="96"/>
        <v>NA</v>
      </c>
      <c r="BF84" s="85" t="str">
        <f t="shared" si="97"/>
        <v>NA</v>
      </c>
      <c r="BG84" s="79" t="str">
        <f t="shared" si="109"/>
        <v>NA</v>
      </c>
      <c r="BH84" s="79" t="str">
        <f t="shared" si="98"/>
        <v>NA</v>
      </c>
      <c r="BI84" s="85" t="str">
        <f t="shared" si="79"/>
        <v>NA</v>
      </c>
      <c r="BJ84" s="85" t="str">
        <f t="shared" si="110"/>
        <v>NA</v>
      </c>
      <c r="BK84" s="85" t="str">
        <f t="shared" si="108"/>
        <v>NA</v>
      </c>
      <c r="BL84" s="85" t="str">
        <f t="shared" si="99"/>
        <v>NA</v>
      </c>
      <c r="BM84" s="85" t="str">
        <f>_xlfn.IFS(ISBLANK(AB84),"NA", AB84&gt;MEDIAN(AB:AB),1,AB84&lt;MEDIAN(AB:AB),0)</f>
        <v>NA</v>
      </c>
      <c r="BN84" s="85" t="str">
        <f t="shared" si="49"/>
        <v>NA</v>
      </c>
      <c r="BO84" s="85" t="str">
        <f t="shared" si="78"/>
        <v>NA</v>
      </c>
      <c r="BP84" s="85" t="str">
        <f t="shared" si="85"/>
        <v>NA</v>
      </c>
      <c r="BQ84" s="85" t="str">
        <f t="shared" si="111"/>
        <v>NA</v>
      </c>
      <c r="BR84" s="85" t="str">
        <f t="shared" si="104"/>
        <v>NA</v>
      </c>
      <c r="BS84" s="85" t="str">
        <f t="shared" si="113"/>
        <v>NA</v>
      </c>
      <c r="BT84" s="85" t="str">
        <f t="shared" si="59"/>
        <v>NA</v>
      </c>
      <c r="BU84" s="85" t="str">
        <f t="shared" si="87"/>
        <v>NA</v>
      </c>
      <c r="BV84" s="85" t="str">
        <f t="shared" ref="BV84:BV102" si="114">_xlfn.IFS(ISBLANK(AK84),"NA", AK84&gt;MEDIAN(AK:AK),1,AK84&lt;MEDIAN(AK:AK),0)</f>
        <v>NA</v>
      </c>
      <c r="BW84" s="85" t="str">
        <f t="shared" si="68"/>
        <v>NA</v>
      </c>
      <c r="BX84" s="85" t="str">
        <f t="shared" si="86"/>
        <v>NA</v>
      </c>
      <c r="BY84" s="85" t="str">
        <f t="shared" si="105"/>
        <v>NA</v>
      </c>
    </row>
    <row r="85" spans="1:78" x14ac:dyDescent="0.2">
      <c r="A85" s="40" t="s">
        <v>216</v>
      </c>
      <c r="B85" s="55" t="s">
        <v>199</v>
      </c>
      <c r="C85" s="3">
        <v>1</v>
      </c>
      <c r="D85" s="3">
        <v>1</v>
      </c>
      <c r="E85" s="121">
        <v>3</v>
      </c>
      <c r="F85" s="2">
        <v>6</v>
      </c>
      <c r="G85" s="124">
        <v>74</v>
      </c>
      <c r="H85" s="115">
        <v>0</v>
      </c>
      <c r="I85" s="56">
        <v>8.1999999999999993</v>
      </c>
      <c r="J85" s="57" t="s">
        <v>37</v>
      </c>
      <c r="L85" s="45">
        <v>8</v>
      </c>
      <c r="O85" s="45">
        <v>14</v>
      </c>
      <c r="P85" s="46">
        <v>1</v>
      </c>
      <c r="R85" s="76">
        <f t="shared" si="88"/>
        <v>1</v>
      </c>
      <c r="S85" s="76">
        <f t="shared" si="89"/>
        <v>1</v>
      </c>
      <c r="T85" s="76">
        <f t="shared" si="90"/>
        <v>1</v>
      </c>
      <c r="U85" s="76">
        <v>1</v>
      </c>
      <c r="V85" s="76">
        <f t="shared" si="101"/>
        <v>0</v>
      </c>
      <c r="W85" s="76">
        <f t="shared" si="102"/>
        <v>0</v>
      </c>
      <c r="X85" s="58">
        <v>3.7692307692307692</v>
      </c>
      <c r="Y85" s="58">
        <v>4.1538461538461542</v>
      </c>
      <c r="Z85" s="58">
        <v>4.8181818181818183</v>
      </c>
      <c r="AA85" s="58">
        <v>4.3076923076923075</v>
      </c>
      <c r="AB85" s="58">
        <v>4.384615384615385</v>
      </c>
      <c r="AC85" s="58">
        <v>3.3846153846153846</v>
      </c>
      <c r="AD85" s="58">
        <v>3.9090909090909092</v>
      </c>
      <c r="AE85" s="58">
        <v>4.083333333333333</v>
      </c>
      <c r="AF85" s="58">
        <v>4.25</v>
      </c>
      <c r="AG85" s="58">
        <v>3.6923076923076925</v>
      </c>
      <c r="AH85" s="58">
        <v>4.4615384615384617</v>
      </c>
      <c r="AI85" s="58">
        <v>4.25</v>
      </c>
      <c r="AJ85" s="58">
        <v>4.384615384615385</v>
      </c>
      <c r="AK85" s="58">
        <v>3.9166666666666665</v>
      </c>
      <c r="AL85" s="58">
        <v>4.125</v>
      </c>
      <c r="AM85" s="58">
        <v>3.6</v>
      </c>
      <c r="AN85" s="59">
        <v>3.9230769230769229</v>
      </c>
      <c r="AO85" s="49">
        <v>4.0552564102564101</v>
      </c>
      <c r="AP85" s="49">
        <v>4.0792540792540795</v>
      </c>
      <c r="AQ85" s="49">
        <v>4.1363636363636358</v>
      </c>
      <c r="AR85" s="60">
        <v>4.1690705128205128</v>
      </c>
      <c r="AS85" s="51">
        <v>-6.5</v>
      </c>
      <c r="AT85" s="51">
        <v>41</v>
      </c>
      <c r="AU85" s="51">
        <v>166.5</v>
      </c>
      <c r="AV85" s="87">
        <f t="shared" ref="AV85:AY89" si="115">IF(AO85&lt;MEDIAN(AO:AO),0,1)</f>
        <v>0</v>
      </c>
      <c r="AW85" s="85">
        <f t="shared" si="115"/>
        <v>0</v>
      </c>
      <c r="AX85" s="85">
        <f t="shared" si="115"/>
        <v>0</v>
      </c>
      <c r="AY85" s="85">
        <f t="shared" si="115"/>
        <v>0</v>
      </c>
      <c r="AZ85" s="85">
        <f t="shared" si="91"/>
        <v>0</v>
      </c>
      <c r="BA85" s="85">
        <f t="shared" si="92"/>
        <v>0</v>
      </c>
      <c r="BB85" s="85">
        <f t="shared" si="93"/>
        <v>0</v>
      </c>
      <c r="BC85" s="85">
        <f t="shared" si="94"/>
        <v>0</v>
      </c>
      <c r="BD85" s="85">
        <f t="shared" si="95"/>
        <v>0</v>
      </c>
      <c r="BE85" s="85" t="e">
        <f t="shared" si="96"/>
        <v>#N/A</v>
      </c>
      <c r="BF85" s="85">
        <f t="shared" si="97"/>
        <v>1</v>
      </c>
      <c r="BG85" s="79">
        <f t="shared" si="109"/>
        <v>0</v>
      </c>
      <c r="BH85" s="79">
        <f t="shared" si="98"/>
        <v>0</v>
      </c>
      <c r="BI85" s="85">
        <f t="shared" si="79"/>
        <v>0</v>
      </c>
      <c r="BJ85" s="85">
        <f t="shared" si="110"/>
        <v>0</v>
      </c>
      <c r="BK85" s="85">
        <f t="shared" si="108"/>
        <v>0</v>
      </c>
      <c r="BL85" s="85">
        <f t="shared" si="99"/>
        <v>0</v>
      </c>
      <c r="BM85" s="85">
        <f>_xlfn.IFS(ISBLANK(AB85),"NA", AB85&gt;MEDIAN(AB:AB),1,AB85&lt;MEDIAN(AB:AB),0)</f>
        <v>0</v>
      </c>
      <c r="BN85" s="85">
        <f t="shared" si="49"/>
        <v>0</v>
      </c>
      <c r="BO85" s="85">
        <f t="shared" ref="BO85:BO116" si="116">_xlfn.IFS(ISBLANK(AD85),"NA", AD85&gt;MEDIAN(AD:AD),1,AD85&lt;MEDIAN(AD:AD),0)</f>
        <v>0</v>
      </c>
      <c r="BP85" s="85">
        <f>IF(AE85&gt;MEDIAN(AE:AE),1,0)</f>
        <v>0</v>
      </c>
      <c r="BQ85" s="85">
        <f t="shared" si="111"/>
        <v>1</v>
      </c>
      <c r="BR85" s="85">
        <f t="shared" si="104"/>
        <v>0</v>
      </c>
      <c r="BS85" s="85">
        <f t="shared" si="113"/>
        <v>0</v>
      </c>
      <c r="BT85" s="85">
        <f t="shared" si="59"/>
        <v>0</v>
      </c>
      <c r="BU85" s="85">
        <f t="shared" si="87"/>
        <v>0</v>
      </c>
      <c r="BV85" s="85">
        <f t="shared" si="114"/>
        <v>0</v>
      </c>
      <c r="BW85" s="85">
        <f t="shared" si="68"/>
        <v>0</v>
      </c>
      <c r="BX85" s="85">
        <f t="shared" si="86"/>
        <v>0</v>
      </c>
      <c r="BY85" s="85">
        <f t="shared" si="105"/>
        <v>0</v>
      </c>
      <c r="BZ85" s="40">
        <f>LOOKUP(A85,ANT!D:D,ANT!K:K)</f>
        <v>90.2777777777777</v>
      </c>
    </row>
    <row r="86" spans="1:78" x14ac:dyDescent="0.2">
      <c r="A86" s="40" t="s">
        <v>218</v>
      </c>
      <c r="B86" s="55" t="s">
        <v>199</v>
      </c>
      <c r="C86" s="3">
        <v>1</v>
      </c>
      <c r="D86" s="3">
        <v>1</v>
      </c>
      <c r="E86" s="121">
        <v>3</v>
      </c>
      <c r="F86" s="2">
        <v>7</v>
      </c>
      <c r="G86" s="124">
        <v>84</v>
      </c>
      <c r="H86" s="115">
        <v>0</v>
      </c>
      <c r="I86" s="56">
        <v>9</v>
      </c>
      <c r="J86" s="57" t="s">
        <v>37</v>
      </c>
      <c r="L86" s="45">
        <v>5</v>
      </c>
      <c r="M86" s="45">
        <v>9</v>
      </c>
      <c r="O86" s="45">
        <v>13</v>
      </c>
      <c r="P86" s="46">
        <v>1</v>
      </c>
      <c r="R86" s="76">
        <f t="shared" si="88"/>
        <v>2</v>
      </c>
      <c r="S86" s="76">
        <f t="shared" si="89"/>
        <v>1</v>
      </c>
      <c r="T86" s="76">
        <f t="shared" si="90"/>
        <v>1</v>
      </c>
      <c r="U86" s="76">
        <v>2</v>
      </c>
      <c r="V86" s="76">
        <f t="shared" si="101"/>
        <v>1</v>
      </c>
      <c r="W86" s="76">
        <f t="shared" si="102"/>
        <v>1</v>
      </c>
      <c r="X86" s="58">
        <v>4</v>
      </c>
      <c r="Y86" s="58">
        <v>4.1111111111111107</v>
      </c>
      <c r="Z86" s="58">
        <v>5.083333333333333</v>
      </c>
      <c r="AA86" s="58">
        <v>4.4545454545454541</v>
      </c>
      <c r="AB86" s="58">
        <v>2.7894736842105261</v>
      </c>
      <c r="AC86" s="58">
        <v>3.7692307692307692</v>
      </c>
      <c r="AD86" s="58">
        <v>3.4444444444444446</v>
      </c>
      <c r="AE86" s="58">
        <v>4.0999999999999996</v>
      </c>
      <c r="AF86" s="58">
        <v>4.25</v>
      </c>
      <c r="AG86" s="58">
        <v>4.3</v>
      </c>
      <c r="AH86" s="58">
        <v>4.3636363636363633</v>
      </c>
      <c r="AI86" s="58">
        <v>4</v>
      </c>
      <c r="AJ86" s="58">
        <v>4.6363636363636367</v>
      </c>
      <c r="AK86" s="58">
        <v>4.1818181818181817</v>
      </c>
      <c r="AL86" s="58">
        <v>4.5999999999999996</v>
      </c>
      <c r="AM86" s="58">
        <v>4.333333333333333</v>
      </c>
      <c r="AN86" s="59">
        <v>4.5</v>
      </c>
      <c r="AO86" s="49">
        <v>4.3503030303030297</v>
      </c>
      <c r="AP86" s="49">
        <v>4.0916161616161615</v>
      </c>
      <c r="AQ86" s="49">
        <v>4.0346157254051986</v>
      </c>
      <c r="AR86" s="60">
        <v>4.3545454545454545</v>
      </c>
      <c r="AS86" s="51">
        <v>88</v>
      </c>
      <c r="AT86" s="51">
        <v>72</v>
      </c>
      <c r="AU86" s="51">
        <v>30</v>
      </c>
      <c r="AV86" s="87">
        <f t="shared" si="115"/>
        <v>0</v>
      </c>
      <c r="AW86" s="85">
        <f t="shared" si="115"/>
        <v>0</v>
      </c>
      <c r="AX86" s="85">
        <f t="shared" si="115"/>
        <v>0</v>
      </c>
      <c r="AY86" s="85">
        <f t="shared" si="115"/>
        <v>0</v>
      </c>
      <c r="AZ86" s="85">
        <f t="shared" si="91"/>
        <v>0</v>
      </c>
      <c r="BA86" s="85">
        <f t="shared" si="92"/>
        <v>0</v>
      </c>
      <c r="BB86" s="85">
        <f t="shared" si="93"/>
        <v>0</v>
      </c>
      <c r="BC86" s="85">
        <f t="shared" si="94"/>
        <v>0</v>
      </c>
      <c r="BD86" s="85">
        <f t="shared" si="95"/>
        <v>1</v>
      </c>
      <c r="BE86" s="85">
        <f t="shared" si="96"/>
        <v>1</v>
      </c>
      <c r="BF86" s="85">
        <f t="shared" si="97"/>
        <v>0</v>
      </c>
      <c r="BG86" s="79">
        <f t="shared" si="109"/>
        <v>0</v>
      </c>
      <c r="BH86" s="79">
        <f t="shared" si="98"/>
        <v>0</v>
      </c>
      <c r="BI86" s="85">
        <f t="shared" ref="BI86:BI117" si="117">_xlfn.IFS(ISBLANK(X86),"NA", X86&gt;MEDIAN(X:X),1,X86&lt;MEDIAN(X:X),0)</f>
        <v>0</v>
      </c>
      <c r="BJ86" s="85">
        <f t="shared" si="110"/>
        <v>0</v>
      </c>
      <c r="BK86" s="85">
        <f t="shared" si="108"/>
        <v>1</v>
      </c>
      <c r="BL86" s="85">
        <f t="shared" si="99"/>
        <v>1</v>
      </c>
      <c r="BM86" s="85">
        <f>_xlfn.IFS(ISBLANK(AB86),"NA", AB86&gt;MEDIAN(AB:AB),1,AB86&lt;MEDIAN(AB:AB),0)</f>
        <v>0</v>
      </c>
      <c r="BN86" s="85">
        <f t="shared" si="49"/>
        <v>1</v>
      </c>
      <c r="BO86" s="85">
        <f t="shared" si="116"/>
        <v>0</v>
      </c>
      <c r="BP86" s="85">
        <f t="shared" ref="BP86:BP117" si="118">_xlfn.IFS(ISBLANK(AE86),"NA", AE86&gt;MEDIAN(AE:AE),1,AE86&lt;MEDIAN(AE:AE),0)</f>
        <v>1</v>
      </c>
      <c r="BQ86" s="85">
        <f t="shared" si="111"/>
        <v>1</v>
      </c>
      <c r="BR86" s="85">
        <f t="shared" si="104"/>
        <v>1</v>
      </c>
      <c r="BS86" s="85">
        <f t="shared" si="113"/>
        <v>0</v>
      </c>
      <c r="BT86" s="85">
        <f t="shared" si="59"/>
        <v>0</v>
      </c>
      <c r="BU86" s="85">
        <f t="shared" si="87"/>
        <v>0</v>
      </c>
      <c r="BV86" s="85">
        <f t="shared" si="114"/>
        <v>0</v>
      </c>
      <c r="BW86" s="85">
        <f t="shared" si="68"/>
        <v>1</v>
      </c>
      <c r="BX86" s="85">
        <f t="shared" si="86"/>
        <v>0</v>
      </c>
      <c r="BY86" s="85">
        <f t="shared" si="105"/>
        <v>1</v>
      </c>
      <c r="BZ86" s="40">
        <f>LOOKUP(A86,ANT!D:D,ANT!K:K)</f>
        <v>91.6666666666666</v>
      </c>
    </row>
    <row r="87" spans="1:78" x14ac:dyDescent="0.2">
      <c r="A87" s="40" t="s">
        <v>220</v>
      </c>
      <c r="B87" s="55" t="s">
        <v>199</v>
      </c>
      <c r="C87" s="3">
        <v>1</v>
      </c>
      <c r="D87" s="3">
        <v>1</v>
      </c>
      <c r="E87" s="121">
        <v>3</v>
      </c>
      <c r="F87" s="2">
        <v>6</v>
      </c>
      <c r="G87" s="124">
        <v>72</v>
      </c>
      <c r="H87" s="115">
        <v>0</v>
      </c>
      <c r="I87" s="56">
        <v>9.6</v>
      </c>
      <c r="J87" s="57" t="s">
        <v>37</v>
      </c>
      <c r="L87" s="45">
        <v>8</v>
      </c>
      <c r="O87" s="45">
        <v>11</v>
      </c>
      <c r="P87" s="46">
        <v>1</v>
      </c>
      <c r="R87" s="76">
        <f t="shared" si="88"/>
        <v>1</v>
      </c>
      <c r="S87" s="76">
        <f t="shared" si="89"/>
        <v>1</v>
      </c>
      <c r="T87" s="76">
        <f t="shared" si="90"/>
        <v>1</v>
      </c>
      <c r="U87" s="76">
        <v>1</v>
      </c>
      <c r="V87" s="76">
        <f t="shared" si="101"/>
        <v>0</v>
      </c>
      <c r="W87" s="76">
        <f t="shared" si="102"/>
        <v>0</v>
      </c>
      <c r="X87" s="58">
        <v>5.1538461538461542</v>
      </c>
      <c r="Y87" s="58">
        <v>5.1538461538461542</v>
      </c>
      <c r="Z87" s="58">
        <v>5.1538461538461542</v>
      </c>
      <c r="AA87" s="58">
        <v>4.666666666666667</v>
      </c>
      <c r="AB87" s="58">
        <v>5.0769230769230766</v>
      </c>
      <c r="AC87" s="58">
        <v>3.9230769230769229</v>
      </c>
      <c r="AD87" s="58">
        <v>4.416666666666667</v>
      </c>
      <c r="AE87" s="58">
        <v>5.5</v>
      </c>
      <c r="AF87" s="58">
        <v>4.75</v>
      </c>
      <c r="AG87" s="58">
        <v>6.2307692307692308</v>
      </c>
      <c r="AH87" s="58">
        <v>3.2307692307692308</v>
      </c>
      <c r="AI87" s="58">
        <v>4.384615384615385</v>
      </c>
      <c r="AJ87" s="58">
        <v>5.75</v>
      </c>
      <c r="AK87" s="58">
        <v>5.083333333333333</v>
      </c>
      <c r="AL87" s="58">
        <v>4.666666666666667</v>
      </c>
      <c r="AM87" s="58">
        <v>3.2</v>
      </c>
      <c r="AN87" s="59">
        <v>4.1428571428571432</v>
      </c>
      <c r="AO87" s="49">
        <v>4.6169230769230776</v>
      </c>
      <c r="AP87" s="49">
        <v>4.8256410256410254</v>
      </c>
      <c r="AQ87" s="49">
        <v>4.8547008547008552</v>
      </c>
      <c r="AR87" s="60">
        <v>4.9711538461538467</v>
      </c>
      <c r="AS87" s="51">
        <v>-43.5</v>
      </c>
      <c r="AT87" s="51">
        <v>43</v>
      </c>
      <c r="AU87" s="51">
        <v>283</v>
      </c>
      <c r="AV87" s="87">
        <f t="shared" si="115"/>
        <v>0</v>
      </c>
      <c r="AW87" s="85">
        <f t="shared" si="115"/>
        <v>1</v>
      </c>
      <c r="AX87" s="85">
        <f t="shared" si="115"/>
        <v>1</v>
      </c>
      <c r="AY87" s="85">
        <f t="shared" si="115"/>
        <v>1</v>
      </c>
      <c r="AZ87" s="85" t="e">
        <f t="shared" si="91"/>
        <v>#N/A</v>
      </c>
      <c r="BA87" s="85">
        <f t="shared" si="92"/>
        <v>1</v>
      </c>
      <c r="BB87" s="85">
        <f t="shared" si="93"/>
        <v>1</v>
      </c>
      <c r="BC87" s="85" t="e">
        <f t="shared" si="94"/>
        <v>#N/A</v>
      </c>
      <c r="BD87" s="85">
        <f t="shared" si="95"/>
        <v>0</v>
      </c>
      <c r="BE87" s="85">
        <f t="shared" si="96"/>
        <v>1</v>
      </c>
      <c r="BF87" s="85">
        <f t="shared" si="97"/>
        <v>1</v>
      </c>
      <c r="BG87" s="79">
        <f t="shared" si="109"/>
        <v>1</v>
      </c>
      <c r="BH87" s="79">
        <f t="shared" si="98"/>
        <v>3</v>
      </c>
      <c r="BI87" s="85">
        <f t="shared" si="117"/>
        <v>1</v>
      </c>
      <c r="BJ87" s="85">
        <f t="shared" si="110"/>
        <v>1</v>
      </c>
      <c r="BK87" s="85">
        <f t="shared" si="108"/>
        <v>1</v>
      </c>
      <c r="BL87" s="85">
        <f t="shared" si="99"/>
        <v>1</v>
      </c>
      <c r="BM87" s="85">
        <f>_xlfn.IFS(ISBLANK(AB87),"NA", AB87&gt;MEDIAN(AB:AB),1,AB87&lt;MEDIAN(AB:AB),0)</f>
        <v>0</v>
      </c>
      <c r="BN87" s="85">
        <f t="shared" si="49"/>
        <v>1</v>
      </c>
      <c r="BO87" s="85">
        <f t="shared" si="116"/>
        <v>1</v>
      </c>
      <c r="BP87" s="85">
        <f t="shared" si="118"/>
        <v>1</v>
      </c>
      <c r="BQ87" s="85">
        <f t="shared" si="111"/>
        <v>1</v>
      </c>
      <c r="BR87" s="85">
        <f t="shared" si="104"/>
        <v>1</v>
      </c>
      <c r="BS87" s="85">
        <f t="shared" si="113"/>
        <v>0</v>
      </c>
      <c r="BT87" s="85">
        <f t="shared" si="59"/>
        <v>0</v>
      </c>
      <c r="BU87" s="85">
        <f t="shared" si="87"/>
        <v>1</v>
      </c>
      <c r="BV87" s="85">
        <f t="shared" si="114"/>
        <v>1</v>
      </c>
      <c r="BW87" s="85">
        <f t="shared" si="68"/>
        <v>1</v>
      </c>
      <c r="BX87" s="85">
        <f t="shared" si="86"/>
        <v>0</v>
      </c>
      <c r="BY87" s="85">
        <f t="shared" si="105"/>
        <v>0</v>
      </c>
      <c r="BZ87" s="40">
        <f>LOOKUP(A87,ANT!D:D,ANT!K:K)</f>
        <v>56.9444444444444</v>
      </c>
    </row>
    <row r="88" spans="1:78" x14ac:dyDescent="0.2">
      <c r="A88" s="40" t="s">
        <v>222</v>
      </c>
      <c r="B88" s="55" t="s">
        <v>199</v>
      </c>
      <c r="C88" s="3">
        <v>1</v>
      </c>
      <c r="D88" s="3">
        <v>1</v>
      </c>
      <c r="E88" s="121">
        <v>3</v>
      </c>
      <c r="F88" s="2">
        <v>7</v>
      </c>
      <c r="G88" s="124">
        <v>86</v>
      </c>
      <c r="H88" s="115">
        <v>1</v>
      </c>
      <c r="I88" s="56">
        <v>9.3000000000000007</v>
      </c>
      <c r="J88" s="57" t="s">
        <v>37</v>
      </c>
      <c r="L88" s="45">
        <v>16</v>
      </c>
      <c r="M88" s="45">
        <v>8</v>
      </c>
      <c r="O88" s="45">
        <v>10</v>
      </c>
      <c r="P88" s="46">
        <v>1</v>
      </c>
      <c r="R88" s="76">
        <f t="shared" si="88"/>
        <v>2</v>
      </c>
      <c r="S88" s="76">
        <f t="shared" si="89"/>
        <v>0</v>
      </c>
      <c r="T88" s="76">
        <f t="shared" si="90"/>
        <v>0</v>
      </c>
      <c r="U88" s="76">
        <v>2</v>
      </c>
      <c r="V88" s="76">
        <f t="shared" si="101"/>
        <v>0</v>
      </c>
      <c r="W88" s="76">
        <f t="shared" si="102"/>
        <v>0</v>
      </c>
      <c r="X88" s="58">
        <v>4.0769230769230766</v>
      </c>
      <c r="Y88" s="58">
        <v>4.9230769230769234</v>
      </c>
      <c r="Z88" s="58">
        <v>4</v>
      </c>
      <c r="AA88" s="58">
        <v>3.8461538461538463</v>
      </c>
      <c r="AB88" s="58">
        <v>5.3076923076923075</v>
      </c>
      <c r="AC88" s="58">
        <v>3.3076923076923075</v>
      </c>
      <c r="AD88" s="58">
        <v>5.583333333333333</v>
      </c>
      <c r="AE88" s="58">
        <v>4</v>
      </c>
      <c r="AF88" s="58">
        <v>4.25</v>
      </c>
      <c r="AG88" s="58">
        <v>5.0769230769230766</v>
      </c>
      <c r="AH88" s="58">
        <v>4.384615384615385</v>
      </c>
      <c r="AI88" s="58">
        <v>4.1538461538461542</v>
      </c>
      <c r="AJ88" s="58">
        <v>5.3076923076923075</v>
      </c>
      <c r="AK88" s="58">
        <v>5.25</v>
      </c>
      <c r="AL88" s="58">
        <v>4.4444444444444446</v>
      </c>
      <c r="AM88" s="58">
        <v>3.8</v>
      </c>
      <c r="AN88" s="59">
        <v>4.2142857142857144</v>
      </c>
      <c r="AO88" s="49">
        <v>4.5911965811965816</v>
      </c>
      <c r="AP88" s="49">
        <v>4.6589743589743593</v>
      </c>
      <c r="AQ88" s="49">
        <v>4.2435897435897436</v>
      </c>
      <c r="AR88" s="60">
        <v>4.7889957264957266</v>
      </c>
      <c r="AS88" s="51">
        <v>40</v>
      </c>
      <c r="AT88" s="51">
        <v>107</v>
      </c>
      <c r="AU88" s="51">
        <v>81</v>
      </c>
      <c r="AV88" s="87">
        <f t="shared" si="115"/>
        <v>0</v>
      </c>
      <c r="AW88" s="85">
        <f t="shared" si="115"/>
        <v>1</v>
      </c>
      <c r="AX88" s="85">
        <f t="shared" si="115"/>
        <v>0</v>
      </c>
      <c r="AY88" s="85">
        <f t="shared" si="115"/>
        <v>0</v>
      </c>
      <c r="AZ88" s="85" t="e">
        <f t="shared" si="91"/>
        <v>#N/A</v>
      </c>
      <c r="BA88" s="85">
        <f t="shared" si="92"/>
        <v>1</v>
      </c>
      <c r="BB88" s="85">
        <f t="shared" si="93"/>
        <v>0</v>
      </c>
      <c r="BC88" s="85" t="e">
        <f t="shared" si="94"/>
        <v>#N/A</v>
      </c>
      <c r="BD88" s="85">
        <f t="shared" si="95"/>
        <v>0</v>
      </c>
      <c r="BE88" s="85">
        <f t="shared" si="96"/>
        <v>1</v>
      </c>
      <c r="BF88" s="85">
        <f t="shared" si="97"/>
        <v>0</v>
      </c>
      <c r="BG88" s="79">
        <f t="shared" si="109"/>
        <v>1</v>
      </c>
      <c r="BH88" s="79">
        <f t="shared" si="98"/>
        <v>1</v>
      </c>
      <c r="BI88" s="85">
        <f t="shared" si="117"/>
        <v>0</v>
      </c>
      <c r="BJ88" s="85">
        <f t="shared" si="110"/>
        <v>1</v>
      </c>
      <c r="BK88" s="85">
        <f t="shared" si="108"/>
        <v>0</v>
      </c>
      <c r="BL88" s="85">
        <f t="shared" si="99"/>
        <v>0</v>
      </c>
      <c r="BM88" s="85">
        <f>IF(AB88&gt;MEDIAN(AB:AB),1,0)</f>
        <v>0</v>
      </c>
      <c r="BN88" s="85">
        <f t="shared" si="49"/>
        <v>0</v>
      </c>
      <c r="BO88" s="85">
        <f t="shared" si="116"/>
        <v>1</v>
      </c>
      <c r="BP88" s="85">
        <f t="shared" si="118"/>
        <v>0</v>
      </c>
      <c r="BQ88" s="85">
        <f t="shared" si="111"/>
        <v>1</v>
      </c>
      <c r="BR88" s="85">
        <f t="shared" si="104"/>
        <v>1</v>
      </c>
      <c r="BS88" s="85">
        <f t="shared" si="113"/>
        <v>0</v>
      </c>
      <c r="BT88" s="85">
        <f t="shared" si="59"/>
        <v>0</v>
      </c>
      <c r="BU88" s="85">
        <f t="shared" si="87"/>
        <v>1</v>
      </c>
      <c r="BV88" s="85">
        <f t="shared" si="114"/>
        <v>1</v>
      </c>
      <c r="BW88" s="85">
        <f t="shared" si="68"/>
        <v>0</v>
      </c>
      <c r="BX88" s="85">
        <f t="shared" si="86"/>
        <v>0</v>
      </c>
      <c r="BY88" s="85">
        <f t="shared" si="105"/>
        <v>0</v>
      </c>
      <c r="BZ88" s="40">
        <f>LOOKUP(A88,ANT!D:D,ANT!K:K)</f>
        <v>73.6111111111111</v>
      </c>
    </row>
    <row r="89" spans="1:78" x14ac:dyDescent="0.2">
      <c r="A89" s="40" t="s">
        <v>224</v>
      </c>
      <c r="B89" s="55" t="s">
        <v>199</v>
      </c>
      <c r="C89" s="3">
        <v>1</v>
      </c>
      <c r="D89" s="3">
        <v>1</v>
      </c>
      <c r="E89" s="121">
        <v>3</v>
      </c>
      <c r="F89" s="2">
        <v>7</v>
      </c>
      <c r="G89" s="124">
        <v>84</v>
      </c>
      <c r="H89" s="115">
        <v>1</v>
      </c>
      <c r="I89" s="56">
        <v>8.5</v>
      </c>
      <c r="J89" s="57" t="s">
        <v>37</v>
      </c>
      <c r="L89" s="45">
        <v>6</v>
      </c>
      <c r="M89" s="45">
        <v>9</v>
      </c>
      <c r="O89" s="45">
        <v>12</v>
      </c>
      <c r="P89" s="46">
        <v>1</v>
      </c>
      <c r="R89" s="76">
        <f t="shared" si="88"/>
        <v>2</v>
      </c>
      <c r="S89" s="76">
        <f t="shared" si="89"/>
        <v>1</v>
      </c>
      <c r="T89" s="76">
        <f t="shared" si="90"/>
        <v>1</v>
      </c>
      <c r="U89" s="76">
        <v>2</v>
      </c>
      <c r="V89" s="76">
        <f t="shared" si="101"/>
        <v>1</v>
      </c>
      <c r="W89" s="76">
        <f t="shared" si="102"/>
        <v>1</v>
      </c>
      <c r="X89" s="58">
        <v>4.8461538461538458</v>
      </c>
      <c r="Y89" s="58">
        <v>5</v>
      </c>
      <c r="Z89" s="58">
        <v>3.5833333333333335</v>
      </c>
      <c r="AA89" s="58">
        <v>4.7692307692307692</v>
      </c>
      <c r="AB89" s="58">
        <v>5.5384615384615383</v>
      </c>
      <c r="AC89" s="58">
        <v>4.9230769230769234</v>
      </c>
      <c r="AD89" s="58">
        <v>6.083333333333333</v>
      </c>
      <c r="AE89" s="58">
        <v>5.416666666666667</v>
      </c>
      <c r="AF89" s="58">
        <v>4.75</v>
      </c>
      <c r="AG89" s="58">
        <v>5.2307692307692308</v>
      </c>
      <c r="AH89" s="58">
        <v>4.583333333333333</v>
      </c>
      <c r="AI89" s="58">
        <v>3.6666666666666665</v>
      </c>
      <c r="AJ89" s="58">
        <v>4.166666666666667</v>
      </c>
      <c r="AK89" s="58">
        <v>4.75</v>
      </c>
      <c r="AL89" s="58">
        <v>3.2222222222222223</v>
      </c>
      <c r="AM89" s="58">
        <v>4.5999999999999996</v>
      </c>
      <c r="AN89" s="59">
        <v>3.7142857142857144</v>
      </c>
      <c r="AO89" s="49">
        <v>4.0811111111111114</v>
      </c>
      <c r="AP89" s="49">
        <v>5.2128205128205121</v>
      </c>
      <c r="AQ89" s="49">
        <v>4.7767094017094021</v>
      </c>
      <c r="AR89" s="60">
        <v>3.9513888888888893</v>
      </c>
      <c r="AS89" s="51">
        <v>35</v>
      </c>
      <c r="AT89" s="51">
        <v>40.5</v>
      </c>
      <c r="AU89" s="51">
        <v>132.5</v>
      </c>
      <c r="AV89" s="87">
        <f t="shared" si="115"/>
        <v>0</v>
      </c>
      <c r="AW89" s="85">
        <f t="shared" si="115"/>
        <v>1</v>
      </c>
      <c r="AX89" s="85">
        <f t="shared" si="115"/>
        <v>1</v>
      </c>
      <c r="AY89" s="85">
        <f t="shared" si="115"/>
        <v>0</v>
      </c>
      <c r="AZ89" s="85">
        <f t="shared" si="91"/>
        <v>0</v>
      </c>
      <c r="BA89" s="85">
        <f t="shared" si="92"/>
        <v>1</v>
      </c>
      <c r="BB89" s="85" t="e">
        <f t="shared" si="93"/>
        <v>#N/A</v>
      </c>
      <c r="BC89" s="85">
        <f t="shared" si="94"/>
        <v>0</v>
      </c>
      <c r="BD89" s="85">
        <f t="shared" si="95"/>
        <v>0</v>
      </c>
      <c r="BE89" s="85">
        <f t="shared" si="96"/>
        <v>0</v>
      </c>
      <c r="BF89" s="85">
        <f t="shared" si="97"/>
        <v>1</v>
      </c>
      <c r="BG89" s="79">
        <f t="shared" si="109"/>
        <v>1</v>
      </c>
      <c r="BH89" s="79">
        <f t="shared" si="98"/>
        <v>1</v>
      </c>
      <c r="BI89" s="85">
        <f t="shared" si="117"/>
        <v>1</v>
      </c>
      <c r="BJ89" s="85">
        <f t="shared" si="110"/>
        <v>1</v>
      </c>
      <c r="BK89" s="85">
        <f t="shared" si="108"/>
        <v>0</v>
      </c>
      <c r="BL89" s="85">
        <f t="shared" si="99"/>
        <v>1</v>
      </c>
      <c r="BM89" s="85">
        <f t="shared" ref="BM89:BM120" si="119">_xlfn.IFS(ISBLANK(AB89),"NA", AB89&gt;MEDIAN(AB:AB),1,AB89&lt;MEDIAN(AB:AB),0)</f>
        <v>1</v>
      </c>
      <c r="BN89" s="85">
        <f t="shared" ref="BN89:BN152" si="120">_xlfn.IFS(ISBLANK(AC89),"NA", AC89&gt;MEDIAN(AC:AC),1,AC89&lt;MEDIAN(AC:AC),0)</f>
        <v>1</v>
      </c>
      <c r="BO89" s="85">
        <f t="shared" si="116"/>
        <v>1</v>
      </c>
      <c r="BP89" s="85">
        <f t="shared" si="118"/>
        <v>1</v>
      </c>
      <c r="BQ89" s="85">
        <f t="shared" si="111"/>
        <v>1</v>
      </c>
      <c r="BR89" s="85">
        <f t="shared" si="104"/>
        <v>1</v>
      </c>
      <c r="BS89" s="85">
        <f t="shared" si="113"/>
        <v>0</v>
      </c>
      <c r="BT89" s="85">
        <f t="shared" si="59"/>
        <v>0</v>
      </c>
      <c r="BU89" s="85">
        <f t="shared" si="87"/>
        <v>0</v>
      </c>
      <c r="BV89" s="85">
        <f t="shared" si="114"/>
        <v>0</v>
      </c>
      <c r="BW89" s="85">
        <f t="shared" si="68"/>
        <v>0</v>
      </c>
      <c r="BX89" s="85">
        <f t="shared" si="86"/>
        <v>1</v>
      </c>
      <c r="BY89" s="85">
        <f t="shared" si="105"/>
        <v>0</v>
      </c>
      <c r="BZ89" s="40">
        <f>LOOKUP(A89,ANT!D:D,ANT!K:K)</f>
        <v>87.5</v>
      </c>
    </row>
    <row r="90" spans="1:78" ht="17" x14ac:dyDescent="0.2">
      <c r="A90" s="40" t="s">
        <v>226</v>
      </c>
      <c r="B90" s="55" t="s">
        <v>199</v>
      </c>
      <c r="C90" s="3">
        <v>1</v>
      </c>
      <c r="D90" s="3">
        <v>1</v>
      </c>
      <c r="E90" s="121">
        <v>3</v>
      </c>
      <c r="F90" s="2">
        <v>6</v>
      </c>
      <c r="G90" s="124">
        <v>80</v>
      </c>
      <c r="H90" s="115">
        <v>1</v>
      </c>
      <c r="I90" s="56">
        <v>7.9</v>
      </c>
      <c r="J90" s="57" t="s">
        <v>70</v>
      </c>
      <c r="L90" s="45">
        <v>6</v>
      </c>
      <c r="M90" s="45">
        <v>9</v>
      </c>
      <c r="O90" s="45">
        <v>14</v>
      </c>
      <c r="P90" s="46">
        <v>1</v>
      </c>
      <c r="R90" s="76">
        <f t="shared" si="88"/>
        <v>2</v>
      </c>
      <c r="S90" s="76">
        <f t="shared" si="89"/>
        <v>1</v>
      </c>
      <c r="T90" s="76">
        <f t="shared" si="90"/>
        <v>1</v>
      </c>
      <c r="U90" s="76">
        <v>2</v>
      </c>
      <c r="V90" s="76">
        <f t="shared" si="101"/>
        <v>0</v>
      </c>
      <c r="W90" s="76">
        <f t="shared" si="102"/>
        <v>0</v>
      </c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9"/>
      <c r="AV90" s="87" t="s">
        <v>788</v>
      </c>
      <c r="AW90" s="85" t="s">
        <v>788</v>
      </c>
      <c r="AX90" s="85" t="s">
        <v>788</v>
      </c>
      <c r="AY90" s="85" t="s">
        <v>788</v>
      </c>
      <c r="AZ90" s="85" t="str">
        <f t="shared" si="91"/>
        <v>NA</v>
      </c>
      <c r="BA90" s="85" t="str">
        <f t="shared" si="92"/>
        <v>NA</v>
      </c>
      <c r="BB90" s="85" t="str">
        <f t="shared" si="93"/>
        <v>NA</v>
      </c>
      <c r="BC90" s="85" t="str">
        <f t="shared" si="94"/>
        <v>NA</v>
      </c>
      <c r="BD90" s="85" t="str">
        <f t="shared" si="95"/>
        <v>NA</v>
      </c>
      <c r="BE90" s="85" t="str">
        <f t="shared" si="96"/>
        <v>NA</v>
      </c>
      <c r="BF90" s="85" t="str">
        <f t="shared" si="97"/>
        <v>NA</v>
      </c>
      <c r="BG90" s="79" t="str">
        <f t="shared" si="109"/>
        <v>NA</v>
      </c>
      <c r="BH90" s="79" t="str">
        <f t="shared" si="98"/>
        <v>NA</v>
      </c>
      <c r="BI90" s="85" t="str">
        <f t="shared" si="117"/>
        <v>NA</v>
      </c>
      <c r="BJ90" s="85" t="str">
        <f t="shared" si="110"/>
        <v>NA</v>
      </c>
      <c r="BK90" s="85" t="str">
        <f t="shared" si="108"/>
        <v>NA</v>
      </c>
      <c r="BL90" s="85" t="str">
        <f t="shared" si="99"/>
        <v>NA</v>
      </c>
      <c r="BM90" s="85" t="str">
        <f t="shared" si="119"/>
        <v>NA</v>
      </c>
      <c r="BN90" s="85" t="str">
        <f t="shared" si="120"/>
        <v>NA</v>
      </c>
      <c r="BO90" s="85" t="str">
        <f t="shared" si="116"/>
        <v>NA</v>
      </c>
      <c r="BP90" s="85" t="str">
        <f t="shared" si="118"/>
        <v>NA</v>
      </c>
      <c r="BQ90" s="85" t="str">
        <f t="shared" si="111"/>
        <v>NA</v>
      </c>
      <c r="BR90" s="85" t="str">
        <f t="shared" si="104"/>
        <v>NA</v>
      </c>
      <c r="BS90" s="85" t="str">
        <f t="shared" si="113"/>
        <v>NA</v>
      </c>
      <c r="BT90" s="85" t="str">
        <f t="shared" si="59"/>
        <v>NA</v>
      </c>
      <c r="BU90" s="85" t="str">
        <f t="shared" si="87"/>
        <v>NA</v>
      </c>
      <c r="BV90" s="85" t="str">
        <f t="shared" si="114"/>
        <v>NA</v>
      </c>
      <c r="BW90" s="85" t="str">
        <f t="shared" si="68"/>
        <v>NA</v>
      </c>
      <c r="BX90" s="85" t="str">
        <f t="shared" si="86"/>
        <v>NA</v>
      </c>
      <c r="BY90" s="85" t="str">
        <f t="shared" si="105"/>
        <v>NA</v>
      </c>
    </row>
    <row r="91" spans="1:78" x14ac:dyDescent="0.2">
      <c r="A91" s="40" t="s">
        <v>228</v>
      </c>
      <c r="B91" s="55" t="s">
        <v>199</v>
      </c>
      <c r="C91" s="3">
        <v>1</v>
      </c>
      <c r="D91" s="3">
        <v>1</v>
      </c>
      <c r="E91" s="121">
        <v>3</v>
      </c>
      <c r="F91" s="2">
        <v>6</v>
      </c>
      <c r="G91" s="124">
        <v>75</v>
      </c>
      <c r="H91" s="115">
        <v>0</v>
      </c>
      <c r="I91" s="56">
        <v>9</v>
      </c>
      <c r="J91" s="57" t="s">
        <v>37</v>
      </c>
      <c r="L91" s="45">
        <v>6</v>
      </c>
      <c r="M91" s="45">
        <v>5</v>
      </c>
      <c r="N91" s="65" t="s">
        <v>230</v>
      </c>
      <c r="O91" s="45">
        <v>12</v>
      </c>
      <c r="P91" s="46">
        <v>1</v>
      </c>
      <c r="R91" s="76">
        <f t="shared" si="88"/>
        <v>3</v>
      </c>
      <c r="S91" s="76">
        <f t="shared" si="89"/>
        <v>1</v>
      </c>
      <c r="T91" s="76">
        <f t="shared" si="90"/>
        <v>1</v>
      </c>
      <c r="U91" s="76">
        <v>3</v>
      </c>
      <c r="V91" s="76">
        <f t="shared" si="101"/>
        <v>1</v>
      </c>
      <c r="W91" s="76">
        <f t="shared" si="102"/>
        <v>1</v>
      </c>
      <c r="X91" s="58">
        <v>3.9230769230769229</v>
      </c>
      <c r="Y91" s="58">
        <v>5.615384615384615</v>
      </c>
      <c r="Z91" s="58">
        <v>5</v>
      </c>
      <c r="AA91" s="58">
        <v>4.0769230769230766</v>
      </c>
      <c r="AB91" s="58">
        <v>6.3076923076923075</v>
      </c>
      <c r="AC91" s="58">
        <v>2</v>
      </c>
      <c r="AD91" s="58">
        <v>3.2727272727272729</v>
      </c>
      <c r="AE91" s="58">
        <v>3.5</v>
      </c>
      <c r="AF91" s="58">
        <v>3.6666666666666665</v>
      </c>
      <c r="AG91" s="58">
        <v>3.3076923076923075</v>
      </c>
      <c r="AH91" s="58">
        <v>5.666666666666667</v>
      </c>
      <c r="AI91" s="58">
        <v>5.8181818181818183</v>
      </c>
      <c r="AJ91" s="58">
        <v>6.0769230769230766</v>
      </c>
      <c r="AK91" s="58">
        <v>5.5</v>
      </c>
      <c r="AL91" s="58">
        <v>4.333333333333333</v>
      </c>
      <c r="AM91" s="58">
        <v>3.6</v>
      </c>
      <c r="AN91" s="59">
        <v>4.0714285714285712</v>
      </c>
      <c r="AO91" s="49">
        <v>5.0656876456876452</v>
      </c>
      <c r="AP91" s="49">
        <v>3.882750582750583</v>
      </c>
      <c r="AQ91" s="49">
        <v>4.4871794871794863</v>
      </c>
      <c r="AR91" s="60">
        <v>5.4321095571095563</v>
      </c>
      <c r="AS91" s="51">
        <v>7.5</v>
      </c>
      <c r="AT91" s="51">
        <v>111.5</v>
      </c>
      <c r="AU91" s="51">
        <v>68.5</v>
      </c>
      <c r="AV91" s="87">
        <f t="shared" ref="AV91:AY92" si="121">IF(AO91&lt;MEDIAN(AO:AO),0,1)</f>
        <v>1</v>
      </c>
      <c r="AW91" s="85">
        <f t="shared" si="121"/>
        <v>0</v>
      </c>
      <c r="AX91" s="85">
        <f t="shared" si="121"/>
        <v>0</v>
      </c>
      <c r="AY91" s="85">
        <f t="shared" si="121"/>
        <v>1</v>
      </c>
      <c r="AZ91" s="85">
        <f t="shared" si="91"/>
        <v>1</v>
      </c>
      <c r="BA91" s="85">
        <f t="shared" si="92"/>
        <v>0</v>
      </c>
      <c r="BB91" s="85" t="e">
        <f t="shared" si="93"/>
        <v>#N/A</v>
      </c>
      <c r="BC91" s="85">
        <f t="shared" si="94"/>
        <v>1</v>
      </c>
      <c r="BD91" s="85">
        <f t="shared" si="95"/>
        <v>0</v>
      </c>
      <c r="BE91" s="85">
        <f t="shared" si="96"/>
        <v>1</v>
      </c>
      <c r="BF91" s="85">
        <f t="shared" si="97"/>
        <v>0</v>
      </c>
      <c r="BG91" s="79">
        <f t="shared" si="109"/>
        <v>2</v>
      </c>
      <c r="BH91" s="79">
        <f t="shared" si="98"/>
        <v>2</v>
      </c>
      <c r="BI91" s="85">
        <f t="shared" si="117"/>
        <v>0</v>
      </c>
      <c r="BJ91" s="85">
        <f t="shared" si="110"/>
        <v>1</v>
      </c>
      <c r="BK91" s="85">
        <f t="shared" si="108"/>
        <v>1</v>
      </c>
      <c r="BL91" s="85">
        <f t="shared" si="99"/>
        <v>0</v>
      </c>
      <c r="BM91" s="85">
        <f t="shared" si="119"/>
        <v>1</v>
      </c>
      <c r="BN91" s="85">
        <f t="shared" si="120"/>
        <v>0</v>
      </c>
      <c r="BO91" s="85">
        <f t="shared" si="116"/>
        <v>0</v>
      </c>
      <c r="BP91" s="85">
        <f t="shared" si="118"/>
        <v>0</v>
      </c>
      <c r="BQ91" s="85">
        <f t="shared" si="111"/>
        <v>0</v>
      </c>
      <c r="BR91" s="85">
        <f t="shared" si="104"/>
        <v>0</v>
      </c>
      <c r="BS91" s="85">
        <f t="shared" si="113"/>
        <v>1</v>
      </c>
      <c r="BT91" s="85">
        <f t="shared" si="59"/>
        <v>1</v>
      </c>
      <c r="BU91" s="85">
        <f t="shared" si="87"/>
        <v>1</v>
      </c>
      <c r="BV91" s="85">
        <f t="shared" si="114"/>
        <v>1</v>
      </c>
      <c r="BW91" s="85">
        <f t="shared" si="68"/>
        <v>0</v>
      </c>
      <c r="BX91" s="85">
        <f t="shared" si="86"/>
        <v>0</v>
      </c>
      <c r="BY91" s="85">
        <f t="shared" si="105"/>
        <v>0</v>
      </c>
      <c r="BZ91" s="40">
        <f>LOOKUP(A91,ANT!D:D,ANT!K:K)</f>
        <v>91.6666666666666</v>
      </c>
    </row>
    <row r="92" spans="1:78" x14ac:dyDescent="0.2">
      <c r="A92" s="40" t="s">
        <v>231</v>
      </c>
      <c r="B92" s="55" t="s">
        <v>199</v>
      </c>
      <c r="C92" s="3">
        <v>1</v>
      </c>
      <c r="D92" s="3">
        <v>1</v>
      </c>
      <c r="E92" s="121">
        <v>3</v>
      </c>
      <c r="F92" s="2">
        <v>6</v>
      </c>
      <c r="G92" s="124">
        <v>83</v>
      </c>
      <c r="H92" s="115">
        <v>0</v>
      </c>
      <c r="I92" s="56">
        <v>9.8000000000000007</v>
      </c>
      <c r="J92" s="57" t="s">
        <v>37</v>
      </c>
      <c r="L92" s="45">
        <v>5</v>
      </c>
      <c r="M92" s="45">
        <v>7</v>
      </c>
      <c r="O92" s="45">
        <v>11</v>
      </c>
      <c r="P92" s="46">
        <v>0</v>
      </c>
      <c r="Q92" s="45">
        <v>1</v>
      </c>
      <c r="R92" s="76">
        <f t="shared" si="88"/>
        <v>2</v>
      </c>
      <c r="S92" s="76">
        <f t="shared" si="89"/>
        <v>1</v>
      </c>
      <c r="T92" s="76">
        <f t="shared" si="90"/>
        <v>0</v>
      </c>
      <c r="U92" s="76">
        <v>2</v>
      </c>
      <c r="V92" s="76">
        <f t="shared" si="101"/>
        <v>0</v>
      </c>
      <c r="W92" s="76">
        <f t="shared" si="102"/>
        <v>0</v>
      </c>
      <c r="X92" s="58">
        <v>4.916666666666667</v>
      </c>
      <c r="Y92" s="58">
        <v>4.6923076923076925</v>
      </c>
      <c r="Z92" s="58">
        <v>3.9166666666666665</v>
      </c>
      <c r="AA92" s="58">
        <v>4.333333333333333</v>
      </c>
      <c r="AB92" s="58">
        <v>5.166666666666667</v>
      </c>
      <c r="AC92" s="58">
        <v>3.0833333333333335</v>
      </c>
      <c r="AD92" s="58">
        <v>5.4545454545454541</v>
      </c>
      <c r="AE92" s="58">
        <v>3.4166666666666665</v>
      </c>
      <c r="AF92" s="58">
        <v>4.0909090909090908</v>
      </c>
      <c r="AG92" s="58">
        <v>3.25</v>
      </c>
      <c r="AH92" s="58">
        <v>4.833333333333333</v>
      </c>
      <c r="AI92" s="58">
        <v>5.083333333333333</v>
      </c>
      <c r="AJ92" s="58">
        <v>6.0909090909090908</v>
      </c>
      <c r="AK92" s="58">
        <v>5.3</v>
      </c>
      <c r="AL92" s="58">
        <v>5.25</v>
      </c>
      <c r="AM92" s="58">
        <v>5</v>
      </c>
      <c r="AN92" s="59">
        <v>5.166666666666667</v>
      </c>
      <c r="AO92" s="49">
        <v>5.3448484848484847</v>
      </c>
      <c r="AP92" s="49">
        <v>4.209090909090909</v>
      </c>
      <c r="AQ92" s="49">
        <v>4.3514957264957266</v>
      </c>
      <c r="AR92" s="60">
        <v>5.4310606060606057</v>
      </c>
      <c r="AS92" s="51">
        <v>-131.5</v>
      </c>
      <c r="AT92" s="51">
        <v>-35</v>
      </c>
      <c r="AU92" s="51">
        <v>186.5</v>
      </c>
      <c r="AV92" s="87">
        <f t="shared" si="121"/>
        <v>1</v>
      </c>
      <c r="AW92" s="85">
        <f t="shared" si="121"/>
        <v>0</v>
      </c>
      <c r="AX92" s="85">
        <f t="shared" si="121"/>
        <v>0</v>
      </c>
      <c r="AY92" s="85">
        <f t="shared" si="121"/>
        <v>1</v>
      </c>
      <c r="AZ92" s="85">
        <f t="shared" si="91"/>
        <v>1</v>
      </c>
      <c r="BA92" s="85" t="e">
        <f t="shared" si="92"/>
        <v>#N/A</v>
      </c>
      <c r="BB92" s="85">
        <f t="shared" si="93"/>
        <v>0</v>
      </c>
      <c r="BC92" s="85">
        <f t="shared" si="94"/>
        <v>1</v>
      </c>
      <c r="BD92" s="85">
        <f t="shared" si="95"/>
        <v>0</v>
      </c>
      <c r="BE92" s="85">
        <f t="shared" si="96"/>
        <v>0</v>
      </c>
      <c r="BF92" s="85">
        <f t="shared" si="97"/>
        <v>1</v>
      </c>
      <c r="BG92" s="79">
        <f t="shared" si="109"/>
        <v>2</v>
      </c>
      <c r="BH92" s="79">
        <f t="shared" si="98"/>
        <v>2</v>
      </c>
      <c r="BI92" s="85">
        <f t="shared" si="117"/>
        <v>1</v>
      </c>
      <c r="BJ92" s="85">
        <f t="shared" si="110"/>
        <v>0</v>
      </c>
      <c r="BK92" s="85">
        <f t="shared" si="108"/>
        <v>0</v>
      </c>
      <c r="BL92" s="85">
        <f t="shared" si="99"/>
        <v>0</v>
      </c>
      <c r="BM92" s="85">
        <f t="shared" si="119"/>
        <v>0</v>
      </c>
      <c r="BN92" s="85">
        <f t="shared" si="120"/>
        <v>0</v>
      </c>
      <c r="BO92" s="85">
        <f t="shared" si="116"/>
        <v>1</v>
      </c>
      <c r="BP92" s="85">
        <f t="shared" si="118"/>
        <v>0</v>
      </c>
      <c r="BQ92" s="85">
        <f t="shared" si="111"/>
        <v>0</v>
      </c>
      <c r="BR92" s="85">
        <f t="shared" si="104"/>
        <v>0</v>
      </c>
      <c r="BS92" s="85">
        <f t="shared" si="113"/>
        <v>1</v>
      </c>
      <c r="BT92" s="85">
        <f t="shared" si="59"/>
        <v>1</v>
      </c>
      <c r="BU92" s="85">
        <f t="shared" si="87"/>
        <v>1</v>
      </c>
      <c r="BV92" s="85">
        <f t="shared" si="114"/>
        <v>1</v>
      </c>
      <c r="BW92" s="85">
        <f t="shared" si="68"/>
        <v>1</v>
      </c>
      <c r="BX92" s="85">
        <f t="shared" si="86"/>
        <v>1</v>
      </c>
      <c r="BY92" s="85">
        <f t="shared" si="105"/>
        <v>1</v>
      </c>
      <c r="BZ92" s="40">
        <f>LOOKUP(A92,ANT!D:D,ANT!K:K)</f>
        <v>52.7777777777777</v>
      </c>
    </row>
    <row r="93" spans="1:78" ht="17" x14ac:dyDescent="0.2">
      <c r="A93" s="40" t="s">
        <v>233</v>
      </c>
      <c r="B93" s="55" t="s">
        <v>199</v>
      </c>
      <c r="C93" s="3">
        <v>1</v>
      </c>
      <c r="D93" s="3">
        <v>1</v>
      </c>
      <c r="E93" s="121">
        <v>3</v>
      </c>
      <c r="G93" s="124"/>
      <c r="H93" s="115">
        <v>0</v>
      </c>
      <c r="I93" s="56">
        <v>8.1999999999999993</v>
      </c>
      <c r="J93" s="57" t="s">
        <v>70</v>
      </c>
      <c r="L93" s="45">
        <v>8</v>
      </c>
      <c r="O93" s="45">
        <v>12</v>
      </c>
      <c r="P93" s="46">
        <v>1</v>
      </c>
      <c r="R93" s="76">
        <f t="shared" si="88"/>
        <v>1</v>
      </c>
      <c r="S93" s="76">
        <f t="shared" si="89"/>
        <v>1</v>
      </c>
      <c r="T93" s="76">
        <f t="shared" si="90"/>
        <v>1</v>
      </c>
      <c r="U93" s="76">
        <v>1</v>
      </c>
      <c r="V93" s="76">
        <f t="shared" si="101"/>
        <v>1</v>
      </c>
      <c r="W93" s="76">
        <f t="shared" si="102"/>
        <v>1</v>
      </c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9"/>
      <c r="AV93" s="87" t="s">
        <v>788</v>
      </c>
      <c r="AW93" s="85" t="s">
        <v>788</v>
      </c>
      <c r="AX93" s="85" t="s">
        <v>788</v>
      </c>
      <c r="AY93" s="85" t="s">
        <v>788</v>
      </c>
      <c r="AZ93" s="85" t="str">
        <f t="shared" si="91"/>
        <v>NA</v>
      </c>
      <c r="BA93" s="85" t="str">
        <f t="shared" si="92"/>
        <v>NA</v>
      </c>
      <c r="BB93" s="85" t="str">
        <f t="shared" si="93"/>
        <v>NA</v>
      </c>
      <c r="BC93" s="85" t="str">
        <f t="shared" si="94"/>
        <v>NA</v>
      </c>
      <c r="BD93" s="85" t="str">
        <f t="shared" si="95"/>
        <v>NA</v>
      </c>
      <c r="BE93" s="85" t="str">
        <f t="shared" si="96"/>
        <v>NA</v>
      </c>
      <c r="BF93" s="85" t="str">
        <f t="shared" si="97"/>
        <v>NA</v>
      </c>
      <c r="BG93" s="79" t="str">
        <f t="shared" si="109"/>
        <v>NA</v>
      </c>
      <c r="BH93" s="79" t="str">
        <f t="shared" si="98"/>
        <v>NA</v>
      </c>
      <c r="BI93" s="85" t="str">
        <f t="shared" si="117"/>
        <v>NA</v>
      </c>
      <c r="BJ93" s="85" t="str">
        <f t="shared" si="110"/>
        <v>NA</v>
      </c>
      <c r="BK93" s="85" t="str">
        <f t="shared" si="108"/>
        <v>NA</v>
      </c>
      <c r="BL93" s="85" t="str">
        <f t="shared" si="99"/>
        <v>NA</v>
      </c>
      <c r="BM93" s="85" t="str">
        <f t="shared" si="119"/>
        <v>NA</v>
      </c>
      <c r="BN93" s="85" t="str">
        <f t="shared" si="120"/>
        <v>NA</v>
      </c>
      <c r="BO93" s="85" t="str">
        <f t="shared" si="116"/>
        <v>NA</v>
      </c>
      <c r="BP93" s="85" t="str">
        <f t="shared" si="118"/>
        <v>NA</v>
      </c>
      <c r="BQ93" s="85" t="str">
        <f t="shared" si="111"/>
        <v>NA</v>
      </c>
      <c r="BR93" s="85" t="str">
        <f t="shared" si="104"/>
        <v>NA</v>
      </c>
      <c r="BS93" s="85" t="str">
        <f t="shared" si="113"/>
        <v>NA</v>
      </c>
      <c r="BT93" s="85" t="str">
        <f t="shared" si="59"/>
        <v>NA</v>
      </c>
      <c r="BU93" s="85" t="str">
        <f t="shared" si="87"/>
        <v>NA</v>
      </c>
      <c r="BV93" s="85" t="str">
        <f t="shared" si="114"/>
        <v>NA</v>
      </c>
      <c r="BW93" s="85" t="str">
        <f t="shared" si="68"/>
        <v>NA</v>
      </c>
      <c r="BX93" s="85" t="str">
        <f t="shared" ref="BX93:BX113" si="122">_xlfn.IFS(ISBLANK(AM93),"NA", AM93&gt;MEDIAN(AM:AM),1,AM93&lt;MEDIAN(AM:AM),0)</f>
        <v>NA</v>
      </c>
      <c r="BY93" s="85" t="str">
        <f t="shared" si="105"/>
        <v>NA</v>
      </c>
    </row>
    <row r="94" spans="1:78" x14ac:dyDescent="0.2">
      <c r="A94" s="40" t="s">
        <v>235</v>
      </c>
      <c r="B94" s="55" t="s">
        <v>199</v>
      </c>
      <c r="C94" s="3">
        <v>1</v>
      </c>
      <c r="D94" s="3">
        <v>1</v>
      </c>
      <c r="E94" s="121">
        <v>3</v>
      </c>
      <c r="F94" s="2">
        <v>6</v>
      </c>
      <c r="G94" s="124">
        <v>75</v>
      </c>
      <c r="H94" s="115">
        <v>0</v>
      </c>
      <c r="I94" s="56">
        <v>9.1</v>
      </c>
      <c r="J94" s="57" t="s">
        <v>37</v>
      </c>
      <c r="L94" s="45">
        <v>8</v>
      </c>
      <c r="O94" s="45">
        <v>12</v>
      </c>
      <c r="P94" s="46">
        <v>0</v>
      </c>
      <c r="Q94" s="45">
        <v>1</v>
      </c>
      <c r="R94" s="76">
        <f t="shared" si="88"/>
        <v>1</v>
      </c>
      <c r="S94" s="76">
        <f t="shared" si="89"/>
        <v>1</v>
      </c>
      <c r="T94" s="76">
        <f t="shared" si="90"/>
        <v>0</v>
      </c>
      <c r="U94" s="76">
        <v>1</v>
      </c>
      <c r="V94" s="76">
        <f t="shared" si="101"/>
        <v>1</v>
      </c>
      <c r="W94" s="76">
        <f t="shared" si="102"/>
        <v>0</v>
      </c>
      <c r="X94" s="58">
        <v>4.1538461538461542</v>
      </c>
      <c r="Y94" s="58">
        <v>4.7692307692307692</v>
      </c>
      <c r="Z94" s="58">
        <v>4.1538461538461542</v>
      </c>
      <c r="AA94" s="58">
        <v>3.2307692307692308</v>
      </c>
      <c r="AB94" s="58">
        <v>4.4615384615384617</v>
      </c>
      <c r="AC94" s="58">
        <v>4.7692307692307692</v>
      </c>
      <c r="AD94" s="58">
        <v>4</v>
      </c>
      <c r="AE94" s="58">
        <v>3.6666666666666665</v>
      </c>
      <c r="AF94" s="58">
        <v>4.333333333333333</v>
      </c>
      <c r="AG94" s="58">
        <v>3.1538461538461537</v>
      </c>
      <c r="AH94" s="58">
        <v>5.0769230769230766</v>
      </c>
      <c r="AI94" s="58">
        <v>4.7692307692307692</v>
      </c>
      <c r="AJ94" s="58">
        <v>4.7692307692307692</v>
      </c>
      <c r="AK94" s="58">
        <v>4.333333333333333</v>
      </c>
      <c r="AL94" s="58">
        <v>5.5555555555555554</v>
      </c>
      <c r="AM94" s="58">
        <v>5.2</v>
      </c>
      <c r="AN94" s="59">
        <v>5.4285714285714288</v>
      </c>
      <c r="AO94" s="49">
        <v>4.925470085470085</v>
      </c>
      <c r="AP94" s="49">
        <v>4.046153846153846</v>
      </c>
      <c r="AQ94" s="49">
        <v>4.2564102564102564</v>
      </c>
      <c r="AR94" s="60">
        <v>4.8568376068376065</v>
      </c>
      <c r="AS94" s="62">
        <v>104</v>
      </c>
      <c r="AT94" s="62">
        <v>-18.5</v>
      </c>
      <c r="AU94" s="62">
        <v>23.5</v>
      </c>
      <c r="AV94" s="87">
        <f t="shared" ref="AV94:AY95" si="123">IF(AO94&lt;MEDIAN(AO:AO),0,1)</f>
        <v>1</v>
      </c>
      <c r="AW94" s="85">
        <f t="shared" si="123"/>
        <v>0</v>
      </c>
      <c r="AX94" s="85">
        <f t="shared" si="123"/>
        <v>0</v>
      </c>
      <c r="AY94" s="85">
        <f t="shared" si="123"/>
        <v>1</v>
      </c>
      <c r="AZ94" s="85" t="e">
        <f t="shared" si="91"/>
        <v>#N/A</v>
      </c>
      <c r="BA94" s="85">
        <f t="shared" si="92"/>
        <v>0</v>
      </c>
      <c r="BB94" s="85">
        <f t="shared" si="93"/>
        <v>0</v>
      </c>
      <c r="BC94" s="85" t="e">
        <f t="shared" si="94"/>
        <v>#N/A</v>
      </c>
      <c r="BD94" s="85">
        <f t="shared" si="95"/>
        <v>1</v>
      </c>
      <c r="BE94" s="85">
        <f t="shared" si="96"/>
        <v>0</v>
      </c>
      <c r="BF94" s="85">
        <f t="shared" si="97"/>
        <v>0</v>
      </c>
      <c r="BG94" s="79">
        <f t="shared" si="109"/>
        <v>2</v>
      </c>
      <c r="BH94" s="79">
        <f t="shared" si="98"/>
        <v>2</v>
      </c>
      <c r="BI94" s="85">
        <f t="shared" si="117"/>
        <v>0</v>
      </c>
      <c r="BJ94" s="85">
        <f t="shared" si="110"/>
        <v>0</v>
      </c>
      <c r="BK94" s="85">
        <f t="shared" si="108"/>
        <v>0</v>
      </c>
      <c r="BL94" s="85">
        <f t="shared" si="99"/>
        <v>0</v>
      </c>
      <c r="BM94" s="85">
        <f t="shared" si="119"/>
        <v>0</v>
      </c>
      <c r="BN94" s="85">
        <f t="shared" si="120"/>
        <v>1</v>
      </c>
      <c r="BO94" s="85">
        <f t="shared" si="116"/>
        <v>0</v>
      </c>
      <c r="BP94" s="85">
        <f t="shared" si="118"/>
        <v>0</v>
      </c>
      <c r="BQ94" s="85">
        <f t="shared" si="111"/>
        <v>1</v>
      </c>
      <c r="BR94" s="85">
        <f t="shared" si="104"/>
        <v>0</v>
      </c>
      <c r="BS94" s="85">
        <f t="shared" si="113"/>
        <v>1</v>
      </c>
      <c r="BT94" s="85">
        <f t="shared" si="59"/>
        <v>1</v>
      </c>
      <c r="BU94" s="85">
        <f t="shared" ref="BU94:BU129" si="124">_xlfn.IFS(ISBLANK(AJ94),"NA", AJ94&gt;MEDIAN(AJ:AJ),1,AJ94&lt;MEDIAN(AJ:AJ),0)</f>
        <v>0</v>
      </c>
      <c r="BV94" s="85">
        <f t="shared" si="114"/>
        <v>0</v>
      </c>
      <c r="BW94" s="85">
        <f t="shared" si="68"/>
        <v>1</v>
      </c>
      <c r="BX94" s="85">
        <f t="shared" si="122"/>
        <v>1</v>
      </c>
      <c r="BY94" s="85">
        <f t="shared" si="105"/>
        <v>1</v>
      </c>
      <c r="BZ94" s="40">
        <f>LOOKUP(A94,ANT!D:D,ANT!K:K)</f>
        <v>85.4166666666666</v>
      </c>
    </row>
    <row r="95" spans="1:78" x14ac:dyDescent="0.2">
      <c r="A95" s="40" t="s">
        <v>237</v>
      </c>
      <c r="B95" s="55" t="s">
        <v>199</v>
      </c>
      <c r="C95" s="3">
        <v>1</v>
      </c>
      <c r="D95" s="3">
        <v>1</v>
      </c>
      <c r="E95" s="121">
        <v>3</v>
      </c>
      <c r="F95" s="2">
        <v>7</v>
      </c>
      <c r="G95" s="124">
        <v>84</v>
      </c>
      <c r="H95" s="115">
        <v>1</v>
      </c>
      <c r="I95" s="56">
        <v>9</v>
      </c>
      <c r="J95" s="57" t="s">
        <v>37</v>
      </c>
      <c r="L95" s="45">
        <v>9</v>
      </c>
      <c r="O95" s="45">
        <v>11</v>
      </c>
      <c r="P95" s="46">
        <v>1</v>
      </c>
      <c r="R95" s="76">
        <f t="shared" si="88"/>
        <v>1</v>
      </c>
      <c r="S95" s="76">
        <f t="shared" si="89"/>
        <v>1</v>
      </c>
      <c r="T95" s="76">
        <f t="shared" si="90"/>
        <v>1</v>
      </c>
      <c r="U95" s="76">
        <v>1</v>
      </c>
      <c r="V95" s="76">
        <f t="shared" si="101"/>
        <v>0</v>
      </c>
      <c r="W95" s="76">
        <f t="shared" si="102"/>
        <v>0</v>
      </c>
      <c r="X95" s="58">
        <v>4.7692307692307692</v>
      </c>
      <c r="Y95" s="58">
        <v>5.6923076923076925</v>
      </c>
      <c r="Z95" s="58">
        <v>5.5384615384615383</v>
      </c>
      <c r="AA95" s="58">
        <v>4.6923076923076925</v>
      </c>
      <c r="AB95" s="58">
        <v>5</v>
      </c>
      <c r="AC95" s="58">
        <v>2.6153846153846154</v>
      </c>
      <c r="AD95" s="58">
        <v>4.6363636363636367</v>
      </c>
      <c r="AE95" s="58">
        <v>3.5833333333333335</v>
      </c>
      <c r="AF95" s="58">
        <v>4.083333333333333</v>
      </c>
      <c r="AG95" s="58">
        <v>4.8461538461538458</v>
      </c>
      <c r="AH95" s="58">
        <v>4.6923076923076925</v>
      </c>
      <c r="AI95" s="58">
        <v>3.5833333333333335</v>
      </c>
      <c r="AJ95" s="58">
        <v>5.1538461538461542</v>
      </c>
      <c r="AK95" s="58">
        <v>4.8181818181818183</v>
      </c>
      <c r="AL95" s="58">
        <v>3.4444444444444446</v>
      </c>
      <c r="AM95" s="58">
        <v>5.2</v>
      </c>
      <c r="AN95" s="59">
        <v>4.0714285714285712</v>
      </c>
      <c r="AO95" s="49">
        <v>4.4399611499611504</v>
      </c>
      <c r="AP95" s="49">
        <v>4.3682983682983689</v>
      </c>
      <c r="AQ95" s="49">
        <v>4.7179487179487181</v>
      </c>
      <c r="AR95" s="60">
        <v>4.249951437451438</v>
      </c>
      <c r="AS95" s="51">
        <v>5</v>
      </c>
      <c r="AT95" s="51">
        <v>13</v>
      </c>
      <c r="AU95" s="51">
        <v>176</v>
      </c>
      <c r="AV95" s="87">
        <f t="shared" si="123"/>
        <v>0</v>
      </c>
      <c r="AW95" s="85">
        <f t="shared" si="123"/>
        <v>1</v>
      </c>
      <c r="AX95" s="85">
        <f t="shared" si="123"/>
        <v>1</v>
      </c>
      <c r="AY95" s="85">
        <f t="shared" si="123"/>
        <v>0</v>
      </c>
      <c r="AZ95" s="85">
        <f t="shared" si="91"/>
        <v>0</v>
      </c>
      <c r="BA95" s="85" t="e">
        <f t="shared" si="92"/>
        <v>#N/A</v>
      </c>
      <c r="BB95" s="85" t="e">
        <f t="shared" si="93"/>
        <v>#N/A</v>
      </c>
      <c r="BC95" s="85">
        <f t="shared" si="94"/>
        <v>0</v>
      </c>
      <c r="BD95" s="85">
        <f t="shared" si="95"/>
        <v>0</v>
      </c>
      <c r="BE95" s="85">
        <f t="shared" si="96"/>
        <v>0</v>
      </c>
      <c r="BF95" s="85">
        <f t="shared" si="97"/>
        <v>1</v>
      </c>
      <c r="BG95" s="79">
        <f t="shared" si="109"/>
        <v>1</v>
      </c>
      <c r="BH95" s="79">
        <f t="shared" si="98"/>
        <v>1</v>
      </c>
      <c r="BI95" s="85">
        <f t="shared" si="117"/>
        <v>1</v>
      </c>
      <c r="BJ95" s="85">
        <f t="shared" si="110"/>
        <v>1</v>
      </c>
      <c r="BK95" s="85">
        <f t="shared" si="108"/>
        <v>1</v>
      </c>
      <c r="BL95" s="85">
        <f t="shared" si="99"/>
        <v>1</v>
      </c>
      <c r="BM95" s="85">
        <f t="shared" si="119"/>
        <v>0</v>
      </c>
      <c r="BN95" s="85">
        <f t="shared" si="120"/>
        <v>0</v>
      </c>
      <c r="BO95" s="85">
        <f t="shared" si="116"/>
        <v>1</v>
      </c>
      <c r="BP95" s="85">
        <f t="shared" si="118"/>
        <v>0</v>
      </c>
      <c r="BQ95" s="85">
        <f t="shared" si="111"/>
        <v>0</v>
      </c>
      <c r="BR95" s="85">
        <f t="shared" si="104"/>
        <v>1</v>
      </c>
      <c r="BS95" s="85">
        <f t="shared" si="113"/>
        <v>1</v>
      </c>
      <c r="BT95" s="85">
        <f t="shared" si="59"/>
        <v>0</v>
      </c>
      <c r="BU95" s="85">
        <f t="shared" si="124"/>
        <v>1</v>
      </c>
      <c r="BV95" s="85">
        <f t="shared" si="114"/>
        <v>0</v>
      </c>
      <c r="BW95" s="85">
        <f t="shared" si="68"/>
        <v>0</v>
      </c>
      <c r="BX95" s="85">
        <f t="shared" si="122"/>
        <v>1</v>
      </c>
      <c r="BY95" s="85">
        <f t="shared" si="105"/>
        <v>0</v>
      </c>
      <c r="BZ95" s="40">
        <f>LOOKUP(A95,ANT!D:D,ANT!K:K)</f>
        <v>87.5</v>
      </c>
    </row>
    <row r="96" spans="1:78" ht="17" x14ac:dyDescent="0.2">
      <c r="A96" s="40" t="s">
        <v>239</v>
      </c>
      <c r="B96" s="55" t="s">
        <v>199</v>
      </c>
      <c r="C96" s="3">
        <v>1</v>
      </c>
      <c r="D96" s="3">
        <v>1</v>
      </c>
      <c r="E96" s="121">
        <v>3</v>
      </c>
      <c r="F96" s="2">
        <v>6</v>
      </c>
      <c r="G96" s="124">
        <v>83</v>
      </c>
      <c r="H96" s="115">
        <v>0</v>
      </c>
      <c r="I96" s="56">
        <v>9.6</v>
      </c>
      <c r="J96" s="57" t="s">
        <v>70</v>
      </c>
      <c r="L96" s="45">
        <v>8</v>
      </c>
      <c r="O96" s="45">
        <v>10</v>
      </c>
      <c r="P96" s="46">
        <v>1</v>
      </c>
      <c r="R96" s="76">
        <f t="shared" si="88"/>
        <v>1</v>
      </c>
      <c r="S96" s="76">
        <f t="shared" si="89"/>
        <v>0</v>
      </c>
      <c r="T96" s="76">
        <f t="shared" si="90"/>
        <v>0</v>
      </c>
      <c r="U96" s="76">
        <v>1</v>
      </c>
      <c r="V96" s="76">
        <f t="shared" si="101"/>
        <v>0</v>
      </c>
      <c r="W96" s="76">
        <f t="shared" si="102"/>
        <v>0</v>
      </c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9"/>
      <c r="AV96" s="87" t="s">
        <v>788</v>
      </c>
      <c r="AW96" s="85" t="s">
        <v>788</v>
      </c>
      <c r="AX96" s="85" t="s">
        <v>788</v>
      </c>
      <c r="AY96" s="85" t="s">
        <v>788</v>
      </c>
      <c r="AZ96" s="85" t="str">
        <f t="shared" si="91"/>
        <v>NA</v>
      </c>
      <c r="BA96" s="85" t="str">
        <f t="shared" si="92"/>
        <v>NA</v>
      </c>
      <c r="BB96" s="85" t="str">
        <f t="shared" si="93"/>
        <v>NA</v>
      </c>
      <c r="BC96" s="85" t="str">
        <f t="shared" si="94"/>
        <v>NA</v>
      </c>
      <c r="BD96" s="85" t="str">
        <f t="shared" si="95"/>
        <v>NA</v>
      </c>
      <c r="BE96" s="85" t="str">
        <f t="shared" si="96"/>
        <v>NA</v>
      </c>
      <c r="BF96" s="85" t="str">
        <f t="shared" si="97"/>
        <v>NA</v>
      </c>
      <c r="BG96" s="79" t="str">
        <f t="shared" si="109"/>
        <v>NA</v>
      </c>
      <c r="BH96" s="79" t="str">
        <f t="shared" si="98"/>
        <v>NA</v>
      </c>
      <c r="BI96" s="85" t="str">
        <f t="shared" si="117"/>
        <v>NA</v>
      </c>
      <c r="BJ96" s="85" t="str">
        <f t="shared" si="110"/>
        <v>NA</v>
      </c>
      <c r="BK96" s="85" t="str">
        <f t="shared" si="108"/>
        <v>NA</v>
      </c>
      <c r="BL96" s="85" t="str">
        <f t="shared" si="99"/>
        <v>NA</v>
      </c>
      <c r="BM96" s="85" t="str">
        <f t="shared" si="119"/>
        <v>NA</v>
      </c>
      <c r="BN96" s="85" t="str">
        <f t="shared" si="120"/>
        <v>NA</v>
      </c>
      <c r="BO96" s="85" t="str">
        <f t="shared" si="116"/>
        <v>NA</v>
      </c>
      <c r="BP96" s="85" t="str">
        <f t="shared" si="118"/>
        <v>NA</v>
      </c>
      <c r="BQ96" s="85" t="str">
        <f t="shared" si="111"/>
        <v>NA</v>
      </c>
      <c r="BR96" s="85" t="str">
        <f t="shared" si="104"/>
        <v>NA</v>
      </c>
      <c r="BS96" s="85" t="str">
        <f t="shared" si="113"/>
        <v>NA</v>
      </c>
      <c r="BT96" s="85" t="str">
        <f t="shared" si="59"/>
        <v>NA</v>
      </c>
      <c r="BU96" s="85" t="str">
        <f t="shared" si="124"/>
        <v>NA</v>
      </c>
      <c r="BV96" s="85" t="str">
        <f t="shared" si="114"/>
        <v>NA</v>
      </c>
      <c r="BW96" s="85" t="str">
        <f t="shared" si="68"/>
        <v>NA</v>
      </c>
      <c r="BX96" s="85" t="str">
        <f t="shared" si="122"/>
        <v>NA</v>
      </c>
      <c r="BY96" s="85" t="str">
        <f t="shared" si="105"/>
        <v>NA</v>
      </c>
    </row>
    <row r="97" spans="1:78" ht="17" x14ac:dyDescent="0.2">
      <c r="A97" s="40" t="s">
        <v>241</v>
      </c>
      <c r="B97" s="55" t="s">
        <v>199</v>
      </c>
      <c r="C97" s="3">
        <v>1</v>
      </c>
      <c r="D97" s="3">
        <v>1</v>
      </c>
      <c r="E97" s="121">
        <v>3</v>
      </c>
      <c r="F97" s="2">
        <v>6</v>
      </c>
      <c r="G97" s="124">
        <v>83</v>
      </c>
      <c r="H97" s="115">
        <v>0</v>
      </c>
      <c r="I97" s="56">
        <v>9.9</v>
      </c>
      <c r="J97" s="57" t="s">
        <v>70</v>
      </c>
      <c r="L97" s="45">
        <v>8</v>
      </c>
      <c r="O97" s="45">
        <v>12</v>
      </c>
      <c r="P97" s="46">
        <v>1</v>
      </c>
      <c r="R97" s="76">
        <f t="shared" si="88"/>
        <v>1</v>
      </c>
      <c r="S97" s="76">
        <f t="shared" si="89"/>
        <v>1</v>
      </c>
      <c r="T97" s="76">
        <f t="shared" si="90"/>
        <v>1</v>
      </c>
      <c r="U97" s="76">
        <v>1</v>
      </c>
      <c r="V97" s="76">
        <f t="shared" si="101"/>
        <v>1</v>
      </c>
      <c r="W97" s="76">
        <f t="shared" si="102"/>
        <v>1</v>
      </c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9"/>
      <c r="AV97" s="87" t="s">
        <v>788</v>
      </c>
      <c r="AW97" s="85" t="s">
        <v>788</v>
      </c>
      <c r="AX97" s="85" t="s">
        <v>788</v>
      </c>
      <c r="AY97" s="85" t="s">
        <v>788</v>
      </c>
      <c r="AZ97" s="85" t="str">
        <f t="shared" si="91"/>
        <v>NA</v>
      </c>
      <c r="BA97" s="85" t="str">
        <f t="shared" si="92"/>
        <v>NA</v>
      </c>
      <c r="BB97" s="85" t="str">
        <f t="shared" si="93"/>
        <v>NA</v>
      </c>
      <c r="BC97" s="85" t="str">
        <f t="shared" si="94"/>
        <v>NA</v>
      </c>
      <c r="BD97" s="85" t="str">
        <f t="shared" si="95"/>
        <v>NA</v>
      </c>
      <c r="BE97" s="85" t="str">
        <f t="shared" si="96"/>
        <v>NA</v>
      </c>
      <c r="BF97" s="85" t="str">
        <f t="shared" si="97"/>
        <v>NA</v>
      </c>
      <c r="BG97" s="79" t="str">
        <f t="shared" si="109"/>
        <v>NA</v>
      </c>
      <c r="BH97" s="79" t="str">
        <f t="shared" si="98"/>
        <v>NA</v>
      </c>
      <c r="BI97" s="85" t="str">
        <f t="shared" si="117"/>
        <v>NA</v>
      </c>
      <c r="BJ97" s="85" t="str">
        <f t="shared" si="110"/>
        <v>NA</v>
      </c>
      <c r="BK97" s="85" t="str">
        <f t="shared" si="108"/>
        <v>NA</v>
      </c>
      <c r="BL97" s="85" t="str">
        <f t="shared" si="99"/>
        <v>NA</v>
      </c>
      <c r="BM97" s="85" t="str">
        <f t="shared" si="119"/>
        <v>NA</v>
      </c>
      <c r="BN97" s="85" t="str">
        <f t="shared" si="120"/>
        <v>NA</v>
      </c>
      <c r="BO97" s="85" t="str">
        <f t="shared" si="116"/>
        <v>NA</v>
      </c>
      <c r="BP97" s="85" t="str">
        <f t="shared" si="118"/>
        <v>NA</v>
      </c>
      <c r="BQ97" s="85" t="str">
        <f t="shared" si="111"/>
        <v>NA</v>
      </c>
      <c r="BR97" s="85" t="str">
        <f t="shared" si="104"/>
        <v>NA</v>
      </c>
      <c r="BS97" s="85" t="str">
        <f t="shared" si="113"/>
        <v>NA</v>
      </c>
      <c r="BT97" s="85" t="str">
        <f t="shared" si="59"/>
        <v>NA</v>
      </c>
      <c r="BU97" s="85" t="str">
        <f t="shared" si="124"/>
        <v>NA</v>
      </c>
      <c r="BV97" s="85" t="str">
        <f t="shared" si="114"/>
        <v>NA</v>
      </c>
      <c r="BW97" s="85" t="str">
        <f t="shared" si="68"/>
        <v>NA</v>
      </c>
      <c r="BX97" s="85" t="str">
        <f t="shared" si="122"/>
        <v>NA</v>
      </c>
      <c r="BY97" s="85" t="str">
        <f t="shared" si="105"/>
        <v>NA</v>
      </c>
    </row>
    <row r="98" spans="1:78" ht="17" x14ac:dyDescent="0.2">
      <c r="A98" s="40" t="s">
        <v>243</v>
      </c>
      <c r="B98" s="55" t="s">
        <v>199</v>
      </c>
      <c r="C98" s="3">
        <v>1</v>
      </c>
      <c r="D98" s="3">
        <v>1</v>
      </c>
      <c r="E98" s="121">
        <v>3</v>
      </c>
      <c r="G98" s="124"/>
      <c r="H98" s="115">
        <v>0</v>
      </c>
      <c r="I98" s="56">
        <v>8</v>
      </c>
      <c r="J98" s="57" t="s">
        <v>70</v>
      </c>
      <c r="L98" s="45">
        <v>5</v>
      </c>
      <c r="M98" s="45">
        <v>7</v>
      </c>
      <c r="O98" s="45">
        <v>12</v>
      </c>
      <c r="P98" s="46">
        <v>1</v>
      </c>
      <c r="R98" s="76">
        <f t="shared" si="88"/>
        <v>2</v>
      </c>
      <c r="S98" s="76">
        <f t="shared" si="89"/>
        <v>1</v>
      </c>
      <c r="T98" s="76">
        <f t="shared" si="90"/>
        <v>1</v>
      </c>
      <c r="U98" s="76">
        <v>2</v>
      </c>
      <c r="V98" s="76">
        <f t="shared" si="101"/>
        <v>1</v>
      </c>
      <c r="W98" s="76">
        <f t="shared" si="102"/>
        <v>1</v>
      </c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9"/>
      <c r="AV98" s="87" t="s">
        <v>788</v>
      </c>
      <c r="AW98" s="85" t="s">
        <v>788</v>
      </c>
      <c r="AX98" s="85" t="s">
        <v>788</v>
      </c>
      <c r="AY98" s="85" t="s">
        <v>788</v>
      </c>
      <c r="AZ98" s="85" t="str">
        <f t="shared" si="91"/>
        <v>NA</v>
      </c>
      <c r="BA98" s="85" t="str">
        <f t="shared" si="92"/>
        <v>NA</v>
      </c>
      <c r="BB98" s="85" t="str">
        <f t="shared" si="93"/>
        <v>NA</v>
      </c>
      <c r="BC98" s="85" t="str">
        <f t="shared" si="94"/>
        <v>NA</v>
      </c>
      <c r="BD98" s="85" t="str">
        <f t="shared" si="95"/>
        <v>NA</v>
      </c>
      <c r="BE98" s="85" t="str">
        <f t="shared" si="96"/>
        <v>NA</v>
      </c>
      <c r="BF98" s="85" t="str">
        <f t="shared" si="97"/>
        <v>NA</v>
      </c>
      <c r="BG98" s="79" t="str">
        <f t="shared" si="109"/>
        <v>NA</v>
      </c>
      <c r="BH98" s="79" t="str">
        <f t="shared" si="98"/>
        <v>NA</v>
      </c>
      <c r="BI98" s="85" t="str">
        <f t="shared" si="117"/>
        <v>NA</v>
      </c>
      <c r="BJ98" s="85" t="str">
        <f t="shared" si="110"/>
        <v>NA</v>
      </c>
      <c r="BK98" s="85" t="str">
        <f t="shared" si="108"/>
        <v>NA</v>
      </c>
      <c r="BL98" s="85" t="str">
        <f t="shared" si="99"/>
        <v>NA</v>
      </c>
      <c r="BM98" s="85" t="str">
        <f t="shared" si="119"/>
        <v>NA</v>
      </c>
      <c r="BN98" s="85" t="str">
        <f t="shared" si="120"/>
        <v>NA</v>
      </c>
      <c r="BO98" s="85" t="str">
        <f t="shared" si="116"/>
        <v>NA</v>
      </c>
      <c r="BP98" s="85" t="str">
        <f t="shared" si="118"/>
        <v>NA</v>
      </c>
      <c r="BQ98" s="85" t="str">
        <f t="shared" si="111"/>
        <v>NA</v>
      </c>
      <c r="BR98" s="85" t="str">
        <f t="shared" si="104"/>
        <v>NA</v>
      </c>
      <c r="BS98" s="85" t="str">
        <f t="shared" si="113"/>
        <v>NA</v>
      </c>
      <c r="BT98" s="85" t="str">
        <f t="shared" si="59"/>
        <v>NA</v>
      </c>
      <c r="BU98" s="85" t="str">
        <f t="shared" si="124"/>
        <v>NA</v>
      </c>
      <c r="BV98" s="85" t="str">
        <f t="shared" si="114"/>
        <v>NA</v>
      </c>
      <c r="BW98" s="85" t="str">
        <f t="shared" si="68"/>
        <v>NA</v>
      </c>
      <c r="BX98" s="85" t="str">
        <f t="shared" si="122"/>
        <v>NA</v>
      </c>
      <c r="BY98" s="85" t="str">
        <f t="shared" si="105"/>
        <v>NA</v>
      </c>
    </row>
    <row r="99" spans="1:78" ht="17" x14ac:dyDescent="0.2">
      <c r="A99" s="40" t="s">
        <v>245</v>
      </c>
      <c r="B99" s="55" t="s">
        <v>199</v>
      </c>
      <c r="C99" s="3">
        <v>1</v>
      </c>
      <c r="D99" s="3">
        <v>1</v>
      </c>
      <c r="E99" s="121">
        <v>3</v>
      </c>
      <c r="F99" s="2">
        <v>6</v>
      </c>
      <c r="G99" s="124">
        <v>81</v>
      </c>
      <c r="H99" s="115">
        <v>1</v>
      </c>
      <c r="I99" s="56">
        <v>9.8000000000000007</v>
      </c>
      <c r="J99" s="57" t="s">
        <v>70</v>
      </c>
      <c r="L99" s="45">
        <v>3</v>
      </c>
      <c r="M99" s="45">
        <v>7</v>
      </c>
      <c r="O99" s="45">
        <v>11</v>
      </c>
      <c r="P99" s="46">
        <v>0</v>
      </c>
      <c r="Q99" s="45">
        <v>1</v>
      </c>
      <c r="R99" s="76">
        <f t="shared" si="88"/>
        <v>2</v>
      </c>
      <c r="S99" s="76">
        <f t="shared" si="89"/>
        <v>1</v>
      </c>
      <c r="T99" s="76">
        <f t="shared" si="90"/>
        <v>0</v>
      </c>
      <c r="U99" s="76">
        <v>2</v>
      </c>
      <c r="V99" s="76">
        <f t="shared" si="101"/>
        <v>0</v>
      </c>
      <c r="W99" s="76">
        <f t="shared" si="102"/>
        <v>0</v>
      </c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9"/>
      <c r="AV99" s="87" t="s">
        <v>788</v>
      </c>
      <c r="AW99" s="85" t="s">
        <v>788</v>
      </c>
      <c r="AX99" s="85" t="s">
        <v>788</v>
      </c>
      <c r="AY99" s="85" t="s">
        <v>788</v>
      </c>
      <c r="AZ99" s="85" t="str">
        <f t="shared" si="91"/>
        <v>NA</v>
      </c>
      <c r="BA99" s="85" t="str">
        <f t="shared" si="92"/>
        <v>NA</v>
      </c>
      <c r="BB99" s="85" t="str">
        <f t="shared" si="93"/>
        <v>NA</v>
      </c>
      <c r="BC99" s="85" t="str">
        <f t="shared" si="94"/>
        <v>NA</v>
      </c>
      <c r="BD99" s="85" t="str">
        <f t="shared" si="95"/>
        <v>NA</v>
      </c>
      <c r="BE99" s="85" t="str">
        <f t="shared" si="96"/>
        <v>NA</v>
      </c>
      <c r="BF99" s="85" t="str">
        <f t="shared" si="97"/>
        <v>NA</v>
      </c>
      <c r="BG99" s="79" t="str">
        <f t="shared" si="109"/>
        <v>NA</v>
      </c>
      <c r="BH99" s="79" t="str">
        <f t="shared" si="98"/>
        <v>NA</v>
      </c>
      <c r="BI99" s="85" t="str">
        <f t="shared" si="117"/>
        <v>NA</v>
      </c>
      <c r="BJ99" s="85" t="str">
        <f t="shared" si="110"/>
        <v>NA</v>
      </c>
      <c r="BK99" s="85" t="str">
        <f t="shared" si="108"/>
        <v>NA</v>
      </c>
      <c r="BL99" s="85" t="str">
        <f t="shared" si="99"/>
        <v>NA</v>
      </c>
      <c r="BM99" s="85" t="str">
        <f t="shared" si="119"/>
        <v>NA</v>
      </c>
      <c r="BN99" s="85" t="str">
        <f t="shared" si="120"/>
        <v>NA</v>
      </c>
      <c r="BO99" s="85" t="str">
        <f t="shared" si="116"/>
        <v>NA</v>
      </c>
      <c r="BP99" s="85" t="str">
        <f t="shared" si="118"/>
        <v>NA</v>
      </c>
      <c r="BQ99" s="85" t="str">
        <f t="shared" si="111"/>
        <v>NA</v>
      </c>
      <c r="BR99" s="85" t="str">
        <f t="shared" si="104"/>
        <v>NA</v>
      </c>
      <c r="BS99" s="85" t="str">
        <f t="shared" si="113"/>
        <v>NA</v>
      </c>
      <c r="BT99" s="85" t="str">
        <f t="shared" ref="BT99:BT162" si="125">_xlfn.IFS(ISBLANK(AI99),"NA", AI99&gt;MEDIAN(AI:AI),1,AI99&lt;MEDIAN(AI:AI),0)</f>
        <v>NA</v>
      </c>
      <c r="BU99" s="85" t="str">
        <f t="shared" si="124"/>
        <v>NA</v>
      </c>
      <c r="BV99" s="85" t="str">
        <f t="shared" si="114"/>
        <v>NA</v>
      </c>
      <c r="BW99" s="85" t="str">
        <f t="shared" si="68"/>
        <v>NA</v>
      </c>
      <c r="BX99" s="85" t="str">
        <f t="shared" si="122"/>
        <v>NA</v>
      </c>
      <c r="BY99" s="85" t="str">
        <f t="shared" si="105"/>
        <v>NA</v>
      </c>
    </row>
    <row r="100" spans="1:78" ht="17" x14ac:dyDescent="0.2">
      <c r="A100" s="40" t="s">
        <v>247</v>
      </c>
      <c r="B100" s="55" t="s">
        <v>199</v>
      </c>
      <c r="C100" s="3">
        <v>1</v>
      </c>
      <c r="D100" s="3">
        <v>1</v>
      </c>
      <c r="E100" s="121">
        <v>3</v>
      </c>
      <c r="G100" s="124"/>
      <c r="H100" s="115">
        <v>0</v>
      </c>
      <c r="I100" s="56">
        <v>7</v>
      </c>
      <c r="J100" s="57" t="s">
        <v>70</v>
      </c>
      <c r="L100" s="45">
        <v>14</v>
      </c>
      <c r="M100" s="45">
        <v>9</v>
      </c>
      <c r="O100" s="45">
        <v>13</v>
      </c>
      <c r="P100" s="46">
        <v>1</v>
      </c>
      <c r="R100" s="76">
        <f t="shared" si="88"/>
        <v>2</v>
      </c>
      <c r="S100" s="76">
        <f t="shared" si="89"/>
        <v>1</v>
      </c>
      <c r="T100" s="76">
        <f t="shared" si="90"/>
        <v>1</v>
      </c>
      <c r="U100" s="76">
        <v>2</v>
      </c>
      <c r="V100" s="76">
        <f t="shared" si="101"/>
        <v>1</v>
      </c>
      <c r="W100" s="76">
        <f t="shared" si="102"/>
        <v>1</v>
      </c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9"/>
      <c r="AV100" s="87" t="s">
        <v>788</v>
      </c>
      <c r="AW100" s="85" t="s">
        <v>788</v>
      </c>
      <c r="AX100" s="85" t="s">
        <v>788</v>
      </c>
      <c r="AY100" s="85" t="s">
        <v>788</v>
      </c>
      <c r="AZ100" s="85" t="str">
        <f t="shared" si="91"/>
        <v>NA</v>
      </c>
      <c r="BA100" s="85" t="str">
        <f t="shared" si="92"/>
        <v>NA</v>
      </c>
      <c r="BB100" s="85" t="str">
        <f t="shared" si="93"/>
        <v>NA</v>
      </c>
      <c r="BC100" s="85" t="str">
        <f t="shared" si="94"/>
        <v>NA</v>
      </c>
      <c r="BD100" s="85" t="str">
        <f t="shared" si="95"/>
        <v>NA</v>
      </c>
      <c r="BE100" s="85" t="str">
        <f t="shared" si="96"/>
        <v>NA</v>
      </c>
      <c r="BF100" s="85" t="str">
        <f t="shared" si="97"/>
        <v>NA</v>
      </c>
      <c r="BG100" s="79" t="str">
        <f t="shared" si="109"/>
        <v>NA</v>
      </c>
      <c r="BH100" s="79" t="str">
        <f t="shared" si="98"/>
        <v>NA</v>
      </c>
      <c r="BI100" s="85" t="str">
        <f t="shared" si="117"/>
        <v>NA</v>
      </c>
      <c r="BJ100" s="85" t="str">
        <f t="shared" si="110"/>
        <v>NA</v>
      </c>
      <c r="BK100" s="85" t="str">
        <f t="shared" si="108"/>
        <v>NA</v>
      </c>
      <c r="BL100" s="85" t="str">
        <f t="shared" si="99"/>
        <v>NA</v>
      </c>
      <c r="BM100" s="85" t="str">
        <f t="shared" si="119"/>
        <v>NA</v>
      </c>
      <c r="BN100" s="85" t="str">
        <f t="shared" si="120"/>
        <v>NA</v>
      </c>
      <c r="BO100" s="85" t="str">
        <f t="shared" si="116"/>
        <v>NA</v>
      </c>
      <c r="BP100" s="85" t="str">
        <f t="shared" si="118"/>
        <v>NA</v>
      </c>
      <c r="BQ100" s="85" t="str">
        <f t="shared" si="111"/>
        <v>NA</v>
      </c>
      <c r="BR100" s="85" t="str">
        <f t="shared" si="104"/>
        <v>NA</v>
      </c>
      <c r="BS100" s="85" t="str">
        <f t="shared" si="113"/>
        <v>NA</v>
      </c>
      <c r="BT100" s="85" t="str">
        <f t="shared" si="125"/>
        <v>NA</v>
      </c>
      <c r="BU100" s="85" t="str">
        <f t="shared" si="124"/>
        <v>NA</v>
      </c>
      <c r="BV100" s="85" t="str">
        <f t="shared" si="114"/>
        <v>NA</v>
      </c>
      <c r="BW100" s="85" t="str">
        <f t="shared" si="68"/>
        <v>NA</v>
      </c>
      <c r="BX100" s="85" t="str">
        <f t="shared" si="122"/>
        <v>NA</v>
      </c>
      <c r="BY100" s="85" t="str">
        <f t="shared" si="105"/>
        <v>NA</v>
      </c>
    </row>
    <row r="101" spans="1:78" ht="17" x14ac:dyDescent="0.2">
      <c r="A101" s="40" t="s">
        <v>249</v>
      </c>
      <c r="B101" s="55" t="s">
        <v>199</v>
      </c>
      <c r="C101" s="3">
        <v>1</v>
      </c>
      <c r="D101" s="3">
        <v>1</v>
      </c>
      <c r="E101" s="121">
        <v>3</v>
      </c>
      <c r="G101" s="124"/>
      <c r="H101" s="115">
        <v>1</v>
      </c>
      <c r="I101" s="56">
        <v>9</v>
      </c>
      <c r="J101" s="57" t="s">
        <v>70</v>
      </c>
      <c r="L101" s="45">
        <v>9</v>
      </c>
      <c r="O101" s="45">
        <v>12</v>
      </c>
      <c r="P101" s="46">
        <v>0</v>
      </c>
      <c r="Q101" s="45">
        <v>1</v>
      </c>
      <c r="R101" s="76">
        <f t="shared" si="88"/>
        <v>1</v>
      </c>
      <c r="S101" s="76">
        <f t="shared" si="89"/>
        <v>1</v>
      </c>
      <c r="T101" s="76">
        <f t="shared" si="90"/>
        <v>0</v>
      </c>
      <c r="U101" s="76">
        <v>1</v>
      </c>
      <c r="V101" s="76">
        <f t="shared" si="101"/>
        <v>1</v>
      </c>
      <c r="W101" s="76">
        <f t="shared" si="102"/>
        <v>0</v>
      </c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9"/>
      <c r="AV101" s="87" t="s">
        <v>788</v>
      </c>
      <c r="AW101" s="85" t="s">
        <v>788</v>
      </c>
      <c r="AX101" s="85" t="s">
        <v>788</v>
      </c>
      <c r="AY101" s="85" t="s">
        <v>788</v>
      </c>
      <c r="AZ101" s="85" t="str">
        <f t="shared" si="91"/>
        <v>NA</v>
      </c>
      <c r="BA101" s="85" t="str">
        <f t="shared" si="92"/>
        <v>NA</v>
      </c>
      <c r="BB101" s="85" t="str">
        <f t="shared" si="93"/>
        <v>NA</v>
      </c>
      <c r="BC101" s="85" t="str">
        <f t="shared" si="94"/>
        <v>NA</v>
      </c>
      <c r="BD101" s="85" t="str">
        <f t="shared" si="95"/>
        <v>NA</v>
      </c>
      <c r="BE101" s="85" t="str">
        <f t="shared" si="96"/>
        <v>NA</v>
      </c>
      <c r="BF101" s="85" t="str">
        <f t="shared" si="97"/>
        <v>NA</v>
      </c>
      <c r="BG101" s="79" t="str">
        <f t="shared" si="109"/>
        <v>NA</v>
      </c>
      <c r="BH101" s="79" t="str">
        <f t="shared" si="98"/>
        <v>NA</v>
      </c>
      <c r="BI101" s="85" t="str">
        <f t="shared" si="117"/>
        <v>NA</v>
      </c>
      <c r="BJ101" s="85" t="str">
        <f t="shared" si="110"/>
        <v>NA</v>
      </c>
      <c r="BK101" s="85" t="str">
        <f t="shared" si="108"/>
        <v>NA</v>
      </c>
      <c r="BL101" s="85" t="str">
        <f t="shared" si="99"/>
        <v>NA</v>
      </c>
      <c r="BM101" s="85" t="str">
        <f t="shared" si="119"/>
        <v>NA</v>
      </c>
      <c r="BN101" s="85" t="str">
        <f t="shared" si="120"/>
        <v>NA</v>
      </c>
      <c r="BO101" s="85" t="str">
        <f t="shared" si="116"/>
        <v>NA</v>
      </c>
      <c r="BP101" s="85" t="str">
        <f t="shared" si="118"/>
        <v>NA</v>
      </c>
      <c r="BQ101" s="85" t="str">
        <f t="shared" si="111"/>
        <v>NA</v>
      </c>
      <c r="BR101" s="85" t="str">
        <f t="shared" si="104"/>
        <v>NA</v>
      </c>
      <c r="BS101" s="85" t="str">
        <f t="shared" si="113"/>
        <v>NA</v>
      </c>
      <c r="BT101" s="85" t="str">
        <f t="shared" si="125"/>
        <v>NA</v>
      </c>
      <c r="BU101" s="85" t="str">
        <f t="shared" si="124"/>
        <v>NA</v>
      </c>
      <c r="BV101" s="85" t="str">
        <f t="shared" si="114"/>
        <v>NA</v>
      </c>
      <c r="BW101" s="85" t="str">
        <f t="shared" si="68"/>
        <v>NA</v>
      </c>
      <c r="BX101" s="85" t="str">
        <f t="shared" si="122"/>
        <v>NA</v>
      </c>
      <c r="BY101" s="85" t="str">
        <f t="shared" si="105"/>
        <v>NA</v>
      </c>
    </row>
    <row r="102" spans="1:78" x14ac:dyDescent="0.2">
      <c r="A102" s="40" t="s">
        <v>251</v>
      </c>
      <c r="B102" s="55" t="s">
        <v>199</v>
      </c>
      <c r="C102" s="3">
        <v>1</v>
      </c>
      <c r="D102" s="3">
        <v>1</v>
      </c>
      <c r="E102" s="121">
        <v>3</v>
      </c>
      <c r="F102" s="2">
        <v>6</v>
      </c>
      <c r="G102" s="124">
        <v>77</v>
      </c>
      <c r="H102" s="115">
        <v>1</v>
      </c>
      <c r="I102" s="56">
        <v>9.5</v>
      </c>
      <c r="J102" s="57" t="s">
        <v>37</v>
      </c>
      <c r="L102" s="45">
        <v>3</v>
      </c>
      <c r="M102" s="45">
        <v>6</v>
      </c>
      <c r="N102" s="45">
        <v>7</v>
      </c>
      <c r="O102" s="45">
        <v>6</v>
      </c>
      <c r="P102" s="46">
        <v>1</v>
      </c>
      <c r="R102" s="76">
        <f t="shared" si="88"/>
        <v>3</v>
      </c>
      <c r="S102" s="76">
        <f t="shared" si="89"/>
        <v>0</v>
      </c>
      <c r="T102" s="76">
        <f t="shared" si="90"/>
        <v>0</v>
      </c>
      <c r="U102" s="76">
        <v>3</v>
      </c>
      <c r="V102" s="76">
        <f t="shared" si="101"/>
        <v>0</v>
      </c>
      <c r="W102" s="76">
        <f t="shared" si="102"/>
        <v>0</v>
      </c>
      <c r="X102" s="58">
        <v>4.166666666666667</v>
      </c>
      <c r="Y102" s="58">
        <v>4.7692307692307692</v>
      </c>
      <c r="Z102" s="58">
        <v>3.8461538461538463</v>
      </c>
      <c r="AA102" s="58">
        <v>4.6923076923076925</v>
      </c>
      <c r="AB102" s="58">
        <v>4.7692307692307692</v>
      </c>
      <c r="AC102" s="58">
        <v>4.4615384615384617</v>
      </c>
      <c r="AD102" s="58">
        <v>4.5</v>
      </c>
      <c r="AE102" s="58">
        <v>4.416666666666667</v>
      </c>
      <c r="AF102" s="58">
        <v>3.9166666666666665</v>
      </c>
      <c r="AG102" s="58">
        <v>3</v>
      </c>
      <c r="AH102" s="58">
        <v>5.2307692307692308</v>
      </c>
      <c r="AI102" s="58">
        <v>4.9230769230769234</v>
      </c>
      <c r="AJ102" s="58">
        <v>5.2307692307692308</v>
      </c>
      <c r="AK102" s="58">
        <v>4.416666666666667</v>
      </c>
      <c r="AL102" s="58">
        <v>4.8888888888888893</v>
      </c>
      <c r="AM102" s="58">
        <v>3.8</v>
      </c>
      <c r="AN102" s="59">
        <v>4.5</v>
      </c>
      <c r="AO102" s="49">
        <v>4.6518803418803421</v>
      </c>
      <c r="AP102" s="49">
        <v>4.212820512820513</v>
      </c>
      <c r="AQ102" s="49">
        <v>4.450854700854701</v>
      </c>
      <c r="AR102" s="60">
        <v>4.8648504273504276</v>
      </c>
      <c r="AS102" s="51">
        <v>73.5</v>
      </c>
      <c r="AT102" s="51">
        <v>6.5</v>
      </c>
      <c r="AU102" s="51">
        <v>70.5</v>
      </c>
      <c r="AV102" s="87">
        <f t="shared" ref="AV102:AY103" si="126">IF(AO102&lt;MEDIAN(AO:AO),0,1)</f>
        <v>0</v>
      </c>
      <c r="AW102" s="85">
        <f t="shared" si="126"/>
        <v>0</v>
      </c>
      <c r="AX102" s="85">
        <f t="shared" si="126"/>
        <v>0</v>
      </c>
      <c r="AY102" s="85">
        <f t="shared" si="126"/>
        <v>1</v>
      </c>
      <c r="AZ102" s="85" t="e">
        <f t="shared" si="91"/>
        <v>#N/A</v>
      </c>
      <c r="BA102" s="85" t="e">
        <f t="shared" si="92"/>
        <v>#N/A</v>
      </c>
      <c r="BB102" s="85" t="e">
        <f t="shared" si="93"/>
        <v>#N/A</v>
      </c>
      <c r="BC102" s="85" t="e">
        <f t="shared" si="94"/>
        <v>#N/A</v>
      </c>
      <c r="BD102" s="85">
        <f t="shared" si="95"/>
        <v>1</v>
      </c>
      <c r="BE102" s="85">
        <f t="shared" si="96"/>
        <v>0</v>
      </c>
      <c r="BF102" s="85">
        <f t="shared" si="97"/>
        <v>0</v>
      </c>
      <c r="BG102" s="79">
        <f t="shared" si="109"/>
        <v>0</v>
      </c>
      <c r="BH102" s="79">
        <f t="shared" si="98"/>
        <v>2</v>
      </c>
      <c r="BI102" s="85">
        <f t="shared" si="117"/>
        <v>0</v>
      </c>
      <c r="BJ102" s="85">
        <f t="shared" si="110"/>
        <v>0</v>
      </c>
      <c r="BK102" s="85">
        <f t="shared" si="108"/>
        <v>0</v>
      </c>
      <c r="BL102" s="85">
        <f t="shared" si="99"/>
        <v>1</v>
      </c>
      <c r="BM102" s="85">
        <f t="shared" si="119"/>
        <v>0</v>
      </c>
      <c r="BN102" s="85">
        <f t="shared" si="120"/>
        <v>1</v>
      </c>
      <c r="BO102" s="85">
        <f t="shared" si="116"/>
        <v>1</v>
      </c>
      <c r="BP102" s="85">
        <f t="shared" si="118"/>
        <v>1</v>
      </c>
      <c r="BQ102" s="85">
        <f t="shared" si="111"/>
        <v>0</v>
      </c>
      <c r="BR102" s="85">
        <f t="shared" si="104"/>
        <v>0</v>
      </c>
      <c r="BS102" s="85">
        <f t="shared" si="113"/>
        <v>1</v>
      </c>
      <c r="BT102" s="85">
        <f t="shared" si="125"/>
        <v>1</v>
      </c>
      <c r="BU102" s="85">
        <f t="shared" si="124"/>
        <v>1</v>
      </c>
      <c r="BV102" s="85">
        <f t="shared" si="114"/>
        <v>0</v>
      </c>
      <c r="BW102" s="85">
        <f t="shared" si="68"/>
        <v>1</v>
      </c>
      <c r="BX102" s="85">
        <f t="shared" si="122"/>
        <v>0</v>
      </c>
      <c r="BY102" s="85">
        <f t="shared" si="105"/>
        <v>1</v>
      </c>
      <c r="BZ102" s="40">
        <f>LOOKUP(A102,ANT!D:D,ANT!K:K)</f>
        <v>69.4444444444444</v>
      </c>
    </row>
    <row r="103" spans="1:78" x14ac:dyDescent="0.2">
      <c r="A103" s="40" t="s">
        <v>253</v>
      </c>
      <c r="B103" s="55" t="s">
        <v>199</v>
      </c>
      <c r="C103" s="3">
        <v>1</v>
      </c>
      <c r="D103" s="3">
        <v>1</v>
      </c>
      <c r="E103" s="121">
        <v>3</v>
      </c>
      <c r="F103" s="2">
        <v>7</v>
      </c>
      <c r="G103" s="124">
        <v>85</v>
      </c>
      <c r="H103" s="115">
        <v>0</v>
      </c>
      <c r="I103" s="56">
        <v>9.1999999999999993</v>
      </c>
      <c r="J103" s="57" t="s">
        <v>37</v>
      </c>
      <c r="L103" s="45">
        <v>6</v>
      </c>
      <c r="M103" s="45">
        <v>9</v>
      </c>
      <c r="O103" s="45">
        <v>12</v>
      </c>
      <c r="P103" s="46">
        <v>0</v>
      </c>
      <c r="Q103" s="45">
        <v>1</v>
      </c>
      <c r="R103" s="76">
        <f t="shared" si="88"/>
        <v>2</v>
      </c>
      <c r="S103" s="76">
        <f t="shared" si="89"/>
        <v>1</v>
      </c>
      <c r="T103" s="76">
        <f t="shared" si="90"/>
        <v>0</v>
      </c>
      <c r="U103" s="76">
        <v>2</v>
      </c>
      <c r="V103" s="76">
        <f t="shared" si="101"/>
        <v>1</v>
      </c>
      <c r="W103" s="76">
        <f t="shared" si="102"/>
        <v>0</v>
      </c>
      <c r="X103" s="58">
        <v>4.384615384615385</v>
      </c>
      <c r="Y103" s="58">
        <v>5.6923076923076925</v>
      </c>
      <c r="Z103" s="58">
        <v>5.1538461538461542</v>
      </c>
      <c r="AA103" s="58">
        <v>4.384615384615385</v>
      </c>
      <c r="AB103" s="58">
        <v>4.9230769230769234</v>
      </c>
      <c r="AC103" s="58">
        <v>4.1538461538461542</v>
      </c>
      <c r="AD103" s="58">
        <v>4.416666666666667</v>
      </c>
      <c r="AE103" s="58">
        <v>3.9166666666666665</v>
      </c>
      <c r="AF103" s="58">
        <v>4.25</v>
      </c>
      <c r="AG103" s="58">
        <v>5.4615384615384617</v>
      </c>
      <c r="AH103" s="58">
        <v>4.1538461538461542</v>
      </c>
      <c r="AI103" s="58">
        <v>4.5384615384615383</v>
      </c>
      <c r="AJ103" s="58">
        <v>5.5384615384615383</v>
      </c>
      <c r="AK103" s="58">
        <v>5</v>
      </c>
      <c r="AL103" s="58">
        <v>4</v>
      </c>
      <c r="AM103" s="58">
        <v>3.2</v>
      </c>
      <c r="AN103" s="59">
        <v>3.7142857142857144</v>
      </c>
      <c r="AO103" s="49">
        <v>4.4553846153846148</v>
      </c>
      <c r="AP103" s="49">
        <v>4.43974358974359</v>
      </c>
      <c r="AQ103" s="49">
        <v>4.7820512820512819</v>
      </c>
      <c r="AR103" s="60">
        <v>4.7692307692307692</v>
      </c>
      <c r="AS103" s="51">
        <v>42</v>
      </c>
      <c r="AT103" s="51">
        <v>81.5</v>
      </c>
      <c r="AU103" s="51">
        <v>-41</v>
      </c>
      <c r="AV103" s="87">
        <f t="shared" si="126"/>
        <v>0</v>
      </c>
      <c r="AW103" s="85">
        <f t="shared" si="126"/>
        <v>1</v>
      </c>
      <c r="AX103" s="85">
        <f t="shared" si="126"/>
        <v>1</v>
      </c>
      <c r="AY103" s="85">
        <f t="shared" si="126"/>
        <v>0</v>
      </c>
      <c r="AZ103" s="85" t="e">
        <f t="shared" si="91"/>
        <v>#N/A</v>
      </c>
      <c r="BA103" s="85" t="e">
        <f t="shared" si="92"/>
        <v>#N/A</v>
      </c>
      <c r="BB103" s="85" t="e">
        <f t="shared" si="93"/>
        <v>#N/A</v>
      </c>
      <c r="BC103" s="85" t="e">
        <f t="shared" si="94"/>
        <v>#N/A</v>
      </c>
      <c r="BD103" s="85">
        <f t="shared" si="95"/>
        <v>0</v>
      </c>
      <c r="BE103" s="85">
        <f t="shared" si="96"/>
        <v>1</v>
      </c>
      <c r="BF103" s="85">
        <f t="shared" si="97"/>
        <v>0</v>
      </c>
      <c r="BG103" s="79">
        <f t="shared" si="109"/>
        <v>1</v>
      </c>
      <c r="BH103" s="79">
        <f t="shared" si="98"/>
        <v>1</v>
      </c>
      <c r="BI103" s="85">
        <f t="shared" si="117"/>
        <v>0</v>
      </c>
      <c r="BJ103" s="85">
        <f t="shared" si="110"/>
        <v>1</v>
      </c>
      <c r="BK103" s="85">
        <f t="shared" si="108"/>
        <v>1</v>
      </c>
      <c r="BL103" s="85">
        <f>IF(AA103&gt;MEDIAN(AA:AA),1,0)</f>
        <v>0</v>
      </c>
      <c r="BM103" s="85">
        <f t="shared" si="119"/>
        <v>0</v>
      </c>
      <c r="BN103" s="85">
        <f t="shared" si="120"/>
        <v>1</v>
      </c>
      <c r="BO103" s="85">
        <f t="shared" si="116"/>
        <v>1</v>
      </c>
      <c r="BP103" s="85">
        <f t="shared" si="118"/>
        <v>0</v>
      </c>
      <c r="BQ103" s="85">
        <f t="shared" si="111"/>
        <v>1</v>
      </c>
      <c r="BR103" s="85">
        <f t="shared" si="104"/>
        <v>1</v>
      </c>
      <c r="BS103" s="85">
        <f t="shared" si="113"/>
        <v>0</v>
      </c>
      <c r="BT103" s="85">
        <f t="shared" si="125"/>
        <v>0</v>
      </c>
      <c r="BU103" s="85">
        <f t="shared" si="124"/>
        <v>1</v>
      </c>
      <c r="BV103" s="85">
        <f>IF(AK103&gt;MEDIAN(AK:AK),1,0)</f>
        <v>0</v>
      </c>
      <c r="BW103" s="85">
        <f t="shared" si="68"/>
        <v>0</v>
      </c>
      <c r="BX103" s="85">
        <f t="shared" si="122"/>
        <v>0</v>
      </c>
      <c r="BY103" s="85">
        <f t="shared" ref="BY103:BY129" si="127">_xlfn.IFS(ISBLANK(AN103),"NA", AN103&gt;MEDIAN(AN:AN),1,AN103&lt;MEDIAN(AN:AN),0)</f>
        <v>0</v>
      </c>
      <c r="BZ103" s="40">
        <f>LOOKUP(A103,ANT!D:D,ANT!K:K)</f>
        <v>79.1666666666666</v>
      </c>
    </row>
    <row r="104" spans="1:78" ht="17" x14ac:dyDescent="0.2">
      <c r="A104" s="40" t="s">
        <v>255</v>
      </c>
      <c r="B104" s="55" t="s">
        <v>199</v>
      </c>
      <c r="C104" s="3">
        <v>1</v>
      </c>
      <c r="D104" s="3">
        <v>1</v>
      </c>
      <c r="E104" s="121">
        <v>3</v>
      </c>
      <c r="F104" s="2">
        <v>6</v>
      </c>
      <c r="G104" s="124">
        <v>80</v>
      </c>
      <c r="H104" s="115">
        <v>1</v>
      </c>
      <c r="I104" s="56">
        <v>7.8</v>
      </c>
      <c r="J104" s="57" t="s">
        <v>70</v>
      </c>
      <c r="L104" s="45">
        <v>4</v>
      </c>
      <c r="M104" s="45">
        <v>8</v>
      </c>
      <c r="O104" s="45">
        <v>8</v>
      </c>
      <c r="P104" s="46">
        <v>0</v>
      </c>
      <c r="Q104" s="45">
        <v>1</v>
      </c>
      <c r="R104" s="76">
        <f t="shared" si="88"/>
        <v>2</v>
      </c>
      <c r="S104" s="76">
        <f t="shared" si="89"/>
        <v>0</v>
      </c>
      <c r="T104" s="76">
        <f t="shared" si="90"/>
        <v>0</v>
      </c>
      <c r="U104" s="76">
        <v>2</v>
      </c>
      <c r="V104" s="76">
        <f t="shared" si="101"/>
        <v>0</v>
      </c>
      <c r="W104" s="76">
        <f t="shared" si="102"/>
        <v>0</v>
      </c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9"/>
      <c r="AV104" s="87" t="s">
        <v>788</v>
      </c>
      <c r="AW104" s="85" t="s">
        <v>788</v>
      </c>
      <c r="AX104" s="85" t="s">
        <v>788</v>
      </c>
      <c r="AY104" s="85" t="s">
        <v>788</v>
      </c>
      <c r="AZ104" s="85" t="str">
        <f t="shared" si="91"/>
        <v>NA</v>
      </c>
      <c r="BA104" s="85" t="str">
        <f t="shared" si="92"/>
        <v>NA</v>
      </c>
      <c r="BB104" s="85" t="str">
        <f t="shared" si="93"/>
        <v>NA</v>
      </c>
      <c r="BC104" s="85" t="str">
        <f t="shared" si="94"/>
        <v>NA</v>
      </c>
      <c r="BD104" s="85" t="str">
        <f t="shared" si="95"/>
        <v>NA</v>
      </c>
      <c r="BE104" s="85" t="str">
        <f t="shared" si="96"/>
        <v>NA</v>
      </c>
      <c r="BF104" s="85" t="str">
        <f t="shared" si="97"/>
        <v>NA</v>
      </c>
      <c r="BG104" s="79" t="str">
        <f t="shared" si="109"/>
        <v>NA</v>
      </c>
      <c r="BH104" s="79" t="str">
        <f t="shared" si="98"/>
        <v>NA</v>
      </c>
      <c r="BI104" s="85" t="str">
        <f t="shared" si="117"/>
        <v>NA</v>
      </c>
      <c r="BJ104" s="85" t="str">
        <f t="shared" si="110"/>
        <v>NA</v>
      </c>
      <c r="BK104" s="85" t="str">
        <f t="shared" si="108"/>
        <v>NA</v>
      </c>
      <c r="BL104" s="85" t="str">
        <f t="shared" ref="BL104:BL111" si="128">_xlfn.IFS(ISBLANK(AA104),"NA", AA104&gt;MEDIAN(AA:AA),1,AA104&lt;MEDIAN(AA:AA),0)</f>
        <v>NA</v>
      </c>
      <c r="BM104" s="85" t="str">
        <f t="shared" si="119"/>
        <v>NA</v>
      </c>
      <c r="BN104" s="85" t="str">
        <f t="shared" si="120"/>
        <v>NA</v>
      </c>
      <c r="BO104" s="85" t="str">
        <f t="shared" si="116"/>
        <v>NA</v>
      </c>
      <c r="BP104" s="85" t="str">
        <f t="shared" si="118"/>
        <v>NA</v>
      </c>
      <c r="BQ104" s="85" t="str">
        <f t="shared" si="111"/>
        <v>NA</v>
      </c>
      <c r="BR104" s="85" t="str">
        <f t="shared" si="104"/>
        <v>NA</v>
      </c>
      <c r="BS104" s="85" t="str">
        <f t="shared" si="113"/>
        <v>NA</v>
      </c>
      <c r="BT104" s="85" t="str">
        <f t="shared" si="125"/>
        <v>NA</v>
      </c>
      <c r="BU104" s="85" t="str">
        <f t="shared" si="124"/>
        <v>NA</v>
      </c>
      <c r="BV104" s="85" t="str">
        <f t="shared" ref="BV104:BV135" si="129">_xlfn.IFS(ISBLANK(AK104),"NA", AK104&gt;MEDIAN(AK:AK),1,AK104&lt;MEDIAN(AK:AK),0)</f>
        <v>NA</v>
      </c>
      <c r="BW104" s="85" t="str">
        <f t="shared" si="68"/>
        <v>NA</v>
      </c>
      <c r="BX104" s="85" t="str">
        <f t="shared" si="122"/>
        <v>NA</v>
      </c>
      <c r="BY104" s="85" t="str">
        <f t="shared" si="127"/>
        <v>NA</v>
      </c>
    </row>
    <row r="105" spans="1:78" x14ac:dyDescent="0.2">
      <c r="A105" s="40" t="s">
        <v>257</v>
      </c>
      <c r="B105" s="55" t="s">
        <v>199</v>
      </c>
      <c r="C105" s="3">
        <v>1</v>
      </c>
      <c r="D105" s="3">
        <v>1</v>
      </c>
      <c r="E105" s="121">
        <v>3</v>
      </c>
      <c r="F105" s="2">
        <v>6</v>
      </c>
      <c r="G105" s="124">
        <v>75</v>
      </c>
      <c r="H105" s="115">
        <v>0</v>
      </c>
      <c r="I105" s="56">
        <v>8.4</v>
      </c>
      <c r="J105" s="57" t="s">
        <v>37</v>
      </c>
      <c r="L105" s="45">
        <v>8</v>
      </c>
      <c r="O105" s="45">
        <v>12</v>
      </c>
      <c r="P105" s="46">
        <v>1</v>
      </c>
      <c r="R105" s="76">
        <f t="shared" si="88"/>
        <v>1</v>
      </c>
      <c r="S105" s="76">
        <f t="shared" si="89"/>
        <v>1</v>
      </c>
      <c r="T105" s="76">
        <f t="shared" si="90"/>
        <v>1</v>
      </c>
      <c r="U105" s="76">
        <v>1</v>
      </c>
      <c r="V105" s="76">
        <f t="shared" si="101"/>
        <v>1</v>
      </c>
      <c r="W105" s="76">
        <f t="shared" si="102"/>
        <v>1</v>
      </c>
      <c r="X105" s="58">
        <v>5.333333333333333</v>
      </c>
      <c r="Y105" s="58">
        <v>4.8461538461538458</v>
      </c>
      <c r="Z105" s="58">
        <v>5.1538461538461542</v>
      </c>
      <c r="AA105" s="58">
        <v>3</v>
      </c>
      <c r="AB105" s="58">
        <v>5.7692307692307692</v>
      </c>
      <c r="AC105" s="58">
        <v>6.2307692307692308</v>
      </c>
      <c r="AD105" s="58">
        <v>3</v>
      </c>
      <c r="AE105" s="58">
        <v>2.6666666666666665</v>
      </c>
      <c r="AF105" s="58">
        <v>4.166666666666667</v>
      </c>
      <c r="AG105" s="58">
        <v>3.9230769230769229</v>
      </c>
      <c r="AH105" s="58">
        <v>5.615384615384615</v>
      </c>
      <c r="AI105" s="58">
        <v>4.7692307692307692</v>
      </c>
      <c r="AJ105" s="58">
        <v>4.8461538461538458</v>
      </c>
      <c r="AK105" s="58">
        <v>5.5</v>
      </c>
      <c r="AL105" s="58">
        <v>1</v>
      </c>
      <c r="AM105" s="58">
        <v>4.5999999999999996</v>
      </c>
      <c r="AN105" s="59">
        <v>2.2857142857142856</v>
      </c>
      <c r="AO105" s="49">
        <v>4.1430769230769231</v>
      </c>
      <c r="AP105" s="49">
        <v>3.8743589743589739</v>
      </c>
      <c r="AQ105" s="49">
        <v>5.0555555555555554</v>
      </c>
      <c r="AR105" s="60">
        <v>4.0288461538461533</v>
      </c>
      <c r="AS105" s="51">
        <v>21.5</v>
      </c>
      <c r="AT105" s="51">
        <v>42.5</v>
      </c>
      <c r="AU105" s="51">
        <v>21.5</v>
      </c>
      <c r="AV105" s="87">
        <f>IF(AO105&lt;MEDIAN(AO:AO),0,1)</f>
        <v>0</v>
      </c>
      <c r="AW105" s="85">
        <f>IF(AP105&lt;MEDIAN(AP:AP),0,1)</f>
        <v>0</v>
      </c>
      <c r="AX105" s="85">
        <f>IF(AQ105&lt;MEDIAN(AQ:AQ),0,1)</f>
        <v>1</v>
      </c>
      <c r="AY105" s="85">
        <f>IF(AR105&lt;MEDIAN(AR:AR),0,1)</f>
        <v>0</v>
      </c>
      <c r="AZ105" s="85">
        <f t="shared" si="91"/>
        <v>0</v>
      </c>
      <c r="BA105" s="85">
        <f t="shared" si="92"/>
        <v>0</v>
      </c>
      <c r="BB105" s="85">
        <f t="shared" si="93"/>
        <v>1</v>
      </c>
      <c r="BC105" s="85">
        <f t="shared" si="94"/>
        <v>0</v>
      </c>
      <c r="BD105" s="85">
        <f t="shared" si="95"/>
        <v>0</v>
      </c>
      <c r="BE105" s="85">
        <f t="shared" si="96"/>
        <v>1</v>
      </c>
      <c r="BF105" s="85">
        <f t="shared" si="97"/>
        <v>0</v>
      </c>
      <c r="BG105" s="79">
        <f t="shared" si="109"/>
        <v>0</v>
      </c>
      <c r="BH105" s="79">
        <f t="shared" si="98"/>
        <v>0</v>
      </c>
      <c r="BI105" s="85">
        <f t="shared" si="117"/>
        <v>1</v>
      </c>
      <c r="BJ105" s="85">
        <f>IF(Y105&gt;MEDIAN(Y:Y),1,0)</f>
        <v>0</v>
      </c>
      <c r="BK105" s="85">
        <f t="shared" si="108"/>
        <v>1</v>
      </c>
      <c r="BL105" s="85">
        <f t="shared" si="128"/>
        <v>0</v>
      </c>
      <c r="BM105" s="85">
        <f t="shared" si="119"/>
        <v>1</v>
      </c>
      <c r="BN105" s="85">
        <f t="shared" si="120"/>
        <v>1</v>
      </c>
      <c r="BO105" s="85">
        <f t="shared" si="116"/>
        <v>0</v>
      </c>
      <c r="BP105" s="85">
        <f t="shared" si="118"/>
        <v>0</v>
      </c>
      <c r="BQ105" s="85">
        <f>IF(AF105&gt;MEDIAN(AF:AF),1,0)</f>
        <v>0</v>
      </c>
      <c r="BR105" s="85">
        <f t="shared" si="104"/>
        <v>0</v>
      </c>
      <c r="BS105" s="85">
        <f t="shared" si="113"/>
        <v>1</v>
      </c>
      <c r="BT105" s="85">
        <f t="shared" si="125"/>
        <v>1</v>
      </c>
      <c r="BU105" s="85">
        <f t="shared" si="124"/>
        <v>0</v>
      </c>
      <c r="BV105" s="85">
        <f t="shared" si="129"/>
        <v>1</v>
      </c>
      <c r="BW105" s="85">
        <f t="shared" si="68"/>
        <v>0</v>
      </c>
      <c r="BX105" s="85">
        <f t="shared" si="122"/>
        <v>1</v>
      </c>
      <c r="BY105" s="85">
        <f t="shared" si="127"/>
        <v>0</v>
      </c>
      <c r="BZ105" s="40">
        <f>LOOKUP(A105,ANT!D:D,ANT!K:K)</f>
        <v>81.25</v>
      </c>
    </row>
    <row r="106" spans="1:78" ht="17" x14ac:dyDescent="0.2">
      <c r="A106" s="40" t="s">
        <v>259</v>
      </c>
      <c r="B106" s="55" t="s">
        <v>199</v>
      </c>
      <c r="C106" s="3">
        <v>1</v>
      </c>
      <c r="D106" s="3">
        <v>1</v>
      </c>
      <c r="E106" s="121">
        <v>3</v>
      </c>
      <c r="G106" s="124"/>
      <c r="H106" s="115">
        <v>0</v>
      </c>
      <c r="I106" s="56">
        <v>8.6</v>
      </c>
      <c r="J106" s="57" t="s">
        <v>70</v>
      </c>
      <c r="L106" s="45">
        <v>9</v>
      </c>
      <c r="O106" s="45">
        <v>13</v>
      </c>
      <c r="P106" s="46">
        <v>1</v>
      </c>
      <c r="R106" s="76">
        <f t="shared" si="88"/>
        <v>1</v>
      </c>
      <c r="S106" s="76">
        <f t="shared" si="89"/>
        <v>1</v>
      </c>
      <c r="T106" s="76">
        <f t="shared" si="90"/>
        <v>1</v>
      </c>
      <c r="U106" s="76">
        <v>1</v>
      </c>
      <c r="V106" s="76">
        <f t="shared" si="101"/>
        <v>1</v>
      </c>
      <c r="W106" s="76">
        <f t="shared" si="102"/>
        <v>1</v>
      </c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9"/>
      <c r="AV106" s="87" t="s">
        <v>788</v>
      </c>
      <c r="AW106" s="85" t="s">
        <v>788</v>
      </c>
      <c r="AX106" s="85" t="s">
        <v>788</v>
      </c>
      <c r="AY106" s="85" t="s">
        <v>788</v>
      </c>
      <c r="AZ106" s="85" t="str">
        <f t="shared" si="91"/>
        <v>NA</v>
      </c>
      <c r="BA106" s="85" t="str">
        <f t="shared" si="92"/>
        <v>NA</v>
      </c>
      <c r="BB106" s="85" t="str">
        <f t="shared" si="93"/>
        <v>NA</v>
      </c>
      <c r="BC106" s="85" t="str">
        <f t="shared" si="94"/>
        <v>NA</v>
      </c>
      <c r="BD106" s="85" t="str">
        <f t="shared" si="95"/>
        <v>NA</v>
      </c>
      <c r="BE106" s="85" t="str">
        <f t="shared" si="96"/>
        <v>NA</v>
      </c>
      <c r="BF106" s="85" t="str">
        <f t="shared" si="97"/>
        <v>NA</v>
      </c>
      <c r="BG106" s="79" t="str">
        <f t="shared" si="109"/>
        <v>NA</v>
      </c>
      <c r="BH106" s="79" t="str">
        <f t="shared" si="98"/>
        <v>NA</v>
      </c>
      <c r="BI106" s="85" t="str">
        <f t="shared" si="117"/>
        <v>NA</v>
      </c>
      <c r="BJ106" s="85" t="str">
        <f t="shared" ref="BJ106:BJ122" si="130">_xlfn.IFS(ISBLANK(Y106),"NA", Y106&gt;MEDIAN(Y:Y),1,Y106&lt;MEDIAN(Y:Y),0)</f>
        <v>NA</v>
      </c>
      <c r="BK106" s="85" t="str">
        <f t="shared" si="108"/>
        <v>NA</v>
      </c>
      <c r="BL106" s="85" t="str">
        <f t="shared" si="128"/>
        <v>NA</v>
      </c>
      <c r="BM106" s="85" t="str">
        <f t="shared" si="119"/>
        <v>NA</v>
      </c>
      <c r="BN106" s="85" t="str">
        <f t="shared" si="120"/>
        <v>NA</v>
      </c>
      <c r="BO106" s="85" t="str">
        <f t="shared" si="116"/>
        <v>NA</v>
      </c>
      <c r="BP106" s="85" t="str">
        <f t="shared" si="118"/>
        <v>NA</v>
      </c>
      <c r="BQ106" s="85" t="str">
        <f>_xlfn.IFS(ISBLANK(AF106),"NA", AF106&gt;MEDIAN(AF:AF),1,AF106&lt;MEDIAN(AF:AF),0)</f>
        <v>NA</v>
      </c>
      <c r="BR106" s="85" t="str">
        <f t="shared" si="104"/>
        <v>NA</v>
      </c>
      <c r="BS106" s="85" t="str">
        <f t="shared" si="113"/>
        <v>NA</v>
      </c>
      <c r="BT106" s="85" t="str">
        <f t="shared" si="125"/>
        <v>NA</v>
      </c>
      <c r="BU106" s="85" t="str">
        <f t="shared" si="124"/>
        <v>NA</v>
      </c>
      <c r="BV106" s="85" t="str">
        <f t="shared" si="129"/>
        <v>NA</v>
      </c>
      <c r="BW106" s="85" t="str">
        <f t="shared" si="68"/>
        <v>NA</v>
      </c>
      <c r="BX106" s="85" t="str">
        <f t="shared" si="122"/>
        <v>NA</v>
      </c>
      <c r="BY106" s="85" t="str">
        <f t="shared" si="127"/>
        <v>NA</v>
      </c>
    </row>
    <row r="107" spans="1:78" x14ac:dyDescent="0.2">
      <c r="A107" s="40" t="s">
        <v>261</v>
      </c>
      <c r="B107" s="55" t="s">
        <v>199</v>
      </c>
      <c r="C107" s="3">
        <v>1</v>
      </c>
      <c r="D107" s="3">
        <v>1</v>
      </c>
      <c r="E107" s="121">
        <v>3</v>
      </c>
      <c r="F107" s="2">
        <v>6</v>
      </c>
      <c r="G107" s="124">
        <v>82</v>
      </c>
      <c r="H107" s="115">
        <v>1</v>
      </c>
      <c r="I107" s="56">
        <v>9.1</v>
      </c>
      <c r="J107" s="57" t="s">
        <v>37</v>
      </c>
      <c r="L107" s="45">
        <v>6</v>
      </c>
      <c r="M107" s="45">
        <v>6</v>
      </c>
      <c r="O107" s="45">
        <v>8</v>
      </c>
      <c r="P107" s="46">
        <v>1</v>
      </c>
      <c r="R107" s="76">
        <f t="shared" si="88"/>
        <v>2</v>
      </c>
      <c r="S107" s="76">
        <f t="shared" si="89"/>
        <v>0</v>
      </c>
      <c r="T107" s="76">
        <f t="shared" si="90"/>
        <v>0</v>
      </c>
      <c r="U107" s="76">
        <v>2</v>
      </c>
      <c r="V107" s="76">
        <f t="shared" si="101"/>
        <v>0</v>
      </c>
      <c r="W107" s="76">
        <f t="shared" si="102"/>
        <v>0</v>
      </c>
      <c r="X107" s="58">
        <v>3.9230769230769229</v>
      </c>
      <c r="Y107" s="58">
        <v>4.4615384615384617</v>
      </c>
      <c r="Z107" s="58">
        <v>5.0769230769230766</v>
      </c>
      <c r="AA107" s="58">
        <v>3.2307692307692308</v>
      </c>
      <c r="AB107" s="58">
        <v>5.2307692307692308</v>
      </c>
      <c r="AC107" s="58">
        <v>3.5384615384615383</v>
      </c>
      <c r="AD107" s="58">
        <v>4.5</v>
      </c>
      <c r="AE107" s="58">
        <v>4.5</v>
      </c>
      <c r="AF107" s="58">
        <v>4.25</v>
      </c>
      <c r="AG107" s="58">
        <v>3.3846153846153846</v>
      </c>
      <c r="AH107" s="58">
        <v>4.6923076923076925</v>
      </c>
      <c r="AI107" s="58">
        <v>4.7692307692307692</v>
      </c>
      <c r="AJ107" s="58">
        <v>5.1538461538461542</v>
      </c>
      <c r="AK107" s="58">
        <v>4.5</v>
      </c>
      <c r="AL107" s="58">
        <v>4.4444444444444446</v>
      </c>
      <c r="AM107" s="58">
        <v>4.5</v>
      </c>
      <c r="AN107" s="59">
        <v>4.4615384615384617</v>
      </c>
      <c r="AO107" s="49">
        <v>4.6735042735042738</v>
      </c>
      <c r="AP107" s="49">
        <v>4.2653846153846153</v>
      </c>
      <c r="AQ107" s="49">
        <v>4.2435897435897436</v>
      </c>
      <c r="AR107" s="60">
        <v>4.7168803418803424</v>
      </c>
      <c r="AS107" s="61">
        <v>105</v>
      </c>
      <c r="AT107" s="61">
        <v>113</v>
      </c>
      <c r="AU107" s="61">
        <v>167</v>
      </c>
      <c r="AV107" s="87">
        <f t="shared" ref="AV107:AY108" si="131">IF(AO107&lt;MEDIAN(AO:AO),0,1)</f>
        <v>0</v>
      </c>
      <c r="AW107" s="85">
        <f t="shared" si="131"/>
        <v>0</v>
      </c>
      <c r="AX107" s="85">
        <f t="shared" si="131"/>
        <v>0</v>
      </c>
      <c r="AY107" s="85">
        <f t="shared" si="131"/>
        <v>0</v>
      </c>
      <c r="AZ107" s="85" t="e">
        <f t="shared" si="91"/>
        <v>#N/A</v>
      </c>
      <c r="BA107" s="85" t="e">
        <f t="shared" si="92"/>
        <v>#N/A</v>
      </c>
      <c r="BB107" s="85">
        <f t="shared" si="93"/>
        <v>0</v>
      </c>
      <c r="BC107" s="85" t="e">
        <f t="shared" si="94"/>
        <v>#N/A</v>
      </c>
      <c r="BD107" s="85">
        <f t="shared" si="95"/>
        <v>1</v>
      </c>
      <c r="BE107" s="85">
        <f t="shared" si="96"/>
        <v>1</v>
      </c>
      <c r="BF107" s="85">
        <f t="shared" si="97"/>
        <v>1</v>
      </c>
      <c r="BG107" s="79">
        <f t="shared" si="109"/>
        <v>0</v>
      </c>
      <c r="BH107" s="79">
        <f t="shared" si="98"/>
        <v>0</v>
      </c>
      <c r="BI107" s="85">
        <f t="shared" si="117"/>
        <v>0</v>
      </c>
      <c r="BJ107" s="85">
        <f t="shared" si="130"/>
        <v>0</v>
      </c>
      <c r="BK107" s="85">
        <f t="shared" si="108"/>
        <v>1</v>
      </c>
      <c r="BL107" s="85">
        <f t="shared" si="128"/>
        <v>0</v>
      </c>
      <c r="BM107" s="85">
        <f t="shared" si="119"/>
        <v>0</v>
      </c>
      <c r="BN107" s="85">
        <f t="shared" si="120"/>
        <v>0</v>
      </c>
      <c r="BO107" s="85">
        <f t="shared" si="116"/>
        <v>1</v>
      </c>
      <c r="BP107" s="85">
        <f t="shared" si="118"/>
        <v>1</v>
      </c>
      <c r="BQ107" s="85">
        <f>_xlfn.IFS(ISBLANK(AF107),"NA", AF107&gt;MEDIAN(AF:AF),1,AF107&lt;MEDIAN(AF:AF),0)</f>
        <v>1</v>
      </c>
      <c r="BR107" s="85">
        <f t="shared" si="104"/>
        <v>0</v>
      </c>
      <c r="BS107" s="85">
        <f t="shared" si="113"/>
        <v>1</v>
      </c>
      <c r="BT107" s="85">
        <f t="shared" si="125"/>
        <v>1</v>
      </c>
      <c r="BU107" s="85">
        <f t="shared" si="124"/>
        <v>1</v>
      </c>
      <c r="BV107" s="85">
        <f t="shared" si="129"/>
        <v>0</v>
      </c>
      <c r="BW107" s="85">
        <f t="shared" si="68"/>
        <v>0</v>
      </c>
      <c r="BX107" s="85">
        <f t="shared" si="122"/>
        <v>1</v>
      </c>
      <c r="BY107" s="85">
        <f t="shared" si="127"/>
        <v>1</v>
      </c>
      <c r="BZ107" s="40">
        <f>LOOKUP(A107,ANT!D:D,ANT!K:K)</f>
        <v>82.6388888888888</v>
      </c>
    </row>
    <row r="108" spans="1:78" x14ac:dyDescent="0.2">
      <c r="A108" s="40" t="s">
        <v>263</v>
      </c>
      <c r="B108" s="55" t="s">
        <v>199</v>
      </c>
      <c r="C108" s="3">
        <v>1</v>
      </c>
      <c r="D108" s="3">
        <v>1</v>
      </c>
      <c r="E108" s="121">
        <v>3</v>
      </c>
      <c r="F108" s="2">
        <v>6</v>
      </c>
      <c r="G108" s="124">
        <v>72</v>
      </c>
      <c r="H108" s="115">
        <v>0</v>
      </c>
      <c r="I108" s="56">
        <v>8.1999999999999993</v>
      </c>
      <c r="J108" s="57" t="s">
        <v>37</v>
      </c>
      <c r="L108" s="45">
        <v>9</v>
      </c>
      <c r="O108" s="45">
        <v>12</v>
      </c>
      <c r="P108" s="46">
        <v>1</v>
      </c>
      <c r="R108" s="76">
        <f t="shared" si="88"/>
        <v>1</v>
      </c>
      <c r="S108" s="76">
        <f t="shared" si="89"/>
        <v>1</v>
      </c>
      <c r="T108" s="76">
        <f t="shared" si="90"/>
        <v>1</v>
      </c>
      <c r="U108" s="76">
        <v>1</v>
      </c>
      <c r="V108" s="76">
        <f t="shared" si="101"/>
        <v>1</v>
      </c>
      <c r="W108" s="76">
        <f t="shared" si="102"/>
        <v>1</v>
      </c>
      <c r="X108" s="58">
        <v>4.6923076923076925</v>
      </c>
      <c r="Y108" s="58">
        <v>3.9230769230769229</v>
      </c>
      <c r="Z108" s="58">
        <v>5.0769230769230766</v>
      </c>
      <c r="AA108" s="58">
        <v>4.1538461538461542</v>
      </c>
      <c r="AB108" s="58">
        <v>4.615384615384615</v>
      </c>
      <c r="AC108" s="58">
        <v>4.1538461538461542</v>
      </c>
      <c r="AD108" s="58">
        <v>3.75</v>
      </c>
      <c r="AE108" s="58">
        <v>4.25</v>
      </c>
      <c r="AF108" s="58">
        <v>4.166666666666667</v>
      </c>
      <c r="AG108" s="58">
        <v>4.8461538461538458</v>
      </c>
      <c r="AH108" s="58">
        <v>4.384615384615385</v>
      </c>
      <c r="AI108" s="58">
        <v>5</v>
      </c>
      <c r="AJ108" s="58">
        <v>4</v>
      </c>
      <c r="AK108" s="58">
        <v>4.7272727272727275</v>
      </c>
      <c r="AL108" s="58">
        <v>3.7777777777777777</v>
      </c>
      <c r="AM108" s="58">
        <v>4.2</v>
      </c>
      <c r="AN108" s="59">
        <v>3.9285714285714284</v>
      </c>
      <c r="AO108" s="49">
        <v>4.3410101010101005</v>
      </c>
      <c r="AP108" s="49">
        <v>4.2794871794871794</v>
      </c>
      <c r="AQ108" s="49">
        <v>4.4358974358974352</v>
      </c>
      <c r="AR108" s="60">
        <v>4.3762626262626263</v>
      </c>
      <c r="AS108" s="51">
        <v>99</v>
      </c>
      <c r="AT108" s="51">
        <v>3</v>
      </c>
      <c r="AU108" s="51">
        <v>167.5</v>
      </c>
      <c r="AV108" s="87">
        <f t="shared" si="131"/>
        <v>0</v>
      </c>
      <c r="AW108" s="85">
        <f t="shared" si="131"/>
        <v>0</v>
      </c>
      <c r="AX108" s="85">
        <f t="shared" si="131"/>
        <v>0</v>
      </c>
      <c r="AY108" s="85">
        <f t="shared" si="131"/>
        <v>0</v>
      </c>
      <c r="AZ108" s="85">
        <f t="shared" si="91"/>
        <v>0</v>
      </c>
      <c r="BA108" s="85" t="e">
        <f t="shared" si="92"/>
        <v>#N/A</v>
      </c>
      <c r="BB108" s="85" t="e">
        <f t="shared" si="93"/>
        <v>#N/A</v>
      </c>
      <c r="BC108" s="85">
        <f t="shared" si="94"/>
        <v>0</v>
      </c>
      <c r="BD108" s="85">
        <f t="shared" si="95"/>
        <v>1</v>
      </c>
      <c r="BE108" s="85">
        <f t="shared" si="96"/>
        <v>0</v>
      </c>
      <c r="BF108" s="85">
        <f t="shared" si="97"/>
        <v>1</v>
      </c>
      <c r="BG108" s="79">
        <f t="shared" si="109"/>
        <v>0</v>
      </c>
      <c r="BH108" s="79">
        <f t="shared" si="98"/>
        <v>0</v>
      </c>
      <c r="BI108" s="85">
        <f t="shared" si="117"/>
        <v>1</v>
      </c>
      <c r="BJ108" s="85">
        <f t="shared" si="130"/>
        <v>0</v>
      </c>
      <c r="BK108" s="85">
        <f t="shared" si="108"/>
        <v>1</v>
      </c>
      <c r="BL108" s="85">
        <f t="shared" si="128"/>
        <v>0</v>
      </c>
      <c r="BM108" s="85">
        <f t="shared" si="119"/>
        <v>0</v>
      </c>
      <c r="BN108" s="85">
        <f t="shared" si="120"/>
        <v>1</v>
      </c>
      <c r="BO108" s="85">
        <f t="shared" si="116"/>
        <v>0</v>
      </c>
      <c r="BP108" s="85">
        <f t="shared" si="118"/>
        <v>1</v>
      </c>
      <c r="BQ108" s="85">
        <f>IF(AF108&gt;MEDIAN(AF:AF),1,0)</f>
        <v>0</v>
      </c>
      <c r="BR108" s="85">
        <f t="shared" si="104"/>
        <v>1</v>
      </c>
      <c r="BS108" s="85">
        <f t="shared" si="113"/>
        <v>0</v>
      </c>
      <c r="BT108" s="85">
        <f t="shared" si="125"/>
        <v>1</v>
      </c>
      <c r="BU108" s="85">
        <f t="shared" si="124"/>
        <v>0</v>
      </c>
      <c r="BV108" s="85">
        <f t="shared" si="129"/>
        <v>0</v>
      </c>
      <c r="BW108" s="85">
        <f t="shared" si="68"/>
        <v>0</v>
      </c>
      <c r="BX108" s="85">
        <f t="shared" si="122"/>
        <v>0</v>
      </c>
      <c r="BY108" s="85">
        <f t="shared" si="127"/>
        <v>0</v>
      </c>
      <c r="BZ108" s="40">
        <f>LOOKUP(A108,ANT!D:D,ANT!K:K)</f>
        <v>82.6388888888888</v>
      </c>
    </row>
    <row r="109" spans="1:78" ht="17" x14ac:dyDescent="0.2">
      <c r="A109" s="40" t="s">
        <v>265</v>
      </c>
      <c r="B109" s="55" t="s">
        <v>199</v>
      </c>
      <c r="C109" s="3">
        <v>1</v>
      </c>
      <c r="D109" s="3">
        <v>1</v>
      </c>
      <c r="E109" s="121">
        <v>3</v>
      </c>
      <c r="G109" s="124"/>
      <c r="H109" s="115">
        <v>1</v>
      </c>
      <c r="I109" s="56">
        <v>8.5</v>
      </c>
      <c r="J109" s="57" t="s">
        <v>70</v>
      </c>
      <c r="L109" s="45">
        <v>9</v>
      </c>
      <c r="O109" s="45">
        <v>11</v>
      </c>
      <c r="P109" s="46">
        <v>0</v>
      </c>
      <c r="Q109" s="45">
        <v>1</v>
      </c>
      <c r="R109" s="76">
        <f t="shared" si="88"/>
        <v>1</v>
      </c>
      <c r="S109" s="76">
        <f t="shared" si="89"/>
        <v>1</v>
      </c>
      <c r="T109" s="76">
        <f t="shared" si="90"/>
        <v>0</v>
      </c>
      <c r="U109" s="76">
        <v>1</v>
      </c>
      <c r="V109" s="76">
        <f t="shared" si="101"/>
        <v>0</v>
      </c>
      <c r="W109" s="76">
        <f t="shared" si="102"/>
        <v>0</v>
      </c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9"/>
      <c r="AV109" s="87" t="s">
        <v>788</v>
      </c>
      <c r="AW109" s="85" t="s">
        <v>788</v>
      </c>
      <c r="AX109" s="85" t="s">
        <v>788</v>
      </c>
      <c r="AY109" s="85" t="s">
        <v>788</v>
      </c>
      <c r="AZ109" s="85" t="str">
        <f t="shared" si="91"/>
        <v>NA</v>
      </c>
      <c r="BA109" s="85" t="str">
        <f t="shared" si="92"/>
        <v>NA</v>
      </c>
      <c r="BB109" s="85" t="str">
        <f t="shared" si="93"/>
        <v>NA</v>
      </c>
      <c r="BC109" s="85" t="str">
        <f t="shared" si="94"/>
        <v>NA</v>
      </c>
      <c r="BD109" s="85" t="str">
        <f t="shared" si="95"/>
        <v>NA</v>
      </c>
      <c r="BE109" s="85" t="str">
        <f t="shared" si="96"/>
        <v>NA</v>
      </c>
      <c r="BF109" s="85" t="str">
        <f t="shared" si="97"/>
        <v>NA</v>
      </c>
      <c r="BG109" s="79" t="str">
        <f t="shared" si="109"/>
        <v>NA</v>
      </c>
      <c r="BH109" s="79" t="str">
        <f t="shared" si="98"/>
        <v>NA</v>
      </c>
      <c r="BI109" s="85" t="str">
        <f t="shared" si="117"/>
        <v>NA</v>
      </c>
      <c r="BJ109" s="85" t="str">
        <f t="shared" si="130"/>
        <v>NA</v>
      </c>
      <c r="BK109" s="85" t="str">
        <f t="shared" si="108"/>
        <v>NA</v>
      </c>
      <c r="BL109" s="85" t="str">
        <f t="shared" si="128"/>
        <v>NA</v>
      </c>
      <c r="BM109" s="85" t="str">
        <f t="shared" si="119"/>
        <v>NA</v>
      </c>
      <c r="BN109" s="85" t="str">
        <f t="shared" si="120"/>
        <v>NA</v>
      </c>
      <c r="BO109" s="85" t="str">
        <f t="shared" si="116"/>
        <v>NA</v>
      </c>
      <c r="BP109" s="85" t="str">
        <f t="shared" si="118"/>
        <v>NA</v>
      </c>
      <c r="BQ109" s="85" t="str">
        <f t="shared" ref="BQ109:BQ130" si="132">_xlfn.IFS(ISBLANK(AF109),"NA", AF109&gt;MEDIAN(AF:AF),1,AF109&lt;MEDIAN(AF:AF),0)</f>
        <v>NA</v>
      </c>
      <c r="BR109" s="85" t="str">
        <f t="shared" si="104"/>
        <v>NA</v>
      </c>
      <c r="BS109" s="85" t="str">
        <f t="shared" si="113"/>
        <v>NA</v>
      </c>
      <c r="BT109" s="85" t="str">
        <f t="shared" si="125"/>
        <v>NA</v>
      </c>
      <c r="BU109" s="85" t="str">
        <f t="shared" si="124"/>
        <v>NA</v>
      </c>
      <c r="BV109" s="85" t="str">
        <f t="shared" si="129"/>
        <v>NA</v>
      </c>
      <c r="BW109" s="85" t="str">
        <f t="shared" si="68"/>
        <v>NA</v>
      </c>
      <c r="BX109" s="85" t="str">
        <f t="shared" si="122"/>
        <v>NA</v>
      </c>
      <c r="BY109" s="85" t="str">
        <f t="shared" si="127"/>
        <v>NA</v>
      </c>
    </row>
    <row r="110" spans="1:78" x14ac:dyDescent="0.2">
      <c r="A110" s="40" t="s">
        <v>267</v>
      </c>
      <c r="B110" s="55" t="s">
        <v>199</v>
      </c>
      <c r="C110" s="3">
        <v>1</v>
      </c>
      <c r="D110" s="3">
        <v>1</v>
      </c>
      <c r="E110" s="121">
        <v>3</v>
      </c>
      <c r="F110" s="2">
        <v>6</v>
      </c>
      <c r="G110" s="124">
        <v>83</v>
      </c>
      <c r="H110" s="115">
        <v>0</v>
      </c>
      <c r="I110" s="56">
        <v>9.3000000000000007</v>
      </c>
      <c r="J110" s="57" t="s">
        <v>37</v>
      </c>
      <c r="L110" s="45">
        <v>8</v>
      </c>
      <c r="O110" s="45">
        <v>12</v>
      </c>
      <c r="P110" s="46">
        <v>1</v>
      </c>
      <c r="R110" s="76">
        <f t="shared" si="88"/>
        <v>1</v>
      </c>
      <c r="S110" s="76">
        <f t="shared" si="89"/>
        <v>1</v>
      </c>
      <c r="T110" s="76">
        <f t="shared" si="90"/>
        <v>1</v>
      </c>
      <c r="U110" s="76">
        <v>1</v>
      </c>
      <c r="V110" s="76">
        <f t="shared" si="101"/>
        <v>1</v>
      </c>
      <c r="W110" s="76">
        <f t="shared" si="102"/>
        <v>1</v>
      </c>
      <c r="X110" s="58">
        <v>5.2307692307692308</v>
      </c>
      <c r="Y110" s="58">
        <v>5.1538461538461542</v>
      </c>
      <c r="Z110" s="58">
        <v>5.8461538461538458</v>
      </c>
      <c r="AA110" s="58">
        <v>4.9230769230769234</v>
      </c>
      <c r="AB110" s="58">
        <v>4.1538461538461542</v>
      </c>
      <c r="AC110" s="58">
        <v>1.7692307692307692</v>
      </c>
      <c r="AD110" s="58">
        <v>3.25</v>
      </c>
      <c r="AE110" s="58">
        <v>2.4166666666666665</v>
      </c>
      <c r="AF110" s="58">
        <v>2.4166666666666665</v>
      </c>
      <c r="AG110" s="58">
        <v>2.9230769230769229</v>
      </c>
      <c r="AH110" s="58">
        <v>5.1538461538461542</v>
      </c>
      <c r="AI110" s="58">
        <v>4.3076923076923075</v>
      </c>
      <c r="AJ110" s="58">
        <v>5.7692307692307692</v>
      </c>
      <c r="AK110" s="58">
        <v>4.833333333333333</v>
      </c>
      <c r="AL110" s="58">
        <v>4.2222222222222223</v>
      </c>
      <c r="AM110" s="58">
        <v>4.2</v>
      </c>
      <c r="AN110" s="59">
        <v>4.2142857142857144</v>
      </c>
      <c r="AO110" s="49">
        <v>4.6664957264957261</v>
      </c>
      <c r="AP110" s="49">
        <v>3.2320512820512817</v>
      </c>
      <c r="AQ110" s="49">
        <v>4.5128205128205128</v>
      </c>
      <c r="AR110" s="60">
        <v>4.7831196581196576</v>
      </c>
      <c r="AS110" s="61">
        <v>-84.5</v>
      </c>
      <c r="AT110" s="61">
        <v>1</v>
      </c>
      <c r="AU110" s="61">
        <v>59.5</v>
      </c>
      <c r="AV110" s="87">
        <f>IF(AO110&lt;MEDIAN(AO:AO),0,1)</f>
        <v>0</v>
      </c>
      <c r="AW110" s="85">
        <f>IF(AP110&lt;MEDIAN(AP:AP),0,1)</f>
        <v>0</v>
      </c>
      <c r="AX110" s="85">
        <f>IF(AQ110&lt;MEDIAN(AQ:AQ),0,1)</f>
        <v>0</v>
      </c>
      <c r="AY110" s="85">
        <f>IF(AR110&lt;MEDIAN(AR:AR),0,1)</f>
        <v>0</v>
      </c>
      <c r="AZ110" s="85" t="e">
        <f t="shared" si="91"/>
        <v>#N/A</v>
      </c>
      <c r="BA110" s="85">
        <f t="shared" si="92"/>
        <v>0</v>
      </c>
      <c r="BB110" s="85" t="e">
        <f t="shared" si="93"/>
        <v>#N/A</v>
      </c>
      <c r="BC110" s="85" t="e">
        <f t="shared" si="94"/>
        <v>#N/A</v>
      </c>
      <c r="BD110" s="85">
        <f t="shared" si="95"/>
        <v>0</v>
      </c>
      <c r="BE110" s="85">
        <f t="shared" si="96"/>
        <v>0</v>
      </c>
      <c r="BF110" s="85">
        <f t="shared" si="97"/>
        <v>0</v>
      </c>
      <c r="BG110" s="79">
        <f t="shared" si="109"/>
        <v>0</v>
      </c>
      <c r="BH110" s="79">
        <f t="shared" si="98"/>
        <v>0</v>
      </c>
      <c r="BI110" s="85">
        <f t="shared" si="117"/>
        <v>1</v>
      </c>
      <c r="BJ110" s="85">
        <f t="shared" si="130"/>
        <v>1</v>
      </c>
      <c r="BK110" s="85">
        <f t="shared" si="108"/>
        <v>1</v>
      </c>
      <c r="BL110" s="85">
        <f t="shared" si="128"/>
        <v>1</v>
      </c>
      <c r="BM110" s="85">
        <f t="shared" si="119"/>
        <v>0</v>
      </c>
      <c r="BN110" s="85">
        <f t="shared" si="120"/>
        <v>0</v>
      </c>
      <c r="BO110" s="85">
        <f t="shared" si="116"/>
        <v>0</v>
      </c>
      <c r="BP110" s="85">
        <f t="shared" si="118"/>
        <v>0</v>
      </c>
      <c r="BQ110" s="85">
        <f t="shared" si="132"/>
        <v>0</v>
      </c>
      <c r="BR110" s="85">
        <f t="shared" si="104"/>
        <v>0</v>
      </c>
      <c r="BS110" s="85">
        <f t="shared" si="113"/>
        <v>1</v>
      </c>
      <c r="BT110" s="85">
        <f t="shared" si="125"/>
        <v>0</v>
      </c>
      <c r="BU110" s="85">
        <f t="shared" si="124"/>
        <v>1</v>
      </c>
      <c r="BV110" s="85">
        <f t="shared" si="129"/>
        <v>0</v>
      </c>
      <c r="BW110" s="85">
        <f t="shared" si="68"/>
        <v>0</v>
      </c>
      <c r="BX110" s="85">
        <f t="shared" si="122"/>
        <v>0</v>
      </c>
      <c r="BY110" s="85">
        <f t="shared" si="127"/>
        <v>0</v>
      </c>
      <c r="BZ110" s="40">
        <f>LOOKUP(A110,ANT!D:D,ANT!K:K)</f>
        <v>54.1666666666666</v>
      </c>
    </row>
    <row r="111" spans="1:78" ht="17" x14ac:dyDescent="0.2">
      <c r="A111" s="40" t="s">
        <v>269</v>
      </c>
      <c r="B111" s="55" t="s">
        <v>199</v>
      </c>
      <c r="C111" s="3">
        <v>1</v>
      </c>
      <c r="D111" s="3">
        <v>1</v>
      </c>
      <c r="E111" s="121">
        <v>3</v>
      </c>
      <c r="G111" s="124"/>
      <c r="H111" s="115">
        <v>1</v>
      </c>
      <c r="I111" s="56">
        <v>8.1</v>
      </c>
      <c r="J111" s="57" t="s">
        <v>84</v>
      </c>
      <c r="L111" s="45">
        <v>6</v>
      </c>
      <c r="M111" s="45">
        <v>7</v>
      </c>
      <c r="O111" s="45">
        <v>11</v>
      </c>
      <c r="P111" s="46">
        <v>1</v>
      </c>
      <c r="R111" s="76">
        <f t="shared" si="88"/>
        <v>2</v>
      </c>
      <c r="S111" s="76">
        <f t="shared" si="89"/>
        <v>1</v>
      </c>
      <c r="T111" s="76">
        <f t="shared" si="90"/>
        <v>1</v>
      </c>
      <c r="U111" s="76">
        <v>2</v>
      </c>
      <c r="V111" s="76">
        <f t="shared" si="101"/>
        <v>0</v>
      </c>
      <c r="W111" s="76">
        <f t="shared" si="102"/>
        <v>0</v>
      </c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9"/>
      <c r="AS111" s="62">
        <v>100.5</v>
      </c>
      <c r="AT111" s="62">
        <v>-229.5</v>
      </c>
      <c r="AU111" s="62">
        <v>148.5</v>
      </c>
      <c r="AV111" s="87" t="s">
        <v>788</v>
      </c>
      <c r="AW111" s="85" t="s">
        <v>788</v>
      </c>
      <c r="AX111" s="85" t="s">
        <v>788</v>
      </c>
      <c r="AY111" s="85" t="s">
        <v>788</v>
      </c>
      <c r="AZ111" s="85" t="str">
        <f t="shared" si="91"/>
        <v>NA</v>
      </c>
      <c r="BA111" s="85" t="str">
        <f t="shared" si="92"/>
        <v>NA</v>
      </c>
      <c r="BB111" s="85" t="str">
        <f t="shared" si="93"/>
        <v>NA</v>
      </c>
      <c r="BC111" s="85" t="str">
        <f t="shared" si="94"/>
        <v>NA</v>
      </c>
      <c r="BD111" s="85">
        <f t="shared" si="95"/>
        <v>1</v>
      </c>
      <c r="BE111" s="85">
        <f t="shared" si="96"/>
        <v>0</v>
      </c>
      <c r="BF111" s="85">
        <f t="shared" si="97"/>
        <v>1</v>
      </c>
      <c r="BG111" s="79" t="str">
        <f t="shared" si="109"/>
        <v>NA</v>
      </c>
      <c r="BH111" s="79" t="str">
        <f t="shared" si="98"/>
        <v>NA</v>
      </c>
      <c r="BI111" s="85" t="str">
        <f t="shared" si="117"/>
        <v>NA</v>
      </c>
      <c r="BJ111" s="85" t="str">
        <f t="shared" si="130"/>
        <v>NA</v>
      </c>
      <c r="BK111" s="85" t="str">
        <f t="shared" ref="BK111:BK142" si="133">_xlfn.IFS(ISBLANK(Z111),"NA", Z111&gt;MEDIAN(Z:Z),1,Z111&lt;MEDIAN(Z:Z),0)</f>
        <v>NA</v>
      </c>
      <c r="BL111" s="85" t="str">
        <f t="shared" si="128"/>
        <v>NA</v>
      </c>
      <c r="BM111" s="85" t="str">
        <f t="shared" si="119"/>
        <v>NA</v>
      </c>
      <c r="BN111" s="85" t="str">
        <f t="shared" si="120"/>
        <v>NA</v>
      </c>
      <c r="BO111" s="85" t="str">
        <f t="shared" si="116"/>
        <v>NA</v>
      </c>
      <c r="BP111" s="85" t="str">
        <f t="shared" si="118"/>
        <v>NA</v>
      </c>
      <c r="BQ111" s="85" t="str">
        <f t="shared" si="132"/>
        <v>NA</v>
      </c>
      <c r="BR111" s="85" t="str">
        <f t="shared" si="104"/>
        <v>NA</v>
      </c>
      <c r="BS111" s="85" t="str">
        <f t="shared" si="113"/>
        <v>NA</v>
      </c>
      <c r="BT111" s="85" t="str">
        <f t="shared" si="125"/>
        <v>NA</v>
      </c>
      <c r="BU111" s="85" t="str">
        <f t="shared" si="124"/>
        <v>NA</v>
      </c>
      <c r="BV111" s="85" t="str">
        <f t="shared" si="129"/>
        <v>NA</v>
      </c>
      <c r="BW111" s="85" t="str">
        <f t="shared" ref="BW111:BW174" si="134">_xlfn.IFS(ISBLANK(AL111),"NA", AL111&gt;MEDIAN(AL:AL),1,AL111&lt;MEDIAN(AL:AL),0)</f>
        <v>NA</v>
      </c>
      <c r="BX111" s="85" t="str">
        <f t="shared" si="122"/>
        <v>NA</v>
      </c>
      <c r="BY111" s="85" t="str">
        <f t="shared" si="127"/>
        <v>NA</v>
      </c>
      <c r="BZ111" s="40">
        <f>LOOKUP(A111,ANT!D:D,ANT!K:K)</f>
        <v>54.1666666666666</v>
      </c>
    </row>
    <row r="112" spans="1:78" x14ac:dyDescent="0.2">
      <c r="A112" s="40" t="s">
        <v>271</v>
      </c>
      <c r="B112" s="55" t="s">
        <v>199</v>
      </c>
      <c r="C112" s="3">
        <v>1</v>
      </c>
      <c r="D112" s="3">
        <v>1</v>
      </c>
      <c r="E112" s="121">
        <v>3</v>
      </c>
      <c r="F112" s="2">
        <v>7</v>
      </c>
      <c r="G112" s="124">
        <v>86</v>
      </c>
      <c r="H112" s="115">
        <v>0</v>
      </c>
      <c r="I112" s="56">
        <v>9.6999999999999993</v>
      </c>
      <c r="J112" s="57" t="s">
        <v>37</v>
      </c>
      <c r="L112" s="45">
        <v>8</v>
      </c>
      <c r="O112" s="45">
        <v>12</v>
      </c>
      <c r="P112" s="46">
        <v>0</v>
      </c>
      <c r="Q112" s="45">
        <v>1</v>
      </c>
      <c r="R112" s="76">
        <f t="shared" si="88"/>
        <v>1</v>
      </c>
      <c r="S112" s="76">
        <f t="shared" si="89"/>
        <v>1</v>
      </c>
      <c r="T112" s="76">
        <f t="shared" si="90"/>
        <v>0</v>
      </c>
      <c r="U112" s="76">
        <v>1</v>
      </c>
      <c r="V112" s="76">
        <f t="shared" si="101"/>
        <v>1</v>
      </c>
      <c r="W112" s="76">
        <f t="shared" si="102"/>
        <v>0</v>
      </c>
      <c r="X112" s="58">
        <v>4.6923076923076925</v>
      </c>
      <c r="Y112" s="58">
        <v>5.7692307692307692</v>
      </c>
      <c r="Z112" s="58">
        <v>6.384615384615385</v>
      </c>
      <c r="AA112" s="58">
        <v>4.384615384615385</v>
      </c>
      <c r="AB112" s="58">
        <v>5.5384615384615383</v>
      </c>
      <c r="AC112" s="58">
        <v>2.9230769230769229</v>
      </c>
      <c r="AD112" s="58">
        <v>2.25</v>
      </c>
      <c r="AE112" s="58">
        <v>2.8333333333333335</v>
      </c>
      <c r="AF112" s="58">
        <v>3.5</v>
      </c>
      <c r="AG112" s="58">
        <v>3.7692307692307692</v>
      </c>
      <c r="AH112" s="58">
        <v>5.8461538461538458</v>
      </c>
      <c r="AI112" s="58">
        <v>6.4615384615384617</v>
      </c>
      <c r="AJ112" s="58">
        <v>5.615384615384615</v>
      </c>
      <c r="AK112" s="58">
        <v>6.4545454545454541</v>
      </c>
      <c r="AL112" s="58">
        <v>6.1111111111111107</v>
      </c>
      <c r="AM112" s="58">
        <v>3.6</v>
      </c>
      <c r="AN112" s="59">
        <v>5.2142857142857144</v>
      </c>
      <c r="AO112" s="49">
        <v>5.6485159285159288</v>
      </c>
      <c r="AP112" s="49">
        <v>3.6397435897435897</v>
      </c>
      <c r="AQ112" s="49">
        <v>4.9487179487179498</v>
      </c>
      <c r="AR112" s="60">
        <v>6.1606449106449102</v>
      </c>
      <c r="AS112" s="51">
        <v>-102</v>
      </c>
      <c r="AT112" s="51">
        <v>164.5</v>
      </c>
      <c r="AU112" s="51">
        <v>-56</v>
      </c>
      <c r="AV112" s="87">
        <f>IF(AO112&lt;MEDIAN(AO:AO),0,1)</f>
        <v>1</v>
      </c>
      <c r="AW112" s="85">
        <f>IF(AP112&lt;MEDIAN(AP:AP),0,1)</f>
        <v>0</v>
      </c>
      <c r="AX112" s="85">
        <f>IF(AQ112&lt;MEDIAN(AQ:AQ),0,1)</f>
        <v>1</v>
      </c>
      <c r="AY112" s="85">
        <f>IF(AR112&lt;MEDIAN(AR:AR),0,1)</f>
        <v>1</v>
      </c>
      <c r="AZ112" s="85">
        <f t="shared" si="91"/>
        <v>1</v>
      </c>
      <c r="BA112" s="85">
        <f t="shared" si="92"/>
        <v>0</v>
      </c>
      <c r="BB112" s="85">
        <f t="shared" si="93"/>
        <v>1</v>
      </c>
      <c r="BC112" s="85">
        <f t="shared" si="94"/>
        <v>1</v>
      </c>
      <c r="BD112" s="85">
        <f t="shared" si="95"/>
        <v>0</v>
      </c>
      <c r="BE112" s="85">
        <f t="shared" si="96"/>
        <v>1</v>
      </c>
      <c r="BF112" s="85">
        <f t="shared" si="97"/>
        <v>0</v>
      </c>
      <c r="BG112" s="79">
        <f t="shared" si="109"/>
        <v>2</v>
      </c>
      <c r="BH112" s="79">
        <f t="shared" si="98"/>
        <v>2</v>
      </c>
      <c r="BI112" s="85">
        <f t="shared" si="117"/>
        <v>1</v>
      </c>
      <c r="BJ112" s="85">
        <f t="shared" si="130"/>
        <v>1</v>
      </c>
      <c r="BK112" s="85">
        <f t="shared" si="133"/>
        <v>1</v>
      </c>
      <c r="BL112" s="85">
        <f>IF(AA112&gt;MEDIAN(AA:AA),1,0)</f>
        <v>0</v>
      </c>
      <c r="BM112" s="85">
        <f t="shared" si="119"/>
        <v>1</v>
      </c>
      <c r="BN112" s="85">
        <f t="shared" si="120"/>
        <v>0</v>
      </c>
      <c r="BO112" s="85">
        <f t="shared" si="116"/>
        <v>0</v>
      </c>
      <c r="BP112" s="85">
        <f t="shared" si="118"/>
        <v>0</v>
      </c>
      <c r="BQ112" s="85">
        <f t="shared" si="132"/>
        <v>0</v>
      </c>
      <c r="BR112" s="85">
        <f t="shared" si="104"/>
        <v>0</v>
      </c>
      <c r="BS112" s="85">
        <f t="shared" si="113"/>
        <v>1</v>
      </c>
      <c r="BT112" s="85">
        <f t="shared" si="125"/>
        <v>1</v>
      </c>
      <c r="BU112" s="85">
        <f t="shared" si="124"/>
        <v>1</v>
      </c>
      <c r="BV112" s="85">
        <f t="shared" si="129"/>
        <v>1</v>
      </c>
      <c r="BW112" s="85">
        <f t="shared" si="134"/>
        <v>1</v>
      </c>
      <c r="BX112" s="85">
        <f t="shared" si="122"/>
        <v>0</v>
      </c>
      <c r="BY112" s="85">
        <f t="shared" si="127"/>
        <v>1</v>
      </c>
      <c r="BZ112" s="40">
        <f>LOOKUP(A112,ANT!D:D,ANT!K:K)</f>
        <v>88.1944444444444</v>
      </c>
    </row>
    <row r="113" spans="1:78" ht="17" x14ac:dyDescent="0.2">
      <c r="A113" s="40" t="s">
        <v>273</v>
      </c>
      <c r="B113" s="55" t="s">
        <v>199</v>
      </c>
      <c r="C113" s="3">
        <v>1</v>
      </c>
      <c r="D113" s="3">
        <v>1</v>
      </c>
      <c r="E113" s="121">
        <v>3</v>
      </c>
      <c r="G113" s="124"/>
      <c r="H113" s="115">
        <v>0</v>
      </c>
      <c r="I113" s="56">
        <v>9.9</v>
      </c>
      <c r="J113" s="57" t="s">
        <v>70</v>
      </c>
      <c r="L113" s="45">
        <v>8</v>
      </c>
      <c r="O113" s="45">
        <v>13</v>
      </c>
      <c r="P113" s="46">
        <v>1</v>
      </c>
      <c r="R113" s="76">
        <f t="shared" si="88"/>
        <v>1</v>
      </c>
      <c r="S113" s="76">
        <f t="shared" si="89"/>
        <v>1</v>
      </c>
      <c r="T113" s="76">
        <f t="shared" si="90"/>
        <v>1</v>
      </c>
      <c r="U113" s="76">
        <v>1</v>
      </c>
      <c r="V113" s="76">
        <f t="shared" si="101"/>
        <v>1</v>
      </c>
      <c r="W113" s="76">
        <f t="shared" si="102"/>
        <v>1</v>
      </c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9"/>
      <c r="AV113" s="87" t="s">
        <v>788</v>
      </c>
      <c r="AW113" s="85" t="s">
        <v>788</v>
      </c>
      <c r="AX113" s="85" t="s">
        <v>788</v>
      </c>
      <c r="AY113" s="85" t="s">
        <v>788</v>
      </c>
      <c r="AZ113" s="85" t="str">
        <f t="shared" si="91"/>
        <v>NA</v>
      </c>
      <c r="BA113" s="85" t="str">
        <f t="shared" si="92"/>
        <v>NA</v>
      </c>
      <c r="BB113" s="85" t="str">
        <f t="shared" si="93"/>
        <v>NA</v>
      </c>
      <c r="BC113" s="85" t="str">
        <f t="shared" si="94"/>
        <v>NA</v>
      </c>
      <c r="BD113" s="85" t="str">
        <f t="shared" si="95"/>
        <v>NA</v>
      </c>
      <c r="BE113" s="85" t="str">
        <f t="shared" si="96"/>
        <v>NA</v>
      </c>
      <c r="BF113" s="85" t="str">
        <f t="shared" si="97"/>
        <v>NA</v>
      </c>
      <c r="BG113" s="79" t="str">
        <f t="shared" si="109"/>
        <v>NA</v>
      </c>
      <c r="BH113" s="79" t="str">
        <f t="shared" si="98"/>
        <v>NA</v>
      </c>
      <c r="BI113" s="85" t="str">
        <f t="shared" si="117"/>
        <v>NA</v>
      </c>
      <c r="BJ113" s="85" t="str">
        <f t="shared" si="130"/>
        <v>NA</v>
      </c>
      <c r="BK113" s="85" t="str">
        <f t="shared" si="133"/>
        <v>NA</v>
      </c>
      <c r="BL113" s="85" t="str">
        <f>_xlfn.IFS(ISBLANK(AA113),"NA", AA113&gt;MEDIAN(AA:AA),1,AA113&lt;MEDIAN(AA:AA),0)</f>
        <v>NA</v>
      </c>
      <c r="BM113" s="85" t="str">
        <f t="shared" si="119"/>
        <v>NA</v>
      </c>
      <c r="BN113" s="85" t="str">
        <f t="shared" si="120"/>
        <v>NA</v>
      </c>
      <c r="BO113" s="85" t="str">
        <f t="shared" si="116"/>
        <v>NA</v>
      </c>
      <c r="BP113" s="85" t="str">
        <f t="shared" si="118"/>
        <v>NA</v>
      </c>
      <c r="BQ113" s="85" t="str">
        <f t="shared" si="132"/>
        <v>NA</v>
      </c>
      <c r="BR113" s="85" t="str">
        <f t="shared" si="104"/>
        <v>NA</v>
      </c>
      <c r="BS113" s="85" t="str">
        <f t="shared" si="113"/>
        <v>NA</v>
      </c>
      <c r="BT113" s="85" t="str">
        <f t="shared" si="125"/>
        <v>NA</v>
      </c>
      <c r="BU113" s="85" t="str">
        <f t="shared" si="124"/>
        <v>NA</v>
      </c>
      <c r="BV113" s="85" t="str">
        <f t="shared" si="129"/>
        <v>NA</v>
      </c>
      <c r="BW113" s="85" t="str">
        <f t="shared" si="134"/>
        <v>NA</v>
      </c>
      <c r="BX113" s="85" t="str">
        <f t="shared" si="122"/>
        <v>NA</v>
      </c>
      <c r="BY113" s="85" t="str">
        <f t="shared" si="127"/>
        <v>NA</v>
      </c>
    </row>
    <row r="114" spans="1:78" x14ac:dyDescent="0.2">
      <c r="A114" s="40" t="s">
        <v>275</v>
      </c>
      <c r="B114" s="55" t="s">
        <v>277</v>
      </c>
      <c r="C114" s="3">
        <v>1</v>
      </c>
      <c r="D114" s="3">
        <v>2</v>
      </c>
      <c r="E114" s="121">
        <v>4</v>
      </c>
      <c r="F114" s="2">
        <v>8</v>
      </c>
      <c r="G114" s="124">
        <v>97</v>
      </c>
      <c r="H114" s="115">
        <v>1</v>
      </c>
      <c r="I114" s="56">
        <v>8.9</v>
      </c>
      <c r="J114" s="57" t="s">
        <v>37</v>
      </c>
      <c r="K114" s="45" t="s">
        <v>71</v>
      </c>
      <c r="L114" s="45">
        <v>9</v>
      </c>
      <c r="O114" s="45">
        <v>12</v>
      </c>
      <c r="P114" s="46">
        <v>1</v>
      </c>
      <c r="R114" s="76">
        <f t="shared" si="88"/>
        <v>1</v>
      </c>
      <c r="S114" s="76">
        <f t="shared" si="89"/>
        <v>1</v>
      </c>
      <c r="T114" s="76">
        <f t="shared" si="90"/>
        <v>1</v>
      </c>
      <c r="U114" s="76">
        <v>1</v>
      </c>
      <c r="V114" s="76">
        <f t="shared" si="101"/>
        <v>1</v>
      </c>
      <c r="W114" s="76">
        <f t="shared" si="102"/>
        <v>1</v>
      </c>
      <c r="X114" s="58">
        <v>4.4615384615384617</v>
      </c>
      <c r="Y114" s="58">
        <v>4.615384615384615</v>
      </c>
      <c r="Z114" s="58">
        <v>5.5384615384615383</v>
      </c>
      <c r="AA114" s="58">
        <v>3.9230769230769229</v>
      </c>
      <c r="AB114" s="58">
        <v>5.615384615384615</v>
      </c>
      <c r="AC114" s="58">
        <v>3.0769230769230771</v>
      </c>
      <c r="AD114" s="58">
        <v>3.1666666666666665</v>
      </c>
      <c r="AE114" s="58">
        <v>2.5833333333333335</v>
      </c>
      <c r="AF114" s="58">
        <v>3.3333333333333335</v>
      </c>
      <c r="AG114" s="58">
        <v>3.9230769230769229</v>
      </c>
      <c r="AH114" s="58">
        <v>5.615384615384615</v>
      </c>
      <c r="AI114" s="58">
        <v>5.2307692307692308</v>
      </c>
      <c r="AJ114" s="58">
        <v>5.75</v>
      </c>
      <c r="AK114" s="58">
        <v>4.666666666666667</v>
      </c>
      <c r="AL114" s="58">
        <v>4.8888888888888893</v>
      </c>
      <c r="AM114" s="58">
        <v>4.4000000000000004</v>
      </c>
      <c r="AN114" s="59">
        <v>4.7142857142857144</v>
      </c>
      <c r="AO114" s="49">
        <v>4.9872649572649577</v>
      </c>
      <c r="AP114" s="49">
        <v>3.7243589743589745</v>
      </c>
      <c r="AQ114" s="49">
        <v>4.5384615384615383</v>
      </c>
      <c r="AR114" s="60">
        <v>5.1340811965811968</v>
      </c>
      <c r="AS114" s="51">
        <v>76.5</v>
      </c>
      <c r="AT114" s="51">
        <v>85.5</v>
      </c>
      <c r="AU114" s="51">
        <v>219</v>
      </c>
      <c r="AV114" s="87">
        <f>IF(AO114&lt;MEDIAN(AO:AO),0,1)</f>
        <v>1</v>
      </c>
      <c r="AW114" s="85">
        <f>IF(AP114&lt;MEDIAN(AP:AP),0,1)</f>
        <v>0</v>
      </c>
      <c r="AX114" s="85">
        <f>IF(AQ114&lt;MEDIAN(AQ:AQ),0,1)</f>
        <v>0</v>
      </c>
      <c r="AY114" s="85">
        <f>IF(AR114&lt;MEDIAN(AR:AR),0,1)</f>
        <v>1</v>
      </c>
      <c r="AZ114" s="85">
        <f t="shared" si="91"/>
        <v>1</v>
      </c>
      <c r="BA114" s="85">
        <f t="shared" si="92"/>
        <v>0</v>
      </c>
      <c r="BB114" s="85" t="e">
        <f t="shared" si="93"/>
        <v>#N/A</v>
      </c>
      <c r="BC114" s="85">
        <f t="shared" si="94"/>
        <v>1</v>
      </c>
      <c r="BD114" s="85">
        <f t="shared" si="95"/>
        <v>1</v>
      </c>
      <c r="BE114" s="85">
        <f t="shared" si="96"/>
        <v>1</v>
      </c>
      <c r="BF114" s="85">
        <f t="shared" si="97"/>
        <v>1</v>
      </c>
      <c r="BG114" s="79">
        <f t="shared" si="109"/>
        <v>2</v>
      </c>
      <c r="BH114" s="79">
        <f t="shared" si="98"/>
        <v>2</v>
      </c>
      <c r="BI114" s="85">
        <f t="shared" si="117"/>
        <v>0</v>
      </c>
      <c r="BJ114" s="85">
        <f t="shared" si="130"/>
        <v>0</v>
      </c>
      <c r="BK114" s="85">
        <f t="shared" si="133"/>
        <v>1</v>
      </c>
      <c r="BL114" s="85">
        <f>_xlfn.IFS(ISBLANK(AA114),"NA", AA114&gt;MEDIAN(AA:AA),1,AA114&lt;MEDIAN(AA:AA),0)</f>
        <v>0</v>
      </c>
      <c r="BM114" s="85">
        <f t="shared" si="119"/>
        <v>1</v>
      </c>
      <c r="BN114" s="85">
        <f t="shared" si="120"/>
        <v>0</v>
      </c>
      <c r="BO114" s="85">
        <f t="shared" si="116"/>
        <v>0</v>
      </c>
      <c r="BP114" s="85">
        <f t="shared" si="118"/>
        <v>0</v>
      </c>
      <c r="BQ114" s="85">
        <f t="shared" si="132"/>
        <v>0</v>
      </c>
      <c r="BR114" s="85">
        <f t="shared" si="104"/>
        <v>0</v>
      </c>
      <c r="BS114" s="85">
        <f t="shared" ref="BS114:BS136" si="135">_xlfn.IFS(ISBLANK(AH114),"NA", AH114&gt;MEDIAN(AH:AH),1,AH114&lt;MEDIAN(AH:AH),0)</f>
        <v>1</v>
      </c>
      <c r="BT114" s="85">
        <f t="shared" si="125"/>
        <v>1</v>
      </c>
      <c r="BU114" s="85">
        <f t="shared" si="124"/>
        <v>1</v>
      </c>
      <c r="BV114" s="85">
        <f t="shared" si="129"/>
        <v>0</v>
      </c>
      <c r="BW114" s="85">
        <f t="shared" si="134"/>
        <v>1</v>
      </c>
      <c r="BX114" s="85">
        <f>IF(AM114&gt;MEDIAN(AM:AM),1,0)</f>
        <v>0</v>
      </c>
      <c r="BY114" s="85">
        <f t="shared" si="127"/>
        <v>1</v>
      </c>
      <c r="BZ114" s="40">
        <f>LOOKUP(A114,ANT!D:D,ANT!K:K)</f>
        <v>91.6666666666666</v>
      </c>
    </row>
    <row r="115" spans="1:78" ht="17" x14ac:dyDescent="0.2">
      <c r="A115" s="40" t="s">
        <v>278</v>
      </c>
      <c r="B115" s="55" t="s">
        <v>277</v>
      </c>
      <c r="C115" s="3">
        <v>1</v>
      </c>
      <c r="D115" s="3">
        <v>2</v>
      </c>
      <c r="E115" s="121">
        <v>4</v>
      </c>
      <c r="G115" s="124"/>
      <c r="H115" s="115">
        <v>1</v>
      </c>
      <c r="I115" s="56">
        <v>8.4</v>
      </c>
      <c r="J115" s="57" t="s">
        <v>70</v>
      </c>
      <c r="K115" s="45" t="s">
        <v>71</v>
      </c>
      <c r="L115" s="45">
        <v>7</v>
      </c>
      <c r="O115" s="45">
        <v>11</v>
      </c>
      <c r="P115" s="46">
        <v>1</v>
      </c>
      <c r="R115" s="76">
        <f t="shared" si="88"/>
        <v>1</v>
      </c>
      <c r="S115" s="76">
        <f t="shared" si="89"/>
        <v>1</v>
      </c>
      <c r="T115" s="76">
        <f t="shared" si="90"/>
        <v>1</v>
      </c>
      <c r="U115" s="76">
        <v>1</v>
      </c>
      <c r="V115" s="76">
        <f t="shared" si="101"/>
        <v>0</v>
      </c>
      <c r="W115" s="76">
        <f t="shared" si="102"/>
        <v>0</v>
      </c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9"/>
      <c r="AV115" s="87" t="s">
        <v>788</v>
      </c>
      <c r="AW115" s="85" t="s">
        <v>788</v>
      </c>
      <c r="AX115" s="85" t="s">
        <v>788</v>
      </c>
      <c r="AY115" s="85" t="s">
        <v>788</v>
      </c>
      <c r="AZ115" s="85" t="str">
        <f t="shared" si="91"/>
        <v>NA</v>
      </c>
      <c r="BA115" s="85" t="str">
        <f t="shared" si="92"/>
        <v>NA</v>
      </c>
      <c r="BB115" s="85" t="str">
        <f t="shared" si="93"/>
        <v>NA</v>
      </c>
      <c r="BC115" s="85" t="str">
        <f t="shared" si="94"/>
        <v>NA</v>
      </c>
      <c r="BD115" s="85" t="str">
        <f t="shared" si="95"/>
        <v>NA</v>
      </c>
      <c r="BE115" s="85" t="str">
        <f t="shared" si="96"/>
        <v>NA</v>
      </c>
      <c r="BF115" s="85" t="str">
        <f t="shared" si="97"/>
        <v>NA</v>
      </c>
      <c r="BG115" s="79" t="str">
        <f t="shared" si="109"/>
        <v>NA</v>
      </c>
      <c r="BH115" s="79" t="str">
        <f t="shared" si="98"/>
        <v>NA</v>
      </c>
      <c r="BI115" s="85" t="str">
        <f t="shared" si="117"/>
        <v>NA</v>
      </c>
      <c r="BJ115" s="85" t="str">
        <f t="shared" si="130"/>
        <v>NA</v>
      </c>
      <c r="BK115" s="85" t="str">
        <f t="shared" si="133"/>
        <v>NA</v>
      </c>
      <c r="BL115" s="85" t="str">
        <f>_xlfn.IFS(ISBLANK(AA115),"NA", AA115&gt;MEDIAN(AA:AA),1,AA115&lt;MEDIAN(AA:AA),0)</f>
        <v>NA</v>
      </c>
      <c r="BM115" s="85" t="str">
        <f t="shared" si="119"/>
        <v>NA</v>
      </c>
      <c r="BN115" s="85" t="str">
        <f t="shared" si="120"/>
        <v>NA</v>
      </c>
      <c r="BO115" s="85" t="str">
        <f t="shared" si="116"/>
        <v>NA</v>
      </c>
      <c r="BP115" s="85" t="str">
        <f t="shared" si="118"/>
        <v>NA</v>
      </c>
      <c r="BQ115" s="85" t="str">
        <f t="shared" si="132"/>
        <v>NA</v>
      </c>
      <c r="BR115" s="85" t="str">
        <f t="shared" si="104"/>
        <v>NA</v>
      </c>
      <c r="BS115" s="85" t="str">
        <f t="shared" si="135"/>
        <v>NA</v>
      </c>
      <c r="BT115" s="85" t="str">
        <f t="shared" si="125"/>
        <v>NA</v>
      </c>
      <c r="BU115" s="85" t="str">
        <f t="shared" si="124"/>
        <v>NA</v>
      </c>
      <c r="BV115" s="85" t="str">
        <f t="shared" si="129"/>
        <v>NA</v>
      </c>
      <c r="BW115" s="85" t="str">
        <f t="shared" si="134"/>
        <v>NA</v>
      </c>
      <c r="BX115" s="85" t="str">
        <f t="shared" ref="BX115:BX129" si="136">_xlfn.IFS(ISBLANK(AM115),"NA", AM115&gt;MEDIAN(AM:AM),1,AM115&lt;MEDIAN(AM:AM),0)</f>
        <v>NA</v>
      </c>
      <c r="BY115" s="85" t="str">
        <f t="shared" si="127"/>
        <v>NA</v>
      </c>
    </row>
    <row r="116" spans="1:78" ht="17" x14ac:dyDescent="0.2">
      <c r="A116" s="40" t="s">
        <v>280</v>
      </c>
      <c r="B116" s="55" t="s">
        <v>277</v>
      </c>
      <c r="C116" s="3">
        <v>1</v>
      </c>
      <c r="D116" s="3">
        <v>2</v>
      </c>
      <c r="E116" s="121">
        <v>4</v>
      </c>
      <c r="G116" s="124"/>
      <c r="H116" s="115">
        <v>0</v>
      </c>
      <c r="I116" s="56">
        <v>8.3000000000000007</v>
      </c>
      <c r="J116" s="57" t="s">
        <v>70</v>
      </c>
      <c r="K116" s="45" t="s">
        <v>71</v>
      </c>
      <c r="L116" s="45">
        <v>3</v>
      </c>
      <c r="M116" s="45">
        <v>27</v>
      </c>
      <c r="N116" s="45">
        <v>12</v>
      </c>
      <c r="O116" s="45">
        <v>14</v>
      </c>
      <c r="P116" s="46">
        <v>0</v>
      </c>
      <c r="Q116" s="45">
        <v>1</v>
      </c>
      <c r="R116" s="76">
        <f t="shared" si="88"/>
        <v>3</v>
      </c>
      <c r="S116" s="76">
        <f t="shared" si="89"/>
        <v>1</v>
      </c>
      <c r="T116" s="76">
        <f t="shared" si="90"/>
        <v>0</v>
      </c>
      <c r="U116" s="76">
        <v>3</v>
      </c>
      <c r="V116" s="76">
        <f t="shared" si="101"/>
        <v>0</v>
      </c>
      <c r="W116" s="76">
        <f t="shared" si="102"/>
        <v>0</v>
      </c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9"/>
      <c r="AV116" s="87" t="s">
        <v>788</v>
      </c>
      <c r="AW116" s="85" t="s">
        <v>788</v>
      </c>
      <c r="AX116" s="85" t="s">
        <v>788</v>
      </c>
      <c r="AY116" s="85" t="s">
        <v>788</v>
      </c>
      <c r="AZ116" s="85" t="str">
        <f t="shared" si="91"/>
        <v>NA</v>
      </c>
      <c r="BA116" s="85" t="str">
        <f t="shared" si="92"/>
        <v>NA</v>
      </c>
      <c r="BB116" s="85" t="str">
        <f t="shared" si="93"/>
        <v>NA</v>
      </c>
      <c r="BC116" s="85" t="str">
        <f t="shared" si="94"/>
        <v>NA</v>
      </c>
      <c r="BD116" s="85" t="str">
        <f t="shared" si="95"/>
        <v>NA</v>
      </c>
      <c r="BE116" s="85" t="str">
        <f t="shared" si="96"/>
        <v>NA</v>
      </c>
      <c r="BF116" s="85" t="str">
        <f t="shared" si="97"/>
        <v>NA</v>
      </c>
      <c r="BG116" s="79" t="str">
        <f t="shared" si="109"/>
        <v>NA</v>
      </c>
      <c r="BH116" s="79" t="str">
        <f t="shared" si="98"/>
        <v>NA</v>
      </c>
      <c r="BI116" s="85" t="str">
        <f t="shared" si="117"/>
        <v>NA</v>
      </c>
      <c r="BJ116" s="85" t="str">
        <f t="shared" si="130"/>
        <v>NA</v>
      </c>
      <c r="BK116" s="85" t="str">
        <f t="shared" si="133"/>
        <v>NA</v>
      </c>
      <c r="BL116" s="85" t="str">
        <f>_xlfn.IFS(ISBLANK(AA116),"NA", AA116&gt;MEDIAN(AA:AA),1,AA116&lt;MEDIAN(AA:AA),0)</f>
        <v>NA</v>
      </c>
      <c r="BM116" s="85" t="str">
        <f t="shared" si="119"/>
        <v>NA</v>
      </c>
      <c r="BN116" s="85" t="str">
        <f t="shared" si="120"/>
        <v>NA</v>
      </c>
      <c r="BO116" s="85" t="str">
        <f t="shared" si="116"/>
        <v>NA</v>
      </c>
      <c r="BP116" s="85" t="str">
        <f t="shared" si="118"/>
        <v>NA</v>
      </c>
      <c r="BQ116" s="85" t="str">
        <f t="shared" si="132"/>
        <v>NA</v>
      </c>
      <c r="BR116" s="85" t="str">
        <f t="shared" si="104"/>
        <v>NA</v>
      </c>
      <c r="BS116" s="85" t="str">
        <f t="shared" si="135"/>
        <v>NA</v>
      </c>
      <c r="BT116" s="85" t="str">
        <f t="shared" si="125"/>
        <v>NA</v>
      </c>
      <c r="BU116" s="85" t="str">
        <f t="shared" si="124"/>
        <v>NA</v>
      </c>
      <c r="BV116" s="85" t="str">
        <f t="shared" si="129"/>
        <v>NA</v>
      </c>
      <c r="BW116" s="85" t="str">
        <f t="shared" si="134"/>
        <v>NA</v>
      </c>
      <c r="BX116" s="85" t="str">
        <f t="shared" si="136"/>
        <v>NA</v>
      </c>
      <c r="BY116" s="85" t="str">
        <f t="shared" si="127"/>
        <v>NA</v>
      </c>
    </row>
    <row r="117" spans="1:78" x14ac:dyDescent="0.2">
      <c r="A117" s="40" t="s">
        <v>282</v>
      </c>
      <c r="B117" s="55" t="s">
        <v>277</v>
      </c>
      <c r="C117" s="3">
        <v>1</v>
      </c>
      <c r="D117" s="3">
        <v>2</v>
      </c>
      <c r="E117" s="121">
        <v>4</v>
      </c>
      <c r="F117" s="2">
        <v>8</v>
      </c>
      <c r="G117" s="124">
        <v>96</v>
      </c>
      <c r="H117" s="115">
        <v>1</v>
      </c>
      <c r="I117" s="56">
        <v>9</v>
      </c>
      <c r="J117" s="57" t="s">
        <v>37</v>
      </c>
      <c r="L117" s="45">
        <v>9</v>
      </c>
      <c r="O117" s="45">
        <v>12</v>
      </c>
      <c r="P117" s="46">
        <v>1</v>
      </c>
      <c r="R117" s="76">
        <f t="shared" si="88"/>
        <v>1</v>
      </c>
      <c r="S117" s="76">
        <f t="shared" si="89"/>
        <v>1</v>
      </c>
      <c r="T117" s="76">
        <f t="shared" si="90"/>
        <v>1</v>
      </c>
      <c r="U117" s="76">
        <v>1</v>
      </c>
      <c r="V117" s="76">
        <f t="shared" si="101"/>
        <v>1</v>
      </c>
      <c r="W117" s="76">
        <f t="shared" si="102"/>
        <v>1</v>
      </c>
      <c r="X117" s="58">
        <v>5.0769230769230766</v>
      </c>
      <c r="Y117" s="58">
        <v>5.4615384615384617</v>
      </c>
      <c r="Z117" s="58">
        <v>5.2307692307692308</v>
      </c>
      <c r="AA117" s="58">
        <v>4.384615384615385</v>
      </c>
      <c r="AB117" s="58">
        <v>5.4615384615384617</v>
      </c>
      <c r="AC117" s="58">
        <v>3.2307692307692308</v>
      </c>
      <c r="AD117" s="58">
        <v>4.166666666666667</v>
      </c>
      <c r="AE117" s="58">
        <v>3.25</v>
      </c>
      <c r="AF117" s="58">
        <v>4.666666666666667</v>
      </c>
      <c r="AG117" s="58">
        <v>4.7692307692307692</v>
      </c>
      <c r="AH117" s="58">
        <v>4.1538461538461542</v>
      </c>
      <c r="AI117" s="58">
        <v>3.7692307692307692</v>
      </c>
      <c r="AJ117" s="58">
        <v>5.615384615384615</v>
      </c>
      <c r="AK117" s="58">
        <v>4.666666666666667</v>
      </c>
      <c r="AL117" s="58">
        <v>3.7777777777777777</v>
      </c>
      <c r="AM117" s="58">
        <v>5.2</v>
      </c>
      <c r="AN117" s="59">
        <v>4.2857142857142856</v>
      </c>
      <c r="AO117" s="49">
        <v>4.6058119658119656</v>
      </c>
      <c r="AP117" s="49">
        <v>4.2012820512820515</v>
      </c>
      <c r="AQ117" s="49">
        <v>4.8076923076923075</v>
      </c>
      <c r="AR117" s="60">
        <v>4.4572649572649574</v>
      </c>
      <c r="AS117" s="51">
        <v>44</v>
      </c>
      <c r="AT117" s="51">
        <v>67</v>
      </c>
      <c r="AU117" s="51">
        <v>28.5</v>
      </c>
      <c r="AV117" s="87">
        <f>IF(AO117&lt;MEDIAN(AO:AO),0,1)</f>
        <v>0</v>
      </c>
      <c r="AW117" s="85">
        <f>IF(AP117&lt;MEDIAN(AP:AP),0,1)</f>
        <v>0</v>
      </c>
      <c r="AX117" s="85">
        <f>IF(AQ117&lt;MEDIAN(AQ:AQ),0,1)</f>
        <v>1</v>
      </c>
      <c r="AY117" s="85">
        <f>IF(AR117&lt;MEDIAN(AR:AR),0,1)</f>
        <v>0</v>
      </c>
      <c r="AZ117" s="85" t="e">
        <f t="shared" si="91"/>
        <v>#N/A</v>
      </c>
      <c r="BA117" s="85" t="e">
        <f t="shared" si="92"/>
        <v>#N/A</v>
      </c>
      <c r="BB117" s="85">
        <f t="shared" si="93"/>
        <v>1</v>
      </c>
      <c r="BC117" s="85">
        <f t="shared" si="94"/>
        <v>0</v>
      </c>
      <c r="BD117" s="85">
        <f t="shared" si="95"/>
        <v>0</v>
      </c>
      <c r="BE117" s="85">
        <f t="shared" si="96"/>
        <v>1</v>
      </c>
      <c r="BF117" s="85">
        <f t="shared" si="97"/>
        <v>0</v>
      </c>
      <c r="BG117" s="79">
        <f t="shared" si="109"/>
        <v>0</v>
      </c>
      <c r="BH117" s="79">
        <f t="shared" si="98"/>
        <v>0</v>
      </c>
      <c r="BI117" s="85">
        <f t="shared" si="117"/>
        <v>1</v>
      </c>
      <c r="BJ117" s="85">
        <f t="shared" si="130"/>
        <v>1</v>
      </c>
      <c r="BK117" s="85">
        <f t="shared" si="133"/>
        <v>1</v>
      </c>
      <c r="BL117" s="85">
        <f>IF(AA117&gt;MEDIAN(AA:AA),1,0)</f>
        <v>0</v>
      </c>
      <c r="BM117" s="85">
        <f t="shared" si="119"/>
        <v>1</v>
      </c>
      <c r="BN117" s="85">
        <f t="shared" si="120"/>
        <v>0</v>
      </c>
      <c r="BO117" s="85">
        <f t="shared" ref="BO117:BO130" si="137">_xlfn.IFS(ISBLANK(AD117),"NA", AD117&gt;MEDIAN(AD:AD),1,AD117&lt;MEDIAN(AD:AD),0)</f>
        <v>0</v>
      </c>
      <c r="BP117" s="85">
        <f t="shared" si="118"/>
        <v>0</v>
      </c>
      <c r="BQ117" s="85">
        <f t="shared" si="132"/>
        <v>1</v>
      </c>
      <c r="BR117" s="85">
        <f t="shared" si="104"/>
        <v>1</v>
      </c>
      <c r="BS117" s="85">
        <f t="shared" si="135"/>
        <v>0</v>
      </c>
      <c r="BT117" s="85">
        <f t="shared" si="125"/>
        <v>0</v>
      </c>
      <c r="BU117" s="85">
        <f t="shared" si="124"/>
        <v>1</v>
      </c>
      <c r="BV117" s="85">
        <f t="shared" si="129"/>
        <v>0</v>
      </c>
      <c r="BW117" s="85">
        <f t="shared" si="134"/>
        <v>0</v>
      </c>
      <c r="BX117" s="85">
        <f t="shared" si="136"/>
        <v>1</v>
      </c>
      <c r="BY117" s="85">
        <f t="shared" si="127"/>
        <v>0</v>
      </c>
      <c r="BZ117" s="40">
        <f>LOOKUP(A117,ANT!D:D,ANT!K:K)</f>
        <v>95.8333333333333</v>
      </c>
    </row>
    <row r="118" spans="1:78" ht="17" x14ac:dyDescent="0.2">
      <c r="A118" s="40" t="s">
        <v>284</v>
      </c>
      <c r="B118" s="55" t="s">
        <v>277</v>
      </c>
      <c r="C118" s="3">
        <v>1</v>
      </c>
      <c r="D118" s="3">
        <v>2</v>
      </c>
      <c r="E118" s="121">
        <v>4</v>
      </c>
      <c r="F118" s="2">
        <v>7</v>
      </c>
      <c r="G118" s="124">
        <v>84</v>
      </c>
      <c r="H118" s="115">
        <v>0</v>
      </c>
      <c r="I118" s="56">
        <v>8</v>
      </c>
      <c r="J118" s="57" t="s">
        <v>70</v>
      </c>
      <c r="K118" s="45" t="s">
        <v>71</v>
      </c>
      <c r="L118" s="45">
        <v>6</v>
      </c>
      <c r="M118" s="45">
        <v>9</v>
      </c>
      <c r="O118" s="45">
        <v>12</v>
      </c>
      <c r="P118" s="46">
        <v>0</v>
      </c>
      <c r="Q118" s="45">
        <v>1</v>
      </c>
      <c r="R118" s="76">
        <f t="shared" si="88"/>
        <v>2</v>
      </c>
      <c r="S118" s="76">
        <f t="shared" si="89"/>
        <v>1</v>
      </c>
      <c r="T118" s="76">
        <f t="shared" si="90"/>
        <v>0</v>
      </c>
      <c r="U118" s="76">
        <v>2</v>
      </c>
      <c r="V118" s="76">
        <f t="shared" si="101"/>
        <v>1</v>
      </c>
      <c r="W118" s="76">
        <f t="shared" si="102"/>
        <v>0</v>
      </c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9"/>
      <c r="AV118" s="87" t="s">
        <v>788</v>
      </c>
      <c r="AW118" s="85" t="s">
        <v>788</v>
      </c>
      <c r="AX118" s="85" t="s">
        <v>788</v>
      </c>
      <c r="AY118" s="85" t="s">
        <v>788</v>
      </c>
      <c r="AZ118" s="85" t="str">
        <f t="shared" si="91"/>
        <v>NA</v>
      </c>
      <c r="BA118" s="85" t="str">
        <f t="shared" si="92"/>
        <v>NA</v>
      </c>
      <c r="BB118" s="85" t="str">
        <f t="shared" si="93"/>
        <v>NA</v>
      </c>
      <c r="BC118" s="85" t="str">
        <f t="shared" si="94"/>
        <v>NA</v>
      </c>
      <c r="BD118" s="85" t="str">
        <f t="shared" si="95"/>
        <v>NA</v>
      </c>
      <c r="BE118" s="85" t="str">
        <f t="shared" si="96"/>
        <v>NA</v>
      </c>
      <c r="BF118" s="85" t="str">
        <f t="shared" si="97"/>
        <v>NA</v>
      </c>
      <c r="BG118" s="79" t="str">
        <f t="shared" si="109"/>
        <v>NA</v>
      </c>
      <c r="BH118" s="79" t="str">
        <f t="shared" si="98"/>
        <v>NA</v>
      </c>
      <c r="BI118" s="85" t="str">
        <f t="shared" ref="BI118:BI149" si="138">_xlfn.IFS(ISBLANK(X118),"NA", X118&gt;MEDIAN(X:X),1,X118&lt;MEDIAN(X:X),0)</f>
        <v>NA</v>
      </c>
      <c r="BJ118" s="85" t="str">
        <f t="shared" si="130"/>
        <v>NA</v>
      </c>
      <c r="BK118" s="85" t="str">
        <f t="shared" si="133"/>
        <v>NA</v>
      </c>
      <c r="BL118" s="85" t="str">
        <f t="shared" ref="BL118:BL124" si="139">_xlfn.IFS(ISBLANK(AA118),"NA", AA118&gt;MEDIAN(AA:AA),1,AA118&lt;MEDIAN(AA:AA),0)</f>
        <v>NA</v>
      </c>
      <c r="BM118" s="85" t="str">
        <f t="shared" si="119"/>
        <v>NA</v>
      </c>
      <c r="BN118" s="85" t="str">
        <f t="shared" si="120"/>
        <v>NA</v>
      </c>
      <c r="BO118" s="85" t="str">
        <f t="shared" si="137"/>
        <v>NA</v>
      </c>
      <c r="BP118" s="85" t="str">
        <f t="shared" ref="BP118:BP149" si="140">_xlfn.IFS(ISBLANK(AE118),"NA", AE118&gt;MEDIAN(AE:AE),1,AE118&lt;MEDIAN(AE:AE),0)</f>
        <v>NA</v>
      </c>
      <c r="BQ118" s="85" t="str">
        <f t="shared" si="132"/>
        <v>NA</v>
      </c>
      <c r="BR118" s="85" t="str">
        <f t="shared" si="104"/>
        <v>NA</v>
      </c>
      <c r="BS118" s="85" t="str">
        <f t="shared" si="135"/>
        <v>NA</v>
      </c>
      <c r="BT118" s="85" t="str">
        <f t="shared" si="125"/>
        <v>NA</v>
      </c>
      <c r="BU118" s="85" t="str">
        <f t="shared" si="124"/>
        <v>NA</v>
      </c>
      <c r="BV118" s="85" t="str">
        <f t="shared" si="129"/>
        <v>NA</v>
      </c>
      <c r="BW118" s="85" t="str">
        <f t="shared" si="134"/>
        <v>NA</v>
      </c>
      <c r="BX118" s="85" t="str">
        <f t="shared" si="136"/>
        <v>NA</v>
      </c>
      <c r="BY118" s="85" t="str">
        <f t="shared" si="127"/>
        <v>NA</v>
      </c>
    </row>
    <row r="119" spans="1:78" ht="17" x14ac:dyDescent="0.2">
      <c r="A119" s="40" t="s">
        <v>286</v>
      </c>
      <c r="B119" s="55" t="s">
        <v>277</v>
      </c>
      <c r="C119" s="3">
        <v>1</v>
      </c>
      <c r="D119" s="3">
        <v>2</v>
      </c>
      <c r="E119" s="121">
        <v>4</v>
      </c>
      <c r="G119" s="124"/>
      <c r="H119" s="115">
        <v>1</v>
      </c>
      <c r="I119" s="56">
        <v>9.1</v>
      </c>
      <c r="J119" s="57" t="s">
        <v>70</v>
      </c>
      <c r="K119" s="45" t="s">
        <v>71</v>
      </c>
      <c r="L119" s="45">
        <v>12</v>
      </c>
      <c r="M119" s="45">
        <v>12</v>
      </c>
      <c r="N119" s="45">
        <v>9</v>
      </c>
      <c r="O119" s="45">
        <v>12</v>
      </c>
      <c r="P119" s="46">
        <v>1</v>
      </c>
      <c r="R119" s="76">
        <f t="shared" si="88"/>
        <v>3</v>
      </c>
      <c r="S119" s="76">
        <f t="shared" si="89"/>
        <v>1</v>
      </c>
      <c r="T119" s="76">
        <f t="shared" si="90"/>
        <v>1</v>
      </c>
      <c r="U119" s="76">
        <v>3</v>
      </c>
      <c r="V119" s="76">
        <f t="shared" si="101"/>
        <v>1</v>
      </c>
      <c r="W119" s="76">
        <f t="shared" si="102"/>
        <v>1</v>
      </c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9"/>
      <c r="AV119" s="87" t="s">
        <v>788</v>
      </c>
      <c r="AW119" s="85" t="s">
        <v>788</v>
      </c>
      <c r="AX119" s="85" t="s">
        <v>788</v>
      </c>
      <c r="AY119" s="85" t="s">
        <v>788</v>
      </c>
      <c r="AZ119" s="85" t="str">
        <f t="shared" si="91"/>
        <v>NA</v>
      </c>
      <c r="BA119" s="85" t="str">
        <f t="shared" si="92"/>
        <v>NA</v>
      </c>
      <c r="BB119" s="85" t="str">
        <f t="shared" si="93"/>
        <v>NA</v>
      </c>
      <c r="BC119" s="85" t="str">
        <f t="shared" si="94"/>
        <v>NA</v>
      </c>
      <c r="BD119" s="85" t="str">
        <f t="shared" si="95"/>
        <v>NA</v>
      </c>
      <c r="BE119" s="85" t="str">
        <f t="shared" si="96"/>
        <v>NA</v>
      </c>
      <c r="BF119" s="85" t="str">
        <f t="shared" si="97"/>
        <v>NA</v>
      </c>
      <c r="BG119" s="79" t="str">
        <f t="shared" si="109"/>
        <v>NA</v>
      </c>
      <c r="BH119" s="79" t="str">
        <f t="shared" si="98"/>
        <v>NA</v>
      </c>
      <c r="BI119" s="85" t="str">
        <f t="shared" si="138"/>
        <v>NA</v>
      </c>
      <c r="BJ119" s="85" t="str">
        <f t="shared" si="130"/>
        <v>NA</v>
      </c>
      <c r="BK119" s="85" t="str">
        <f t="shared" si="133"/>
        <v>NA</v>
      </c>
      <c r="BL119" s="85" t="str">
        <f t="shared" si="139"/>
        <v>NA</v>
      </c>
      <c r="BM119" s="85" t="str">
        <f t="shared" si="119"/>
        <v>NA</v>
      </c>
      <c r="BN119" s="85" t="str">
        <f t="shared" si="120"/>
        <v>NA</v>
      </c>
      <c r="BO119" s="85" t="str">
        <f t="shared" si="137"/>
        <v>NA</v>
      </c>
      <c r="BP119" s="85" t="str">
        <f t="shared" si="140"/>
        <v>NA</v>
      </c>
      <c r="BQ119" s="85" t="str">
        <f t="shared" si="132"/>
        <v>NA</v>
      </c>
      <c r="BR119" s="85" t="str">
        <f t="shared" si="104"/>
        <v>NA</v>
      </c>
      <c r="BS119" s="85" t="str">
        <f t="shared" si="135"/>
        <v>NA</v>
      </c>
      <c r="BT119" s="85" t="str">
        <f t="shared" si="125"/>
        <v>NA</v>
      </c>
      <c r="BU119" s="85" t="str">
        <f t="shared" si="124"/>
        <v>NA</v>
      </c>
      <c r="BV119" s="85" t="str">
        <f t="shared" si="129"/>
        <v>NA</v>
      </c>
      <c r="BW119" s="85" t="str">
        <f t="shared" si="134"/>
        <v>NA</v>
      </c>
      <c r="BX119" s="85" t="str">
        <f t="shared" si="136"/>
        <v>NA</v>
      </c>
      <c r="BY119" s="85" t="str">
        <f t="shared" si="127"/>
        <v>NA</v>
      </c>
    </row>
    <row r="120" spans="1:78" ht="17" x14ac:dyDescent="0.2">
      <c r="A120" s="40" t="s">
        <v>288</v>
      </c>
      <c r="B120" s="55" t="s">
        <v>277</v>
      </c>
      <c r="C120" s="3">
        <v>1</v>
      </c>
      <c r="D120" s="3">
        <v>2</v>
      </c>
      <c r="E120" s="121">
        <v>4</v>
      </c>
      <c r="G120" s="124"/>
      <c r="H120" s="115">
        <v>0</v>
      </c>
      <c r="I120" s="56">
        <v>9.1999999999999993</v>
      </c>
      <c r="J120" s="57" t="s">
        <v>70</v>
      </c>
      <c r="K120" s="45" t="s">
        <v>71</v>
      </c>
      <c r="L120" s="45">
        <v>9</v>
      </c>
      <c r="O120" s="45">
        <v>12</v>
      </c>
      <c r="P120" s="46">
        <v>0</v>
      </c>
      <c r="Q120" s="45">
        <v>1</v>
      </c>
      <c r="R120" s="76">
        <f t="shared" si="88"/>
        <v>1</v>
      </c>
      <c r="S120" s="76">
        <f t="shared" si="89"/>
        <v>1</v>
      </c>
      <c r="T120" s="76">
        <f t="shared" si="90"/>
        <v>0</v>
      </c>
      <c r="U120" s="76">
        <v>1</v>
      </c>
      <c r="V120" s="76">
        <f t="shared" si="101"/>
        <v>1</v>
      </c>
      <c r="W120" s="76">
        <f t="shared" si="102"/>
        <v>0</v>
      </c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9"/>
      <c r="AV120" s="87" t="s">
        <v>788</v>
      </c>
      <c r="AW120" s="85" t="s">
        <v>788</v>
      </c>
      <c r="AX120" s="85" t="s">
        <v>788</v>
      </c>
      <c r="AY120" s="85" t="s">
        <v>788</v>
      </c>
      <c r="AZ120" s="85" t="str">
        <f t="shared" si="91"/>
        <v>NA</v>
      </c>
      <c r="BA120" s="85" t="str">
        <f t="shared" si="92"/>
        <v>NA</v>
      </c>
      <c r="BB120" s="85" t="str">
        <f t="shared" si="93"/>
        <v>NA</v>
      </c>
      <c r="BC120" s="85" t="str">
        <f t="shared" si="94"/>
        <v>NA</v>
      </c>
      <c r="BD120" s="85" t="str">
        <f t="shared" si="95"/>
        <v>NA</v>
      </c>
      <c r="BE120" s="85" t="str">
        <f t="shared" si="96"/>
        <v>NA</v>
      </c>
      <c r="BF120" s="85" t="str">
        <f t="shared" si="97"/>
        <v>NA</v>
      </c>
      <c r="BG120" s="79" t="str">
        <f t="shared" si="109"/>
        <v>NA</v>
      </c>
      <c r="BH120" s="79" t="str">
        <f t="shared" si="98"/>
        <v>NA</v>
      </c>
      <c r="BI120" s="85" t="str">
        <f t="shared" si="138"/>
        <v>NA</v>
      </c>
      <c r="BJ120" s="85" t="str">
        <f t="shared" si="130"/>
        <v>NA</v>
      </c>
      <c r="BK120" s="85" t="str">
        <f t="shared" si="133"/>
        <v>NA</v>
      </c>
      <c r="BL120" s="85" t="str">
        <f t="shared" si="139"/>
        <v>NA</v>
      </c>
      <c r="BM120" s="85" t="str">
        <f t="shared" si="119"/>
        <v>NA</v>
      </c>
      <c r="BN120" s="85" t="str">
        <f t="shared" si="120"/>
        <v>NA</v>
      </c>
      <c r="BO120" s="85" t="str">
        <f t="shared" si="137"/>
        <v>NA</v>
      </c>
      <c r="BP120" s="85" t="str">
        <f t="shared" si="140"/>
        <v>NA</v>
      </c>
      <c r="BQ120" s="85" t="str">
        <f t="shared" si="132"/>
        <v>NA</v>
      </c>
      <c r="BR120" s="85" t="str">
        <f t="shared" si="104"/>
        <v>NA</v>
      </c>
      <c r="BS120" s="85" t="str">
        <f t="shared" si="135"/>
        <v>NA</v>
      </c>
      <c r="BT120" s="85" t="str">
        <f t="shared" si="125"/>
        <v>NA</v>
      </c>
      <c r="BU120" s="85" t="str">
        <f t="shared" si="124"/>
        <v>NA</v>
      </c>
      <c r="BV120" s="85" t="str">
        <f t="shared" si="129"/>
        <v>NA</v>
      </c>
      <c r="BW120" s="85" t="str">
        <f t="shared" si="134"/>
        <v>NA</v>
      </c>
      <c r="BX120" s="85" t="str">
        <f t="shared" si="136"/>
        <v>NA</v>
      </c>
      <c r="BY120" s="85" t="str">
        <f t="shared" si="127"/>
        <v>NA</v>
      </c>
    </row>
    <row r="121" spans="1:78" ht="17" x14ac:dyDescent="0.2">
      <c r="A121" s="40" t="s">
        <v>290</v>
      </c>
      <c r="B121" s="55" t="s">
        <v>277</v>
      </c>
      <c r="C121" s="3">
        <v>1</v>
      </c>
      <c r="D121" s="3">
        <v>2</v>
      </c>
      <c r="E121" s="121">
        <v>4</v>
      </c>
      <c r="G121" s="124"/>
      <c r="H121" s="115">
        <v>0</v>
      </c>
      <c r="I121" s="56">
        <v>9.3000000000000007</v>
      </c>
      <c r="J121" s="57" t="s">
        <v>70</v>
      </c>
      <c r="K121" s="45" t="s">
        <v>71</v>
      </c>
      <c r="L121" s="45">
        <v>9</v>
      </c>
      <c r="O121" s="45">
        <v>11</v>
      </c>
      <c r="P121" s="46">
        <v>0</v>
      </c>
      <c r="Q121" s="45">
        <v>1</v>
      </c>
      <c r="R121" s="76">
        <f t="shared" si="88"/>
        <v>1</v>
      </c>
      <c r="S121" s="76">
        <f t="shared" si="89"/>
        <v>1</v>
      </c>
      <c r="T121" s="76">
        <f t="shared" si="90"/>
        <v>0</v>
      </c>
      <c r="U121" s="76">
        <v>1</v>
      </c>
      <c r="V121" s="76">
        <f t="shared" si="101"/>
        <v>0</v>
      </c>
      <c r="W121" s="76">
        <f t="shared" si="102"/>
        <v>0</v>
      </c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9"/>
      <c r="AV121" s="87" t="s">
        <v>788</v>
      </c>
      <c r="AW121" s="85" t="s">
        <v>788</v>
      </c>
      <c r="AX121" s="85" t="s">
        <v>788</v>
      </c>
      <c r="AY121" s="85" t="s">
        <v>788</v>
      </c>
      <c r="AZ121" s="85" t="str">
        <f t="shared" si="91"/>
        <v>NA</v>
      </c>
      <c r="BA121" s="85" t="str">
        <f t="shared" si="92"/>
        <v>NA</v>
      </c>
      <c r="BB121" s="85" t="str">
        <f t="shared" si="93"/>
        <v>NA</v>
      </c>
      <c r="BC121" s="85" t="str">
        <f t="shared" si="94"/>
        <v>NA</v>
      </c>
      <c r="BD121" s="85" t="str">
        <f t="shared" si="95"/>
        <v>NA</v>
      </c>
      <c r="BE121" s="85" t="str">
        <f t="shared" si="96"/>
        <v>NA</v>
      </c>
      <c r="BF121" s="85" t="str">
        <f t="shared" si="97"/>
        <v>NA</v>
      </c>
      <c r="BG121" s="79" t="str">
        <f t="shared" si="109"/>
        <v>NA</v>
      </c>
      <c r="BH121" s="79" t="str">
        <f t="shared" si="98"/>
        <v>NA</v>
      </c>
      <c r="BI121" s="85" t="str">
        <f t="shared" si="138"/>
        <v>NA</v>
      </c>
      <c r="BJ121" s="85" t="str">
        <f t="shared" si="130"/>
        <v>NA</v>
      </c>
      <c r="BK121" s="85" t="str">
        <f t="shared" si="133"/>
        <v>NA</v>
      </c>
      <c r="BL121" s="85" t="str">
        <f t="shared" si="139"/>
        <v>NA</v>
      </c>
      <c r="BM121" s="85" t="str">
        <f t="shared" ref="BM121:BM152" si="141">_xlfn.IFS(ISBLANK(AB121),"NA", AB121&gt;MEDIAN(AB:AB),1,AB121&lt;MEDIAN(AB:AB),0)</f>
        <v>NA</v>
      </c>
      <c r="BN121" s="85" t="str">
        <f t="shared" si="120"/>
        <v>NA</v>
      </c>
      <c r="BO121" s="85" t="str">
        <f t="shared" si="137"/>
        <v>NA</v>
      </c>
      <c r="BP121" s="85" t="str">
        <f t="shared" si="140"/>
        <v>NA</v>
      </c>
      <c r="BQ121" s="85" t="str">
        <f t="shared" si="132"/>
        <v>NA</v>
      </c>
      <c r="BR121" s="85" t="str">
        <f t="shared" si="104"/>
        <v>NA</v>
      </c>
      <c r="BS121" s="85" t="str">
        <f t="shared" si="135"/>
        <v>NA</v>
      </c>
      <c r="BT121" s="85" t="str">
        <f t="shared" si="125"/>
        <v>NA</v>
      </c>
      <c r="BU121" s="85" t="str">
        <f t="shared" si="124"/>
        <v>NA</v>
      </c>
      <c r="BV121" s="85" t="str">
        <f t="shared" si="129"/>
        <v>NA</v>
      </c>
      <c r="BW121" s="85" t="str">
        <f t="shared" si="134"/>
        <v>NA</v>
      </c>
      <c r="BX121" s="85" t="str">
        <f t="shared" si="136"/>
        <v>NA</v>
      </c>
      <c r="BY121" s="85" t="str">
        <f t="shared" si="127"/>
        <v>NA</v>
      </c>
    </row>
    <row r="122" spans="1:78" ht="17" x14ac:dyDescent="0.2">
      <c r="A122" s="40" t="s">
        <v>292</v>
      </c>
      <c r="B122" s="55" t="s">
        <v>277</v>
      </c>
      <c r="C122" s="3">
        <v>1</v>
      </c>
      <c r="D122" s="3">
        <v>2</v>
      </c>
      <c r="E122" s="121">
        <v>4</v>
      </c>
      <c r="G122" s="124"/>
      <c r="H122" s="115">
        <v>0</v>
      </c>
      <c r="I122" s="56">
        <v>9.3000000000000007</v>
      </c>
      <c r="J122" s="57" t="s">
        <v>70</v>
      </c>
      <c r="K122" s="45" t="s">
        <v>71</v>
      </c>
      <c r="L122" s="45">
        <v>9</v>
      </c>
      <c r="O122" s="45">
        <v>11</v>
      </c>
      <c r="P122" s="46">
        <v>1</v>
      </c>
      <c r="R122" s="76">
        <f t="shared" si="88"/>
        <v>1</v>
      </c>
      <c r="S122" s="76">
        <f t="shared" si="89"/>
        <v>1</v>
      </c>
      <c r="T122" s="76">
        <f t="shared" si="90"/>
        <v>1</v>
      </c>
      <c r="U122" s="76">
        <v>1</v>
      </c>
      <c r="V122" s="76">
        <f t="shared" si="101"/>
        <v>0</v>
      </c>
      <c r="W122" s="76">
        <f t="shared" si="102"/>
        <v>0</v>
      </c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9"/>
      <c r="AV122" s="87" t="s">
        <v>788</v>
      </c>
      <c r="AW122" s="85" t="s">
        <v>788</v>
      </c>
      <c r="AX122" s="85" t="s">
        <v>788</v>
      </c>
      <c r="AY122" s="85" t="s">
        <v>788</v>
      </c>
      <c r="AZ122" s="85" t="str">
        <f t="shared" si="91"/>
        <v>NA</v>
      </c>
      <c r="BA122" s="85" t="str">
        <f t="shared" si="92"/>
        <v>NA</v>
      </c>
      <c r="BB122" s="85" t="str">
        <f t="shared" si="93"/>
        <v>NA</v>
      </c>
      <c r="BC122" s="85" t="str">
        <f t="shared" si="94"/>
        <v>NA</v>
      </c>
      <c r="BD122" s="85" t="str">
        <f t="shared" si="95"/>
        <v>NA</v>
      </c>
      <c r="BE122" s="85" t="str">
        <f t="shared" si="96"/>
        <v>NA</v>
      </c>
      <c r="BF122" s="85" t="str">
        <f t="shared" si="97"/>
        <v>NA</v>
      </c>
      <c r="BG122" s="79" t="str">
        <f t="shared" si="109"/>
        <v>NA</v>
      </c>
      <c r="BH122" s="79" t="str">
        <f t="shared" si="98"/>
        <v>NA</v>
      </c>
      <c r="BI122" s="85" t="str">
        <f t="shared" si="138"/>
        <v>NA</v>
      </c>
      <c r="BJ122" s="85" t="str">
        <f t="shared" si="130"/>
        <v>NA</v>
      </c>
      <c r="BK122" s="85" t="str">
        <f t="shared" si="133"/>
        <v>NA</v>
      </c>
      <c r="BL122" s="85" t="str">
        <f t="shared" si="139"/>
        <v>NA</v>
      </c>
      <c r="BM122" s="85" t="str">
        <f t="shared" si="141"/>
        <v>NA</v>
      </c>
      <c r="BN122" s="85" t="str">
        <f t="shared" si="120"/>
        <v>NA</v>
      </c>
      <c r="BO122" s="85" t="str">
        <f t="shared" si="137"/>
        <v>NA</v>
      </c>
      <c r="BP122" s="85" t="str">
        <f t="shared" si="140"/>
        <v>NA</v>
      </c>
      <c r="BQ122" s="85" t="str">
        <f t="shared" si="132"/>
        <v>NA</v>
      </c>
      <c r="BR122" s="85" t="str">
        <f t="shared" si="104"/>
        <v>NA</v>
      </c>
      <c r="BS122" s="85" t="str">
        <f t="shared" si="135"/>
        <v>NA</v>
      </c>
      <c r="BT122" s="85" t="str">
        <f t="shared" si="125"/>
        <v>NA</v>
      </c>
      <c r="BU122" s="85" t="str">
        <f t="shared" si="124"/>
        <v>NA</v>
      </c>
      <c r="BV122" s="85" t="str">
        <f t="shared" si="129"/>
        <v>NA</v>
      </c>
      <c r="BW122" s="85" t="str">
        <f t="shared" si="134"/>
        <v>NA</v>
      </c>
      <c r="BX122" s="85" t="str">
        <f t="shared" si="136"/>
        <v>NA</v>
      </c>
      <c r="BY122" s="85" t="str">
        <f t="shared" si="127"/>
        <v>NA</v>
      </c>
    </row>
    <row r="123" spans="1:78" x14ac:dyDescent="0.2">
      <c r="A123" s="40" t="s">
        <v>294</v>
      </c>
      <c r="B123" s="55" t="s">
        <v>277</v>
      </c>
      <c r="C123" s="3">
        <v>1</v>
      </c>
      <c r="D123" s="3">
        <v>2</v>
      </c>
      <c r="E123" s="121">
        <v>4</v>
      </c>
      <c r="F123" s="2">
        <v>8</v>
      </c>
      <c r="G123" s="124">
        <v>96</v>
      </c>
      <c r="H123" s="115">
        <v>0</v>
      </c>
      <c r="I123" s="56">
        <v>9.8000000000000007</v>
      </c>
      <c r="J123" s="57" t="s">
        <v>37</v>
      </c>
      <c r="L123" s="45">
        <v>7</v>
      </c>
      <c r="O123" s="45">
        <v>13</v>
      </c>
      <c r="P123" s="46">
        <v>0</v>
      </c>
      <c r="Q123" s="45">
        <v>1</v>
      </c>
      <c r="R123" s="76">
        <f t="shared" si="88"/>
        <v>1</v>
      </c>
      <c r="S123" s="76">
        <f t="shared" si="89"/>
        <v>1</v>
      </c>
      <c r="T123" s="76">
        <f t="shared" si="90"/>
        <v>0</v>
      </c>
      <c r="U123" s="76">
        <v>1</v>
      </c>
      <c r="V123" s="76">
        <f t="shared" si="101"/>
        <v>1</v>
      </c>
      <c r="W123" s="76">
        <f t="shared" si="102"/>
        <v>0</v>
      </c>
      <c r="X123" s="58">
        <v>6</v>
      </c>
      <c r="Y123" s="58">
        <v>4.8461538461538458</v>
      </c>
      <c r="Z123" s="58">
        <v>5.3076923076923075</v>
      </c>
      <c r="AA123" s="58">
        <v>4.6923076923076925</v>
      </c>
      <c r="AB123" s="58">
        <v>6.0769230769230766</v>
      </c>
      <c r="AC123" s="58">
        <v>3.8461538461538463</v>
      </c>
      <c r="AD123" s="58">
        <v>5</v>
      </c>
      <c r="AE123" s="58">
        <v>2.5833333333333335</v>
      </c>
      <c r="AF123" s="58">
        <v>3.5</v>
      </c>
      <c r="AG123" s="58">
        <v>4.0769230769230766</v>
      </c>
      <c r="AH123" s="58">
        <v>4.5384615384615383</v>
      </c>
      <c r="AI123" s="58">
        <v>4.8461538461538458</v>
      </c>
      <c r="AJ123" s="58">
        <v>4.5384615384615383</v>
      </c>
      <c r="AK123" s="58">
        <v>5.166666666666667</v>
      </c>
      <c r="AL123" s="58">
        <v>5.1111111111111107</v>
      </c>
      <c r="AM123" s="58">
        <v>5.4</v>
      </c>
      <c r="AN123" s="59">
        <v>5.2142857142857144</v>
      </c>
      <c r="AO123" s="49">
        <v>5.0124786324786328</v>
      </c>
      <c r="AP123" s="49">
        <v>3.93974358974359</v>
      </c>
      <c r="AQ123" s="49">
        <v>5.1282051282051286</v>
      </c>
      <c r="AR123" s="60">
        <v>4.9155982905982905</v>
      </c>
      <c r="AS123" s="51">
        <v>157.5</v>
      </c>
      <c r="AT123" s="51">
        <v>84</v>
      </c>
      <c r="AU123" s="51">
        <v>137</v>
      </c>
      <c r="AV123" s="87">
        <f>IF(AO123&lt;MEDIAN(AO:AO),0,1)</f>
        <v>1</v>
      </c>
      <c r="AW123" s="85">
        <f>IF(AP123&lt;MEDIAN(AP:AP),0,1)</f>
        <v>0</v>
      </c>
      <c r="AX123" s="85">
        <f>IF(AQ123&lt;MEDIAN(AQ:AQ),0,1)</f>
        <v>1</v>
      </c>
      <c r="AY123" s="85">
        <f>IF(AR123&lt;MEDIAN(AR:AR),0,1)</f>
        <v>1</v>
      </c>
      <c r="AZ123" s="85">
        <f t="shared" si="91"/>
        <v>1</v>
      </c>
      <c r="BA123" s="85">
        <f t="shared" si="92"/>
        <v>0</v>
      </c>
      <c r="BB123" s="85">
        <f t="shared" si="93"/>
        <v>1</v>
      </c>
      <c r="BC123" s="85" t="e">
        <f t="shared" si="94"/>
        <v>#N/A</v>
      </c>
      <c r="BD123" s="85">
        <f t="shared" si="95"/>
        <v>1</v>
      </c>
      <c r="BE123" s="85">
        <f t="shared" si="96"/>
        <v>1</v>
      </c>
      <c r="BF123" s="85">
        <f t="shared" si="97"/>
        <v>1</v>
      </c>
      <c r="BG123" s="79">
        <f t="shared" si="109"/>
        <v>2</v>
      </c>
      <c r="BH123" s="79">
        <f t="shared" si="98"/>
        <v>2</v>
      </c>
      <c r="BI123" s="85">
        <f t="shared" si="138"/>
        <v>1</v>
      </c>
      <c r="BJ123" s="85">
        <f>IF(Y123&gt;MEDIAN(Y:Y),1,0)</f>
        <v>0</v>
      </c>
      <c r="BK123" s="85">
        <f t="shared" si="133"/>
        <v>1</v>
      </c>
      <c r="BL123" s="85">
        <f t="shared" si="139"/>
        <v>1</v>
      </c>
      <c r="BM123" s="85">
        <f t="shared" si="141"/>
        <v>1</v>
      </c>
      <c r="BN123" s="85">
        <f t="shared" si="120"/>
        <v>1</v>
      </c>
      <c r="BO123" s="85">
        <f t="shared" si="137"/>
        <v>1</v>
      </c>
      <c r="BP123" s="85">
        <f t="shared" si="140"/>
        <v>0</v>
      </c>
      <c r="BQ123" s="85">
        <f t="shared" si="132"/>
        <v>0</v>
      </c>
      <c r="BR123" s="85">
        <f t="shared" si="104"/>
        <v>0</v>
      </c>
      <c r="BS123" s="85">
        <f t="shared" si="135"/>
        <v>0</v>
      </c>
      <c r="BT123" s="85">
        <f t="shared" si="125"/>
        <v>1</v>
      </c>
      <c r="BU123" s="85">
        <f t="shared" si="124"/>
        <v>0</v>
      </c>
      <c r="BV123" s="85">
        <f t="shared" si="129"/>
        <v>1</v>
      </c>
      <c r="BW123" s="85">
        <f t="shared" si="134"/>
        <v>1</v>
      </c>
      <c r="BX123" s="85">
        <f t="shared" si="136"/>
        <v>1</v>
      </c>
      <c r="BY123" s="85">
        <f t="shared" si="127"/>
        <v>1</v>
      </c>
      <c r="BZ123" s="40">
        <f>LOOKUP(A123,ANT!D:D,ANT!K:K)</f>
        <v>91.6666666666666</v>
      </c>
    </row>
    <row r="124" spans="1:78" ht="17" x14ac:dyDescent="0.2">
      <c r="A124" s="40" t="s">
        <v>296</v>
      </c>
      <c r="B124" s="55" t="s">
        <v>277</v>
      </c>
      <c r="C124" s="3">
        <v>1</v>
      </c>
      <c r="D124" s="3">
        <v>2</v>
      </c>
      <c r="E124" s="121">
        <v>4</v>
      </c>
      <c r="G124" s="124"/>
      <c r="H124" s="115">
        <v>1</v>
      </c>
      <c r="I124" s="56">
        <v>8.1</v>
      </c>
      <c r="J124" s="57" t="s">
        <v>70</v>
      </c>
      <c r="K124" s="45" t="s">
        <v>71</v>
      </c>
      <c r="L124" s="45">
        <v>5</v>
      </c>
      <c r="M124" s="45">
        <v>7</v>
      </c>
      <c r="O124" s="45">
        <v>11</v>
      </c>
      <c r="P124" s="46">
        <v>0</v>
      </c>
      <c r="Q124" s="45">
        <v>1</v>
      </c>
      <c r="R124" s="76">
        <f t="shared" si="88"/>
        <v>2</v>
      </c>
      <c r="S124" s="76">
        <f t="shared" si="89"/>
        <v>1</v>
      </c>
      <c r="T124" s="76">
        <f t="shared" si="90"/>
        <v>0</v>
      </c>
      <c r="U124" s="76">
        <v>2</v>
      </c>
      <c r="V124" s="76">
        <f t="shared" si="101"/>
        <v>0</v>
      </c>
      <c r="W124" s="76">
        <f t="shared" si="102"/>
        <v>0</v>
      </c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9"/>
      <c r="AV124" s="87" t="s">
        <v>788</v>
      </c>
      <c r="AW124" s="85" t="s">
        <v>788</v>
      </c>
      <c r="AX124" s="85" t="s">
        <v>788</v>
      </c>
      <c r="AY124" s="85" t="s">
        <v>788</v>
      </c>
      <c r="AZ124" s="85" t="str">
        <f t="shared" si="91"/>
        <v>NA</v>
      </c>
      <c r="BA124" s="85" t="str">
        <f t="shared" si="92"/>
        <v>NA</v>
      </c>
      <c r="BB124" s="85" t="str">
        <f t="shared" si="93"/>
        <v>NA</v>
      </c>
      <c r="BC124" s="85" t="str">
        <f t="shared" si="94"/>
        <v>NA</v>
      </c>
      <c r="BD124" s="85" t="str">
        <f t="shared" si="95"/>
        <v>NA</v>
      </c>
      <c r="BE124" s="85" t="str">
        <f t="shared" si="96"/>
        <v>NA</v>
      </c>
      <c r="BF124" s="85" t="str">
        <f t="shared" si="97"/>
        <v>NA</v>
      </c>
      <c r="BG124" s="79" t="str">
        <f t="shared" si="109"/>
        <v>NA</v>
      </c>
      <c r="BH124" s="79" t="str">
        <f t="shared" si="98"/>
        <v>NA</v>
      </c>
      <c r="BI124" s="85" t="str">
        <f t="shared" si="138"/>
        <v>NA</v>
      </c>
      <c r="BJ124" s="85" t="str">
        <f t="shared" ref="BJ124:BJ140" si="142">_xlfn.IFS(ISBLANK(Y124),"NA", Y124&gt;MEDIAN(Y:Y),1,Y124&lt;MEDIAN(Y:Y),0)</f>
        <v>NA</v>
      </c>
      <c r="BK124" s="85" t="str">
        <f t="shared" si="133"/>
        <v>NA</v>
      </c>
      <c r="BL124" s="85" t="str">
        <f t="shared" si="139"/>
        <v>NA</v>
      </c>
      <c r="BM124" s="85" t="str">
        <f t="shared" si="141"/>
        <v>NA</v>
      </c>
      <c r="BN124" s="85" t="str">
        <f t="shared" si="120"/>
        <v>NA</v>
      </c>
      <c r="BO124" s="85" t="str">
        <f t="shared" si="137"/>
        <v>NA</v>
      </c>
      <c r="BP124" s="85" t="str">
        <f t="shared" si="140"/>
        <v>NA</v>
      </c>
      <c r="BQ124" s="85" t="str">
        <f t="shared" si="132"/>
        <v>NA</v>
      </c>
      <c r="BR124" s="85" t="str">
        <f t="shared" si="104"/>
        <v>NA</v>
      </c>
      <c r="BS124" s="85" t="str">
        <f t="shared" si="135"/>
        <v>NA</v>
      </c>
      <c r="BT124" s="85" t="str">
        <f t="shared" si="125"/>
        <v>NA</v>
      </c>
      <c r="BU124" s="85" t="str">
        <f t="shared" si="124"/>
        <v>NA</v>
      </c>
      <c r="BV124" s="85" t="str">
        <f t="shared" si="129"/>
        <v>NA</v>
      </c>
      <c r="BW124" s="85" t="str">
        <f t="shared" si="134"/>
        <v>NA</v>
      </c>
      <c r="BX124" s="85" t="str">
        <f t="shared" si="136"/>
        <v>NA</v>
      </c>
      <c r="BY124" s="85" t="str">
        <f t="shared" si="127"/>
        <v>NA</v>
      </c>
    </row>
    <row r="125" spans="1:78" x14ac:dyDescent="0.2">
      <c r="A125" s="40" t="s">
        <v>298</v>
      </c>
      <c r="B125" s="55" t="s">
        <v>277</v>
      </c>
      <c r="C125" s="3">
        <v>1</v>
      </c>
      <c r="D125" s="3">
        <v>2</v>
      </c>
      <c r="E125" s="121">
        <v>4</v>
      </c>
      <c r="F125" s="2">
        <v>8</v>
      </c>
      <c r="G125" s="124">
        <v>96</v>
      </c>
      <c r="H125" s="115">
        <v>0</v>
      </c>
      <c r="I125" s="56">
        <v>9.4</v>
      </c>
      <c r="J125" s="57" t="s">
        <v>37</v>
      </c>
      <c r="K125" s="45" t="s">
        <v>71</v>
      </c>
      <c r="L125" s="45">
        <v>8</v>
      </c>
      <c r="O125" s="45">
        <v>12</v>
      </c>
      <c r="P125" s="46">
        <v>1</v>
      </c>
      <c r="R125" s="76">
        <f t="shared" si="88"/>
        <v>1</v>
      </c>
      <c r="S125" s="76">
        <f t="shared" si="89"/>
        <v>1</v>
      </c>
      <c r="T125" s="76">
        <f t="shared" si="90"/>
        <v>1</v>
      </c>
      <c r="U125" s="76">
        <v>1</v>
      </c>
      <c r="V125" s="76">
        <f t="shared" si="101"/>
        <v>1</v>
      </c>
      <c r="W125" s="76">
        <f t="shared" si="102"/>
        <v>1</v>
      </c>
      <c r="X125" s="58">
        <v>3.3076923076923075</v>
      </c>
      <c r="Y125" s="58">
        <v>4.9230769230769234</v>
      </c>
      <c r="Z125" s="58">
        <v>5.3076923076923075</v>
      </c>
      <c r="AA125" s="58">
        <v>4.384615384615385</v>
      </c>
      <c r="AB125" s="58">
        <v>5.615384615384615</v>
      </c>
      <c r="AC125" s="58">
        <v>1.8461538461538463</v>
      </c>
      <c r="AD125" s="58">
        <v>5.5</v>
      </c>
      <c r="AE125" s="58">
        <v>3.5833333333333335</v>
      </c>
      <c r="AF125" s="58">
        <v>4.833333333333333</v>
      </c>
      <c r="AG125" s="58">
        <v>3.8461538461538463</v>
      </c>
      <c r="AH125" s="58">
        <v>5.9230769230769234</v>
      </c>
      <c r="AI125" s="58">
        <v>5.8461538461538458</v>
      </c>
      <c r="AJ125" s="58">
        <v>5.7692307692307692</v>
      </c>
      <c r="AK125" s="58">
        <v>5.5</v>
      </c>
      <c r="AL125" s="58">
        <v>4.7777777777777777</v>
      </c>
      <c r="AM125" s="58">
        <v>5.8</v>
      </c>
      <c r="AN125" s="59">
        <v>5.1428571428571432</v>
      </c>
      <c r="AO125" s="49">
        <v>5.5386324786324783</v>
      </c>
      <c r="AP125" s="49">
        <v>4.7371794871794872</v>
      </c>
      <c r="AQ125" s="49">
        <v>4.2307692307692299</v>
      </c>
      <c r="AR125" s="60">
        <v>5.4732905982905979</v>
      </c>
      <c r="AS125" s="61">
        <v>29</v>
      </c>
      <c r="AT125" s="61">
        <v>10.5</v>
      </c>
      <c r="AU125" s="61">
        <v>143</v>
      </c>
      <c r="AV125" s="87">
        <f t="shared" ref="AV125:AY126" si="143">IF(AO125&lt;MEDIAN(AO:AO),0,1)</f>
        <v>1</v>
      </c>
      <c r="AW125" s="85">
        <f t="shared" si="143"/>
        <v>1</v>
      </c>
      <c r="AX125" s="85">
        <f t="shared" si="143"/>
        <v>0</v>
      </c>
      <c r="AY125" s="85">
        <f t="shared" si="143"/>
        <v>1</v>
      </c>
      <c r="AZ125" s="85">
        <f t="shared" si="91"/>
        <v>1</v>
      </c>
      <c r="BA125" s="85">
        <f t="shared" si="92"/>
        <v>1</v>
      </c>
      <c r="BB125" s="85">
        <f t="shared" si="93"/>
        <v>0</v>
      </c>
      <c r="BC125" s="85">
        <f t="shared" si="94"/>
        <v>1</v>
      </c>
      <c r="BD125" s="85">
        <f t="shared" si="95"/>
        <v>0</v>
      </c>
      <c r="BE125" s="85">
        <f t="shared" si="96"/>
        <v>0</v>
      </c>
      <c r="BF125" s="85">
        <f t="shared" si="97"/>
        <v>1</v>
      </c>
      <c r="BG125" s="79">
        <f t="shared" si="109"/>
        <v>3</v>
      </c>
      <c r="BH125" s="79">
        <f t="shared" si="98"/>
        <v>3</v>
      </c>
      <c r="BI125" s="85">
        <f t="shared" si="138"/>
        <v>0</v>
      </c>
      <c r="BJ125" s="85">
        <f t="shared" si="142"/>
        <v>1</v>
      </c>
      <c r="BK125" s="85">
        <f t="shared" si="133"/>
        <v>1</v>
      </c>
      <c r="BL125" s="85">
        <f>IF(AA125&gt;MEDIAN(AA:AA),1,0)</f>
        <v>0</v>
      </c>
      <c r="BM125" s="85">
        <f t="shared" si="141"/>
        <v>1</v>
      </c>
      <c r="BN125" s="85">
        <f t="shared" si="120"/>
        <v>0</v>
      </c>
      <c r="BO125" s="85">
        <f t="shared" si="137"/>
        <v>1</v>
      </c>
      <c r="BP125" s="85">
        <f t="shared" si="140"/>
        <v>0</v>
      </c>
      <c r="BQ125" s="85">
        <f t="shared" si="132"/>
        <v>1</v>
      </c>
      <c r="BR125" s="85">
        <f t="shared" si="104"/>
        <v>0</v>
      </c>
      <c r="BS125" s="85">
        <f t="shared" si="135"/>
        <v>1</v>
      </c>
      <c r="BT125" s="85">
        <f t="shared" si="125"/>
        <v>1</v>
      </c>
      <c r="BU125" s="85">
        <f t="shared" si="124"/>
        <v>1</v>
      </c>
      <c r="BV125" s="85">
        <f t="shared" si="129"/>
        <v>1</v>
      </c>
      <c r="BW125" s="85">
        <f t="shared" si="134"/>
        <v>1</v>
      </c>
      <c r="BX125" s="85">
        <f t="shared" si="136"/>
        <v>1</v>
      </c>
      <c r="BY125" s="85">
        <f t="shared" si="127"/>
        <v>1</v>
      </c>
      <c r="BZ125" s="40">
        <f>LOOKUP(A125,ANT!D:D,ANT!K:K)</f>
        <v>88.8888888888888</v>
      </c>
    </row>
    <row r="126" spans="1:78" x14ac:dyDescent="0.2">
      <c r="A126" s="40" t="s">
        <v>300</v>
      </c>
      <c r="B126" s="55" t="s">
        <v>277</v>
      </c>
      <c r="C126" s="3">
        <v>1</v>
      </c>
      <c r="D126" s="3">
        <v>2</v>
      </c>
      <c r="E126" s="121">
        <v>4</v>
      </c>
      <c r="F126" s="2">
        <v>7</v>
      </c>
      <c r="G126" s="124">
        <v>91</v>
      </c>
      <c r="H126" s="115">
        <v>1</v>
      </c>
      <c r="I126" s="56">
        <v>8.4</v>
      </c>
      <c r="J126" s="57" t="s">
        <v>40</v>
      </c>
      <c r="R126" s="76" t="str">
        <f t="shared" si="88"/>
        <v>NA</v>
      </c>
      <c r="S126" s="76" t="str">
        <f t="shared" si="89"/>
        <v>NA</v>
      </c>
      <c r="T126" s="76" t="str">
        <f t="shared" si="90"/>
        <v>NA</v>
      </c>
      <c r="U126" s="76" t="s">
        <v>788</v>
      </c>
      <c r="V126" s="76" t="str">
        <f t="shared" si="101"/>
        <v>NA</v>
      </c>
      <c r="W126" s="76" t="str">
        <f t="shared" si="102"/>
        <v>NA</v>
      </c>
      <c r="X126" s="58">
        <v>5.0769230769230766</v>
      </c>
      <c r="Y126" s="58">
        <v>5</v>
      </c>
      <c r="Z126" s="58">
        <v>5.8461538461538458</v>
      </c>
      <c r="AA126" s="58">
        <v>5.3076923076923075</v>
      </c>
      <c r="AB126" s="58">
        <v>5.8461538461538458</v>
      </c>
      <c r="AC126" s="58">
        <v>3.1538461538461537</v>
      </c>
      <c r="AD126" s="58">
        <v>2.9166666666666665</v>
      </c>
      <c r="AE126" s="58">
        <v>4.166666666666667</v>
      </c>
      <c r="AF126" s="58">
        <v>3.75</v>
      </c>
      <c r="AG126" s="58">
        <v>3.7692307692307692</v>
      </c>
      <c r="AH126" s="58">
        <v>4.7692307692307692</v>
      </c>
      <c r="AI126" s="58">
        <v>4.0769230769230766</v>
      </c>
      <c r="AJ126" s="58">
        <v>4.6923076923076925</v>
      </c>
      <c r="AK126" s="58">
        <v>4.75</v>
      </c>
      <c r="AL126" s="58">
        <v>4.666666666666667</v>
      </c>
      <c r="AM126" s="58">
        <v>5</v>
      </c>
      <c r="AN126" s="59">
        <v>4.7857142857142856</v>
      </c>
      <c r="AO126" s="49">
        <v>4.6371794871794876</v>
      </c>
      <c r="AP126" s="49">
        <v>3.8743589743589744</v>
      </c>
      <c r="AQ126" s="49">
        <v>5.0384615384615383</v>
      </c>
      <c r="AR126" s="60">
        <v>4.5464743589743595</v>
      </c>
      <c r="AV126" s="87">
        <f t="shared" si="143"/>
        <v>0</v>
      </c>
      <c r="AW126" s="85">
        <f t="shared" si="143"/>
        <v>0</v>
      </c>
      <c r="AX126" s="85">
        <f t="shared" si="143"/>
        <v>1</v>
      </c>
      <c r="AY126" s="85">
        <f t="shared" si="143"/>
        <v>0</v>
      </c>
      <c r="AZ126" s="85" t="e">
        <f t="shared" si="91"/>
        <v>#N/A</v>
      </c>
      <c r="BA126" s="85">
        <f t="shared" si="92"/>
        <v>0</v>
      </c>
      <c r="BB126" s="85">
        <f t="shared" si="93"/>
        <v>1</v>
      </c>
      <c r="BC126" s="85">
        <f t="shared" si="94"/>
        <v>0</v>
      </c>
      <c r="BD126" s="85" t="str">
        <f t="shared" si="95"/>
        <v>NA</v>
      </c>
      <c r="BE126" s="85" t="str">
        <f t="shared" si="96"/>
        <v>NA</v>
      </c>
      <c r="BF126" s="85" t="str">
        <f t="shared" si="97"/>
        <v>NA</v>
      </c>
      <c r="BG126" s="79">
        <f t="shared" si="109"/>
        <v>0</v>
      </c>
      <c r="BH126" s="79">
        <f t="shared" si="98"/>
        <v>0</v>
      </c>
      <c r="BI126" s="85">
        <f t="shared" si="138"/>
        <v>1</v>
      </c>
      <c r="BJ126" s="85">
        <f t="shared" si="142"/>
        <v>1</v>
      </c>
      <c r="BK126" s="85">
        <f t="shared" si="133"/>
        <v>1</v>
      </c>
      <c r="BL126" s="85">
        <f t="shared" ref="BL126:BL135" si="144">_xlfn.IFS(ISBLANK(AA126),"NA", AA126&gt;MEDIAN(AA:AA),1,AA126&lt;MEDIAN(AA:AA),0)</f>
        <v>1</v>
      </c>
      <c r="BM126" s="85">
        <f t="shared" si="141"/>
        <v>1</v>
      </c>
      <c r="BN126" s="85">
        <f t="shared" si="120"/>
        <v>0</v>
      </c>
      <c r="BO126" s="85">
        <f t="shared" si="137"/>
        <v>0</v>
      </c>
      <c r="BP126" s="85">
        <f t="shared" si="140"/>
        <v>1</v>
      </c>
      <c r="BQ126" s="85">
        <f t="shared" si="132"/>
        <v>0</v>
      </c>
      <c r="BR126" s="85">
        <f t="shared" si="104"/>
        <v>0</v>
      </c>
      <c r="BS126" s="85">
        <f t="shared" si="135"/>
        <v>1</v>
      </c>
      <c r="BT126" s="85">
        <f t="shared" si="125"/>
        <v>0</v>
      </c>
      <c r="BU126" s="85">
        <f t="shared" si="124"/>
        <v>0</v>
      </c>
      <c r="BV126" s="85">
        <f t="shared" si="129"/>
        <v>0</v>
      </c>
      <c r="BW126" s="85">
        <f t="shared" si="134"/>
        <v>1</v>
      </c>
      <c r="BX126" s="85">
        <f t="shared" si="136"/>
        <v>1</v>
      </c>
      <c r="BY126" s="85">
        <f t="shared" si="127"/>
        <v>1</v>
      </c>
    </row>
    <row r="127" spans="1:78" ht="17" x14ac:dyDescent="0.2">
      <c r="A127" s="40" t="s">
        <v>302</v>
      </c>
      <c r="B127" s="55" t="s">
        <v>277</v>
      </c>
      <c r="C127" s="3">
        <v>1</v>
      </c>
      <c r="D127" s="3">
        <v>2</v>
      </c>
      <c r="E127" s="121">
        <v>4</v>
      </c>
      <c r="G127" s="124"/>
      <c r="H127" s="115">
        <v>1</v>
      </c>
      <c r="I127" s="56">
        <v>7.5</v>
      </c>
      <c r="J127" s="57" t="s">
        <v>70</v>
      </c>
      <c r="K127" s="45" t="s">
        <v>71</v>
      </c>
      <c r="L127" s="45">
        <v>14</v>
      </c>
      <c r="M127" s="45">
        <v>8</v>
      </c>
      <c r="N127" s="45">
        <v>9</v>
      </c>
      <c r="O127" s="45">
        <v>15</v>
      </c>
      <c r="P127" s="46">
        <v>0</v>
      </c>
      <c r="Q127" s="45">
        <v>1</v>
      </c>
      <c r="R127" s="76">
        <f t="shared" si="88"/>
        <v>3</v>
      </c>
      <c r="S127" s="76">
        <f t="shared" si="89"/>
        <v>0</v>
      </c>
      <c r="T127" s="76">
        <f t="shared" si="90"/>
        <v>0</v>
      </c>
      <c r="U127" s="76">
        <v>3</v>
      </c>
      <c r="V127" s="76">
        <f t="shared" si="101"/>
        <v>0</v>
      </c>
      <c r="W127" s="76">
        <f t="shared" si="102"/>
        <v>0</v>
      </c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9"/>
      <c r="AV127" s="87" t="s">
        <v>788</v>
      </c>
      <c r="AW127" s="85" t="s">
        <v>788</v>
      </c>
      <c r="AX127" s="85" t="s">
        <v>788</v>
      </c>
      <c r="AY127" s="85" t="s">
        <v>788</v>
      </c>
      <c r="AZ127" s="85" t="str">
        <f t="shared" si="91"/>
        <v>NA</v>
      </c>
      <c r="BA127" s="85" t="str">
        <f t="shared" si="92"/>
        <v>NA</v>
      </c>
      <c r="BB127" s="85" t="str">
        <f t="shared" si="93"/>
        <v>NA</v>
      </c>
      <c r="BC127" s="85" t="str">
        <f t="shared" si="94"/>
        <v>NA</v>
      </c>
      <c r="BD127" s="85" t="str">
        <f t="shared" si="95"/>
        <v>NA</v>
      </c>
      <c r="BE127" s="85" t="str">
        <f t="shared" si="96"/>
        <v>NA</v>
      </c>
      <c r="BF127" s="85" t="str">
        <f t="shared" si="97"/>
        <v>NA</v>
      </c>
      <c r="BG127" s="79" t="str">
        <f t="shared" si="109"/>
        <v>NA</v>
      </c>
      <c r="BH127" s="79" t="str">
        <f t="shared" si="98"/>
        <v>NA</v>
      </c>
      <c r="BI127" s="85" t="str">
        <f t="shared" si="138"/>
        <v>NA</v>
      </c>
      <c r="BJ127" s="85" t="str">
        <f t="shared" si="142"/>
        <v>NA</v>
      </c>
      <c r="BK127" s="85" t="str">
        <f t="shared" si="133"/>
        <v>NA</v>
      </c>
      <c r="BL127" s="85" t="str">
        <f t="shared" si="144"/>
        <v>NA</v>
      </c>
      <c r="BM127" s="85" t="str">
        <f t="shared" si="141"/>
        <v>NA</v>
      </c>
      <c r="BN127" s="85" t="str">
        <f t="shared" si="120"/>
        <v>NA</v>
      </c>
      <c r="BO127" s="85" t="str">
        <f t="shared" si="137"/>
        <v>NA</v>
      </c>
      <c r="BP127" s="85" t="str">
        <f t="shared" si="140"/>
        <v>NA</v>
      </c>
      <c r="BQ127" s="85" t="str">
        <f t="shared" si="132"/>
        <v>NA</v>
      </c>
      <c r="BR127" s="85" t="str">
        <f t="shared" si="104"/>
        <v>NA</v>
      </c>
      <c r="BS127" s="85" t="str">
        <f t="shared" si="135"/>
        <v>NA</v>
      </c>
      <c r="BT127" s="85" t="str">
        <f t="shared" si="125"/>
        <v>NA</v>
      </c>
      <c r="BU127" s="85" t="str">
        <f t="shared" si="124"/>
        <v>NA</v>
      </c>
      <c r="BV127" s="85" t="str">
        <f t="shared" si="129"/>
        <v>NA</v>
      </c>
      <c r="BW127" s="85" t="str">
        <f t="shared" si="134"/>
        <v>NA</v>
      </c>
      <c r="BX127" s="85" t="str">
        <f t="shared" si="136"/>
        <v>NA</v>
      </c>
      <c r="BY127" s="85" t="str">
        <f t="shared" si="127"/>
        <v>NA</v>
      </c>
    </row>
    <row r="128" spans="1:78" ht="17" x14ac:dyDescent="0.2">
      <c r="A128" s="40" t="s">
        <v>304</v>
      </c>
      <c r="B128" s="55" t="s">
        <v>277</v>
      </c>
      <c r="C128" s="3">
        <v>1</v>
      </c>
      <c r="D128" s="3">
        <v>2</v>
      </c>
      <c r="E128" s="121">
        <v>4</v>
      </c>
      <c r="G128" s="124"/>
      <c r="H128" s="115">
        <v>0</v>
      </c>
      <c r="I128" s="56">
        <v>8.6999999999999993</v>
      </c>
      <c r="J128" s="57" t="s">
        <v>70</v>
      </c>
      <c r="K128" s="45" t="s">
        <v>71</v>
      </c>
      <c r="L128" s="45">
        <v>10</v>
      </c>
      <c r="O128" s="45">
        <v>12</v>
      </c>
      <c r="P128" s="46">
        <v>1</v>
      </c>
      <c r="R128" s="76">
        <f t="shared" si="88"/>
        <v>1</v>
      </c>
      <c r="S128" s="76">
        <f t="shared" si="89"/>
        <v>1</v>
      </c>
      <c r="T128" s="76">
        <f t="shared" si="90"/>
        <v>1</v>
      </c>
      <c r="U128" s="76">
        <v>1</v>
      </c>
      <c r="V128" s="76">
        <f t="shared" si="101"/>
        <v>1</v>
      </c>
      <c r="W128" s="76">
        <f t="shared" si="102"/>
        <v>1</v>
      </c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9"/>
      <c r="AV128" s="87" t="s">
        <v>788</v>
      </c>
      <c r="AW128" s="85" t="s">
        <v>788</v>
      </c>
      <c r="AX128" s="85" t="s">
        <v>788</v>
      </c>
      <c r="AY128" s="85" t="s">
        <v>788</v>
      </c>
      <c r="AZ128" s="85" t="str">
        <f t="shared" si="91"/>
        <v>NA</v>
      </c>
      <c r="BA128" s="85" t="str">
        <f t="shared" si="92"/>
        <v>NA</v>
      </c>
      <c r="BB128" s="85" t="str">
        <f t="shared" si="93"/>
        <v>NA</v>
      </c>
      <c r="BC128" s="85" t="str">
        <f t="shared" si="94"/>
        <v>NA</v>
      </c>
      <c r="BD128" s="85" t="str">
        <f t="shared" si="95"/>
        <v>NA</v>
      </c>
      <c r="BE128" s="85" t="str">
        <f t="shared" si="96"/>
        <v>NA</v>
      </c>
      <c r="BF128" s="85" t="str">
        <f t="shared" si="97"/>
        <v>NA</v>
      </c>
      <c r="BG128" s="79" t="str">
        <f t="shared" si="109"/>
        <v>NA</v>
      </c>
      <c r="BH128" s="79" t="str">
        <f t="shared" si="98"/>
        <v>NA</v>
      </c>
      <c r="BI128" s="85" t="str">
        <f t="shared" si="138"/>
        <v>NA</v>
      </c>
      <c r="BJ128" s="85" t="str">
        <f t="shared" si="142"/>
        <v>NA</v>
      </c>
      <c r="BK128" s="85" t="str">
        <f t="shared" si="133"/>
        <v>NA</v>
      </c>
      <c r="BL128" s="85" t="str">
        <f t="shared" si="144"/>
        <v>NA</v>
      </c>
      <c r="BM128" s="85" t="str">
        <f t="shared" si="141"/>
        <v>NA</v>
      </c>
      <c r="BN128" s="85" t="str">
        <f t="shared" si="120"/>
        <v>NA</v>
      </c>
      <c r="BO128" s="85" t="str">
        <f t="shared" si="137"/>
        <v>NA</v>
      </c>
      <c r="BP128" s="85" t="str">
        <f t="shared" si="140"/>
        <v>NA</v>
      </c>
      <c r="BQ128" s="85" t="str">
        <f t="shared" si="132"/>
        <v>NA</v>
      </c>
      <c r="BR128" s="85" t="str">
        <f t="shared" si="104"/>
        <v>NA</v>
      </c>
      <c r="BS128" s="85" t="str">
        <f t="shared" si="135"/>
        <v>NA</v>
      </c>
      <c r="BT128" s="85" t="str">
        <f t="shared" si="125"/>
        <v>NA</v>
      </c>
      <c r="BU128" s="85" t="str">
        <f t="shared" si="124"/>
        <v>NA</v>
      </c>
      <c r="BV128" s="85" t="str">
        <f t="shared" si="129"/>
        <v>NA</v>
      </c>
      <c r="BW128" s="85" t="str">
        <f t="shared" si="134"/>
        <v>NA</v>
      </c>
      <c r="BX128" s="85" t="str">
        <f t="shared" si="136"/>
        <v>NA</v>
      </c>
      <c r="BY128" s="85" t="str">
        <f t="shared" si="127"/>
        <v>NA</v>
      </c>
    </row>
    <row r="129" spans="1:78" ht="17" x14ac:dyDescent="0.2">
      <c r="A129" s="40" t="s">
        <v>306</v>
      </c>
      <c r="B129" s="55" t="s">
        <v>277</v>
      </c>
      <c r="C129" s="3">
        <v>1</v>
      </c>
      <c r="D129" s="3">
        <v>2</v>
      </c>
      <c r="E129" s="121">
        <v>4</v>
      </c>
      <c r="G129" s="124"/>
      <c r="H129" s="115">
        <v>1</v>
      </c>
      <c r="I129" s="56">
        <v>8.4</v>
      </c>
      <c r="J129" s="57" t="s">
        <v>70</v>
      </c>
      <c r="K129" s="45" t="s">
        <v>71</v>
      </c>
      <c r="L129" s="45">
        <v>11</v>
      </c>
      <c r="O129" s="45">
        <v>20</v>
      </c>
      <c r="P129" s="46">
        <v>1</v>
      </c>
      <c r="R129" s="76">
        <f t="shared" si="88"/>
        <v>1</v>
      </c>
      <c r="S129" s="76">
        <f t="shared" si="89"/>
        <v>0</v>
      </c>
      <c r="T129" s="76">
        <f t="shared" si="90"/>
        <v>0</v>
      </c>
      <c r="U129" s="76">
        <v>1</v>
      </c>
      <c r="V129" s="76">
        <f t="shared" si="101"/>
        <v>0</v>
      </c>
      <c r="W129" s="76">
        <f t="shared" si="102"/>
        <v>0</v>
      </c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9"/>
      <c r="AV129" s="87" t="s">
        <v>788</v>
      </c>
      <c r="AW129" s="85" t="s">
        <v>788</v>
      </c>
      <c r="AX129" s="85" t="s">
        <v>788</v>
      </c>
      <c r="AY129" s="85" t="s">
        <v>788</v>
      </c>
      <c r="AZ129" s="85" t="str">
        <f t="shared" si="91"/>
        <v>NA</v>
      </c>
      <c r="BA129" s="85" t="str">
        <f t="shared" si="92"/>
        <v>NA</v>
      </c>
      <c r="BB129" s="85" t="str">
        <f t="shared" si="93"/>
        <v>NA</v>
      </c>
      <c r="BC129" s="85" t="str">
        <f t="shared" si="94"/>
        <v>NA</v>
      </c>
      <c r="BD129" s="85" t="str">
        <f t="shared" si="95"/>
        <v>NA</v>
      </c>
      <c r="BE129" s="85" t="str">
        <f t="shared" si="96"/>
        <v>NA</v>
      </c>
      <c r="BF129" s="85" t="str">
        <f t="shared" si="97"/>
        <v>NA</v>
      </c>
      <c r="BG129" s="79" t="str">
        <f t="shared" si="109"/>
        <v>NA</v>
      </c>
      <c r="BH129" s="79" t="str">
        <f t="shared" si="98"/>
        <v>NA</v>
      </c>
      <c r="BI129" s="85" t="str">
        <f t="shared" si="138"/>
        <v>NA</v>
      </c>
      <c r="BJ129" s="85" t="str">
        <f t="shared" si="142"/>
        <v>NA</v>
      </c>
      <c r="BK129" s="85" t="str">
        <f t="shared" si="133"/>
        <v>NA</v>
      </c>
      <c r="BL129" s="85" t="str">
        <f t="shared" si="144"/>
        <v>NA</v>
      </c>
      <c r="BM129" s="85" t="str">
        <f t="shared" si="141"/>
        <v>NA</v>
      </c>
      <c r="BN129" s="85" t="str">
        <f t="shared" si="120"/>
        <v>NA</v>
      </c>
      <c r="BO129" s="85" t="str">
        <f t="shared" si="137"/>
        <v>NA</v>
      </c>
      <c r="BP129" s="85" t="str">
        <f t="shared" si="140"/>
        <v>NA</v>
      </c>
      <c r="BQ129" s="85" t="str">
        <f t="shared" si="132"/>
        <v>NA</v>
      </c>
      <c r="BR129" s="85" t="str">
        <f t="shared" si="104"/>
        <v>NA</v>
      </c>
      <c r="BS129" s="85" t="str">
        <f t="shared" si="135"/>
        <v>NA</v>
      </c>
      <c r="BT129" s="85" t="str">
        <f t="shared" si="125"/>
        <v>NA</v>
      </c>
      <c r="BU129" s="85" t="str">
        <f t="shared" si="124"/>
        <v>NA</v>
      </c>
      <c r="BV129" s="85" t="str">
        <f t="shared" si="129"/>
        <v>NA</v>
      </c>
      <c r="BW129" s="85" t="str">
        <f t="shared" si="134"/>
        <v>NA</v>
      </c>
      <c r="BX129" s="85" t="str">
        <f t="shared" si="136"/>
        <v>NA</v>
      </c>
      <c r="BY129" s="85" t="str">
        <f t="shared" si="127"/>
        <v>NA</v>
      </c>
    </row>
    <row r="130" spans="1:78" x14ac:dyDescent="0.2">
      <c r="A130" s="40" t="s">
        <v>308</v>
      </c>
      <c r="B130" s="55" t="s">
        <v>277</v>
      </c>
      <c r="C130" s="3">
        <v>1</v>
      </c>
      <c r="D130" s="3">
        <v>2</v>
      </c>
      <c r="E130" s="121">
        <v>4</v>
      </c>
      <c r="F130" s="2">
        <v>7</v>
      </c>
      <c r="G130" s="124">
        <v>92</v>
      </c>
      <c r="H130" s="115">
        <v>0</v>
      </c>
      <c r="I130" s="56">
        <v>8.6</v>
      </c>
      <c r="J130" s="57" t="s">
        <v>37</v>
      </c>
      <c r="L130" s="45">
        <v>9</v>
      </c>
      <c r="O130" s="45">
        <v>14</v>
      </c>
      <c r="P130" s="46">
        <v>0</v>
      </c>
      <c r="Q130" s="45">
        <v>1</v>
      </c>
      <c r="R130" s="76">
        <f t="shared" ref="R130:R193" si="145">_xlfn.IFS(ISBLANK(L130),"NA",AND((NOT(ISBLANK(L130))),ISBLANK(M130)),1,AND((NOT(ISBLANK(M130))),ISBLANK(N130)),2,(NOT(ISBLANK(N130))),3)</f>
        <v>1</v>
      </c>
      <c r="S130" s="76">
        <f t="shared" ref="S130:S193" si="146">_xlfn.IFS(ISBLANK(O130),"NA",O130&lt;11,0,O130&gt;14,0,O130=11,1,O130=12,1,O130=13,1,O130=14,1)</f>
        <v>1</v>
      </c>
      <c r="T130" s="76">
        <f t="shared" ref="T130:T193" si="147">IF(AND(P130=1,S130=1),1,IF(S130="NA","NA",0))</f>
        <v>0</v>
      </c>
      <c r="U130" s="76">
        <v>1</v>
      </c>
      <c r="V130" s="76">
        <f t="shared" si="101"/>
        <v>0</v>
      </c>
      <c r="W130" s="76">
        <f t="shared" si="102"/>
        <v>0</v>
      </c>
      <c r="X130" s="58">
        <v>4.1538461538461542</v>
      </c>
      <c r="Y130" s="58">
        <v>3.6923076923076925</v>
      </c>
      <c r="Z130" s="58">
        <v>3.1538461538461537</v>
      </c>
      <c r="AA130" s="58">
        <v>3.6153846153846154</v>
      </c>
      <c r="AB130" s="58">
        <v>4.384615384615385</v>
      </c>
      <c r="AC130" s="58">
        <v>3.0769230769230771</v>
      </c>
      <c r="AD130" s="58">
        <v>3.5833333333333335</v>
      </c>
      <c r="AE130" s="58">
        <v>4.25</v>
      </c>
      <c r="AF130" s="58">
        <v>3.5833333333333335</v>
      </c>
      <c r="AG130" s="58">
        <v>2.4615384615384617</v>
      </c>
      <c r="AH130" s="58">
        <v>4.615384615384615</v>
      </c>
      <c r="AI130" s="58">
        <v>4.6923076923076925</v>
      </c>
      <c r="AJ130" s="58">
        <v>5.0769230769230766</v>
      </c>
      <c r="AK130" s="58">
        <v>5.083333333333333</v>
      </c>
      <c r="AL130" s="58">
        <v>4.4444444444444446</v>
      </c>
      <c r="AM130" s="58">
        <v>4.4000000000000004</v>
      </c>
      <c r="AN130" s="59">
        <v>4.4285714285714288</v>
      </c>
      <c r="AO130" s="49">
        <v>4.7394017094017089</v>
      </c>
      <c r="AP130" s="49">
        <v>3.6987179487179489</v>
      </c>
      <c r="AQ130" s="49">
        <v>3.6794871794871793</v>
      </c>
      <c r="AR130" s="60">
        <v>4.8242521367521363</v>
      </c>
      <c r="AS130" s="51">
        <v>160.5</v>
      </c>
      <c r="AT130" s="51">
        <v>84</v>
      </c>
      <c r="AU130" s="51">
        <v>211.5</v>
      </c>
      <c r="AV130" s="87">
        <f t="shared" ref="AV130:AY132" si="148">IF(AO130&lt;MEDIAN(AO:AO),0,1)</f>
        <v>1</v>
      </c>
      <c r="AW130" s="85">
        <f t="shared" si="148"/>
        <v>0</v>
      </c>
      <c r="AX130" s="85">
        <f t="shared" si="148"/>
        <v>0</v>
      </c>
      <c r="AY130" s="85">
        <f t="shared" si="148"/>
        <v>0</v>
      </c>
      <c r="AZ130" s="85" t="e">
        <f t="shared" ref="AZ130:AZ193" si="149">_xlfn.IFS(ISBLANK(AO130),"NA",AO130&gt;_xlfn.PERCENTILE.INC(AO:AO,0.7),1,AO130&lt;_xlfn.PERCENTILE.INC(AO:AO,0.3),0)</f>
        <v>#N/A</v>
      </c>
      <c r="BA130" s="85">
        <f t="shared" ref="BA130:BA193" si="150">_xlfn.IFS(ISBLANK(AP130),"NA",AP130&gt;_xlfn.PERCENTILE.INC(AP:AP,0.7),1,AP130&lt;_xlfn.PERCENTILE.INC(AP:AP,0.3),0)</f>
        <v>0</v>
      </c>
      <c r="BB130" s="85">
        <f t="shared" ref="BB130:BB193" si="151">_xlfn.IFS(ISBLANK(AQ130),"NA",AQ130&gt;_xlfn.PERCENTILE.INC(AQ:AQ,0.7),1,AQ130&lt;_xlfn.PERCENTILE.INC(AQ:AQ,0.3),0)</f>
        <v>0</v>
      </c>
      <c r="BC130" s="85" t="e">
        <f t="shared" ref="BC130:BC193" si="152">_xlfn.IFS(ISBLANK(AR130),"NA",AR130&gt;_xlfn.PERCENTILE.INC(AR:AR,0.7),1,AR130&lt;_xlfn.PERCENTILE.INC(AR:AR,0.3),0)</f>
        <v>#N/A</v>
      </c>
      <c r="BD130" s="85">
        <f t="shared" ref="BD130:BD193" si="153">_xlfn.IFS(ISBLANK(AS130),"NA", AS130&gt;MEDIAN(AS:AS),1,AS130&lt;MEDIAN(AS:AS),0)</f>
        <v>1</v>
      </c>
      <c r="BE130" s="85">
        <f t="shared" ref="BE130:BE193" si="154">_xlfn.IFS(ISBLANK(AT130),"NA", AT130&gt;MEDIAN(AT:AT),1,AT130&lt;MEDIAN(AT:AT),0)</f>
        <v>1</v>
      </c>
      <c r="BF130" s="85">
        <f t="shared" ref="BF130:BF193" si="155">_xlfn.IFS(ISBLANK(AU130),"NA", AU130&gt;MEDIAN(AU:AU),1,AU130&lt;MEDIAN(AU:AU),0)</f>
        <v>1</v>
      </c>
      <c r="BG130" s="79">
        <f t="shared" si="109"/>
        <v>2</v>
      </c>
      <c r="BH130" s="79">
        <f t="shared" ref="BH130:BH193" si="156">_xlfn.IFS(AW130="NA","NA",AND(AY130=1,AW130=1),3,AND(AY130=1,AW130=0),2,AND(AY130=0,AW130=1),1,AND(AY130=0,AW130=0),0)</f>
        <v>0</v>
      </c>
      <c r="BI130" s="85">
        <f t="shared" si="138"/>
        <v>0</v>
      </c>
      <c r="BJ130" s="85">
        <f t="shared" si="142"/>
        <v>0</v>
      </c>
      <c r="BK130" s="85">
        <f t="shared" si="133"/>
        <v>0</v>
      </c>
      <c r="BL130" s="85">
        <f t="shared" si="144"/>
        <v>0</v>
      </c>
      <c r="BM130" s="85">
        <f t="shared" si="141"/>
        <v>0</v>
      </c>
      <c r="BN130" s="85">
        <f t="shared" si="120"/>
        <v>0</v>
      </c>
      <c r="BO130" s="85">
        <f t="shared" si="137"/>
        <v>0</v>
      </c>
      <c r="BP130" s="85">
        <f t="shared" si="140"/>
        <v>1</v>
      </c>
      <c r="BQ130" s="85">
        <f t="shared" si="132"/>
        <v>0</v>
      </c>
      <c r="BR130" s="85">
        <f t="shared" si="104"/>
        <v>0</v>
      </c>
      <c r="BS130" s="85">
        <f t="shared" si="135"/>
        <v>0</v>
      </c>
      <c r="BT130" s="85">
        <f t="shared" si="125"/>
        <v>1</v>
      </c>
      <c r="BU130" s="85">
        <f>IF(AJ130&gt;MEDIAN(AJ:AJ),1,0)</f>
        <v>0</v>
      </c>
      <c r="BV130" s="85">
        <f t="shared" si="129"/>
        <v>1</v>
      </c>
      <c r="BW130" s="85">
        <f t="shared" si="134"/>
        <v>0</v>
      </c>
      <c r="BX130" s="85">
        <f>IF(AM130&gt;MEDIAN(AM:AM),1,0)</f>
        <v>0</v>
      </c>
      <c r="BY130" s="85">
        <f>IF(AN130&gt;MEDIAN(AN:AN),1,0)</f>
        <v>0</v>
      </c>
      <c r="BZ130" s="40">
        <f>LOOKUP(A130,ANT!D:D,ANT!K:K)</f>
        <v>63.1944444444444</v>
      </c>
    </row>
    <row r="131" spans="1:78" x14ac:dyDescent="0.2">
      <c r="A131" s="40" t="s">
        <v>310</v>
      </c>
      <c r="B131" s="55" t="s">
        <v>277</v>
      </c>
      <c r="C131" s="3">
        <v>1</v>
      </c>
      <c r="D131" s="3">
        <v>2</v>
      </c>
      <c r="E131" s="121">
        <v>4</v>
      </c>
      <c r="F131" s="2">
        <v>7</v>
      </c>
      <c r="G131" s="124">
        <v>87</v>
      </c>
      <c r="H131" s="115">
        <v>1</v>
      </c>
      <c r="I131" s="56">
        <v>8.6</v>
      </c>
      <c r="J131" s="57" t="s">
        <v>40</v>
      </c>
      <c r="R131" s="76" t="str">
        <f t="shared" si="145"/>
        <v>NA</v>
      </c>
      <c r="S131" s="76" t="str">
        <f t="shared" si="146"/>
        <v>NA</v>
      </c>
      <c r="T131" s="76" t="str">
        <f t="shared" si="147"/>
        <v>NA</v>
      </c>
      <c r="U131" s="76" t="s">
        <v>788</v>
      </c>
      <c r="V131" s="76" t="str">
        <f t="shared" ref="V131:V194" si="157">_xlfn.IFS(ISBLANK(O131),"NA",O131&lt;12,0,O131&gt;13,0,O131=12,1,O131=13,1)</f>
        <v>NA</v>
      </c>
      <c r="W131" s="76" t="str">
        <f t="shared" ref="W131:W194" si="158">IF(AND(P131=1,V131=1),1,IF(V131="NA","NA",0))</f>
        <v>NA</v>
      </c>
      <c r="X131" s="58">
        <v>3.3636363636363638</v>
      </c>
      <c r="Y131" s="58">
        <v>3.8333333333333335</v>
      </c>
      <c r="Z131" s="58">
        <v>3.9166666666666665</v>
      </c>
      <c r="AA131" s="58">
        <v>4.333333333333333</v>
      </c>
      <c r="AB131" s="58">
        <v>4.2727272727272725</v>
      </c>
      <c r="AC131" s="58">
        <v>4.583333333333333</v>
      </c>
      <c r="AD131" s="58">
        <v>4.2727272727272725</v>
      </c>
      <c r="AE131" s="58">
        <v>4.7272727272727275</v>
      </c>
      <c r="AF131" s="58">
        <v>4.166666666666667</v>
      </c>
      <c r="AG131" s="58">
        <v>4.1818181818181817</v>
      </c>
      <c r="AH131" s="58">
        <v>3.9230769230769229</v>
      </c>
      <c r="AI131" s="58">
        <v>3.8333333333333335</v>
      </c>
      <c r="AJ131" s="58">
        <v>4.3076923076923075</v>
      </c>
      <c r="AK131" s="58">
        <v>4.7272727272727275</v>
      </c>
      <c r="AL131" s="58">
        <v>3</v>
      </c>
      <c r="AM131" s="58">
        <v>4.2</v>
      </c>
      <c r="AN131" s="59">
        <v>3.4615384615384617</v>
      </c>
      <c r="AO131" s="49">
        <v>4.0136596736596735</v>
      </c>
      <c r="AP131" s="49">
        <v>4.2543123543123551</v>
      </c>
      <c r="AQ131" s="49">
        <v>4.0505050505050502</v>
      </c>
      <c r="AR131" s="60">
        <v>3.9670745920745922</v>
      </c>
      <c r="AV131" s="87">
        <f t="shared" si="148"/>
        <v>0</v>
      </c>
      <c r="AW131" s="85">
        <f t="shared" si="148"/>
        <v>0</v>
      </c>
      <c r="AX131" s="85">
        <f t="shared" si="148"/>
        <v>0</v>
      </c>
      <c r="AY131" s="85">
        <f t="shared" si="148"/>
        <v>0</v>
      </c>
      <c r="AZ131" s="85">
        <f t="shared" si="149"/>
        <v>0</v>
      </c>
      <c r="BA131" s="85" t="e">
        <f t="shared" si="150"/>
        <v>#N/A</v>
      </c>
      <c r="BB131" s="85">
        <f t="shared" si="151"/>
        <v>0</v>
      </c>
      <c r="BC131" s="85">
        <f t="shared" si="152"/>
        <v>0</v>
      </c>
      <c r="BD131" s="85" t="str">
        <f t="shared" si="153"/>
        <v>NA</v>
      </c>
      <c r="BE131" s="85" t="str">
        <f t="shared" si="154"/>
        <v>NA</v>
      </c>
      <c r="BF131" s="85" t="str">
        <f t="shared" si="155"/>
        <v>NA</v>
      </c>
      <c r="BG131" s="79">
        <f t="shared" si="109"/>
        <v>0</v>
      </c>
      <c r="BH131" s="79">
        <f t="shared" si="156"/>
        <v>0</v>
      </c>
      <c r="BI131" s="85">
        <f t="shared" si="138"/>
        <v>0</v>
      </c>
      <c r="BJ131" s="85">
        <f t="shared" si="142"/>
        <v>0</v>
      </c>
      <c r="BK131" s="85">
        <f t="shared" si="133"/>
        <v>0</v>
      </c>
      <c r="BL131" s="85">
        <f t="shared" si="144"/>
        <v>0</v>
      </c>
      <c r="BM131" s="85">
        <f t="shared" si="141"/>
        <v>0</v>
      </c>
      <c r="BN131" s="85">
        <f t="shared" si="120"/>
        <v>1</v>
      </c>
      <c r="BO131" s="85">
        <f>IF(AD131&gt;MEDIAN(AD:AD),1,0)</f>
        <v>0</v>
      </c>
      <c r="BP131" s="85">
        <f t="shared" si="140"/>
        <v>1</v>
      </c>
      <c r="BQ131" s="85">
        <f>IF(AF131&gt;MEDIAN(AF:AF),1,0)</f>
        <v>0</v>
      </c>
      <c r="BR131" s="85">
        <f t="shared" si="104"/>
        <v>0</v>
      </c>
      <c r="BS131" s="85">
        <f t="shared" si="135"/>
        <v>0</v>
      </c>
      <c r="BT131" s="85">
        <f t="shared" si="125"/>
        <v>0</v>
      </c>
      <c r="BU131" s="85">
        <f t="shared" ref="BU131:BU162" si="159">_xlfn.IFS(ISBLANK(AJ131),"NA", AJ131&gt;MEDIAN(AJ:AJ),1,AJ131&lt;MEDIAN(AJ:AJ),0)</f>
        <v>0</v>
      </c>
      <c r="BV131" s="85">
        <f t="shared" si="129"/>
        <v>0</v>
      </c>
      <c r="BW131" s="85">
        <f t="shared" si="134"/>
        <v>0</v>
      </c>
      <c r="BX131" s="85">
        <f t="shared" ref="BX131:BX147" si="160">_xlfn.IFS(ISBLANK(AM131),"NA", AM131&gt;MEDIAN(AM:AM),1,AM131&lt;MEDIAN(AM:AM),0)</f>
        <v>0</v>
      </c>
      <c r="BY131" s="85">
        <f t="shared" ref="BY131:BY147" si="161">_xlfn.IFS(ISBLANK(AN131),"NA", AN131&gt;MEDIAN(AN:AN),1,AN131&lt;MEDIAN(AN:AN),0)</f>
        <v>0</v>
      </c>
    </row>
    <row r="132" spans="1:78" x14ac:dyDescent="0.2">
      <c r="A132" s="40" t="s">
        <v>312</v>
      </c>
      <c r="B132" s="55" t="s">
        <v>277</v>
      </c>
      <c r="C132" s="3">
        <v>1</v>
      </c>
      <c r="D132" s="3">
        <v>2</v>
      </c>
      <c r="E132" s="121">
        <v>4</v>
      </c>
      <c r="F132" s="2">
        <v>7</v>
      </c>
      <c r="G132" s="124">
        <v>84</v>
      </c>
      <c r="H132" s="115">
        <v>0</v>
      </c>
      <c r="I132" s="56">
        <v>8.5</v>
      </c>
      <c r="J132" s="57" t="s">
        <v>37</v>
      </c>
      <c r="L132" s="45">
        <v>13</v>
      </c>
      <c r="M132" s="45">
        <v>9</v>
      </c>
      <c r="O132" s="45">
        <v>13</v>
      </c>
      <c r="P132" s="46">
        <v>1</v>
      </c>
      <c r="R132" s="76">
        <f t="shared" si="145"/>
        <v>2</v>
      </c>
      <c r="S132" s="76">
        <f t="shared" si="146"/>
        <v>1</v>
      </c>
      <c r="T132" s="76">
        <f t="shared" si="147"/>
        <v>1</v>
      </c>
      <c r="U132" s="76">
        <v>2</v>
      </c>
      <c r="V132" s="76">
        <f t="shared" si="157"/>
        <v>1</v>
      </c>
      <c r="W132" s="76">
        <f t="shared" si="158"/>
        <v>1</v>
      </c>
      <c r="X132" s="58">
        <v>4.384615384615385</v>
      </c>
      <c r="Y132" s="58">
        <v>3.9230769230769229</v>
      </c>
      <c r="Z132" s="58">
        <v>4.083333333333333</v>
      </c>
      <c r="AA132" s="58">
        <v>4.0769230769230766</v>
      </c>
      <c r="AB132" s="58">
        <v>4.384615384615385</v>
      </c>
      <c r="AC132" s="58">
        <v>3.2307692307692308</v>
      </c>
      <c r="AD132" s="58">
        <v>3.9166666666666665</v>
      </c>
      <c r="AE132" s="58">
        <v>4.25</v>
      </c>
      <c r="AF132" s="58">
        <v>3.75</v>
      </c>
      <c r="AG132" s="58">
        <v>4.0769230769230766</v>
      </c>
      <c r="AH132" s="58">
        <v>3.6923076923076925</v>
      </c>
      <c r="AI132" s="58">
        <v>4.25</v>
      </c>
      <c r="AJ132" s="58">
        <v>4.416666666666667</v>
      </c>
      <c r="AK132" s="58">
        <v>4.666666666666667</v>
      </c>
      <c r="AL132" s="58">
        <v>3.7777777777777777</v>
      </c>
      <c r="AM132" s="58">
        <v>4.2</v>
      </c>
      <c r="AN132" s="59">
        <v>3.9285714285714284</v>
      </c>
      <c r="AO132" s="49">
        <v>4.2622222222222224</v>
      </c>
      <c r="AP132" s="49">
        <v>3.937179487179487</v>
      </c>
      <c r="AQ132" s="49">
        <v>4.0138888888888884</v>
      </c>
      <c r="AR132" s="60">
        <v>4.2777777777777786</v>
      </c>
      <c r="AS132" s="51">
        <v>-34.5</v>
      </c>
      <c r="AT132" s="51">
        <v>37.5</v>
      </c>
      <c r="AU132" s="51">
        <v>20</v>
      </c>
      <c r="AV132" s="87">
        <f t="shared" si="148"/>
        <v>0</v>
      </c>
      <c r="AW132" s="85">
        <f t="shared" si="148"/>
        <v>0</v>
      </c>
      <c r="AX132" s="85">
        <f t="shared" si="148"/>
        <v>0</v>
      </c>
      <c r="AY132" s="85">
        <f t="shared" si="148"/>
        <v>0</v>
      </c>
      <c r="AZ132" s="85">
        <f t="shared" si="149"/>
        <v>0</v>
      </c>
      <c r="BA132" s="85">
        <f t="shared" si="150"/>
        <v>0</v>
      </c>
      <c r="BB132" s="85">
        <f t="shared" si="151"/>
        <v>0</v>
      </c>
      <c r="BC132" s="85">
        <f t="shared" si="152"/>
        <v>0</v>
      </c>
      <c r="BD132" s="85">
        <f t="shared" si="153"/>
        <v>0</v>
      </c>
      <c r="BE132" s="85">
        <f t="shared" si="154"/>
        <v>0</v>
      </c>
      <c r="BF132" s="85">
        <f t="shared" si="155"/>
        <v>0</v>
      </c>
      <c r="BG132" s="79">
        <f t="shared" si="109"/>
        <v>0</v>
      </c>
      <c r="BH132" s="79">
        <f t="shared" si="156"/>
        <v>0</v>
      </c>
      <c r="BI132" s="85">
        <f t="shared" si="138"/>
        <v>0</v>
      </c>
      <c r="BJ132" s="85">
        <f t="shared" si="142"/>
        <v>0</v>
      </c>
      <c r="BK132" s="85">
        <f t="shared" si="133"/>
        <v>0</v>
      </c>
      <c r="BL132" s="85">
        <f t="shared" si="144"/>
        <v>0</v>
      </c>
      <c r="BM132" s="85">
        <f t="shared" si="141"/>
        <v>0</v>
      </c>
      <c r="BN132" s="85">
        <f t="shared" si="120"/>
        <v>0</v>
      </c>
      <c r="BO132" s="85">
        <f t="shared" ref="BO132:BO163" si="162">_xlfn.IFS(ISBLANK(AD132),"NA", AD132&gt;MEDIAN(AD:AD),1,AD132&lt;MEDIAN(AD:AD),0)</f>
        <v>0</v>
      </c>
      <c r="BP132" s="85">
        <f t="shared" si="140"/>
        <v>1</v>
      </c>
      <c r="BQ132" s="85">
        <f t="shared" ref="BQ132:BQ163" si="163">_xlfn.IFS(ISBLANK(AF132),"NA", AF132&gt;MEDIAN(AF:AF),1,AF132&lt;MEDIAN(AF:AF),0)</f>
        <v>0</v>
      </c>
      <c r="BR132" s="85">
        <f t="shared" si="104"/>
        <v>0</v>
      </c>
      <c r="BS132" s="85">
        <f t="shared" si="135"/>
        <v>0</v>
      </c>
      <c r="BT132" s="85">
        <f t="shared" si="125"/>
        <v>0</v>
      </c>
      <c r="BU132" s="85">
        <f t="shared" si="159"/>
        <v>0</v>
      </c>
      <c r="BV132" s="85">
        <f t="shared" si="129"/>
        <v>0</v>
      </c>
      <c r="BW132" s="85">
        <f t="shared" si="134"/>
        <v>0</v>
      </c>
      <c r="BX132" s="85">
        <f t="shared" si="160"/>
        <v>0</v>
      </c>
      <c r="BY132" s="85">
        <f t="shared" si="161"/>
        <v>0</v>
      </c>
      <c r="BZ132" s="40">
        <f>LOOKUP(A132,ANT!D:D,ANT!K:K)</f>
        <v>68.0555555555555</v>
      </c>
    </row>
    <row r="133" spans="1:78" ht="17" x14ac:dyDescent="0.2">
      <c r="A133" s="40" t="s">
        <v>314</v>
      </c>
      <c r="B133" s="55" t="s">
        <v>277</v>
      </c>
      <c r="C133" s="3">
        <v>1</v>
      </c>
      <c r="D133" s="3">
        <v>2</v>
      </c>
      <c r="E133" s="121">
        <v>4</v>
      </c>
      <c r="G133" s="124"/>
      <c r="H133" s="115">
        <v>1</v>
      </c>
      <c r="I133" s="56">
        <v>6.3</v>
      </c>
      <c r="J133" s="57" t="s">
        <v>70</v>
      </c>
      <c r="K133" s="45" t="s">
        <v>71</v>
      </c>
      <c r="L133" s="45">
        <v>3</v>
      </c>
      <c r="M133" s="45">
        <v>11</v>
      </c>
      <c r="O133" s="45">
        <v>12</v>
      </c>
      <c r="P133" s="46">
        <v>1</v>
      </c>
      <c r="R133" s="76">
        <f t="shared" si="145"/>
        <v>2</v>
      </c>
      <c r="S133" s="76">
        <f t="shared" si="146"/>
        <v>1</v>
      </c>
      <c r="T133" s="76">
        <f t="shared" si="147"/>
        <v>1</v>
      </c>
      <c r="U133" s="76">
        <v>2</v>
      </c>
      <c r="V133" s="76">
        <f t="shared" si="157"/>
        <v>1</v>
      </c>
      <c r="W133" s="76">
        <f t="shared" si="158"/>
        <v>1</v>
      </c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9"/>
      <c r="AV133" s="87" t="s">
        <v>788</v>
      </c>
      <c r="AW133" s="85" t="s">
        <v>788</v>
      </c>
      <c r="AX133" s="85" t="s">
        <v>788</v>
      </c>
      <c r="AY133" s="85" t="s">
        <v>788</v>
      </c>
      <c r="AZ133" s="85" t="str">
        <f t="shared" si="149"/>
        <v>NA</v>
      </c>
      <c r="BA133" s="85" t="str">
        <f t="shared" si="150"/>
        <v>NA</v>
      </c>
      <c r="BB133" s="85" t="str">
        <f t="shared" si="151"/>
        <v>NA</v>
      </c>
      <c r="BC133" s="85" t="str">
        <f t="shared" si="152"/>
        <v>NA</v>
      </c>
      <c r="BD133" s="85" t="str">
        <f t="shared" si="153"/>
        <v>NA</v>
      </c>
      <c r="BE133" s="85" t="str">
        <f t="shared" si="154"/>
        <v>NA</v>
      </c>
      <c r="BF133" s="85" t="str">
        <f t="shared" si="155"/>
        <v>NA</v>
      </c>
      <c r="BG133" s="79" t="str">
        <f t="shared" si="109"/>
        <v>NA</v>
      </c>
      <c r="BH133" s="79" t="str">
        <f t="shared" si="156"/>
        <v>NA</v>
      </c>
      <c r="BI133" s="85" t="str">
        <f t="shared" si="138"/>
        <v>NA</v>
      </c>
      <c r="BJ133" s="85" t="str">
        <f t="shared" si="142"/>
        <v>NA</v>
      </c>
      <c r="BK133" s="85" t="str">
        <f t="shared" si="133"/>
        <v>NA</v>
      </c>
      <c r="BL133" s="85" t="str">
        <f t="shared" si="144"/>
        <v>NA</v>
      </c>
      <c r="BM133" s="85" t="str">
        <f t="shared" si="141"/>
        <v>NA</v>
      </c>
      <c r="BN133" s="85" t="str">
        <f t="shared" si="120"/>
        <v>NA</v>
      </c>
      <c r="BO133" s="85" t="str">
        <f t="shared" si="162"/>
        <v>NA</v>
      </c>
      <c r="BP133" s="85" t="str">
        <f t="shared" si="140"/>
        <v>NA</v>
      </c>
      <c r="BQ133" s="85" t="str">
        <f t="shared" si="163"/>
        <v>NA</v>
      </c>
      <c r="BR133" s="85" t="str">
        <f t="shared" si="104"/>
        <v>NA</v>
      </c>
      <c r="BS133" s="85" t="str">
        <f t="shared" si="135"/>
        <v>NA</v>
      </c>
      <c r="BT133" s="85" t="str">
        <f t="shared" si="125"/>
        <v>NA</v>
      </c>
      <c r="BU133" s="85" t="str">
        <f t="shared" si="159"/>
        <v>NA</v>
      </c>
      <c r="BV133" s="85" t="str">
        <f t="shared" si="129"/>
        <v>NA</v>
      </c>
      <c r="BW133" s="85" t="str">
        <f t="shared" si="134"/>
        <v>NA</v>
      </c>
      <c r="BX133" s="85" t="str">
        <f t="shared" si="160"/>
        <v>NA</v>
      </c>
      <c r="BY133" s="85" t="str">
        <f t="shared" si="161"/>
        <v>NA</v>
      </c>
    </row>
    <row r="134" spans="1:78" x14ac:dyDescent="0.2">
      <c r="A134" s="40" t="s">
        <v>316</v>
      </c>
      <c r="B134" s="55" t="s">
        <v>277</v>
      </c>
      <c r="C134" s="3">
        <v>1</v>
      </c>
      <c r="D134" s="3">
        <v>2</v>
      </c>
      <c r="E134" s="121">
        <v>4</v>
      </c>
      <c r="F134" s="2">
        <v>7</v>
      </c>
      <c r="G134" s="124">
        <v>91</v>
      </c>
      <c r="H134" s="115">
        <v>1</v>
      </c>
      <c r="I134" s="56">
        <v>9.6</v>
      </c>
      <c r="J134" s="57" t="s">
        <v>37</v>
      </c>
      <c r="K134" s="45" t="s">
        <v>318</v>
      </c>
      <c r="L134" s="45">
        <v>14</v>
      </c>
      <c r="M134" s="45">
        <v>16</v>
      </c>
      <c r="N134" s="45">
        <v>9</v>
      </c>
      <c r="O134" s="45">
        <v>12</v>
      </c>
      <c r="P134" s="46">
        <v>1</v>
      </c>
      <c r="R134" s="76">
        <f t="shared" si="145"/>
        <v>3</v>
      </c>
      <c r="S134" s="76">
        <f t="shared" si="146"/>
        <v>1</v>
      </c>
      <c r="T134" s="76">
        <f t="shared" si="147"/>
        <v>1</v>
      </c>
      <c r="U134" s="76">
        <v>3</v>
      </c>
      <c r="V134" s="76">
        <f t="shared" si="157"/>
        <v>1</v>
      </c>
      <c r="W134" s="76">
        <f t="shared" si="158"/>
        <v>1</v>
      </c>
      <c r="X134" s="58">
        <v>5.3076923076923075</v>
      </c>
      <c r="Y134" s="58">
        <v>5.7692307692307692</v>
      </c>
      <c r="Z134" s="58">
        <v>5.7692307692307692</v>
      </c>
      <c r="AA134" s="58">
        <v>5.6923076923076925</v>
      </c>
      <c r="AB134" s="58">
        <v>6.384615384615385</v>
      </c>
      <c r="AC134" s="58">
        <v>1.4615384615384615</v>
      </c>
      <c r="AD134" s="58">
        <v>2.5</v>
      </c>
      <c r="AE134" s="58">
        <v>1.8333333333333333</v>
      </c>
      <c r="AF134" s="58">
        <v>4</v>
      </c>
      <c r="AG134" s="58">
        <v>3.1538461538461537</v>
      </c>
      <c r="AH134" s="58">
        <v>5.9230769230769234</v>
      </c>
      <c r="AI134" s="58">
        <v>6.384615384615385</v>
      </c>
      <c r="AJ134" s="58">
        <v>5</v>
      </c>
      <c r="AK134" s="58">
        <v>6.25</v>
      </c>
      <c r="AL134" s="58">
        <v>5.4444444444444446</v>
      </c>
      <c r="AM134" s="58">
        <v>5</v>
      </c>
      <c r="AN134" s="59">
        <v>5.2857142857142856</v>
      </c>
      <c r="AO134" s="49">
        <v>5.6158119658119663</v>
      </c>
      <c r="AP134" s="49">
        <v>3.4820512820512817</v>
      </c>
      <c r="AQ134" s="49">
        <v>5.0641025641025648</v>
      </c>
      <c r="AR134" s="60">
        <v>5.7697649572649574</v>
      </c>
      <c r="AS134" s="51">
        <v>11.5</v>
      </c>
      <c r="AT134" s="51">
        <v>121</v>
      </c>
      <c r="AU134" s="51">
        <v>53</v>
      </c>
      <c r="AV134" s="87">
        <f t="shared" ref="AV134:AY137" si="164">IF(AO134&lt;MEDIAN(AO:AO),0,1)</f>
        <v>1</v>
      </c>
      <c r="AW134" s="85">
        <f t="shared" si="164"/>
        <v>0</v>
      </c>
      <c r="AX134" s="85">
        <f t="shared" si="164"/>
        <v>1</v>
      </c>
      <c r="AY134" s="85">
        <f t="shared" si="164"/>
        <v>1</v>
      </c>
      <c r="AZ134" s="85">
        <f t="shared" si="149"/>
        <v>1</v>
      </c>
      <c r="BA134" s="85">
        <f t="shared" si="150"/>
        <v>0</v>
      </c>
      <c r="BB134" s="85">
        <f t="shared" si="151"/>
        <v>1</v>
      </c>
      <c r="BC134" s="85">
        <f t="shared" si="152"/>
        <v>1</v>
      </c>
      <c r="BD134" s="85">
        <f t="shared" si="153"/>
        <v>0</v>
      </c>
      <c r="BE134" s="85">
        <f t="shared" si="154"/>
        <v>1</v>
      </c>
      <c r="BF134" s="85">
        <f t="shared" si="155"/>
        <v>0</v>
      </c>
      <c r="BG134" s="79">
        <f t="shared" si="109"/>
        <v>2</v>
      </c>
      <c r="BH134" s="79">
        <f t="shared" si="156"/>
        <v>2</v>
      </c>
      <c r="BI134" s="85">
        <f t="shared" si="138"/>
        <v>1</v>
      </c>
      <c r="BJ134" s="85">
        <f t="shared" si="142"/>
        <v>1</v>
      </c>
      <c r="BK134" s="85">
        <f t="shared" si="133"/>
        <v>1</v>
      </c>
      <c r="BL134" s="85">
        <f t="shared" si="144"/>
        <v>1</v>
      </c>
      <c r="BM134" s="85">
        <f t="shared" si="141"/>
        <v>1</v>
      </c>
      <c r="BN134" s="85">
        <f t="shared" si="120"/>
        <v>0</v>
      </c>
      <c r="BO134" s="85">
        <f t="shared" si="162"/>
        <v>0</v>
      </c>
      <c r="BP134" s="85">
        <f t="shared" si="140"/>
        <v>0</v>
      </c>
      <c r="BQ134" s="85">
        <f t="shared" si="163"/>
        <v>0</v>
      </c>
      <c r="BR134" s="85">
        <f t="shared" ref="BR134:BR197" si="165">_xlfn.IFS(ISBLANK(AG134),"NA", AG134&gt;MEDIAN(AG:AG),1,AG134&lt;MEDIAN(AG:AG),0)</f>
        <v>0</v>
      </c>
      <c r="BS134" s="85">
        <f t="shared" si="135"/>
        <v>1</v>
      </c>
      <c r="BT134" s="85">
        <f t="shared" si="125"/>
        <v>1</v>
      </c>
      <c r="BU134" s="85">
        <f t="shared" si="159"/>
        <v>0</v>
      </c>
      <c r="BV134" s="85">
        <f t="shared" si="129"/>
        <v>1</v>
      </c>
      <c r="BW134" s="85">
        <f t="shared" si="134"/>
        <v>1</v>
      </c>
      <c r="BX134" s="85">
        <f t="shared" si="160"/>
        <v>1</v>
      </c>
      <c r="BY134" s="85">
        <f t="shared" si="161"/>
        <v>1</v>
      </c>
      <c r="BZ134" s="40">
        <f>LOOKUP(A134,ANT!D:D,ANT!K:K)</f>
        <v>95.1388888888888</v>
      </c>
    </row>
    <row r="135" spans="1:78" x14ac:dyDescent="0.2">
      <c r="A135" s="40" t="s">
        <v>319</v>
      </c>
      <c r="B135" s="55" t="s">
        <v>277</v>
      </c>
      <c r="C135" s="3">
        <v>1</v>
      </c>
      <c r="D135" s="3">
        <v>2</v>
      </c>
      <c r="E135" s="121">
        <v>4</v>
      </c>
      <c r="F135" s="2">
        <v>7</v>
      </c>
      <c r="G135" s="124">
        <v>88</v>
      </c>
      <c r="H135" s="115">
        <v>1</v>
      </c>
      <c r="I135" s="56">
        <v>7.6</v>
      </c>
      <c r="J135" s="57" t="s">
        <v>37</v>
      </c>
      <c r="L135" s="45">
        <v>3</v>
      </c>
      <c r="M135" s="45">
        <v>24</v>
      </c>
      <c r="N135" s="45" t="s">
        <v>321</v>
      </c>
      <c r="O135" s="45">
        <v>19</v>
      </c>
      <c r="P135" s="46">
        <v>0</v>
      </c>
      <c r="Q135" s="45">
        <v>1</v>
      </c>
      <c r="R135" s="76">
        <f t="shared" si="145"/>
        <v>3</v>
      </c>
      <c r="S135" s="76">
        <f t="shared" si="146"/>
        <v>0</v>
      </c>
      <c r="T135" s="76">
        <f t="shared" si="147"/>
        <v>0</v>
      </c>
      <c r="U135" s="76">
        <v>3</v>
      </c>
      <c r="V135" s="76">
        <f t="shared" si="157"/>
        <v>0</v>
      </c>
      <c r="W135" s="76">
        <f t="shared" si="158"/>
        <v>0</v>
      </c>
      <c r="X135" s="58">
        <v>4.7692307692307692</v>
      </c>
      <c r="Y135" s="58">
        <v>5.0769230769230766</v>
      </c>
      <c r="Z135" s="58">
        <v>3.8461538461538463</v>
      </c>
      <c r="AA135" s="58">
        <v>3.9230769230769229</v>
      </c>
      <c r="AB135" s="58">
        <v>4.2307692307692308</v>
      </c>
      <c r="AC135" s="58">
        <v>3.3076923076923075</v>
      </c>
      <c r="AD135" s="58">
        <v>4.25</v>
      </c>
      <c r="AE135" s="58">
        <v>3.4166666666666665</v>
      </c>
      <c r="AF135" s="58">
        <v>3.5</v>
      </c>
      <c r="AG135" s="58">
        <v>3</v>
      </c>
      <c r="AH135" s="58">
        <v>4.6923076923076925</v>
      </c>
      <c r="AI135" s="58">
        <v>3.9230769230769229</v>
      </c>
      <c r="AJ135" s="58">
        <v>4.4615384615384617</v>
      </c>
      <c r="AK135" s="58">
        <v>3.8333333333333335</v>
      </c>
      <c r="AL135" s="58">
        <v>3.4444444444444446</v>
      </c>
      <c r="AM135" s="58">
        <v>4.8</v>
      </c>
      <c r="AN135" s="59">
        <v>3.9285714285714284</v>
      </c>
      <c r="AO135" s="49">
        <v>4.0924786324786329</v>
      </c>
      <c r="AP135" s="49">
        <v>3.7717948717948717</v>
      </c>
      <c r="AQ135" s="49">
        <v>4.1923076923076925</v>
      </c>
      <c r="AR135" s="60">
        <v>3.9155982905982909</v>
      </c>
      <c r="AS135" s="51">
        <v>32.5</v>
      </c>
      <c r="AT135" s="51">
        <v>42</v>
      </c>
      <c r="AU135" s="51">
        <v>138</v>
      </c>
      <c r="AV135" s="87">
        <f t="shared" si="164"/>
        <v>0</v>
      </c>
      <c r="AW135" s="85">
        <f t="shared" si="164"/>
        <v>0</v>
      </c>
      <c r="AX135" s="85">
        <f t="shared" si="164"/>
        <v>0</v>
      </c>
      <c r="AY135" s="85">
        <f t="shared" si="164"/>
        <v>0</v>
      </c>
      <c r="AZ135" s="85">
        <f t="shared" si="149"/>
        <v>0</v>
      </c>
      <c r="BA135" s="85">
        <f t="shared" si="150"/>
        <v>0</v>
      </c>
      <c r="BB135" s="85">
        <f t="shared" si="151"/>
        <v>0</v>
      </c>
      <c r="BC135" s="85">
        <f t="shared" si="152"/>
        <v>0</v>
      </c>
      <c r="BD135" s="85">
        <f t="shared" si="153"/>
        <v>0</v>
      </c>
      <c r="BE135" s="85">
        <f t="shared" si="154"/>
        <v>1</v>
      </c>
      <c r="BF135" s="85">
        <f t="shared" si="155"/>
        <v>1</v>
      </c>
      <c r="BG135" s="79">
        <f t="shared" si="109"/>
        <v>0</v>
      </c>
      <c r="BH135" s="79">
        <f t="shared" si="156"/>
        <v>0</v>
      </c>
      <c r="BI135" s="85">
        <f t="shared" si="138"/>
        <v>1</v>
      </c>
      <c r="BJ135" s="85">
        <f t="shared" si="142"/>
        <v>1</v>
      </c>
      <c r="BK135" s="85">
        <f t="shared" si="133"/>
        <v>0</v>
      </c>
      <c r="BL135" s="85">
        <f t="shared" si="144"/>
        <v>0</v>
      </c>
      <c r="BM135" s="85">
        <f t="shared" si="141"/>
        <v>0</v>
      </c>
      <c r="BN135" s="85">
        <f t="shared" si="120"/>
        <v>0</v>
      </c>
      <c r="BO135" s="85">
        <f t="shared" si="162"/>
        <v>0</v>
      </c>
      <c r="BP135" s="85">
        <f t="shared" si="140"/>
        <v>0</v>
      </c>
      <c r="BQ135" s="85">
        <f t="shared" si="163"/>
        <v>0</v>
      </c>
      <c r="BR135" s="85">
        <f t="shared" si="165"/>
        <v>0</v>
      </c>
      <c r="BS135" s="85">
        <f t="shared" si="135"/>
        <v>1</v>
      </c>
      <c r="BT135" s="85">
        <f t="shared" si="125"/>
        <v>0</v>
      </c>
      <c r="BU135" s="85">
        <f t="shared" si="159"/>
        <v>0</v>
      </c>
      <c r="BV135" s="85">
        <f t="shared" si="129"/>
        <v>0</v>
      </c>
      <c r="BW135" s="85">
        <f t="shared" si="134"/>
        <v>0</v>
      </c>
      <c r="BX135" s="85">
        <f t="shared" si="160"/>
        <v>1</v>
      </c>
      <c r="BY135" s="85">
        <f t="shared" si="161"/>
        <v>0</v>
      </c>
      <c r="BZ135" s="40">
        <f>LOOKUP(A135,ANT!D:D,ANT!K:K)</f>
        <v>81.9444444444444</v>
      </c>
    </row>
    <row r="136" spans="1:78" x14ac:dyDescent="0.2">
      <c r="A136" s="40" t="s">
        <v>322</v>
      </c>
      <c r="B136" s="55" t="s">
        <v>277</v>
      </c>
      <c r="C136" s="3">
        <v>1</v>
      </c>
      <c r="D136" s="3">
        <v>2</v>
      </c>
      <c r="E136" s="121">
        <v>4</v>
      </c>
      <c r="G136" s="124"/>
      <c r="H136" s="115">
        <v>1</v>
      </c>
      <c r="I136" s="56">
        <v>7.3</v>
      </c>
      <c r="J136" s="57" t="s">
        <v>37</v>
      </c>
      <c r="L136" s="45">
        <v>9</v>
      </c>
      <c r="O136" s="45">
        <v>12</v>
      </c>
      <c r="P136" s="46">
        <v>1</v>
      </c>
      <c r="R136" s="76">
        <f t="shared" si="145"/>
        <v>1</v>
      </c>
      <c r="S136" s="76">
        <f t="shared" si="146"/>
        <v>1</v>
      </c>
      <c r="T136" s="76">
        <f t="shared" si="147"/>
        <v>1</v>
      </c>
      <c r="U136" s="76">
        <v>1</v>
      </c>
      <c r="V136" s="76">
        <f t="shared" si="157"/>
        <v>1</v>
      </c>
      <c r="W136" s="76">
        <f t="shared" si="158"/>
        <v>1</v>
      </c>
      <c r="X136" s="58">
        <v>4.5384615384615383</v>
      </c>
      <c r="Y136" s="58">
        <v>5.384615384615385</v>
      </c>
      <c r="Z136" s="58">
        <v>5</v>
      </c>
      <c r="AA136" s="58">
        <v>4.384615384615385</v>
      </c>
      <c r="AB136" s="58">
        <v>5.5384615384615383</v>
      </c>
      <c r="AC136" s="58">
        <v>3.3076923076923075</v>
      </c>
      <c r="AD136" s="58">
        <v>4.5</v>
      </c>
      <c r="AE136" s="58">
        <v>4.166666666666667</v>
      </c>
      <c r="AF136" s="58">
        <v>3.1666666666666665</v>
      </c>
      <c r="AG136" s="58">
        <v>4.1538461538461542</v>
      </c>
      <c r="AH136" s="58">
        <v>5.3076923076923075</v>
      </c>
      <c r="AI136" s="58">
        <v>4.615384615384615</v>
      </c>
      <c r="AJ136" s="58">
        <v>4.9230769230769234</v>
      </c>
      <c r="AK136" s="58">
        <v>5.25</v>
      </c>
      <c r="AL136" s="58">
        <v>4.8888888888888893</v>
      </c>
      <c r="AM136" s="58">
        <v>4.8</v>
      </c>
      <c r="AN136" s="59">
        <v>4.8571428571428568</v>
      </c>
      <c r="AO136" s="49">
        <v>4.8954700854700857</v>
      </c>
      <c r="AP136" s="49">
        <v>4.2589743589743589</v>
      </c>
      <c r="AQ136" s="49">
        <v>4.6923076923076925</v>
      </c>
      <c r="AR136" s="60">
        <v>4.9193376068376065</v>
      </c>
      <c r="AS136" s="51">
        <v>143</v>
      </c>
      <c r="AT136" s="51">
        <v>-36</v>
      </c>
      <c r="AU136" s="51">
        <v>30</v>
      </c>
      <c r="AV136" s="87">
        <f t="shared" si="164"/>
        <v>1</v>
      </c>
      <c r="AW136" s="85">
        <f t="shared" si="164"/>
        <v>0</v>
      </c>
      <c r="AX136" s="85">
        <f t="shared" si="164"/>
        <v>1</v>
      </c>
      <c r="AY136" s="85">
        <f t="shared" si="164"/>
        <v>1</v>
      </c>
      <c r="AZ136" s="85" t="e">
        <f t="shared" si="149"/>
        <v>#N/A</v>
      </c>
      <c r="BA136" s="85" t="e">
        <f t="shared" si="150"/>
        <v>#N/A</v>
      </c>
      <c r="BB136" s="85" t="e">
        <f t="shared" si="151"/>
        <v>#N/A</v>
      </c>
      <c r="BC136" s="85" t="e">
        <f t="shared" si="152"/>
        <v>#N/A</v>
      </c>
      <c r="BD136" s="85">
        <f t="shared" si="153"/>
        <v>1</v>
      </c>
      <c r="BE136" s="85">
        <f t="shared" si="154"/>
        <v>0</v>
      </c>
      <c r="BF136" s="85">
        <f t="shared" si="155"/>
        <v>0</v>
      </c>
      <c r="BG136" s="79">
        <f t="shared" si="109"/>
        <v>2</v>
      </c>
      <c r="BH136" s="79">
        <f t="shared" si="156"/>
        <v>2</v>
      </c>
      <c r="BI136" s="85">
        <f t="shared" si="138"/>
        <v>0</v>
      </c>
      <c r="BJ136" s="85">
        <f t="shared" si="142"/>
        <v>1</v>
      </c>
      <c r="BK136" s="85">
        <f t="shared" si="133"/>
        <v>1</v>
      </c>
      <c r="BL136" s="85">
        <f>IF(AA136&gt;MEDIAN(AA:AA),1,0)</f>
        <v>0</v>
      </c>
      <c r="BM136" s="85">
        <f t="shared" si="141"/>
        <v>1</v>
      </c>
      <c r="BN136" s="85">
        <f t="shared" si="120"/>
        <v>0</v>
      </c>
      <c r="BO136" s="85">
        <f t="shared" si="162"/>
        <v>1</v>
      </c>
      <c r="BP136" s="85">
        <f t="shared" si="140"/>
        <v>1</v>
      </c>
      <c r="BQ136" s="85">
        <f t="shared" si="163"/>
        <v>0</v>
      </c>
      <c r="BR136" s="85">
        <f t="shared" si="165"/>
        <v>0</v>
      </c>
      <c r="BS136" s="85">
        <f t="shared" si="135"/>
        <v>1</v>
      </c>
      <c r="BT136" s="85">
        <f t="shared" si="125"/>
        <v>1</v>
      </c>
      <c r="BU136" s="85">
        <f t="shared" si="159"/>
        <v>0</v>
      </c>
      <c r="BV136" s="85">
        <f t="shared" ref="BV136:BV167" si="166">_xlfn.IFS(ISBLANK(AK136),"NA", AK136&gt;MEDIAN(AK:AK),1,AK136&lt;MEDIAN(AK:AK),0)</f>
        <v>1</v>
      </c>
      <c r="BW136" s="85">
        <f t="shared" si="134"/>
        <v>1</v>
      </c>
      <c r="BX136" s="85">
        <f t="shared" si="160"/>
        <v>1</v>
      </c>
      <c r="BY136" s="85">
        <f t="shared" si="161"/>
        <v>1</v>
      </c>
      <c r="BZ136" s="40">
        <f>LOOKUP(A136,ANT!D:D,ANT!K:K)</f>
        <v>95.1388888888888</v>
      </c>
    </row>
    <row r="137" spans="1:78" x14ac:dyDescent="0.2">
      <c r="A137" s="40" t="s">
        <v>324</v>
      </c>
      <c r="B137" s="55" t="s">
        <v>277</v>
      </c>
      <c r="C137" s="3">
        <v>1</v>
      </c>
      <c r="D137" s="3">
        <v>2</v>
      </c>
      <c r="E137" s="121">
        <v>4</v>
      </c>
      <c r="F137" s="2">
        <v>8</v>
      </c>
      <c r="G137" s="124">
        <v>96</v>
      </c>
      <c r="H137" s="115">
        <v>1</v>
      </c>
      <c r="I137" s="56">
        <v>7.6</v>
      </c>
      <c r="J137" s="57" t="s">
        <v>40</v>
      </c>
      <c r="R137" s="76" t="str">
        <f t="shared" si="145"/>
        <v>NA</v>
      </c>
      <c r="S137" s="76" t="str">
        <f t="shared" si="146"/>
        <v>NA</v>
      </c>
      <c r="T137" s="76" t="str">
        <f t="shared" si="147"/>
        <v>NA</v>
      </c>
      <c r="U137" s="76" t="s">
        <v>788</v>
      </c>
      <c r="V137" s="76" t="str">
        <f t="shared" si="157"/>
        <v>NA</v>
      </c>
      <c r="W137" s="76" t="str">
        <f t="shared" si="158"/>
        <v>NA</v>
      </c>
      <c r="X137" s="58">
        <v>5.5384615384615383</v>
      </c>
      <c r="Y137" s="58">
        <v>4.5384615384615383</v>
      </c>
      <c r="Z137" s="58">
        <v>5.615384615384615</v>
      </c>
      <c r="AA137" s="58">
        <v>4.9230769230769234</v>
      </c>
      <c r="AB137" s="58">
        <v>6.4615384615384617</v>
      </c>
      <c r="AC137" s="58">
        <v>2.0769230769230771</v>
      </c>
      <c r="AD137" s="58">
        <v>4.75</v>
      </c>
      <c r="AE137" s="58">
        <v>4.75</v>
      </c>
      <c r="AF137" s="58">
        <v>4.083333333333333</v>
      </c>
      <c r="AG137" s="58">
        <v>4.8461538461538458</v>
      </c>
      <c r="AH137" s="58">
        <v>4.666666666666667</v>
      </c>
      <c r="AI137" s="58">
        <v>4.2307692307692308</v>
      </c>
      <c r="AJ137" s="58">
        <v>4.6923076923076925</v>
      </c>
      <c r="AK137" s="58">
        <v>5.416666666666667</v>
      </c>
      <c r="AL137" s="58">
        <v>3.8888888888888888</v>
      </c>
      <c r="AM137" s="58">
        <v>4</v>
      </c>
      <c r="AN137" s="59">
        <v>3.9285714285714284</v>
      </c>
      <c r="AO137" s="49">
        <v>4.4457264957264959</v>
      </c>
      <c r="AP137" s="49">
        <v>4.6192307692307697</v>
      </c>
      <c r="AQ137" s="49">
        <v>4.8589743589743586</v>
      </c>
      <c r="AR137" s="60">
        <v>4.5571581196581201</v>
      </c>
      <c r="AV137" s="87">
        <f t="shared" si="164"/>
        <v>0</v>
      </c>
      <c r="AW137" s="85">
        <f t="shared" si="164"/>
        <v>1</v>
      </c>
      <c r="AX137" s="85">
        <f t="shared" si="164"/>
        <v>1</v>
      </c>
      <c r="AY137" s="85">
        <f t="shared" si="164"/>
        <v>0</v>
      </c>
      <c r="AZ137" s="85">
        <f t="shared" si="149"/>
        <v>0</v>
      </c>
      <c r="BA137" s="85">
        <f t="shared" si="150"/>
        <v>1</v>
      </c>
      <c r="BB137" s="85">
        <f t="shared" si="151"/>
        <v>1</v>
      </c>
      <c r="BC137" s="85" t="e">
        <f t="shared" si="152"/>
        <v>#N/A</v>
      </c>
      <c r="BD137" s="85" t="str">
        <f t="shared" si="153"/>
        <v>NA</v>
      </c>
      <c r="BE137" s="85" t="str">
        <f t="shared" si="154"/>
        <v>NA</v>
      </c>
      <c r="BF137" s="85" t="str">
        <f t="shared" si="155"/>
        <v>NA</v>
      </c>
      <c r="BG137" s="79">
        <f t="shared" si="109"/>
        <v>1</v>
      </c>
      <c r="BH137" s="79">
        <f t="shared" si="156"/>
        <v>1</v>
      </c>
      <c r="BI137" s="85">
        <f t="shared" si="138"/>
        <v>1</v>
      </c>
      <c r="BJ137" s="85">
        <f t="shared" si="142"/>
        <v>0</v>
      </c>
      <c r="BK137" s="85">
        <f t="shared" si="133"/>
        <v>1</v>
      </c>
      <c r="BL137" s="85">
        <f>_xlfn.IFS(ISBLANK(AA137),"NA", AA137&gt;MEDIAN(AA:AA),1,AA137&lt;MEDIAN(AA:AA),0)</f>
        <v>1</v>
      </c>
      <c r="BM137" s="85">
        <f t="shared" si="141"/>
        <v>1</v>
      </c>
      <c r="BN137" s="85">
        <f t="shared" si="120"/>
        <v>0</v>
      </c>
      <c r="BO137" s="85">
        <f t="shared" si="162"/>
        <v>1</v>
      </c>
      <c r="BP137" s="85">
        <f t="shared" si="140"/>
        <v>1</v>
      </c>
      <c r="BQ137" s="85">
        <f t="shared" si="163"/>
        <v>0</v>
      </c>
      <c r="BR137" s="85">
        <f t="shared" si="165"/>
        <v>1</v>
      </c>
      <c r="BS137" s="85">
        <f>IF(AH137&gt;MEDIAN(AH:AH),1,0)</f>
        <v>0</v>
      </c>
      <c r="BT137" s="85">
        <f t="shared" si="125"/>
        <v>0</v>
      </c>
      <c r="BU137" s="85">
        <f t="shared" si="159"/>
        <v>0</v>
      </c>
      <c r="BV137" s="85">
        <f t="shared" si="166"/>
        <v>1</v>
      </c>
      <c r="BW137" s="85">
        <f t="shared" si="134"/>
        <v>0</v>
      </c>
      <c r="BX137" s="85">
        <f t="shared" si="160"/>
        <v>0</v>
      </c>
      <c r="BY137" s="85">
        <f t="shared" si="161"/>
        <v>0</v>
      </c>
    </row>
    <row r="138" spans="1:78" ht="17" x14ac:dyDescent="0.2">
      <c r="A138" s="40" t="s">
        <v>326</v>
      </c>
      <c r="B138" s="55" t="s">
        <v>277</v>
      </c>
      <c r="C138" s="3">
        <v>1</v>
      </c>
      <c r="D138" s="3">
        <v>2</v>
      </c>
      <c r="E138" s="121">
        <v>4</v>
      </c>
      <c r="G138" s="124"/>
      <c r="H138" s="115">
        <v>0</v>
      </c>
      <c r="I138" s="56">
        <v>9.6</v>
      </c>
      <c r="J138" s="57" t="s">
        <v>70</v>
      </c>
      <c r="K138" s="45" t="s">
        <v>71</v>
      </c>
      <c r="L138" s="45">
        <v>9</v>
      </c>
      <c r="O138" s="45">
        <v>12</v>
      </c>
      <c r="P138" s="46">
        <v>1</v>
      </c>
      <c r="R138" s="76">
        <f t="shared" si="145"/>
        <v>1</v>
      </c>
      <c r="S138" s="76">
        <f t="shared" si="146"/>
        <v>1</v>
      </c>
      <c r="T138" s="76">
        <f t="shared" si="147"/>
        <v>1</v>
      </c>
      <c r="U138" s="76">
        <v>1</v>
      </c>
      <c r="V138" s="76">
        <f t="shared" si="157"/>
        <v>1</v>
      </c>
      <c r="W138" s="76">
        <f t="shared" si="158"/>
        <v>1</v>
      </c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9"/>
      <c r="AV138" s="87" t="s">
        <v>788</v>
      </c>
      <c r="AW138" s="85" t="s">
        <v>788</v>
      </c>
      <c r="AX138" s="85" t="s">
        <v>788</v>
      </c>
      <c r="AY138" s="85" t="s">
        <v>788</v>
      </c>
      <c r="AZ138" s="85" t="str">
        <f t="shared" si="149"/>
        <v>NA</v>
      </c>
      <c r="BA138" s="85" t="str">
        <f t="shared" si="150"/>
        <v>NA</v>
      </c>
      <c r="BB138" s="85" t="str">
        <f t="shared" si="151"/>
        <v>NA</v>
      </c>
      <c r="BC138" s="85" t="str">
        <f t="shared" si="152"/>
        <v>NA</v>
      </c>
      <c r="BD138" s="85" t="str">
        <f t="shared" si="153"/>
        <v>NA</v>
      </c>
      <c r="BE138" s="85" t="str">
        <f t="shared" si="154"/>
        <v>NA</v>
      </c>
      <c r="BF138" s="85" t="str">
        <f t="shared" si="155"/>
        <v>NA</v>
      </c>
      <c r="BG138" s="79" t="str">
        <f t="shared" si="109"/>
        <v>NA</v>
      </c>
      <c r="BH138" s="79" t="str">
        <f t="shared" si="156"/>
        <v>NA</v>
      </c>
      <c r="BI138" s="85" t="str">
        <f t="shared" si="138"/>
        <v>NA</v>
      </c>
      <c r="BJ138" s="85" t="str">
        <f t="shared" si="142"/>
        <v>NA</v>
      </c>
      <c r="BK138" s="85" t="str">
        <f t="shared" si="133"/>
        <v>NA</v>
      </c>
      <c r="BL138" s="85" t="str">
        <f>_xlfn.IFS(ISBLANK(AA138),"NA", AA138&gt;MEDIAN(AA:AA),1,AA138&lt;MEDIAN(AA:AA),0)</f>
        <v>NA</v>
      </c>
      <c r="BM138" s="85" t="str">
        <f t="shared" si="141"/>
        <v>NA</v>
      </c>
      <c r="BN138" s="85" t="str">
        <f t="shared" si="120"/>
        <v>NA</v>
      </c>
      <c r="BO138" s="85" t="str">
        <f t="shared" si="162"/>
        <v>NA</v>
      </c>
      <c r="BP138" s="85" t="str">
        <f t="shared" si="140"/>
        <v>NA</v>
      </c>
      <c r="BQ138" s="85" t="str">
        <f t="shared" si="163"/>
        <v>NA</v>
      </c>
      <c r="BR138" s="85" t="str">
        <f t="shared" si="165"/>
        <v>NA</v>
      </c>
      <c r="BS138" s="85" t="str">
        <f t="shared" ref="BS138:BS169" si="167">_xlfn.IFS(ISBLANK(AH138),"NA", AH138&gt;MEDIAN(AH:AH),1,AH138&lt;MEDIAN(AH:AH),0)</f>
        <v>NA</v>
      </c>
      <c r="BT138" s="85" t="str">
        <f t="shared" si="125"/>
        <v>NA</v>
      </c>
      <c r="BU138" s="85" t="str">
        <f t="shared" si="159"/>
        <v>NA</v>
      </c>
      <c r="BV138" s="85" t="str">
        <f t="shared" si="166"/>
        <v>NA</v>
      </c>
      <c r="BW138" s="85" t="str">
        <f t="shared" si="134"/>
        <v>NA</v>
      </c>
      <c r="BX138" s="85" t="str">
        <f t="shared" si="160"/>
        <v>NA</v>
      </c>
      <c r="BY138" s="85" t="str">
        <f t="shared" si="161"/>
        <v>NA</v>
      </c>
    </row>
    <row r="139" spans="1:78" x14ac:dyDescent="0.2">
      <c r="A139" s="40" t="s">
        <v>328</v>
      </c>
      <c r="B139" s="55" t="s">
        <v>277</v>
      </c>
      <c r="C139" s="3">
        <v>1</v>
      </c>
      <c r="D139" s="3">
        <v>2</v>
      </c>
      <c r="E139" s="121">
        <v>4</v>
      </c>
      <c r="F139" s="2">
        <v>8</v>
      </c>
      <c r="G139" s="124">
        <v>98</v>
      </c>
      <c r="H139" s="115">
        <v>1</v>
      </c>
      <c r="I139" s="56">
        <v>9.1</v>
      </c>
      <c r="J139" s="57" t="s">
        <v>37</v>
      </c>
      <c r="L139" s="45">
        <v>5</v>
      </c>
      <c r="M139" s="45">
        <v>9</v>
      </c>
      <c r="O139" s="45">
        <v>11</v>
      </c>
      <c r="P139" s="46">
        <v>1</v>
      </c>
      <c r="R139" s="76">
        <f t="shared" si="145"/>
        <v>2</v>
      </c>
      <c r="S139" s="76">
        <f t="shared" si="146"/>
        <v>1</v>
      </c>
      <c r="T139" s="76">
        <f t="shared" si="147"/>
        <v>1</v>
      </c>
      <c r="U139" s="76">
        <v>2</v>
      </c>
      <c r="V139" s="76">
        <f t="shared" si="157"/>
        <v>0</v>
      </c>
      <c r="W139" s="76">
        <f t="shared" si="158"/>
        <v>0</v>
      </c>
      <c r="X139" s="58">
        <v>5.384615384615385</v>
      </c>
      <c r="Y139" s="58">
        <v>6.4615384615384617</v>
      </c>
      <c r="Z139" s="58">
        <v>5.7692307692307692</v>
      </c>
      <c r="AA139" s="58">
        <v>5.9230769230769234</v>
      </c>
      <c r="AB139" s="58">
        <v>6.1538461538461542</v>
      </c>
      <c r="AC139" s="58">
        <v>1.3076923076923077</v>
      </c>
      <c r="AD139" s="58">
        <v>3.0833333333333335</v>
      </c>
      <c r="AE139" s="58">
        <v>3.1818181818181817</v>
      </c>
      <c r="AF139" s="58">
        <v>4.083333333333333</v>
      </c>
      <c r="AG139" s="58">
        <v>3.8461538461538463</v>
      </c>
      <c r="AH139" s="58">
        <v>5.3076923076923075</v>
      </c>
      <c r="AI139" s="58">
        <v>3.4615384615384617</v>
      </c>
      <c r="AJ139" s="58">
        <v>5.615384615384615</v>
      </c>
      <c r="AK139" s="58">
        <v>3.8333333333333335</v>
      </c>
      <c r="AL139" s="58">
        <v>5.2222222222222223</v>
      </c>
      <c r="AM139" s="58">
        <v>3.6</v>
      </c>
      <c r="AN139" s="59">
        <v>4.6428571428571432</v>
      </c>
      <c r="AO139" s="49">
        <v>4.3464957264957267</v>
      </c>
      <c r="AP139" s="49">
        <v>3.9004662004662003</v>
      </c>
      <c r="AQ139" s="49">
        <v>5.166666666666667</v>
      </c>
      <c r="AR139" s="60">
        <v>4.5331196581196584</v>
      </c>
      <c r="AS139" s="51">
        <v>42.5</v>
      </c>
      <c r="AT139" s="51">
        <v>84.5</v>
      </c>
      <c r="AU139" s="51">
        <v>91</v>
      </c>
      <c r="AV139" s="87">
        <f>IF(AO139&lt;MEDIAN(AO:AO),0,1)</f>
        <v>0</v>
      </c>
      <c r="AW139" s="85">
        <f>IF(AP139&lt;MEDIAN(AP:AP),0,1)</f>
        <v>0</v>
      </c>
      <c r="AX139" s="85">
        <f>IF(AQ139&lt;MEDIAN(AQ:AQ),0,1)</f>
        <v>1</v>
      </c>
      <c r="AY139" s="85">
        <f>IF(AR139&lt;MEDIAN(AR:AR),0,1)</f>
        <v>0</v>
      </c>
      <c r="AZ139" s="85">
        <f t="shared" si="149"/>
        <v>0</v>
      </c>
      <c r="BA139" s="85">
        <f t="shared" si="150"/>
        <v>0</v>
      </c>
      <c r="BB139" s="85">
        <f t="shared" si="151"/>
        <v>1</v>
      </c>
      <c r="BC139" s="85">
        <f t="shared" si="152"/>
        <v>0</v>
      </c>
      <c r="BD139" s="85">
        <f t="shared" si="153"/>
        <v>0</v>
      </c>
      <c r="BE139" s="85">
        <f t="shared" si="154"/>
        <v>1</v>
      </c>
      <c r="BF139" s="85">
        <f t="shared" si="155"/>
        <v>0</v>
      </c>
      <c r="BG139" s="79">
        <f t="shared" si="109"/>
        <v>0</v>
      </c>
      <c r="BH139" s="79">
        <f t="shared" si="156"/>
        <v>0</v>
      </c>
      <c r="BI139" s="85">
        <f t="shared" si="138"/>
        <v>1</v>
      </c>
      <c r="BJ139" s="85">
        <f t="shared" si="142"/>
        <v>1</v>
      </c>
      <c r="BK139" s="85">
        <f t="shared" si="133"/>
        <v>1</v>
      </c>
      <c r="BL139" s="85">
        <f>_xlfn.IFS(ISBLANK(AA139),"NA", AA139&gt;MEDIAN(AA:AA),1,AA139&lt;MEDIAN(AA:AA),0)</f>
        <v>1</v>
      </c>
      <c r="BM139" s="85">
        <f t="shared" si="141"/>
        <v>1</v>
      </c>
      <c r="BN139" s="85">
        <f t="shared" si="120"/>
        <v>0</v>
      </c>
      <c r="BO139" s="85">
        <f t="shared" si="162"/>
        <v>0</v>
      </c>
      <c r="BP139" s="85">
        <f t="shared" si="140"/>
        <v>0</v>
      </c>
      <c r="BQ139" s="85">
        <f t="shared" si="163"/>
        <v>0</v>
      </c>
      <c r="BR139" s="85">
        <f t="shared" si="165"/>
        <v>0</v>
      </c>
      <c r="BS139" s="85">
        <f t="shared" si="167"/>
        <v>1</v>
      </c>
      <c r="BT139" s="85">
        <f t="shared" si="125"/>
        <v>0</v>
      </c>
      <c r="BU139" s="85">
        <f t="shared" si="159"/>
        <v>1</v>
      </c>
      <c r="BV139" s="85">
        <f t="shared" si="166"/>
        <v>0</v>
      </c>
      <c r="BW139" s="85">
        <f t="shared" si="134"/>
        <v>1</v>
      </c>
      <c r="BX139" s="85">
        <f t="shared" si="160"/>
        <v>0</v>
      </c>
      <c r="BY139" s="85">
        <f t="shared" si="161"/>
        <v>1</v>
      </c>
      <c r="BZ139" s="40">
        <f>LOOKUP(A139,ANT!D:D,ANT!K:K)</f>
        <v>93.75</v>
      </c>
    </row>
    <row r="140" spans="1:78" ht="17" x14ac:dyDescent="0.2">
      <c r="A140" s="40" t="s">
        <v>330</v>
      </c>
      <c r="B140" s="55" t="s">
        <v>277</v>
      </c>
      <c r="C140" s="3">
        <v>1</v>
      </c>
      <c r="D140" s="3">
        <v>2</v>
      </c>
      <c r="E140" s="121">
        <v>4</v>
      </c>
      <c r="G140" s="124"/>
      <c r="H140" s="115">
        <v>0</v>
      </c>
      <c r="I140" s="56">
        <v>8.1999999999999993</v>
      </c>
      <c r="J140" s="57" t="s">
        <v>70</v>
      </c>
      <c r="K140" s="45" t="s">
        <v>71</v>
      </c>
      <c r="L140" s="45">
        <v>3</v>
      </c>
      <c r="M140" s="45">
        <v>7</v>
      </c>
      <c r="O140" s="45">
        <v>12</v>
      </c>
      <c r="P140" s="46">
        <v>1</v>
      </c>
      <c r="R140" s="76">
        <f t="shared" si="145"/>
        <v>2</v>
      </c>
      <c r="S140" s="76">
        <f t="shared" si="146"/>
        <v>1</v>
      </c>
      <c r="T140" s="76">
        <f t="shared" si="147"/>
        <v>1</v>
      </c>
      <c r="U140" s="76">
        <v>2</v>
      </c>
      <c r="V140" s="76">
        <f t="shared" si="157"/>
        <v>1</v>
      </c>
      <c r="W140" s="76">
        <f t="shared" si="158"/>
        <v>1</v>
      </c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9"/>
      <c r="AV140" s="87" t="s">
        <v>788</v>
      </c>
      <c r="AW140" s="85" t="s">
        <v>788</v>
      </c>
      <c r="AX140" s="85" t="s">
        <v>788</v>
      </c>
      <c r="AY140" s="85" t="s">
        <v>788</v>
      </c>
      <c r="AZ140" s="85" t="str">
        <f t="shared" si="149"/>
        <v>NA</v>
      </c>
      <c r="BA140" s="85" t="str">
        <f t="shared" si="150"/>
        <v>NA</v>
      </c>
      <c r="BB140" s="85" t="str">
        <f t="shared" si="151"/>
        <v>NA</v>
      </c>
      <c r="BC140" s="85" t="str">
        <f t="shared" si="152"/>
        <v>NA</v>
      </c>
      <c r="BD140" s="85" t="str">
        <f t="shared" si="153"/>
        <v>NA</v>
      </c>
      <c r="BE140" s="85" t="str">
        <f t="shared" si="154"/>
        <v>NA</v>
      </c>
      <c r="BF140" s="85" t="str">
        <f t="shared" si="155"/>
        <v>NA</v>
      </c>
      <c r="BG140" s="79" t="str">
        <f t="shared" si="109"/>
        <v>NA</v>
      </c>
      <c r="BH140" s="79" t="str">
        <f t="shared" si="156"/>
        <v>NA</v>
      </c>
      <c r="BI140" s="85" t="str">
        <f t="shared" si="138"/>
        <v>NA</v>
      </c>
      <c r="BJ140" s="85" t="str">
        <f t="shared" si="142"/>
        <v>NA</v>
      </c>
      <c r="BK140" s="85" t="str">
        <f t="shared" si="133"/>
        <v>NA</v>
      </c>
      <c r="BL140" s="85" t="str">
        <f>_xlfn.IFS(ISBLANK(AA140),"NA", AA140&gt;MEDIAN(AA:AA),1,AA140&lt;MEDIAN(AA:AA),0)</f>
        <v>NA</v>
      </c>
      <c r="BM140" s="85" t="str">
        <f t="shared" si="141"/>
        <v>NA</v>
      </c>
      <c r="BN140" s="85" t="str">
        <f t="shared" si="120"/>
        <v>NA</v>
      </c>
      <c r="BO140" s="85" t="str">
        <f t="shared" si="162"/>
        <v>NA</v>
      </c>
      <c r="BP140" s="85" t="str">
        <f t="shared" si="140"/>
        <v>NA</v>
      </c>
      <c r="BQ140" s="85" t="str">
        <f t="shared" si="163"/>
        <v>NA</v>
      </c>
      <c r="BR140" s="85" t="str">
        <f t="shared" si="165"/>
        <v>NA</v>
      </c>
      <c r="BS140" s="85" t="str">
        <f t="shared" si="167"/>
        <v>NA</v>
      </c>
      <c r="BT140" s="85" t="str">
        <f t="shared" si="125"/>
        <v>NA</v>
      </c>
      <c r="BU140" s="85" t="str">
        <f t="shared" si="159"/>
        <v>NA</v>
      </c>
      <c r="BV140" s="85" t="str">
        <f t="shared" si="166"/>
        <v>NA</v>
      </c>
      <c r="BW140" s="85" t="str">
        <f t="shared" si="134"/>
        <v>NA</v>
      </c>
      <c r="BX140" s="85" t="str">
        <f t="shared" si="160"/>
        <v>NA</v>
      </c>
      <c r="BY140" s="85" t="str">
        <f t="shared" si="161"/>
        <v>NA</v>
      </c>
    </row>
    <row r="141" spans="1:78" x14ac:dyDescent="0.2">
      <c r="A141" s="40" t="s">
        <v>332</v>
      </c>
      <c r="B141" s="55" t="s">
        <v>277</v>
      </c>
      <c r="C141" s="3">
        <v>1</v>
      </c>
      <c r="D141" s="3">
        <v>2</v>
      </c>
      <c r="E141" s="121">
        <v>4</v>
      </c>
      <c r="F141" s="2">
        <v>8</v>
      </c>
      <c r="G141" s="124">
        <v>96</v>
      </c>
      <c r="H141" s="115">
        <v>1</v>
      </c>
      <c r="I141" s="56">
        <v>8.3000000000000007</v>
      </c>
      <c r="J141" s="57" t="s">
        <v>37</v>
      </c>
      <c r="K141" s="45" t="s">
        <v>71</v>
      </c>
      <c r="L141" s="45">
        <v>9</v>
      </c>
      <c r="O141" s="45">
        <v>12</v>
      </c>
      <c r="P141" s="46">
        <v>1</v>
      </c>
      <c r="R141" s="76">
        <f t="shared" si="145"/>
        <v>1</v>
      </c>
      <c r="S141" s="76">
        <f t="shared" si="146"/>
        <v>1</v>
      </c>
      <c r="T141" s="76">
        <f t="shared" si="147"/>
        <v>1</v>
      </c>
      <c r="U141" s="76">
        <v>1</v>
      </c>
      <c r="V141" s="76">
        <f t="shared" si="157"/>
        <v>1</v>
      </c>
      <c r="W141" s="76">
        <f t="shared" si="158"/>
        <v>1</v>
      </c>
      <c r="X141" s="58">
        <v>3.5384615384615383</v>
      </c>
      <c r="Y141" s="58">
        <v>4.8461538461538458</v>
      </c>
      <c r="Z141" s="58">
        <v>4.8461538461538458</v>
      </c>
      <c r="AA141" s="58">
        <v>3.7692307692307692</v>
      </c>
      <c r="AB141" s="58">
        <v>5.615384615384615</v>
      </c>
      <c r="AC141" s="58">
        <v>4.5384615384615383</v>
      </c>
      <c r="AD141" s="58">
        <v>3.8333333333333335</v>
      </c>
      <c r="AE141" s="58">
        <v>3.6666666666666665</v>
      </c>
      <c r="AF141" s="58">
        <v>4.5</v>
      </c>
      <c r="AG141" s="58">
        <v>4.0769230769230766</v>
      </c>
      <c r="AH141" s="58">
        <v>3.9230769230769229</v>
      </c>
      <c r="AI141" s="58">
        <v>4.9230769230769234</v>
      </c>
      <c r="AJ141" s="58">
        <v>5.3076923076923075</v>
      </c>
      <c r="AK141" s="58">
        <v>5.083333333333333</v>
      </c>
      <c r="AL141" s="58">
        <v>5</v>
      </c>
      <c r="AM141" s="58">
        <v>4</v>
      </c>
      <c r="AN141" s="59">
        <v>4.6428571428571432</v>
      </c>
      <c r="AO141" s="49">
        <v>4.8628205128205124</v>
      </c>
      <c r="AP141" s="49">
        <v>4</v>
      </c>
      <c r="AQ141" s="49">
        <v>4.5256410256410255</v>
      </c>
      <c r="AR141" s="60">
        <v>5.0785256410256405</v>
      </c>
      <c r="AS141" s="51">
        <v>64</v>
      </c>
      <c r="AT141" s="51">
        <v>21</v>
      </c>
      <c r="AU141" s="51">
        <v>159</v>
      </c>
      <c r="AV141" s="87">
        <f t="shared" ref="AV141:AY142" si="168">IF(AO141&lt;MEDIAN(AO:AO),0,1)</f>
        <v>1</v>
      </c>
      <c r="AW141" s="85">
        <f t="shared" si="168"/>
        <v>0</v>
      </c>
      <c r="AX141" s="85">
        <f t="shared" si="168"/>
        <v>0</v>
      </c>
      <c r="AY141" s="85">
        <f t="shared" si="168"/>
        <v>1</v>
      </c>
      <c r="AZ141" s="85" t="e">
        <f t="shared" si="149"/>
        <v>#N/A</v>
      </c>
      <c r="BA141" s="85">
        <f t="shared" si="150"/>
        <v>0</v>
      </c>
      <c r="BB141" s="85" t="e">
        <f t="shared" si="151"/>
        <v>#N/A</v>
      </c>
      <c r="BC141" s="85">
        <f t="shared" si="152"/>
        <v>1</v>
      </c>
      <c r="BD141" s="85">
        <f t="shared" si="153"/>
        <v>1</v>
      </c>
      <c r="BE141" s="85">
        <f t="shared" si="154"/>
        <v>0</v>
      </c>
      <c r="BF141" s="85">
        <f t="shared" si="155"/>
        <v>1</v>
      </c>
      <c r="BG141" s="79">
        <f t="shared" si="109"/>
        <v>2</v>
      </c>
      <c r="BH141" s="79">
        <f t="shared" si="156"/>
        <v>2</v>
      </c>
      <c r="BI141" s="85">
        <f t="shared" si="138"/>
        <v>0</v>
      </c>
      <c r="BJ141" s="85">
        <f>IF(Y141&gt;MEDIAN(Y:Y),1,0)</f>
        <v>0</v>
      </c>
      <c r="BK141" s="85">
        <f t="shared" si="133"/>
        <v>0</v>
      </c>
      <c r="BL141" s="85">
        <f>_xlfn.IFS(ISBLANK(AA141),"NA", AA141&gt;MEDIAN(AA:AA),1,AA141&lt;MEDIAN(AA:AA),0)</f>
        <v>0</v>
      </c>
      <c r="BM141" s="85">
        <f t="shared" si="141"/>
        <v>1</v>
      </c>
      <c r="BN141" s="85">
        <f t="shared" si="120"/>
        <v>1</v>
      </c>
      <c r="BO141" s="85">
        <f t="shared" si="162"/>
        <v>0</v>
      </c>
      <c r="BP141" s="85">
        <f t="shared" si="140"/>
        <v>0</v>
      </c>
      <c r="BQ141" s="85">
        <f t="shared" si="163"/>
        <v>1</v>
      </c>
      <c r="BR141" s="85">
        <f t="shared" si="165"/>
        <v>0</v>
      </c>
      <c r="BS141" s="85">
        <f t="shared" si="167"/>
        <v>0</v>
      </c>
      <c r="BT141" s="85">
        <f t="shared" si="125"/>
        <v>1</v>
      </c>
      <c r="BU141" s="85">
        <f t="shared" si="159"/>
        <v>1</v>
      </c>
      <c r="BV141" s="85">
        <f t="shared" si="166"/>
        <v>1</v>
      </c>
      <c r="BW141" s="85">
        <f t="shared" si="134"/>
        <v>1</v>
      </c>
      <c r="BX141" s="85">
        <f t="shared" si="160"/>
        <v>0</v>
      </c>
      <c r="BY141" s="85">
        <f t="shared" si="161"/>
        <v>1</v>
      </c>
      <c r="BZ141" s="40">
        <f>LOOKUP(A141,ANT!D:D,ANT!K:K)</f>
        <v>83.3333333333333</v>
      </c>
    </row>
    <row r="142" spans="1:78" x14ac:dyDescent="0.2">
      <c r="A142" s="40" t="s">
        <v>334</v>
      </c>
      <c r="B142" s="55" t="s">
        <v>277</v>
      </c>
      <c r="C142" s="3">
        <v>1</v>
      </c>
      <c r="D142" s="3">
        <v>2</v>
      </c>
      <c r="E142" s="121">
        <v>4</v>
      </c>
      <c r="F142" s="2">
        <v>8</v>
      </c>
      <c r="G142" s="124">
        <v>96</v>
      </c>
      <c r="H142" s="115">
        <v>0</v>
      </c>
      <c r="I142" s="56">
        <v>8.6999999999999993</v>
      </c>
      <c r="J142" s="57" t="s">
        <v>37</v>
      </c>
      <c r="L142" s="45">
        <v>3</v>
      </c>
      <c r="M142" s="45">
        <v>5</v>
      </c>
      <c r="N142" s="45">
        <v>8</v>
      </c>
      <c r="O142" s="45">
        <v>12</v>
      </c>
      <c r="P142" s="46">
        <v>1</v>
      </c>
      <c r="R142" s="76">
        <f t="shared" si="145"/>
        <v>3</v>
      </c>
      <c r="S142" s="76">
        <f t="shared" si="146"/>
        <v>1</v>
      </c>
      <c r="T142" s="76">
        <f t="shared" si="147"/>
        <v>1</v>
      </c>
      <c r="U142" s="76">
        <v>3</v>
      </c>
      <c r="V142" s="76">
        <f t="shared" si="157"/>
        <v>1</v>
      </c>
      <c r="W142" s="76">
        <f t="shared" si="158"/>
        <v>1</v>
      </c>
      <c r="X142" s="58">
        <v>4.4615384615384599</v>
      </c>
      <c r="Y142" s="58">
        <v>4.384615384615385</v>
      </c>
      <c r="Z142" s="58">
        <v>4.4615384615384617</v>
      </c>
      <c r="AA142" s="58">
        <v>4.384615384615385</v>
      </c>
      <c r="AB142" s="58">
        <v>5.5384615384615383</v>
      </c>
      <c r="AC142" s="58">
        <v>4.1538461538461542</v>
      </c>
      <c r="AD142" s="58">
        <v>5.833333333333333</v>
      </c>
      <c r="AE142" s="58">
        <v>4.916666666666667</v>
      </c>
      <c r="AF142" s="58">
        <v>5.25</v>
      </c>
      <c r="AG142" s="58">
        <v>4.0769230769230766</v>
      </c>
      <c r="AH142" s="58">
        <v>4</v>
      </c>
      <c r="AI142" s="58">
        <v>4.3076923076923075</v>
      </c>
      <c r="AJ142" s="58">
        <v>4.615384615384615</v>
      </c>
      <c r="AK142" s="58">
        <v>6</v>
      </c>
      <c r="AL142" s="58">
        <v>3.5555555555555554</v>
      </c>
      <c r="AM142" s="58">
        <v>4.5999999999999996</v>
      </c>
      <c r="AN142" s="59">
        <v>3.9285714285714284</v>
      </c>
      <c r="AO142" s="49">
        <v>4.6157264957264958</v>
      </c>
      <c r="AP142" s="49">
        <v>4.8153846153846152</v>
      </c>
      <c r="AQ142" s="49">
        <v>4.5641025641025648</v>
      </c>
      <c r="AR142" s="60">
        <v>4.6196581196581192</v>
      </c>
      <c r="AS142" s="61">
        <v>165</v>
      </c>
      <c r="AT142" s="61">
        <v>20</v>
      </c>
      <c r="AU142" s="61">
        <v>-100.5</v>
      </c>
      <c r="AV142" s="87">
        <f t="shared" si="168"/>
        <v>0</v>
      </c>
      <c r="AW142" s="85">
        <f t="shared" si="168"/>
        <v>1</v>
      </c>
      <c r="AX142" s="85">
        <f t="shared" si="168"/>
        <v>1</v>
      </c>
      <c r="AY142" s="85">
        <f t="shared" si="168"/>
        <v>0</v>
      </c>
      <c r="AZ142" s="85" t="e">
        <f t="shared" si="149"/>
        <v>#N/A</v>
      </c>
      <c r="BA142" s="85">
        <f t="shared" si="150"/>
        <v>1</v>
      </c>
      <c r="BB142" s="85" t="e">
        <f t="shared" si="151"/>
        <v>#N/A</v>
      </c>
      <c r="BC142" s="85" t="e">
        <f t="shared" si="152"/>
        <v>#N/A</v>
      </c>
      <c r="BD142" s="85">
        <f t="shared" si="153"/>
        <v>1</v>
      </c>
      <c r="BE142" s="85">
        <f t="shared" si="154"/>
        <v>0</v>
      </c>
      <c r="BF142" s="85">
        <f t="shared" si="155"/>
        <v>0</v>
      </c>
      <c r="BG142" s="79">
        <f t="shared" si="109"/>
        <v>1</v>
      </c>
      <c r="BH142" s="79">
        <f t="shared" si="156"/>
        <v>1</v>
      </c>
      <c r="BI142" s="85">
        <f t="shared" si="138"/>
        <v>0</v>
      </c>
      <c r="BJ142" s="85">
        <f t="shared" ref="BJ142:BJ205" si="169">_xlfn.IFS(ISBLANK(Y142),"NA", Y142&gt;MEDIAN(Y:Y),1,Y142&lt;MEDIAN(Y:Y),0)</f>
        <v>0</v>
      </c>
      <c r="BK142" s="85">
        <f t="shared" si="133"/>
        <v>0</v>
      </c>
      <c r="BL142" s="85">
        <f>IF(AA142&gt;MEDIAN(AA:AA),1,0)</f>
        <v>0</v>
      </c>
      <c r="BM142" s="85">
        <f t="shared" si="141"/>
        <v>1</v>
      </c>
      <c r="BN142" s="85">
        <f t="shared" si="120"/>
        <v>1</v>
      </c>
      <c r="BO142" s="85">
        <f t="shared" si="162"/>
        <v>1</v>
      </c>
      <c r="BP142" s="85">
        <f t="shared" si="140"/>
        <v>1</v>
      </c>
      <c r="BQ142" s="85">
        <f t="shared" si="163"/>
        <v>1</v>
      </c>
      <c r="BR142" s="85">
        <f t="shared" si="165"/>
        <v>0</v>
      </c>
      <c r="BS142" s="85">
        <f t="shared" si="167"/>
        <v>0</v>
      </c>
      <c r="BT142" s="85">
        <f t="shared" si="125"/>
        <v>0</v>
      </c>
      <c r="BU142" s="85">
        <f t="shared" si="159"/>
        <v>0</v>
      </c>
      <c r="BV142" s="85">
        <f t="shared" si="166"/>
        <v>1</v>
      </c>
      <c r="BW142" s="85">
        <f t="shared" si="134"/>
        <v>0</v>
      </c>
      <c r="BX142" s="85">
        <f t="shared" si="160"/>
        <v>1</v>
      </c>
      <c r="BY142" s="85">
        <f t="shared" si="161"/>
        <v>0</v>
      </c>
      <c r="BZ142" s="40">
        <f>LOOKUP(A142,ANT!D:D,ANT!K:K)</f>
        <v>93.75</v>
      </c>
    </row>
    <row r="143" spans="1:78" ht="17" x14ac:dyDescent="0.2">
      <c r="A143" s="40" t="s">
        <v>336</v>
      </c>
      <c r="B143" s="55" t="s">
        <v>277</v>
      </c>
      <c r="C143" s="3">
        <v>1</v>
      </c>
      <c r="D143" s="3">
        <v>2</v>
      </c>
      <c r="E143" s="121">
        <v>4</v>
      </c>
      <c r="G143" s="124"/>
      <c r="H143" s="115">
        <v>1</v>
      </c>
      <c r="I143" s="56">
        <v>7.2</v>
      </c>
      <c r="J143" s="57" t="s">
        <v>70</v>
      </c>
      <c r="K143" s="45" t="s">
        <v>71</v>
      </c>
      <c r="L143" s="45">
        <v>8</v>
      </c>
      <c r="O143" s="45">
        <v>13</v>
      </c>
      <c r="P143" s="46">
        <v>1</v>
      </c>
      <c r="R143" s="76">
        <f t="shared" si="145"/>
        <v>1</v>
      </c>
      <c r="S143" s="76">
        <f t="shared" si="146"/>
        <v>1</v>
      </c>
      <c r="T143" s="76">
        <f t="shared" si="147"/>
        <v>1</v>
      </c>
      <c r="U143" s="76">
        <v>1</v>
      </c>
      <c r="V143" s="76">
        <f t="shared" si="157"/>
        <v>1</v>
      </c>
      <c r="W143" s="76">
        <f t="shared" si="158"/>
        <v>1</v>
      </c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9"/>
      <c r="AV143" s="87" t="s">
        <v>788</v>
      </c>
      <c r="AW143" s="85" t="s">
        <v>788</v>
      </c>
      <c r="AX143" s="85" t="s">
        <v>788</v>
      </c>
      <c r="AY143" s="85" t="s">
        <v>788</v>
      </c>
      <c r="AZ143" s="85" t="str">
        <f t="shared" si="149"/>
        <v>NA</v>
      </c>
      <c r="BA143" s="85" t="str">
        <f t="shared" si="150"/>
        <v>NA</v>
      </c>
      <c r="BB143" s="85" t="str">
        <f t="shared" si="151"/>
        <v>NA</v>
      </c>
      <c r="BC143" s="85" t="str">
        <f t="shared" si="152"/>
        <v>NA</v>
      </c>
      <c r="BD143" s="85" t="str">
        <f t="shared" si="153"/>
        <v>NA</v>
      </c>
      <c r="BE143" s="85" t="str">
        <f t="shared" si="154"/>
        <v>NA</v>
      </c>
      <c r="BF143" s="85" t="str">
        <f t="shared" si="155"/>
        <v>NA</v>
      </c>
      <c r="BG143" s="79" t="str">
        <f t="shared" si="109"/>
        <v>NA</v>
      </c>
      <c r="BH143" s="79" t="str">
        <f t="shared" si="156"/>
        <v>NA</v>
      </c>
      <c r="BI143" s="85" t="str">
        <f t="shared" si="138"/>
        <v>NA</v>
      </c>
      <c r="BJ143" s="85" t="str">
        <f t="shared" si="169"/>
        <v>NA</v>
      </c>
      <c r="BK143" s="85" t="str">
        <f t="shared" ref="BK143:BK174" si="170">_xlfn.IFS(ISBLANK(Z143),"NA", Z143&gt;MEDIAN(Z:Z),1,Z143&lt;MEDIAN(Z:Z),0)</f>
        <v>NA</v>
      </c>
      <c r="BL143" s="85" t="str">
        <f t="shared" ref="BL143:BL174" si="171">_xlfn.IFS(ISBLANK(AA143),"NA", AA143&gt;MEDIAN(AA:AA),1,AA143&lt;MEDIAN(AA:AA),0)</f>
        <v>NA</v>
      </c>
      <c r="BM143" s="85" t="str">
        <f t="shared" si="141"/>
        <v>NA</v>
      </c>
      <c r="BN143" s="85" t="str">
        <f t="shared" si="120"/>
        <v>NA</v>
      </c>
      <c r="BO143" s="85" t="str">
        <f t="shared" si="162"/>
        <v>NA</v>
      </c>
      <c r="BP143" s="85" t="str">
        <f t="shared" si="140"/>
        <v>NA</v>
      </c>
      <c r="BQ143" s="85" t="str">
        <f t="shared" si="163"/>
        <v>NA</v>
      </c>
      <c r="BR143" s="85" t="str">
        <f t="shared" si="165"/>
        <v>NA</v>
      </c>
      <c r="BS143" s="85" t="str">
        <f t="shared" si="167"/>
        <v>NA</v>
      </c>
      <c r="BT143" s="85" t="str">
        <f t="shared" si="125"/>
        <v>NA</v>
      </c>
      <c r="BU143" s="85" t="str">
        <f t="shared" si="159"/>
        <v>NA</v>
      </c>
      <c r="BV143" s="85" t="str">
        <f t="shared" si="166"/>
        <v>NA</v>
      </c>
      <c r="BW143" s="85" t="str">
        <f t="shared" si="134"/>
        <v>NA</v>
      </c>
      <c r="BX143" s="85" t="str">
        <f t="shared" si="160"/>
        <v>NA</v>
      </c>
      <c r="BY143" s="85" t="str">
        <f t="shared" si="161"/>
        <v>NA</v>
      </c>
    </row>
    <row r="144" spans="1:78" x14ac:dyDescent="0.2">
      <c r="A144" s="40" t="s">
        <v>338</v>
      </c>
      <c r="B144" s="55" t="s">
        <v>277</v>
      </c>
      <c r="C144" s="3">
        <v>1</v>
      </c>
      <c r="D144" s="3">
        <v>2</v>
      </c>
      <c r="E144" s="121">
        <v>4</v>
      </c>
      <c r="F144" s="2">
        <v>7</v>
      </c>
      <c r="G144" s="124">
        <v>84</v>
      </c>
      <c r="H144" s="115">
        <v>0</v>
      </c>
      <c r="I144" s="56">
        <v>9.3000000000000007</v>
      </c>
      <c r="J144" s="57" t="s">
        <v>37</v>
      </c>
      <c r="L144" s="45">
        <v>7</v>
      </c>
      <c r="O144" s="45">
        <v>12</v>
      </c>
      <c r="P144" s="46">
        <v>0</v>
      </c>
      <c r="Q144" s="45">
        <v>1</v>
      </c>
      <c r="R144" s="76">
        <f t="shared" si="145"/>
        <v>1</v>
      </c>
      <c r="S144" s="76">
        <f t="shared" si="146"/>
        <v>1</v>
      </c>
      <c r="T144" s="76">
        <f t="shared" si="147"/>
        <v>0</v>
      </c>
      <c r="U144" s="76">
        <v>1</v>
      </c>
      <c r="V144" s="76">
        <f t="shared" si="157"/>
        <v>1</v>
      </c>
      <c r="W144" s="76">
        <f t="shared" si="158"/>
        <v>0</v>
      </c>
      <c r="X144" s="58">
        <v>4</v>
      </c>
      <c r="Y144" s="58">
        <v>4.75</v>
      </c>
      <c r="Z144" s="58">
        <v>4.583333333333333</v>
      </c>
      <c r="AA144" s="58">
        <v>4.1111111111111107</v>
      </c>
      <c r="AB144" s="58">
        <v>5.0769230769230766</v>
      </c>
      <c r="AC144" s="58">
        <v>4.615384615384615</v>
      </c>
      <c r="AD144" s="58">
        <v>3.9166666666666665</v>
      </c>
      <c r="AE144" s="58">
        <v>3.5454545454545454</v>
      </c>
      <c r="AF144" s="58">
        <v>4.5714285714285712</v>
      </c>
      <c r="AG144" s="58">
        <v>3.5454545454545454</v>
      </c>
      <c r="AH144" s="58">
        <v>3.9166666666666665</v>
      </c>
      <c r="AI144" s="58">
        <v>4.25</v>
      </c>
      <c r="AJ144" s="58">
        <v>5.25</v>
      </c>
      <c r="AK144" s="58">
        <v>4.0999999999999996</v>
      </c>
      <c r="AL144" s="58">
        <v>4.5555555555555554</v>
      </c>
      <c r="AM144" s="58">
        <v>4.25</v>
      </c>
      <c r="AN144" s="59">
        <v>4.4615384615384617</v>
      </c>
      <c r="AO144" s="49">
        <v>4.4811111111111108</v>
      </c>
      <c r="AP144" s="49">
        <v>3.899134199134199</v>
      </c>
      <c r="AQ144" s="49">
        <v>4.5227920227920224</v>
      </c>
      <c r="AR144" s="60">
        <v>4.5388888888888888</v>
      </c>
      <c r="AS144" s="51">
        <v>191</v>
      </c>
      <c r="AT144" s="51">
        <v>65</v>
      </c>
      <c r="AU144" s="51">
        <v>197.5</v>
      </c>
      <c r="AV144" s="87">
        <f>IF(AO144&lt;MEDIAN(AO:AO),0,1)</f>
        <v>0</v>
      </c>
      <c r="AW144" s="85">
        <f>IF(AP144&lt;MEDIAN(AP:AP),0,1)</f>
        <v>0</v>
      </c>
      <c r="AX144" s="85">
        <f>IF(AQ144&lt;MEDIAN(AQ:AQ),0,1)</f>
        <v>0</v>
      </c>
      <c r="AY144" s="85">
        <f>IF(AR144&lt;MEDIAN(AR:AR),0,1)</f>
        <v>0</v>
      </c>
      <c r="AZ144" s="85" t="e">
        <f t="shared" si="149"/>
        <v>#N/A</v>
      </c>
      <c r="BA144" s="85">
        <f t="shared" si="150"/>
        <v>0</v>
      </c>
      <c r="BB144" s="85" t="e">
        <f t="shared" si="151"/>
        <v>#N/A</v>
      </c>
      <c r="BC144" s="85">
        <f t="shared" si="152"/>
        <v>0</v>
      </c>
      <c r="BD144" s="85">
        <f t="shared" si="153"/>
        <v>1</v>
      </c>
      <c r="BE144" s="85">
        <f t="shared" si="154"/>
        <v>1</v>
      </c>
      <c r="BF144" s="85">
        <f t="shared" si="155"/>
        <v>1</v>
      </c>
      <c r="BG144" s="79">
        <f t="shared" ref="BG144:BG207" si="172">_xlfn.IFS(AV144="NA","NA",AND(AV144=1,AW144=1),3,AND(AV144=1,AW144=0),2,AND(AV144=0,AW144=1),1,AND(AV144=0,AW144=0),0)</f>
        <v>0</v>
      </c>
      <c r="BH144" s="79">
        <f t="shared" si="156"/>
        <v>0</v>
      </c>
      <c r="BI144" s="85">
        <f t="shared" si="138"/>
        <v>0</v>
      </c>
      <c r="BJ144" s="85">
        <f t="shared" si="169"/>
        <v>0</v>
      </c>
      <c r="BK144" s="85">
        <f t="shared" si="170"/>
        <v>0</v>
      </c>
      <c r="BL144" s="85">
        <f t="shared" si="171"/>
        <v>0</v>
      </c>
      <c r="BM144" s="85">
        <f t="shared" si="141"/>
        <v>0</v>
      </c>
      <c r="BN144" s="85">
        <f t="shared" si="120"/>
        <v>1</v>
      </c>
      <c r="BO144" s="85">
        <f t="shared" si="162"/>
        <v>0</v>
      </c>
      <c r="BP144" s="85">
        <f t="shared" si="140"/>
        <v>0</v>
      </c>
      <c r="BQ144" s="85">
        <f t="shared" si="163"/>
        <v>1</v>
      </c>
      <c r="BR144" s="85">
        <f t="shared" si="165"/>
        <v>0</v>
      </c>
      <c r="BS144" s="85">
        <f t="shared" si="167"/>
        <v>0</v>
      </c>
      <c r="BT144" s="85">
        <f t="shared" si="125"/>
        <v>0</v>
      </c>
      <c r="BU144" s="85">
        <f t="shared" si="159"/>
        <v>1</v>
      </c>
      <c r="BV144" s="85">
        <f t="shared" si="166"/>
        <v>0</v>
      </c>
      <c r="BW144" s="85">
        <f t="shared" si="134"/>
        <v>1</v>
      </c>
      <c r="BX144" s="85">
        <f t="shared" si="160"/>
        <v>0</v>
      </c>
      <c r="BY144" s="85">
        <f t="shared" si="161"/>
        <v>1</v>
      </c>
      <c r="BZ144" s="40">
        <f>LOOKUP(A144,ANT!D:D,ANT!K:K)</f>
        <v>81.9444444444444</v>
      </c>
    </row>
    <row r="145" spans="1:78" ht="17" x14ac:dyDescent="0.2">
      <c r="A145" s="40" t="s">
        <v>340</v>
      </c>
      <c r="B145" s="55" t="s">
        <v>277</v>
      </c>
      <c r="C145" s="3">
        <v>1</v>
      </c>
      <c r="D145" s="3">
        <v>2</v>
      </c>
      <c r="E145" s="121">
        <v>4</v>
      </c>
      <c r="G145" s="124"/>
      <c r="H145" s="115">
        <v>0</v>
      </c>
      <c r="I145" s="56">
        <v>7.9</v>
      </c>
      <c r="J145" s="57" t="s">
        <v>70</v>
      </c>
      <c r="K145" s="45" t="s">
        <v>71</v>
      </c>
      <c r="L145" s="45">
        <v>6</v>
      </c>
      <c r="M145" s="45">
        <v>10</v>
      </c>
      <c r="O145" s="45">
        <v>14</v>
      </c>
      <c r="P145" s="46">
        <v>1</v>
      </c>
      <c r="R145" s="76">
        <f t="shared" si="145"/>
        <v>2</v>
      </c>
      <c r="S145" s="76">
        <f t="shared" si="146"/>
        <v>1</v>
      </c>
      <c r="T145" s="76">
        <f t="shared" si="147"/>
        <v>1</v>
      </c>
      <c r="U145" s="76">
        <v>2</v>
      </c>
      <c r="V145" s="76">
        <f t="shared" si="157"/>
        <v>0</v>
      </c>
      <c r="W145" s="76">
        <f t="shared" si="158"/>
        <v>0</v>
      </c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9"/>
      <c r="AV145" s="87" t="s">
        <v>788</v>
      </c>
      <c r="AW145" s="85" t="s">
        <v>788</v>
      </c>
      <c r="AX145" s="85" t="s">
        <v>788</v>
      </c>
      <c r="AY145" s="85" t="s">
        <v>788</v>
      </c>
      <c r="AZ145" s="85" t="str">
        <f t="shared" si="149"/>
        <v>NA</v>
      </c>
      <c r="BA145" s="85" t="str">
        <f t="shared" si="150"/>
        <v>NA</v>
      </c>
      <c r="BB145" s="85" t="str">
        <f t="shared" si="151"/>
        <v>NA</v>
      </c>
      <c r="BC145" s="85" t="str">
        <f t="shared" si="152"/>
        <v>NA</v>
      </c>
      <c r="BD145" s="85" t="str">
        <f t="shared" si="153"/>
        <v>NA</v>
      </c>
      <c r="BE145" s="85" t="str">
        <f t="shared" si="154"/>
        <v>NA</v>
      </c>
      <c r="BF145" s="85" t="str">
        <f t="shared" si="155"/>
        <v>NA</v>
      </c>
      <c r="BG145" s="79" t="str">
        <f t="shared" si="172"/>
        <v>NA</v>
      </c>
      <c r="BH145" s="79" t="str">
        <f t="shared" si="156"/>
        <v>NA</v>
      </c>
      <c r="BI145" s="85" t="str">
        <f t="shared" si="138"/>
        <v>NA</v>
      </c>
      <c r="BJ145" s="85" t="str">
        <f t="shared" si="169"/>
        <v>NA</v>
      </c>
      <c r="BK145" s="85" t="str">
        <f t="shared" si="170"/>
        <v>NA</v>
      </c>
      <c r="BL145" s="85" t="str">
        <f t="shared" si="171"/>
        <v>NA</v>
      </c>
      <c r="BM145" s="85" t="str">
        <f t="shared" si="141"/>
        <v>NA</v>
      </c>
      <c r="BN145" s="85" t="str">
        <f t="shared" si="120"/>
        <v>NA</v>
      </c>
      <c r="BO145" s="85" t="str">
        <f t="shared" si="162"/>
        <v>NA</v>
      </c>
      <c r="BP145" s="85" t="str">
        <f t="shared" si="140"/>
        <v>NA</v>
      </c>
      <c r="BQ145" s="85" t="str">
        <f t="shared" si="163"/>
        <v>NA</v>
      </c>
      <c r="BR145" s="85" t="str">
        <f t="shared" si="165"/>
        <v>NA</v>
      </c>
      <c r="BS145" s="85" t="str">
        <f t="shared" si="167"/>
        <v>NA</v>
      </c>
      <c r="BT145" s="85" t="str">
        <f t="shared" si="125"/>
        <v>NA</v>
      </c>
      <c r="BU145" s="85" t="str">
        <f t="shared" si="159"/>
        <v>NA</v>
      </c>
      <c r="BV145" s="85" t="str">
        <f t="shared" si="166"/>
        <v>NA</v>
      </c>
      <c r="BW145" s="85" t="str">
        <f t="shared" si="134"/>
        <v>NA</v>
      </c>
      <c r="BX145" s="85" t="str">
        <f t="shared" si="160"/>
        <v>NA</v>
      </c>
      <c r="BY145" s="85" t="str">
        <f t="shared" si="161"/>
        <v>NA</v>
      </c>
    </row>
    <row r="146" spans="1:78" ht="17" x14ac:dyDescent="0.2">
      <c r="A146" s="40" t="s">
        <v>342</v>
      </c>
      <c r="B146" s="55" t="s">
        <v>277</v>
      </c>
      <c r="C146" s="3">
        <v>1</v>
      </c>
      <c r="D146" s="3">
        <v>2</v>
      </c>
      <c r="E146" s="121">
        <v>4</v>
      </c>
      <c r="G146" s="124"/>
      <c r="H146" s="115">
        <v>1</v>
      </c>
      <c r="I146" s="56">
        <v>6.9</v>
      </c>
      <c r="J146" s="57" t="s">
        <v>70</v>
      </c>
      <c r="K146" s="45" t="s">
        <v>71</v>
      </c>
      <c r="L146" s="45">
        <v>6</v>
      </c>
      <c r="M146" s="45">
        <v>9</v>
      </c>
      <c r="O146" s="45">
        <v>12</v>
      </c>
      <c r="P146" s="46">
        <v>1</v>
      </c>
      <c r="R146" s="76">
        <f t="shared" si="145"/>
        <v>2</v>
      </c>
      <c r="S146" s="76">
        <f t="shared" si="146"/>
        <v>1</v>
      </c>
      <c r="T146" s="76">
        <f t="shared" si="147"/>
        <v>1</v>
      </c>
      <c r="U146" s="76">
        <v>2</v>
      </c>
      <c r="V146" s="76">
        <f t="shared" si="157"/>
        <v>1</v>
      </c>
      <c r="W146" s="76">
        <f t="shared" si="158"/>
        <v>1</v>
      </c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9"/>
      <c r="AV146" s="87" t="s">
        <v>788</v>
      </c>
      <c r="AW146" s="85" t="s">
        <v>788</v>
      </c>
      <c r="AX146" s="85" t="s">
        <v>788</v>
      </c>
      <c r="AY146" s="85" t="s">
        <v>788</v>
      </c>
      <c r="AZ146" s="85" t="str">
        <f t="shared" si="149"/>
        <v>NA</v>
      </c>
      <c r="BA146" s="85" t="str">
        <f t="shared" si="150"/>
        <v>NA</v>
      </c>
      <c r="BB146" s="85" t="str">
        <f t="shared" si="151"/>
        <v>NA</v>
      </c>
      <c r="BC146" s="85" t="str">
        <f t="shared" si="152"/>
        <v>NA</v>
      </c>
      <c r="BD146" s="85" t="str">
        <f t="shared" si="153"/>
        <v>NA</v>
      </c>
      <c r="BE146" s="85" t="str">
        <f t="shared" si="154"/>
        <v>NA</v>
      </c>
      <c r="BF146" s="85" t="str">
        <f t="shared" si="155"/>
        <v>NA</v>
      </c>
      <c r="BG146" s="79" t="str">
        <f t="shared" si="172"/>
        <v>NA</v>
      </c>
      <c r="BH146" s="79" t="str">
        <f t="shared" si="156"/>
        <v>NA</v>
      </c>
      <c r="BI146" s="85" t="str">
        <f t="shared" si="138"/>
        <v>NA</v>
      </c>
      <c r="BJ146" s="85" t="str">
        <f t="shared" si="169"/>
        <v>NA</v>
      </c>
      <c r="BK146" s="85" t="str">
        <f t="shared" si="170"/>
        <v>NA</v>
      </c>
      <c r="BL146" s="85" t="str">
        <f t="shared" si="171"/>
        <v>NA</v>
      </c>
      <c r="BM146" s="85" t="str">
        <f t="shared" si="141"/>
        <v>NA</v>
      </c>
      <c r="BN146" s="85" t="str">
        <f t="shared" si="120"/>
        <v>NA</v>
      </c>
      <c r="BO146" s="85" t="str">
        <f t="shared" si="162"/>
        <v>NA</v>
      </c>
      <c r="BP146" s="85" t="str">
        <f t="shared" si="140"/>
        <v>NA</v>
      </c>
      <c r="BQ146" s="85" t="str">
        <f t="shared" si="163"/>
        <v>NA</v>
      </c>
      <c r="BR146" s="85" t="str">
        <f t="shared" si="165"/>
        <v>NA</v>
      </c>
      <c r="BS146" s="85" t="str">
        <f t="shared" si="167"/>
        <v>NA</v>
      </c>
      <c r="BT146" s="85" t="str">
        <f t="shared" si="125"/>
        <v>NA</v>
      </c>
      <c r="BU146" s="85" t="str">
        <f t="shared" si="159"/>
        <v>NA</v>
      </c>
      <c r="BV146" s="85" t="str">
        <f t="shared" si="166"/>
        <v>NA</v>
      </c>
      <c r="BW146" s="85" t="str">
        <f t="shared" si="134"/>
        <v>NA</v>
      </c>
      <c r="BX146" s="85" t="str">
        <f t="shared" si="160"/>
        <v>NA</v>
      </c>
      <c r="BY146" s="85" t="str">
        <f t="shared" si="161"/>
        <v>NA</v>
      </c>
    </row>
    <row r="147" spans="1:78" ht="17" x14ac:dyDescent="0.2">
      <c r="A147" s="40" t="s">
        <v>344</v>
      </c>
      <c r="B147" s="55" t="s">
        <v>277</v>
      </c>
      <c r="C147" s="3">
        <v>1</v>
      </c>
      <c r="D147" s="3">
        <v>2</v>
      </c>
      <c r="E147" s="121">
        <v>4</v>
      </c>
      <c r="G147" s="124"/>
      <c r="H147" s="115">
        <v>0</v>
      </c>
      <c r="I147" s="56">
        <v>8.6</v>
      </c>
      <c r="J147" s="57" t="s">
        <v>70</v>
      </c>
      <c r="K147" s="45" t="s">
        <v>71</v>
      </c>
      <c r="L147" s="45">
        <v>6</v>
      </c>
      <c r="M147" s="45">
        <v>9</v>
      </c>
      <c r="O147" s="45">
        <v>12</v>
      </c>
      <c r="P147" s="46">
        <v>1</v>
      </c>
      <c r="R147" s="76">
        <f t="shared" si="145"/>
        <v>2</v>
      </c>
      <c r="S147" s="76">
        <f t="shared" si="146"/>
        <v>1</v>
      </c>
      <c r="T147" s="76">
        <f t="shared" si="147"/>
        <v>1</v>
      </c>
      <c r="U147" s="76">
        <v>2</v>
      </c>
      <c r="V147" s="76">
        <f t="shared" si="157"/>
        <v>1</v>
      </c>
      <c r="W147" s="76">
        <f t="shared" si="158"/>
        <v>1</v>
      </c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9"/>
      <c r="AV147" s="87" t="s">
        <v>788</v>
      </c>
      <c r="AW147" s="85" t="s">
        <v>788</v>
      </c>
      <c r="AX147" s="85" t="s">
        <v>788</v>
      </c>
      <c r="AY147" s="85" t="s">
        <v>788</v>
      </c>
      <c r="AZ147" s="85" t="str">
        <f t="shared" si="149"/>
        <v>NA</v>
      </c>
      <c r="BA147" s="85" t="str">
        <f t="shared" si="150"/>
        <v>NA</v>
      </c>
      <c r="BB147" s="85" t="str">
        <f t="shared" si="151"/>
        <v>NA</v>
      </c>
      <c r="BC147" s="85" t="str">
        <f t="shared" si="152"/>
        <v>NA</v>
      </c>
      <c r="BD147" s="85" t="str">
        <f t="shared" si="153"/>
        <v>NA</v>
      </c>
      <c r="BE147" s="85" t="str">
        <f t="shared" si="154"/>
        <v>NA</v>
      </c>
      <c r="BF147" s="85" t="str">
        <f t="shared" si="155"/>
        <v>NA</v>
      </c>
      <c r="BG147" s="79" t="str">
        <f t="shared" si="172"/>
        <v>NA</v>
      </c>
      <c r="BH147" s="79" t="str">
        <f t="shared" si="156"/>
        <v>NA</v>
      </c>
      <c r="BI147" s="85" t="str">
        <f t="shared" si="138"/>
        <v>NA</v>
      </c>
      <c r="BJ147" s="85" t="str">
        <f t="shared" si="169"/>
        <v>NA</v>
      </c>
      <c r="BK147" s="85" t="str">
        <f t="shared" si="170"/>
        <v>NA</v>
      </c>
      <c r="BL147" s="85" t="str">
        <f t="shared" si="171"/>
        <v>NA</v>
      </c>
      <c r="BM147" s="85" t="str">
        <f t="shared" si="141"/>
        <v>NA</v>
      </c>
      <c r="BN147" s="85" t="str">
        <f t="shared" si="120"/>
        <v>NA</v>
      </c>
      <c r="BO147" s="85" t="str">
        <f t="shared" si="162"/>
        <v>NA</v>
      </c>
      <c r="BP147" s="85" t="str">
        <f t="shared" si="140"/>
        <v>NA</v>
      </c>
      <c r="BQ147" s="85" t="str">
        <f t="shared" si="163"/>
        <v>NA</v>
      </c>
      <c r="BR147" s="85" t="str">
        <f t="shared" si="165"/>
        <v>NA</v>
      </c>
      <c r="BS147" s="85" t="str">
        <f t="shared" si="167"/>
        <v>NA</v>
      </c>
      <c r="BT147" s="85" t="str">
        <f t="shared" si="125"/>
        <v>NA</v>
      </c>
      <c r="BU147" s="85" t="str">
        <f t="shared" si="159"/>
        <v>NA</v>
      </c>
      <c r="BV147" s="85" t="str">
        <f t="shared" si="166"/>
        <v>NA</v>
      </c>
      <c r="BW147" s="85" t="str">
        <f t="shared" si="134"/>
        <v>NA</v>
      </c>
      <c r="BX147" s="85" t="str">
        <f t="shared" si="160"/>
        <v>NA</v>
      </c>
      <c r="BY147" s="85" t="str">
        <f t="shared" si="161"/>
        <v>NA</v>
      </c>
    </row>
    <row r="148" spans="1:78" x14ac:dyDescent="0.2">
      <c r="A148" s="40" t="s">
        <v>346</v>
      </c>
      <c r="B148" s="55" t="s">
        <v>277</v>
      </c>
      <c r="C148" s="3">
        <v>1</v>
      </c>
      <c r="D148" s="3">
        <v>2</v>
      </c>
      <c r="E148" s="121">
        <v>4</v>
      </c>
      <c r="F148" s="2">
        <v>7</v>
      </c>
      <c r="G148" s="124">
        <v>95</v>
      </c>
      <c r="H148" s="115">
        <v>0</v>
      </c>
      <c r="I148" s="56">
        <v>9</v>
      </c>
      <c r="J148" s="57" t="s">
        <v>40</v>
      </c>
      <c r="R148" s="76" t="str">
        <f t="shared" si="145"/>
        <v>NA</v>
      </c>
      <c r="S148" s="76" t="str">
        <f t="shared" si="146"/>
        <v>NA</v>
      </c>
      <c r="T148" s="76" t="str">
        <f t="shared" si="147"/>
        <v>NA</v>
      </c>
      <c r="U148" s="76" t="s">
        <v>788</v>
      </c>
      <c r="V148" s="76" t="str">
        <f t="shared" si="157"/>
        <v>NA</v>
      </c>
      <c r="W148" s="76" t="str">
        <f t="shared" si="158"/>
        <v>NA</v>
      </c>
      <c r="X148" s="58">
        <v>5.4615384615384617</v>
      </c>
      <c r="Y148" s="58">
        <v>5.4615384615384617</v>
      </c>
      <c r="Z148" s="58">
        <v>5.5384615384615383</v>
      </c>
      <c r="AA148" s="58">
        <v>5.3076923076923075</v>
      </c>
      <c r="AB148" s="58">
        <v>5.7692307692307692</v>
      </c>
      <c r="AC148" s="58">
        <v>2.6153846153846154</v>
      </c>
      <c r="AD148" s="58">
        <v>3.9166666666666665</v>
      </c>
      <c r="AE148" s="58">
        <v>4.833333333333333</v>
      </c>
      <c r="AF148" s="58">
        <v>3.9166666666666665</v>
      </c>
      <c r="AG148" s="58">
        <v>4.384615384615385</v>
      </c>
      <c r="AH148" s="58">
        <v>4.8461538461538458</v>
      </c>
      <c r="AI148" s="58">
        <v>4.2307692307692308</v>
      </c>
      <c r="AJ148" s="58">
        <v>5</v>
      </c>
      <c r="AK148" s="58">
        <v>5.0909090909090908</v>
      </c>
      <c r="AL148" s="58">
        <v>4.666666666666667</v>
      </c>
      <c r="AM148" s="58">
        <v>4.4000000000000004</v>
      </c>
      <c r="AN148" s="59">
        <v>4.5714285714285712</v>
      </c>
      <c r="AO148" s="49">
        <v>4.6776689976689978</v>
      </c>
      <c r="AP148" s="49">
        <v>4.3794871794871799</v>
      </c>
      <c r="AQ148" s="49">
        <v>5.0256410256410255</v>
      </c>
      <c r="AR148" s="60">
        <v>4.7470862470862469</v>
      </c>
      <c r="AV148" s="87">
        <f t="shared" ref="AV148:AY150" si="173">IF(AO148&lt;MEDIAN(AO:AO),0,1)</f>
        <v>0</v>
      </c>
      <c r="AW148" s="85">
        <f t="shared" si="173"/>
        <v>1</v>
      </c>
      <c r="AX148" s="85">
        <f t="shared" si="173"/>
        <v>1</v>
      </c>
      <c r="AY148" s="85">
        <f t="shared" si="173"/>
        <v>0</v>
      </c>
      <c r="AZ148" s="85" t="e">
        <f t="shared" si="149"/>
        <v>#N/A</v>
      </c>
      <c r="BA148" s="85" t="e">
        <f t="shared" si="150"/>
        <v>#N/A</v>
      </c>
      <c r="BB148" s="85">
        <f t="shared" si="151"/>
        <v>1</v>
      </c>
      <c r="BC148" s="85" t="e">
        <f t="shared" si="152"/>
        <v>#N/A</v>
      </c>
      <c r="BD148" s="85" t="str">
        <f t="shared" si="153"/>
        <v>NA</v>
      </c>
      <c r="BE148" s="85" t="str">
        <f t="shared" si="154"/>
        <v>NA</v>
      </c>
      <c r="BF148" s="85" t="str">
        <f t="shared" si="155"/>
        <v>NA</v>
      </c>
      <c r="BG148" s="79">
        <f t="shared" si="172"/>
        <v>1</v>
      </c>
      <c r="BH148" s="79">
        <f t="shared" si="156"/>
        <v>1</v>
      </c>
      <c r="BI148" s="85">
        <f t="shared" si="138"/>
        <v>1</v>
      </c>
      <c r="BJ148" s="85">
        <f t="shared" si="169"/>
        <v>1</v>
      </c>
      <c r="BK148" s="85">
        <f t="shared" si="170"/>
        <v>1</v>
      </c>
      <c r="BL148" s="85">
        <f t="shared" si="171"/>
        <v>1</v>
      </c>
      <c r="BM148" s="85">
        <f t="shared" si="141"/>
        <v>1</v>
      </c>
      <c r="BN148" s="85">
        <f t="shared" si="120"/>
        <v>0</v>
      </c>
      <c r="BO148" s="85">
        <f t="shared" si="162"/>
        <v>0</v>
      </c>
      <c r="BP148" s="85">
        <f t="shared" si="140"/>
        <v>1</v>
      </c>
      <c r="BQ148" s="85">
        <f t="shared" si="163"/>
        <v>0</v>
      </c>
      <c r="BR148" s="85">
        <f t="shared" si="165"/>
        <v>1</v>
      </c>
      <c r="BS148" s="85">
        <f t="shared" si="167"/>
        <v>1</v>
      </c>
      <c r="BT148" s="85">
        <f t="shared" si="125"/>
        <v>0</v>
      </c>
      <c r="BU148" s="85">
        <f t="shared" si="159"/>
        <v>0</v>
      </c>
      <c r="BV148" s="85">
        <f t="shared" si="166"/>
        <v>1</v>
      </c>
      <c r="BW148" s="85">
        <f t="shared" si="134"/>
        <v>1</v>
      </c>
      <c r="BX148" s="85">
        <f>IF(AM148&gt;MEDIAN(AM:AM),1,0)</f>
        <v>0</v>
      </c>
      <c r="BY148" s="85">
        <f t="shared" ref="BY148:BY179" si="174">_xlfn.IFS(ISBLANK(AN148),"NA", AN148&gt;MEDIAN(AN:AN),1,AN148&lt;MEDIAN(AN:AN),0)</f>
        <v>1</v>
      </c>
    </row>
    <row r="149" spans="1:78" x14ac:dyDescent="0.2">
      <c r="A149" s="40" t="s">
        <v>348</v>
      </c>
      <c r="B149" s="55" t="s">
        <v>277</v>
      </c>
      <c r="C149" s="3">
        <v>1</v>
      </c>
      <c r="D149" s="3">
        <v>2</v>
      </c>
      <c r="E149" s="121">
        <v>4</v>
      </c>
      <c r="F149" s="2">
        <v>7</v>
      </c>
      <c r="G149" s="124">
        <v>94</v>
      </c>
      <c r="H149" s="115">
        <v>1</v>
      </c>
      <c r="I149" s="56">
        <v>7.2</v>
      </c>
      <c r="J149" s="57" t="s">
        <v>37</v>
      </c>
      <c r="L149" s="45">
        <v>3</v>
      </c>
      <c r="M149" s="45">
        <v>9</v>
      </c>
      <c r="O149" s="45">
        <v>12</v>
      </c>
      <c r="P149" s="46">
        <v>1</v>
      </c>
      <c r="R149" s="76">
        <f t="shared" si="145"/>
        <v>2</v>
      </c>
      <c r="S149" s="76">
        <f t="shared" si="146"/>
        <v>1</v>
      </c>
      <c r="T149" s="76">
        <f t="shared" si="147"/>
        <v>1</v>
      </c>
      <c r="U149" s="76">
        <v>2</v>
      </c>
      <c r="V149" s="76">
        <f t="shared" si="157"/>
        <v>1</v>
      </c>
      <c r="W149" s="76">
        <f t="shared" si="158"/>
        <v>1</v>
      </c>
      <c r="X149" s="58">
        <v>5</v>
      </c>
      <c r="Y149" s="58">
        <v>5.615384615384615</v>
      </c>
      <c r="Z149" s="58">
        <v>6.615384615384615</v>
      </c>
      <c r="AA149" s="58">
        <v>3.8461538461538463</v>
      </c>
      <c r="AB149" s="58">
        <v>5.615384615384615</v>
      </c>
      <c r="AC149" s="58">
        <v>4.384615384615385</v>
      </c>
      <c r="AD149" s="58">
        <v>3.5</v>
      </c>
      <c r="AE149" s="58">
        <v>3.6666666666666665</v>
      </c>
      <c r="AF149" s="58">
        <v>4.916666666666667</v>
      </c>
      <c r="AG149" s="58">
        <v>6.1538461538461542</v>
      </c>
      <c r="AH149" s="58">
        <v>3.6153846153846154</v>
      </c>
      <c r="AI149" s="58">
        <v>4.083333333333333</v>
      </c>
      <c r="AJ149" s="58">
        <v>5.5</v>
      </c>
      <c r="AK149" s="58">
        <v>6</v>
      </c>
      <c r="AL149" s="58">
        <v>5</v>
      </c>
      <c r="AM149" s="58">
        <v>4.2</v>
      </c>
      <c r="AN149" s="59">
        <v>4.7142857142857144</v>
      </c>
      <c r="AO149" s="49">
        <v>4.9566666666666661</v>
      </c>
      <c r="AP149" s="49">
        <v>4.3705128205128201</v>
      </c>
      <c r="AQ149" s="49">
        <v>5.1794871794871797</v>
      </c>
      <c r="AR149" s="60">
        <v>5.145833333333333</v>
      </c>
      <c r="AS149" s="51">
        <v>60</v>
      </c>
      <c r="AT149" s="51">
        <v>51.5</v>
      </c>
      <c r="AU149" s="51">
        <v>90.5</v>
      </c>
      <c r="AV149" s="87">
        <f t="shared" si="173"/>
        <v>1</v>
      </c>
      <c r="AW149" s="85">
        <f t="shared" si="173"/>
        <v>1</v>
      </c>
      <c r="AX149" s="85">
        <f t="shared" si="173"/>
        <v>1</v>
      </c>
      <c r="AY149" s="85">
        <f t="shared" si="173"/>
        <v>1</v>
      </c>
      <c r="AZ149" s="85" t="e">
        <f t="shared" si="149"/>
        <v>#N/A</v>
      </c>
      <c r="BA149" s="85" t="e">
        <f t="shared" si="150"/>
        <v>#N/A</v>
      </c>
      <c r="BB149" s="85">
        <f t="shared" si="151"/>
        <v>1</v>
      </c>
      <c r="BC149" s="85">
        <f t="shared" si="152"/>
        <v>1</v>
      </c>
      <c r="BD149" s="85">
        <f t="shared" si="153"/>
        <v>1</v>
      </c>
      <c r="BE149" s="85">
        <f t="shared" si="154"/>
        <v>1</v>
      </c>
      <c r="BF149" s="85">
        <f t="shared" si="155"/>
        <v>0</v>
      </c>
      <c r="BG149" s="79">
        <f t="shared" si="172"/>
        <v>3</v>
      </c>
      <c r="BH149" s="79">
        <f t="shared" si="156"/>
        <v>3</v>
      </c>
      <c r="BI149" s="85">
        <f t="shared" si="138"/>
        <v>1</v>
      </c>
      <c r="BJ149" s="85">
        <f t="shared" si="169"/>
        <v>1</v>
      </c>
      <c r="BK149" s="85">
        <f t="shared" si="170"/>
        <v>1</v>
      </c>
      <c r="BL149" s="85">
        <f t="shared" si="171"/>
        <v>0</v>
      </c>
      <c r="BM149" s="85">
        <f t="shared" si="141"/>
        <v>1</v>
      </c>
      <c r="BN149" s="85">
        <f t="shared" si="120"/>
        <v>1</v>
      </c>
      <c r="BO149" s="85">
        <f t="shared" si="162"/>
        <v>0</v>
      </c>
      <c r="BP149" s="85">
        <f t="shared" si="140"/>
        <v>0</v>
      </c>
      <c r="BQ149" s="85">
        <f t="shared" si="163"/>
        <v>1</v>
      </c>
      <c r="BR149" s="85">
        <f t="shared" si="165"/>
        <v>1</v>
      </c>
      <c r="BS149" s="85">
        <f t="shared" si="167"/>
        <v>0</v>
      </c>
      <c r="BT149" s="85">
        <f t="shared" si="125"/>
        <v>0</v>
      </c>
      <c r="BU149" s="85">
        <f t="shared" si="159"/>
        <v>1</v>
      </c>
      <c r="BV149" s="85">
        <f t="shared" si="166"/>
        <v>1</v>
      </c>
      <c r="BW149" s="85">
        <f t="shared" si="134"/>
        <v>1</v>
      </c>
      <c r="BX149" s="85">
        <f t="shared" ref="BX149:BX180" si="175">_xlfn.IFS(ISBLANK(AM149),"NA", AM149&gt;MEDIAN(AM:AM),1,AM149&lt;MEDIAN(AM:AM),0)</f>
        <v>0</v>
      </c>
      <c r="BY149" s="85">
        <f t="shared" si="174"/>
        <v>1</v>
      </c>
      <c r="BZ149" s="40">
        <f>LOOKUP(A149,ANT!D:D,ANT!K:K)</f>
        <v>89.5833333333333</v>
      </c>
    </row>
    <row r="150" spans="1:78" x14ac:dyDescent="0.2">
      <c r="A150" s="40" t="s">
        <v>350</v>
      </c>
      <c r="B150" s="55" t="s">
        <v>277</v>
      </c>
      <c r="C150" s="3">
        <v>1</v>
      </c>
      <c r="D150" s="3">
        <v>2</v>
      </c>
      <c r="E150" s="121">
        <v>4</v>
      </c>
      <c r="F150" s="2">
        <v>7</v>
      </c>
      <c r="G150" s="124">
        <v>94</v>
      </c>
      <c r="H150" s="115">
        <v>0</v>
      </c>
      <c r="I150" s="56">
        <v>8.4</v>
      </c>
      <c r="J150" s="57" t="s">
        <v>37</v>
      </c>
      <c r="L150" s="45">
        <v>6</v>
      </c>
      <c r="M150" s="45">
        <v>9</v>
      </c>
      <c r="O150" s="45">
        <v>11</v>
      </c>
      <c r="P150" s="46">
        <v>1</v>
      </c>
      <c r="R150" s="76">
        <f t="shared" si="145"/>
        <v>2</v>
      </c>
      <c r="S150" s="76">
        <f t="shared" si="146"/>
        <v>1</v>
      </c>
      <c r="T150" s="76">
        <f t="shared" si="147"/>
        <v>1</v>
      </c>
      <c r="U150" s="76">
        <v>2</v>
      </c>
      <c r="V150" s="76">
        <f t="shared" si="157"/>
        <v>0</v>
      </c>
      <c r="W150" s="76">
        <f t="shared" si="158"/>
        <v>0</v>
      </c>
      <c r="X150" s="58">
        <v>5.2307692307692308</v>
      </c>
      <c r="Y150" s="58">
        <v>4.9230769230769234</v>
      </c>
      <c r="Z150" s="58">
        <v>4.615384615384615</v>
      </c>
      <c r="AA150" s="58">
        <v>4.9230769230769234</v>
      </c>
      <c r="AB150" s="58">
        <v>5.6923076923076925</v>
      </c>
      <c r="AC150" s="58">
        <v>3.5384615384615383</v>
      </c>
      <c r="AD150" s="58">
        <v>4.166666666666667</v>
      </c>
      <c r="AE150" s="58">
        <v>3.8333333333333335</v>
      </c>
      <c r="AF150" s="58">
        <v>4.666666666666667</v>
      </c>
      <c r="AG150" s="58">
        <v>3.7692307692307692</v>
      </c>
      <c r="AH150" s="58">
        <v>4.384615384615385</v>
      </c>
      <c r="AI150" s="58">
        <v>3.6153846153846154</v>
      </c>
      <c r="AJ150" s="58">
        <v>4.3076923076923075</v>
      </c>
      <c r="AK150" s="58">
        <v>4.166666666666667</v>
      </c>
      <c r="AL150" s="58">
        <v>2.7777777777777777</v>
      </c>
      <c r="AM150" s="58">
        <v>4</v>
      </c>
      <c r="AN150" s="59">
        <v>3.2142857142857144</v>
      </c>
      <c r="AO150" s="49">
        <v>3.7735042735042739</v>
      </c>
      <c r="AP150" s="49">
        <v>4.1641025641025653</v>
      </c>
      <c r="AQ150" s="49">
        <v>4.8205128205128212</v>
      </c>
      <c r="AR150" s="60">
        <v>3.7168803418803424</v>
      </c>
      <c r="AS150" s="51">
        <v>40</v>
      </c>
      <c r="AT150" s="51">
        <v>106</v>
      </c>
      <c r="AU150" s="51">
        <v>112.5</v>
      </c>
      <c r="AV150" s="87">
        <f t="shared" si="173"/>
        <v>0</v>
      </c>
      <c r="AW150" s="85">
        <f t="shared" si="173"/>
        <v>0</v>
      </c>
      <c r="AX150" s="85">
        <f t="shared" si="173"/>
        <v>1</v>
      </c>
      <c r="AY150" s="85">
        <f t="shared" si="173"/>
        <v>0</v>
      </c>
      <c r="AZ150" s="85">
        <f t="shared" si="149"/>
        <v>0</v>
      </c>
      <c r="BA150" s="85" t="e">
        <f t="shared" si="150"/>
        <v>#N/A</v>
      </c>
      <c r="BB150" s="85">
        <f t="shared" si="151"/>
        <v>1</v>
      </c>
      <c r="BC150" s="85">
        <f t="shared" si="152"/>
        <v>0</v>
      </c>
      <c r="BD150" s="85">
        <f t="shared" si="153"/>
        <v>0</v>
      </c>
      <c r="BE150" s="85">
        <f t="shared" si="154"/>
        <v>1</v>
      </c>
      <c r="BF150" s="85">
        <f t="shared" si="155"/>
        <v>1</v>
      </c>
      <c r="BG150" s="79">
        <f t="shared" si="172"/>
        <v>0</v>
      </c>
      <c r="BH150" s="79">
        <f t="shared" si="156"/>
        <v>0</v>
      </c>
      <c r="BI150" s="85">
        <f t="shared" ref="BI150:BI181" si="176">_xlfn.IFS(ISBLANK(X150),"NA", X150&gt;MEDIAN(X:X),1,X150&lt;MEDIAN(X:X),0)</f>
        <v>1</v>
      </c>
      <c r="BJ150" s="85">
        <f t="shared" si="169"/>
        <v>1</v>
      </c>
      <c r="BK150" s="85">
        <f t="shared" si="170"/>
        <v>0</v>
      </c>
      <c r="BL150" s="85">
        <f t="shared" si="171"/>
        <v>1</v>
      </c>
      <c r="BM150" s="85">
        <f t="shared" si="141"/>
        <v>1</v>
      </c>
      <c r="BN150" s="85">
        <f t="shared" si="120"/>
        <v>0</v>
      </c>
      <c r="BO150" s="85">
        <f t="shared" si="162"/>
        <v>0</v>
      </c>
      <c r="BP150" s="85">
        <f t="shared" ref="BP150:BP185" si="177">_xlfn.IFS(ISBLANK(AE150),"NA", AE150&gt;MEDIAN(AE:AE),1,AE150&lt;MEDIAN(AE:AE),0)</f>
        <v>0</v>
      </c>
      <c r="BQ150" s="85">
        <f t="shared" si="163"/>
        <v>1</v>
      </c>
      <c r="BR150" s="85">
        <f t="shared" si="165"/>
        <v>0</v>
      </c>
      <c r="BS150" s="85">
        <f t="shared" si="167"/>
        <v>0</v>
      </c>
      <c r="BT150" s="85">
        <f t="shared" si="125"/>
        <v>0</v>
      </c>
      <c r="BU150" s="85">
        <f t="shared" si="159"/>
        <v>0</v>
      </c>
      <c r="BV150" s="85">
        <f t="shared" si="166"/>
        <v>0</v>
      </c>
      <c r="BW150" s="85">
        <f t="shared" si="134"/>
        <v>0</v>
      </c>
      <c r="BX150" s="85">
        <f t="shared" si="175"/>
        <v>0</v>
      </c>
      <c r="BY150" s="85">
        <f t="shared" si="174"/>
        <v>0</v>
      </c>
      <c r="BZ150" s="40">
        <f>LOOKUP(A150,ANT!D:D,ANT!K:K)</f>
        <v>79.8611111111111</v>
      </c>
    </row>
    <row r="151" spans="1:78" ht="17" x14ac:dyDescent="0.2">
      <c r="A151" s="40" t="s">
        <v>352</v>
      </c>
      <c r="B151" s="55" t="s">
        <v>354</v>
      </c>
      <c r="C151" s="3">
        <v>1</v>
      </c>
      <c r="D151" s="3">
        <v>2</v>
      </c>
      <c r="E151" s="121">
        <v>5</v>
      </c>
      <c r="G151" s="124"/>
      <c r="H151" s="115">
        <v>0</v>
      </c>
      <c r="I151" s="56">
        <v>9.3000000000000007</v>
      </c>
      <c r="J151" s="57" t="s">
        <v>70</v>
      </c>
      <c r="L151" s="45">
        <v>10</v>
      </c>
      <c r="O151" s="45">
        <v>12</v>
      </c>
      <c r="P151" s="46">
        <v>0</v>
      </c>
      <c r="Q151" s="45">
        <v>1</v>
      </c>
      <c r="R151" s="76">
        <f t="shared" si="145"/>
        <v>1</v>
      </c>
      <c r="S151" s="76">
        <f t="shared" si="146"/>
        <v>1</v>
      </c>
      <c r="T151" s="76">
        <f t="shared" si="147"/>
        <v>0</v>
      </c>
      <c r="U151" s="76">
        <v>1</v>
      </c>
      <c r="V151" s="76">
        <f t="shared" si="157"/>
        <v>1</v>
      </c>
      <c r="W151" s="76">
        <f t="shared" si="158"/>
        <v>0</v>
      </c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9"/>
      <c r="AV151" s="87" t="s">
        <v>788</v>
      </c>
      <c r="AW151" s="85" t="s">
        <v>788</v>
      </c>
      <c r="AX151" s="85" t="s">
        <v>788</v>
      </c>
      <c r="AY151" s="85" t="s">
        <v>788</v>
      </c>
      <c r="AZ151" s="85" t="str">
        <f t="shared" si="149"/>
        <v>NA</v>
      </c>
      <c r="BA151" s="85" t="str">
        <f t="shared" si="150"/>
        <v>NA</v>
      </c>
      <c r="BB151" s="85" t="str">
        <f t="shared" si="151"/>
        <v>NA</v>
      </c>
      <c r="BC151" s="85" t="str">
        <f t="shared" si="152"/>
        <v>NA</v>
      </c>
      <c r="BD151" s="85" t="str">
        <f t="shared" si="153"/>
        <v>NA</v>
      </c>
      <c r="BE151" s="85" t="str">
        <f t="shared" si="154"/>
        <v>NA</v>
      </c>
      <c r="BF151" s="85" t="str">
        <f t="shared" si="155"/>
        <v>NA</v>
      </c>
      <c r="BG151" s="79" t="str">
        <f t="shared" si="172"/>
        <v>NA</v>
      </c>
      <c r="BH151" s="79" t="str">
        <f t="shared" si="156"/>
        <v>NA</v>
      </c>
      <c r="BI151" s="85" t="str">
        <f t="shared" si="176"/>
        <v>NA</v>
      </c>
      <c r="BJ151" s="85" t="str">
        <f t="shared" si="169"/>
        <v>NA</v>
      </c>
      <c r="BK151" s="85" t="str">
        <f t="shared" si="170"/>
        <v>NA</v>
      </c>
      <c r="BL151" s="85" t="str">
        <f t="shared" si="171"/>
        <v>NA</v>
      </c>
      <c r="BM151" s="85" t="str">
        <f t="shared" si="141"/>
        <v>NA</v>
      </c>
      <c r="BN151" s="85" t="str">
        <f t="shared" si="120"/>
        <v>NA</v>
      </c>
      <c r="BO151" s="85" t="str">
        <f t="shared" si="162"/>
        <v>NA</v>
      </c>
      <c r="BP151" s="85" t="str">
        <f t="shared" si="177"/>
        <v>NA</v>
      </c>
      <c r="BQ151" s="85" t="str">
        <f t="shared" si="163"/>
        <v>NA</v>
      </c>
      <c r="BR151" s="85" t="str">
        <f t="shared" si="165"/>
        <v>NA</v>
      </c>
      <c r="BS151" s="85" t="str">
        <f t="shared" si="167"/>
        <v>NA</v>
      </c>
      <c r="BT151" s="85" t="str">
        <f t="shared" si="125"/>
        <v>NA</v>
      </c>
      <c r="BU151" s="85" t="str">
        <f t="shared" si="159"/>
        <v>NA</v>
      </c>
      <c r="BV151" s="85" t="str">
        <f t="shared" si="166"/>
        <v>NA</v>
      </c>
      <c r="BW151" s="85" t="str">
        <f t="shared" si="134"/>
        <v>NA</v>
      </c>
      <c r="BX151" s="85" t="str">
        <f t="shared" si="175"/>
        <v>NA</v>
      </c>
      <c r="BY151" s="85" t="str">
        <f t="shared" si="174"/>
        <v>NA</v>
      </c>
    </row>
    <row r="152" spans="1:78" ht="17" x14ac:dyDescent="0.2">
      <c r="A152" s="40" t="s">
        <v>355</v>
      </c>
      <c r="B152" s="55" t="s">
        <v>354</v>
      </c>
      <c r="C152" s="3">
        <v>1</v>
      </c>
      <c r="D152" s="3">
        <v>2</v>
      </c>
      <c r="E152" s="121">
        <v>5</v>
      </c>
      <c r="G152" s="124"/>
      <c r="H152" s="115">
        <v>1</v>
      </c>
      <c r="I152" s="56">
        <v>9</v>
      </c>
      <c r="J152" s="57" t="s">
        <v>70</v>
      </c>
      <c r="L152" s="45">
        <v>7</v>
      </c>
      <c r="O152" s="45">
        <v>13</v>
      </c>
      <c r="P152" s="46">
        <v>1</v>
      </c>
      <c r="R152" s="76">
        <f t="shared" si="145"/>
        <v>1</v>
      </c>
      <c r="S152" s="76">
        <f t="shared" si="146"/>
        <v>1</v>
      </c>
      <c r="T152" s="76">
        <f t="shared" si="147"/>
        <v>1</v>
      </c>
      <c r="U152" s="76">
        <v>1</v>
      </c>
      <c r="V152" s="76">
        <f t="shared" si="157"/>
        <v>1</v>
      </c>
      <c r="W152" s="76">
        <f t="shared" si="158"/>
        <v>1</v>
      </c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9"/>
      <c r="AV152" s="87" t="s">
        <v>788</v>
      </c>
      <c r="AW152" s="85" t="s">
        <v>788</v>
      </c>
      <c r="AX152" s="85" t="s">
        <v>788</v>
      </c>
      <c r="AY152" s="85" t="s">
        <v>788</v>
      </c>
      <c r="AZ152" s="85" t="str">
        <f t="shared" si="149"/>
        <v>NA</v>
      </c>
      <c r="BA152" s="85" t="str">
        <f t="shared" si="150"/>
        <v>NA</v>
      </c>
      <c r="BB152" s="85" t="str">
        <f t="shared" si="151"/>
        <v>NA</v>
      </c>
      <c r="BC152" s="85" t="str">
        <f t="shared" si="152"/>
        <v>NA</v>
      </c>
      <c r="BD152" s="85" t="str">
        <f t="shared" si="153"/>
        <v>NA</v>
      </c>
      <c r="BE152" s="85" t="str">
        <f t="shared" si="154"/>
        <v>NA</v>
      </c>
      <c r="BF152" s="85" t="str">
        <f t="shared" si="155"/>
        <v>NA</v>
      </c>
      <c r="BG152" s="79" t="str">
        <f t="shared" si="172"/>
        <v>NA</v>
      </c>
      <c r="BH152" s="79" t="str">
        <f t="shared" si="156"/>
        <v>NA</v>
      </c>
      <c r="BI152" s="85" t="str">
        <f t="shared" si="176"/>
        <v>NA</v>
      </c>
      <c r="BJ152" s="85" t="str">
        <f t="shared" si="169"/>
        <v>NA</v>
      </c>
      <c r="BK152" s="85" t="str">
        <f t="shared" si="170"/>
        <v>NA</v>
      </c>
      <c r="BL152" s="85" t="str">
        <f t="shared" si="171"/>
        <v>NA</v>
      </c>
      <c r="BM152" s="85" t="str">
        <f t="shared" si="141"/>
        <v>NA</v>
      </c>
      <c r="BN152" s="85" t="str">
        <f t="shared" si="120"/>
        <v>NA</v>
      </c>
      <c r="BO152" s="85" t="str">
        <f t="shared" si="162"/>
        <v>NA</v>
      </c>
      <c r="BP152" s="85" t="str">
        <f t="shared" si="177"/>
        <v>NA</v>
      </c>
      <c r="BQ152" s="85" t="str">
        <f t="shared" si="163"/>
        <v>NA</v>
      </c>
      <c r="BR152" s="85" t="str">
        <f t="shared" si="165"/>
        <v>NA</v>
      </c>
      <c r="BS152" s="85" t="str">
        <f t="shared" si="167"/>
        <v>NA</v>
      </c>
      <c r="BT152" s="85" t="str">
        <f t="shared" si="125"/>
        <v>NA</v>
      </c>
      <c r="BU152" s="85" t="str">
        <f t="shared" si="159"/>
        <v>NA</v>
      </c>
      <c r="BV152" s="85" t="str">
        <f t="shared" si="166"/>
        <v>NA</v>
      </c>
      <c r="BW152" s="85" t="str">
        <f t="shared" si="134"/>
        <v>NA</v>
      </c>
      <c r="BX152" s="85" t="str">
        <f t="shared" si="175"/>
        <v>NA</v>
      </c>
      <c r="BY152" s="85" t="str">
        <f t="shared" si="174"/>
        <v>NA</v>
      </c>
    </row>
    <row r="153" spans="1:78" ht="17" x14ac:dyDescent="0.2">
      <c r="A153" s="40" t="s">
        <v>357</v>
      </c>
      <c r="B153" s="55" t="s">
        <v>354</v>
      </c>
      <c r="C153" s="3">
        <v>1</v>
      </c>
      <c r="D153" s="3">
        <v>2</v>
      </c>
      <c r="E153" s="121">
        <v>5</v>
      </c>
      <c r="F153" s="2">
        <v>8</v>
      </c>
      <c r="G153" s="124">
        <v>97</v>
      </c>
      <c r="H153" s="115">
        <v>0</v>
      </c>
      <c r="I153" s="56">
        <v>8.6</v>
      </c>
      <c r="J153" s="57" t="s">
        <v>70</v>
      </c>
      <c r="L153" s="45">
        <v>8</v>
      </c>
      <c r="O153" s="45">
        <v>12</v>
      </c>
      <c r="P153" s="46">
        <v>1</v>
      </c>
      <c r="R153" s="76">
        <f t="shared" si="145"/>
        <v>1</v>
      </c>
      <c r="S153" s="76">
        <f t="shared" si="146"/>
        <v>1</v>
      </c>
      <c r="T153" s="76">
        <f t="shared" si="147"/>
        <v>1</v>
      </c>
      <c r="U153" s="76">
        <v>1</v>
      </c>
      <c r="V153" s="76">
        <f t="shared" si="157"/>
        <v>1</v>
      </c>
      <c r="W153" s="76">
        <f t="shared" si="158"/>
        <v>1</v>
      </c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9"/>
      <c r="AV153" s="87" t="s">
        <v>788</v>
      </c>
      <c r="AW153" s="85" t="s">
        <v>788</v>
      </c>
      <c r="AX153" s="85" t="s">
        <v>788</v>
      </c>
      <c r="AY153" s="85" t="s">
        <v>788</v>
      </c>
      <c r="AZ153" s="85" t="str">
        <f t="shared" si="149"/>
        <v>NA</v>
      </c>
      <c r="BA153" s="85" t="str">
        <f t="shared" si="150"/>
        <v>NA</v>
      </c>
      <c r="BB153" s="85" t="str">
        <f t="shared" si="151"/>
        <v>NA</v>
      </c>
      <c r="BC153" s="85" t="str">
        <f t="shared" si="152"/>
        <v>NA</v>
      </c>
      <c r="BD153" s="85" t="str">
        <f t="shared" si="153"/>
        <v>NA</v>
      </c>
      <c r="BE153" s="85" t="str">
        <f t="shared" si="154"/>
        <v>NA</v>
      </c>
      <c r="BF153" s="85" t="str">
        <f t="shared" si="155"/>
        <v>NA</v>
      </c>
      <c r="BG153" s="79" t="str">
        <f t="shared" si="172"/>
        <v>NA</v>
      </c>
      <c r="BH153" s="79" t="str">
        <f t="shared" si="156"/>
        <v>NA</v>
      </c>
      <c r="BI153" s="85" t="str">
        <f t="shared" si="176"/>
        <v>NA</v>
      </c>
      <c r="BJ153" s="85" t="str">
        <f t="shared" si="169"/>
        <v>NA</v>
      </c>
      <c r="BK153" s="85" t="str">
        <f t="shared" si="170"/>
        <v>NA</v>
      </c>
      <c r="BL153" s="85" t="str">
        <f t="shared" si="171"/>
        <v>NA</v>
      </c>
      <c r="BM153" s="85" t="str">
        <f t="shared" ref="BM153:BM185" si="178">_xlfn.IFS(ISBLANK(AB153),"NA", AB153&gt;MEDIAN(AB:AB),1,AB153&lt;MEDIAN(AB:AB),0)</f>
        <v>NA</v>
      </c>
      <c r="BN153" s="85" t="str">
        <f t="shared" ref="BN153:BN216" si="179">_xlfn.IFS(ISBLANK(AC153),"NA", AC153&gt;MEDIAN(AC:AC),1,AC153&lt;MEDIAN(AC:AC),0)</f>
        <v>NA</v>
      </c>
      <c r="BO153" s="85" t="str">
        <f t="shared" si="162"/>
        <v>NA</v>
      </c>
      <c r="BP153" s="85" t="str">
        <f t="shared" si="177"/>
        <v>NA</v>
      </c>
      <c r="BQ153" s="85" t="str">
        <f t="shared" si="163"/>
        <v>NA</v>
      </c>
      <c r="BR153" s="85" t="str">
        <f t="shared" si="165"/>
        <v>NA</v>
      </c>
      <c r="BS153" s="85" t="str">
        <f t="shared" si="167"/>
        <v>NA</v>
      </c>
      <c r="BT153" s="85" t="str">
        <f t="shared" si="125"/>
        <v>NA</v>
      </c>
      <c r="BU153" s="85" t="str">
        <f t="shared" si="159"/>
        <v>NA</v>
      </c>
      <c r="BV153" s="85" t="str">
        <f t="shared" si="166"/>
        <v>NA</v>
      </c>
      <c r="BW153" s="85" t="str">
        <f t="shared" si="134"/>
        <v>NA</v>
      </c>
      <c r="BX153" s="85" t="str">
        <f t="shared" si="175"/>
        <v>NA</v>
      </c>
      <c r="BY153" s="85" t="str">
        <f t="shared" si="174"/>
        <v>NA</v>
      </c>
    </row>
    <row r="154" spans="1:78" ht="17" x14ac:dyDescent="0.2">
      <c r="A154" s="40" t="s">
        <v>359</v>
      </c>
      <c r="B154" s="55" t="s">
        <v>354</v>
      </c>
      <c r="C154" s="3">
        <v>1</v>
      </c>
      <c r="D154" s="3">
        <v>2</v>
      </c>
      <c r="E154" s="121">
        <v>5</v>
      </c>
      <c r="F154" s="2">
        <v>7</v>
      </c>
      <c r="G154" s="124">
        <v>88</v>
      </c>
      <c r="H154" s="115">
        <v>0</v>
      </c>
      <c r="I154" s="56">
        <v>8.6999999999999993</v>
      </c>
      <c r="J154" s="57" t="s">
        <v>70</v>
      </c>
      <c r="L154" s="45">
        <v>5</v>
      </c>
      <c r="M154" s="45">
        <v>8</v>
      </c>
      <c r="O154" s="45">
        <v>12</v>
      </c>
      <c r="P154" s="46">
        <v>1</v>
      </c>
      <c r="R154" s="76">
        <f t="shared" si="145"/>
        <v>2</v>
      </c>
      <c r="S154" s="76">
        <f t="shared" si="146"/>
        <v>1</v>
      </c>
      <c r="T154" s="76">
        <f t="shared" si="147"/>
        <v>1</v>
      </c>
      <c r="U154" s="76">
        <v>2</v>
      </c>
      <c r="V154" s="76">
        <f t="shared" si="157"/>
        <v>1</v>
      </c>
      <c r="W154" s="76">
        <f t="shared" si="158"/>
        <v>1</v>
      </c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9"/>
      <c r="AV154" s="87" t="s">
        <v>788</v>
      </c>
      <c r="AW154" s="85" t="s">
        <v>788</v>
      </c>
      <c r="AX154" s="85" t="s">
        <v>788</v>
      </c>
      <c r="AY154" s="85" t="s">
        <v>788</v>
      </c>
      <c r="AZ154" s="85" t="str">
        <f t="shared" si="149"/>
        <v>NA</v>
      </c>
      <c r="BA154" s="85" t="str">
        <f t="shared" si="150"/>
        <v>NA</v>
      </c>
      <c r="BB154" s="85" t="str">
        <f t="shared" si="151"/>
        <v>NA</v>
      </c>
      <c r="BC154" s="85" t="str">
        <f t="shared" si="152"/>
        <v>NA</v>
      </c>
      <c r="BD154" s="85" t="str">
        <f t="shared" si="153"/>
        <v>NA</v>
      </c>
      <c r="BE154" s="85" t="str">
        <f t="shared" si="154"/>
        <v>NA</v>
      </c>
      <c r="BF154" s="85" t="str">
        <f t="shared" si="155"/>
        <v>NA</v>
      </c>
      <c r="BG154" s="79" t="str">
        <f t="shared" si="172"/>
        <v>NA</v>
      </c>
      <c r="BH154" s="79" t="str">
        <f t="shared" si="156"/>
        <v>NA</v>
      </c>
      <c r="BI154" s="85" t="str">
        <f t="shared" si="176"/>
        <v>NA</v>
      </c>
      <c r="BJ154" s="85" t="str">
        <f t="shared" si="169"/>
        <v>NA</v>
      </c>
      <c r="BK154" s="85" t="str">
        <f t="shared" si="170"/>
        <v>NA</v>
      </c>
      <c r="BL154" s="85" t="str">
        <f t="shared" si="171"/>
        <v>NA</v>
      </c>
      <c r="BM154" s="85" t="str">
        <f t="shared" si="178"/>
        <v>NA</v>
      </c>
      <c r="BN154" s="85" t="str">
        <f t="shared" si="179"/>
        <v>NA</v>
      </c>
      <c r="BO154" s="85" t="str">
        <f t="shared" si="162"/>
        <v>NA</v>
      </c>
      <c r="BP154" s="85" t="str">
        <f t="shared" si="177"/>
        <v>NA</v>
      </c>
      <c r="BQ154" s="85" t="str">
        <f t="shared" si="163"/>
        <v>NA</v>
      </c>
      <c r="BR154" s="85" t="str">
        <f t="shared" si="165"/>
        <v>NA</v>
      </c>
      <c r="BS154" s="85" t="str">
        <f t="shared" si="167"/>
        <v>NA</v>
      </c>
      <c r="BT154" s="85" t="str">
        <f t="shared" si="125"/>
        <v>NA</v>
      </c>
      <c r="BU154" s="85" t="str">
        <f t="shared" si="159"/>
        <v>NA</v>
      </c>
      <c r="BV154" s="85" t="str">
        <f t="shared" si="166"/>
        <v>NA</v>
      </c>
      <c r="BW154" s="85" t="str">
        <f t="shared" si="134"/>
        <v>NA</v>
      </c>
      <c r="BX154" s="85" t="str">
        <f t="shared" si="175"/>
        <v>NA</v>
      </c>
      <c r="BY154" s="85" t="str">
        <f t="shared" si="174"/>
        <v>NA</v>
      </c>
    </row>
    <row r="155" spans="1:78" ht="17" x14ac:dyDescent="0.2">
      <c r="A155" s="40" t="s">
        <v>361</v>
      </c>
      <c r="B155" s="55" t="s">
        <v>354</v>
      </c>
      <c r="C155" s="3">
        <v>1</v>
      </c>
      <c r="D155" s="3">
        <v>2</v>
      </c>
      <c r="E155" s="121">
        <v>5</v>
      </c>
      <c r="F155" s="2">
        <v>7</v>
      </c>
      <c r="G155" s="124">
        <v>91</v>
      </c>
      <c r="H155" s="115">
        <v>1</v>
      </c>
      <c r="I155" s="56">
        <v>6.8</v>
      </c>
      <c r="J155" s="57" t="s">
        <v>70</v>
      </c>
      <c r="L155" s="45">
        <v>6</v>
      </c>
      <c r="M155" s="45">
        <v>9</v>
      </c>
      <c r="O155" s="45">
        <v>11</v>
      </c>
      <c r="P155" s="46">
        <v>1</v>
      </c>
      <c r="R155" s="76">
        <f t="shared" si="145"/>
        <v>2</v>
      </c>
      <c r="S155" s="76">
        <f t="shared" si="146"/>
        <v>1</v>
      </c>
      <c r="T155" s="76">
        <f t="shared" si="147"/>
        <v>1</v>
      </c>
      <c r="U155" s="76">
        <v>2</v>
      </c>
      <c r="V155" s="76">
        <f t="shared" si="157"/>
        <v>0</v>
      </c>
      <c r="W155" s="76">
        <f t="shared" si="158"/>
        <v>0</v>
      </c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9"/>
      <c r="AV155" s="87" t="s">
        <v>788</v>
      </c>
      <c r="AW155" s="85" t="s">
        <v>788</v>
      </c>
      <c r="AX155" s="85" t="s">
        <v>788</v>
      </c>
      <c r="AY155" s="85" t="s">
        <v>788</v>
      </c>
      <c r="AZ155" s="85" t="str">
        <f t="shared" si="149"/>
        <v>NA</v>
      </c>
      <c r="BA155" s="85" t="str">
        <f t="shared" si="150"/>
        <v>NA</v>
      </c>
      <c r="BB155" s="85" t="str">
        <f t="shared" si="151"/>
        <v>NA</v>
      </c>
      <c r="BC155" s="85" t="str">
        <f t="shared" si="152"/>
        <v>NA</v>
      </c>
      <c r="BD155" s="85" t="str">
        <f t="shared" si="153"/>
        <v>NA</v>
      </c>
      <c r="BE155" s="85" t="str">
        <f t="shared" si="154"/>
        <v>NA</v>
      </c>
      <c r="BF155" s="85" t="str">
        <f t="shared" si="155"/>
        <v>NA</v>
      </c>
      <c r="BG155" s="79" t="str">
        <f t="shared" si="172"/>
        <v>NA</v>
      </c>
      <c r="BH155" s="79" t="str">
        <f t="shared" si="156"/>
        <v>NA</v>
      </c>
      <c r="BI155" s="85" t="str">
        <f t="shared" si="176"/>
        <v>NA</v>
      </c>
      <c r="BJ155" s="85" t="str">
        <f t="shared" si="169"/>
        <v>NA</v>
      </c>
      <c r="BK155" s="85" t="str">
        <f t="shared" si="170"/>
        <v>NA</v>
      </c>
      <c r="BL155" s="85" t="str">
        <f t="shared" si="171"/>
        <v>NA</v>
      </c>
      <c r="BM155" s="85" t="str">
        <f t="shared" si="178"/>
        <v>NA</v>
      </c>
      <c r="BN155" s="85" t="str">
        <f t="shared" si="179"/>
        <v>NA</v>
      </c>
      <c r="BO155" s="85" t="str">
        <f t="shared" si="162"/>
        <v>NA</v>
      </c>
      <c r="BP155" s="85" t="str">
        <f t="shared" si="177"/>
        <v>NA</v>
      </c>
      <c r="BQ155" s="85" t="str">
        <f t="shared" si="163"/>
        <v>NA</v>
      </c>
      <c r="BR155" s="85" t="str">
        <f t="shared" si="165"/>
        <v>NA</v>
      </c>
      <c r="BS155" s="85" t="str">
        <f t="shared" si="167"/>
        <v>NA</v>
      </c>
      <c r="BT155" s="85" t="str">
        <f t="shared" si="125"/>
        <v>NA</v>
      </c>
      <c r="BU155" s="85" t="str">
        <f t="shared" si="159"/>
        <v>NA</v>
      </c>
      <c r="BV155" s="85" t="str">
        <f t="shared" si="166"/>
        <v>NA</v>
      </c>
      <c r="BW155" s="85" t="str">
        <f t="shared" si="134"/>
        <v>NA</v>
      </c>
      <c r="BX155" s="85" t="str">
        <f t="shared" si="175"/>
        <v>NA</v>
      </c>
      <c r="BY155" s="85" t="str">
        <f t="shared" si="174"/>
        <v>NA</v>
      </c>
    </row>
    <row r="156" spans="1:78" x14ac:dyDescent="0.2">
      <c r="A156" s="40" t="s">
        <v>363</v>
      </c>
      <c r="B156" s="55" t="s">
        <v>354</v>
      </c>
      <c r="C156" s="3">
        <v>1</v>
      </c>
      <c r="D156" s="3">
        <v>2</v>
      </c>
      <c r="E156" s="121">
        <v>5</v>
      </c>
      <c r="F156" s="2">
        <v>8</v>
      </c>
      <c r="G156" s="124">
        <v>96</v>
      </c>
      <c r="H156" s="115">
        <v>1</v>
      </c>
      <c r="I156" s="56">
        <v>9</v>
      </c>
      <c r="J156" s="57" t="s">
        <v>37</v>
      </c>
      <c r="L156" s="45">
        <v>7</v>
      </c>
      <c r="M156" s="45">
        <v>12</v>
      </c>
      <c r="O156" s="45">
        <v>12</v>
      </c>
      <c r="P156" s="46">
        <v>0</v>
      </c>
      <c r="Q156" s="45">
        <v>1</v>
      </c>
      <c r="R156" s="76">
        <f t="shared" si="145"/>
        <v>2</v>
      </c>
      <c r="S156" s="76">
        <f t="shared" si="146"/>
        <v>1</v>
      </c>
      <c r="T156" s="76">
        <f t="shared" si="147"/>
        <v>0</v>
      </c>
      <c r="U156" s="76">
        <v>2</v>
      </c>
      <c r="V156" s="76">
        <f t="shared" si="157"/>
        <v>1</v>
      </c>
      <c r="W156" s="76">
        <f t="shared" si="158"/>
        <v>0</v>
      </c>
      <c r="X156" s="58">
        <v>6.25</v>
      </c>
      <c r="Y156" s="58">
        <v>5.8461538461538458</v>
      </c>
      <c r="Z156" s="58">
        <v>5.7272727272727275</v>
      </c>
      <c r="AA156" s="58">
        <v>5.3636363636363633</v>
      </c>
      <c r="AB156" s="58">
        <v>6.9230769230769234</v>
      </c>
      <c r="AC156" s="58">
        <v>3.8333333333333335</v>
      </c>
      <c r="AD156" s="58">
        <v>4.75</v>
      </c>
      <c r="AE156" s="58">
        <v>5.166666666666667</v>
      </c>
      <c r="AF156" s="58">
        <v>3.625</v>
      </c>
      <c r="AG156" s="58">
        <v>3.5</v>
      </c>
      <c r="AH156" s="58">
        <v>5.25</v>
      </c>
      <c r="AI156" s="58">
        <v>3.4166666666666665</v>
      </c>
      <c r="AJ156" s="58">
        <v>5.6</v>
      </c>
      <c r="AK156" s="58">
        <v>4.5999999999999996</v>
      </c>
      <c r="AL156" s="58">
        <v>4</v>
      </c>
      <c r="AM156" s="58">
        <v>3.4</v>
      </c>
      <c r="AN156" s="59">
        <v>3.7857142857142856</v>
      </c>
      <c r="AO156" s="49">
        <v>4.2033333333333331</v>
      </c>
      <c r="AP156" s="49">
        <v>4.4583333333333339</v>
      </c>
      <c r="AQ156" s="49">
        <v>5.6572455322455326</v>
      </c>
      <c r="AR156" s="60">
        <v>4.4041666666666668</v>
      </c>
      <c r="AS156" s="51">
        <v>-29</v>
      </c>
      <c r="AT156" s="51">
        <v>179.5</v>
      </c>
      <c r="AU156" s="51">
        <v>125.5</v>
      </c>
      <c r="AV156" s="87">
        <f t="shared" ref="AV156:AY157" si="180">IF(AO156&lt;MEDIAN(AO:AO),0,1)</f>
        <v>0</v>
      </c>
      <c r="AW156" s="85">
        <f t="shared" si="180"/>
        <v>1</v>
      </c>
      <c r="AX156" s="85">
        <f t="shared" si="180"/>
        <v>1</v>
      </c>
      <c r="AY156" s="85">
        <f t="shared" si="180"/>
        <v>0</v>
      </c>
      <c r="AZ156" s="85">
        <f t="shared" si="149"/>
        <v>0</v>
      </c>
      <c r="BA156" s="85" t="e">
        <f t="shared" si="150"/>
        <v>#N/A</v>
      </c>
      <c r="BB156" s="85">
        <f t="shared" si="151"/>
        <v>1</v>
      </c>
      <c r="BC156" s="85">
        <f t="shared" si="152"/>
        <v>0</v>
      </c>
      <c r="BD156" s="85">
        <f t="shared" si="153"/>
        <v>0</v>
      </c>
      <c r="BE156" s="85">
        <f t="shared" si="154"/>
        <v>1</v>
      </c>
      <c r="BF156" s="85">
        <f t="shared" si="155"/>
        <v>1</v>
      </c>
      <c r="BG156" s="79">
        <f t="shared" si="172"/>
        <v>1</v>
      </c>
      <c r="BH156" s="79">
        <f t="shared" si="156"/>
        <v>1</v>
      </c>
      <c r="BI156" s="85">
        <f t="shared" si="176"/>
        <v>1</v>
      </c>
      <c r="BJ156" s="85">
        <f t="shared" si="169"/>
        <v>1</v>
      </c>
      <c r="BK156" s="85">
        <f t="shared" si="170"/>
        <v>1</v>
      </c>
      <c r="BL156" s="85">
        <f t="shared" si="171"/>
        <v>1</v>
      </c>
      <c r="BM156" s="85">
        <f t="shared" si="178"/>
        <v>1</v>
      </c>
      <c r="BN156" s="85">
        <f t="shared" si="179"/>
        <v>1</v>
      </c>
      <c r="BO156" s="85">
        <f t="shared" si="162"/>
        <v>1</v>
      </c>
      <c r="BP156" s="85">
        <f t="shared" si="177"/>
        <v>1</v>
      </c>
      <c r="BQ156" s="85">
        <f t="shared" si="163"/>
        <v>0</v>
      </c>
      <c r="BR156" s="85">
        <f t="shared" si="165"/>
        <v>0</v>
      </c>
      <c r="BS156" s="85">
        <f t="shared" si="167"/>
        <v>1</v>
      </c>
      <c r="BT156" s="85">
        <f t="shared" si="125"/>
        <v>0</v>
      </c>
      <c r="BU156" s="85">
        <f t="shared" si="159"/>
        <v>1</v>
      </c>
      <c r="BV156" s="85">
        <f t="shared" si="166"/>
        <v>0</v>
      </c>
      <c r="BW156" s="85">
        <f t="shared" si="134"/>
        <v>0</v>
      </c>
      <c r="BX156" s="85">
        <f t="shared" si="175"/>
        <v>0</v>
      </c>
      <c r="BY156" s="85">
        <f t="shared" si="174"/>
        <v>0</v>
      </c>
      <c r="BZ156" s="40">
        <f>LOOKUP(A156,ANT!D:D,ANT!K:K)</f>
        <v>95.8333333333333</v>
      </c>
    </row>
    <row r="157" spans="1:78" x14ac:dyDescent="0.2">
      <c r="A157" s="40" t="s">
        <v>365</v>
      </c>
      <c r="B157" s="55" t="s">
        <v>354</v>
      </c>
      <c r="C157" s="3">
        <v>1</v>
      </c>
      <c r="D157" s="3">
        <v>2</v>
      </c>
      <c r="E157" s="121">
        <v>5</v>
      </c>
      <c r="F157" s="2">
        <v>7</v>
      </c>
      <c r="G157" s="124">
        <v>84</v>
      </c>
      <c r="H157" s="115">
        <v>1</v>
      </c>
      <c r="I157" s="56">
        <v>9.8000000000000007</v>
      </c>
      <c r="J157" s="57" t="s">
        <v>40</v>
      </c>
      <c r="R157" s="76" t="str">
        <f t="shared" si="145"/>
        <v>NA</v>
      </c>
      <c r="S157" s="76" t="str">
        <f t="shared" si="146"/>
        <v>NA</v>
      </c>
      <c r="T157" s="76" t="str">
        <f t="shared" si="147"/>
        <v>NA</v>
      </c>
      <c r="U157" s="76" t="s">
        <v>788</v>
      </c>
      <c r="V157" s="76" t="str">
        <f t="shared" si="157"/>
        <v>NA</v>
      </c>
      <c r="W157" s="76" t="str">
        <f t="shared" si="158"/>
        <v>NA</v>
      </c>
      <c r="X157" s="58">
        <v>5</v>
      </c>
      <c r="Y157" s="58">
        <v>5.25</v>
      </c>
      <c r="Z157" s="58">
        <v>4.166666666666667</v>
      </c>
      <c r="AA157" s="58">
        <v>4.083333333333333</v>
      </c>
      <c r="AB157" s="58">
        <v>5.166666666666667</v>
      </c>
      <c r="AC157" s="58">
        <v>2.1666666666666665</v>
      </c>
      <c r="AD157" s="58">
        <v>3.4545454545454546</v>
      </c>
      <c r="AE157" s="58">
        <v>2.0909090909090908</v>
      </c>
      <c r="AF157" s="58">
        <v>3.0909090909090908</v>
      </c>
      <c r="AG157" s="58">
        <v>3.1818181818181817</v>
      </c>
      <c r="AH157" s="58">
        <v>6.166666666666667</v>
      </c>
      <c r="AI157" s="58">
        <v>6.083333333333333</v>
      </c>
      <c r="AJ157" s="58">
        <v>5.583333333333333</v>
      </c>
      <c r="AK157" s="58">
        <v>4.1818181818181817</v>
      </c>
      <c r="AL157" s="58">
        <v>5.375</v>
      </c>
      <c r="AM157" s="58">
        <v>6.25</v>
      </c>
      <c r="AN157" s="59">
        <v>5.666666666666667</v>
      </c>
      <c r="AO157" s="49">
        <v>5.4946969696969692</v>
      </c>
      <c r="AP157" s="49">
        <v>3.5969696969696967</v>
      </c>
      <c r="AQ157" s="49">
        <v>4.3055555555555562</v>
      </c>
      <c r="AR157" s="60">
        <v>5.3058712121212119</v>
      </c>
      <c r="AV157" s="87">
        <f t="shared" si="180"/>
        <v>1</v>
      </c>
      <c r="AW157" s="85">
        <f t="shared" si="180"/>
        <v>0</v>
      </c>
      <c r="AX157" s="85">
        <f t="shared" si="180"/>
        <v>0</v>
      </c>
      <c r="AY157" s="85">
        <f t="shared" si="180"/>
        <v>1</v>
      </c>
      <c r="AZ157" s="85">
        <f t="shared" si="149"/>
        <v>1</v>
      </c>
      <c r="BA157" s="85">
        <f t="shared" si="150"/>
        <v>0</v>
      </c>
      <c r="BB157" s="85">
        <f t="shared" si="151"/>
        <v>0</v>
      </c>
      <c r="BC157" s="85">
        <f t="shared" si="152"/>
        <v>1</v>
      </c>
      <c r="BD157" s="85" t="str">
        <f t="shared" si="153"/>
        <v>NA</v>
      </c>
      <c r="BE157" s="85" t="str">
        <f t="shared" si="154"/>
        <v>NA</v>
      </c>
      <c r="BF157" s="85" t="str">
        <f t="shared" si="155"/>
        <v>NA</v>
      </c>
      <c r="BG157" s="79">
        <f t="shared" si="172"/>
        <v>2</v>
      </c>
      <c r="BH157" s="79">
        <f t="shared" si="156"/>
        <v>2</v>
      </c>
      <c r="BI157" s="85">
        <f t="shared" si="176"/>
        <v>1</v>
      </c>
      <c r="BJ157" s="85">
        <f t="shared" si="169"/>
        <v>1</v>
      </c>
      <c r="BK157" s="85">
        <f t="shared" si="170"/>
        <v>0</v>
      </c>
      <c r="BL157" s="85">
        <f t="shared" si="171"/>
        <v>0</v>
      </c>
      <c r="BM157" s="85">
        <f t="shared" si="178"/>
        <v>0</v>
      </c>
      <c r="BN157" s="85">
        <f t="shared" si="179"/>
        <v>0</v>
      </c>
      <c r="BO157" s="85">
        <f t="shared" si="162"/>
        <v>0</v>
      </c>
      <c r="BP157" s="85">
        <f t="shared" si="177"/>
        <v>0</v>
      </c>
      <c r="BQ157" s="85">
        <f t="shared" si="163"/>
        <v>0</v>
      </c>
      <c r="BR157" s="85">
        <f t="shared" si="165"/>
        <v>0</v>
      </c>
      <c r="BS157" s="85">
        <f t="shared" si="167"/>
        <v>1</v>
      </c>
      <c r="BT157" s="85">
        <f t="shared" si="125"/>
        <v>1</v>
      </c>
      <c r="BU157" s="85">
        <f t="shared" si="159"/>
        <v>1</v>
      </c>
      <c r="BV157" s="85">
        <f t="shared" si="166"/>
        <v>0</v>
      </c>
      <c r="BW157" s="85">
        <f t="shared" si="134"/>
        <v>1</v>
      </c>
      <c r="BX157" s="85">
        <f t="shared" si="175"/>
        <v>1</v>
      </c>
      <c r="BY157" s="85">
        <f t="shared" si="174"/>
        <v>1</v>
      </c>
    </row>
    <row r="158" spans="1:78" ht="17" x14ac:dyDescent="0.2">
      <c r="A158" s="40" t="s">
        <v>367</v>
      </c>
      <c r="B158" s="55" t="s">
        <v>354</v>
      </c>
      <c r="C158" s="3">
        <v>1</v>
      </c>
      <c r="D158" s="3">
        <v>2</v>
      </c>
      <c r="E158" s="121">
        <v>5</v>
      </c>
      <c r="G158" s="124"/>
      <c r="H158" s="115">
        <v>1</v>
      </c>
      <c r="I158" s="56">
        <v>8.1</v>
      </c>
      <c r="J158" s="57" t="s">
        <v>70</v>
      </c>
      <c r="L158" s="45">
        <v>9</v>
      </c>
      <c r="O158" s="45">
        <v>12</v>
      </c>
      <c r="P158" s="46">
        <v>0</v>
      </c>
      <c r="Q158" s="45">
        <v>1</v>
      </c>
      <c r="R158" s="76">
        <f t="shared" si="145"/>
        <v>1</v>
      </c>
      <c r="S158" s="76">
        <f t="shared" si="146"/>
        <v>1</v>
      </c>
      <c r="T158" s="76">
        <f t="shared" si="147"/>
        <v>0</v>
      </c>
      <c r="U158" s="76">
        <v>1</v>
      </c>
      <c r="V158" s="76">
        <f t="shared" si="157"/>
        <v>1</v>
      </c>
      <c r="W158" s="76">
        <f t="shared" si="158"/>
        <v>0</v>
      </c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9"/>
      <c r="AV158" s="87" t="s">
        <v>788</v>
      </c>
      <c r="AW158" s="85" t="s">
        <v>788</v>
      </c>
      <c r="AX158" s="85" t="s">
        <v>788</v>
      </c>
      <c r="AY158" s="85" t="s">
        <v>788</v>
      </c>
      <c r="AZ158" s="85" t="str">
        <f t="shared" si="149"/>
        <v>NA</v>
      </c>
      <c r="BA158" s="85" t="str">
        <f t="shared" si="150"/>
        <v>NA</v>
      </c>
      <c r="BB158" s="85" t="str">
        <f t="shared" si="151"/>
        <v>NA</v>
      </c>
      <c r="BC158" s="85" t="str">
        <f t="shared" si="152"/>
        <v>NA</v>
      </c>
      <c r="BD158" s="85" t="str">
        <f t="shared" si="153"/>
        <v>NA</v>
      </c>
      <c r="BE158" s="85" t="str">
        <f t="shared" si="154"/>
        <v>NA</v>
      </c>
      <c r="BF158" s="85" t="str">
        <f t="shared" si="155"/>
        <v>NA</v>
      </c>
      <c r="BG158" s="79" t="str">
        <f t="shared" si="172"/>
        <v>NA</v>
      </c>
      <c r="BH158" s="79" t="str">
        <f t="shared" si="156"/>
        <v>NA</v>
      </c>
      <c r="BI158" s="85" t="str">
        <f t="shared" si="176"/>
        <v>NA</v>
      </c>
      <c r="BJ158" s="85" t="str">
        <f t="shared" si="169"/>
        <v>NA</v>
      </c>
      <c r="BK158" s="85" t="str">
        <f t="shared" si="170"/>
        <v>NA</v>
      </c>
      <c r="BL158" s="85" t="str">
        <f t="shared" si="171"/>
        <v>NA</v>
      </c>
      <c r="BM158" s="85" t="str">
        <f t="shared" si="178"/>
        <v>NA</v>
      </c>
      <c r="BN158" s="85" t="str">
        <f t="shared" si="179"/>
        <v>NA</v>
      </c>
      <c r="BO158" s="85" t="str">
        <f t="shared" si="162"/>
        <v>NA</v>
      </c>
      <c r="BP158" s="85" t="str">
        <f t="shared" si="177"/>
        <v>NA</v>
      </c>
      <c r="BQ158" s="85" t="str">
        <f t="shared" si="163"/>
        <v>NA</v>
      </c>
      <c r="BR158" s="85" t="str">
        <f t="shared" si="165"/>
        <v>NA</v>
      </c>
      <c r="BS158" s="85" t="str">
        <f t="shared" si="167"/>
        <v>NA</v>
      </c>
      <c r="BT158" s="85" t="str">
        <f t="shared" si="125"/>
        <v>NA</v>
      </c>
      <c r="BU158" s="85" t="str">
        <f t="shared" si="159"/>
        <v>NA</v>
      </c>
      <c r="BV158" s="85" t="str">
        <f t="shared" si="166"/>
        <v>NA</v>
      </c>
      <c r="BW158" s="85" t="str">
        <f t="shared" si="134"/>
        <v>NA</v>
      </c>
      <c r="BX158" s="85" t="str">
        <f t="shared" si="175"/>
        <v>NA</v>
      </c>
      <c r="BY158" s="85" t="str">
        <f t="shared" si="174"/>
        <v>NA</v>
      </c>
    </row>
    <row r="159" spans="1:78" ht="17" x14ac:dyDescent="0.2">
      <c r="A159" s="40" t="s">
        <v>369</v>
      </c>
      <c r="B159" s="55" t="s">
        <v>354</v>
      </c>
      <c r="C159" s="3">
        <v>1</v>
      </c>
      <c r="D159" s="3">
        <v>2</v>
      </c>
      <c r="E159" s="121">
        <v>5</v>
      </c>
      <c r="G159" s="124"/>
      <c r="H159" s="115">
        <v>1</v>
      </c>
      <c r="I159" s="56">
        <v>9</v>
      </c>
      <c r="J159" s="57" t="s">
        <v>70</v>
      </c>
      <c r="L159" s="45">
        <v>7</v>
      </c>
      <c r="O159" s="45">
        <v>12</v>
      </c>
      <c r="P159" s="46">
        <v>0</v>
      </c>
      <c r="Q159" s="45">
        <v>1</v>
      </c>
      <c r="R159" s="76">
        <f t="shared" si="145"/>
        <v>1</v>
      </c>
      <c r="S159" s="76">
        <f t="shared" si="146"/>
        <v>1</v>
      </c>
      <c r="T159" s="76">
        <f t="shared" si="147"/>
        <v>0</v>
      </c>
      <c r="U159" s="76">
        <v>1</v>
      </c>
      <c r="V159" s="76">
        <f t="shared" si="157"/>
        <v>1</v>
      </c>
      <c r="W159" s="76">
        <f t="shared" si="158"/>
        <v>0</v>
      </c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9"/>
      <c r="AV159" s="87" t="s">
        <v>788</v>
      </c>
      <c r="AW159" s="85" t="s">
        <v>788</v>
      </c>
      <c r="AX159" s="85" t="s">
        <v>788</v>
      </c>
      <c r="AY159" s="85" t="s">
        <v>788</v>
      </c>
      <c r="AZ159" s="85" t="str">
        <f t="shared" si="149"/>
        <v>NA</v>
      </c>
      <c r="BA159" s="85" t="str">
        <f t="shared" si="150"/>
        <v>NA</v>
      </c>
      <c r="BB159" s="85" t="str">
        <f t="shared" si="151"/>
        <v>NA</v>
      </c>
      <c r="BC159" s="85" t="str">
        <f t="shared" si="152"/>
        <v>NA</v>
      </c>
      <c r="BD159" s="85" t="str">
        <f t="shared" si="153"/>
        <v>NA</v>
      </c>
      <c r="BE159" s="85" t="str">
        <f t="shared" si="154"/>
        <v>NA</v>
      </c>
      <c r="BF159" s="85" t="str">
        <f t="shared" si="155"/>
        <v>NA</v>
      </c>
      <c r="BG159" s="79" t="str">
        <f t="shared" si="172"/>
        <v>NA</v>
      </c>
      <c r="BH159" s="79" t="str">
        <f t="shared" si="156"/>
        <v>NA</v>
      </c>
      <c r="BI159" s="85" t="str">
        <f t="shared" si="176"/>
        <v>NA</v>
      </c>
      <c r="BJ159" s="85" t="str">
        <f t="shared" si="169"/>
        <v>NA</v>
      </c>
      <c r="BK159" s="85" t="str">
        <f t="shared" si="170"/>
        <v>NA</v>
      </c>
      <c r="BL159" s="85" t="str">
        <f t="shared" si="171"/>
        <v>NA</v>
      </c>
      <c r="BM159" s="85" t="str">
        <f t="shared" si="178"/>
        <v>NA</v>
      </c>
      <c r="BN159" s="85" t="str">
        <f t="shared" si="179"/>
        <v>NA</v>
      </c>
      <c r="BO159" s="85" t="str">
        <f t="shared" si="162"/>
        <v>NA</v>
      </c>
      <c r="BP159" s="85" t="str">
        <f t="shared" si="177"/>
        <v>NA</v>
      </c>
      <c r="BQ159" s="85" t="str">
        <f t="shared" si="163"/>
        <v>NA</v>
      </c>
      <c r="BR159" s="85" t="str">
        <f t="shared" si="165"/>
        <v>NA</v>
      </c>
      <c r="BS159" s="85" t="str">
        <f t="shared" si="167"/>
        <v>NA</v>
      </c>
      <c r="BT159" s="85" t="str">
        <f t="shared" si="125"/>
        <v>NA</v>
      </c>
      <c r="BU159" s="85" t="str">
        <f t="shared" si="159"/>
        <v>NA</v>
      </c>
      <c r="BV159" s="85" t="str">
        <f t="shared" si="166"/>
        <v>NA</v>
      </c>
      <c r="BW159" s="85" t="str">
        <f t="shared" si="134"/>
        <v>NA</v>
      </c>
      <c r="BX159" s="85" t="str">
        <f t="shared" si="175"/>
        <v>NA</v>
      </c>
      <c r="BY159" s="85" t="str">
        <f t="shared" si="174"/>
        <v>NA</v>
      </c>
    </row>
    <row r="160" spans="1:78" x14ac:dyDescent="0.2">
      <c r="A160" s="40" t="s">
        <v>371</v>
      </c>
      <c r="B160" s="55" t="s">
        <v>354</v>
      </c>
      <c r="C160" s="3">
        <v>1</v>
      </c>
      <c r="D160" s="3">
        <v>2</v>
      </c>
      <c r="E160" s="121">
        <v>5</v>
      </c>
      <c r="F160" s="2">
        <v>7</v>
      </c>
      <c r="G160" s="124">
        <v>88</v>
      </c>
      <c r="H160" s="115">
        <v>0</v>
      </c>
      <c r="I160" s="56">
        <v>8</v>
      </c>
      <c r="J160" s="57" t="s">
        <v>37</v>
      </c>
      <c r="L160" s="45">
        <v>6</v>
      </c>
      <c r="M160" s="45">
        <v>9</v>
      </c>
      <c r="O160" s="45">
        <v>12</v>
      </c>
      <c r="P160" s="46">
        <v>1</v>
      </c>
      <c r="R160" s="76">
        <f t="shared" si="145"/>
        <v>2</v>
      </c>
      <c r="S160" s="76">
        <f t="shared" si="146"/>
        <v>1</v>
      </c>
      <c r="T160" s="76">
        <f t="shared" si="147"/>
        <v>1</v>
      </c>
      <c r="U160" s="76">
        <v>2</v>
      </c>
      <c r="V160" s="76">
        <f t="shared" si="157"/>
        <v>1</v>
      </c>
      <c r="W160" s="76">
        <f t="shared" si="158"/>
        <v>1</v>
      </c>
      <c r="X160" s="58">
        <v>5.2307692307692308</v>
      </c>
      <c r="Y160" s="58">
        <v>6.3076923076923075</v>
      </c>
      <c r="Z160" s="58">
        <v>4.5384615384615383</v>
      </c>
      <c r="AA160" s="58">
        <v>4.4615384615384617</v>
      </c>
      <c r="AB160" s="58">
        <v>5.1538461538461542</v>
      </c>
      <c r="AC160" s="58">
        <v>1.9230769230769231</v>
      </c>
      <c r="AD160" s="58">
        <v>2.8333333333333335</v>
      </c>
      <c r="AE160" s="58">
        <v>3.2727272727272729</v>
      </c>
      <c r="AF160" s="58">
        <v>3.3333333333333335</v>
      </c>
      <c r="AG160" s="58">
        <v>3</v>
      </c>
      <c r="AH160" s="58">
        <v>6.6923076923076925</v>
      </c>
      <c r="AI160" s="58">
        <v>6.2307692307692308</v>
      </c>
      <c r="AJ160" s="58">
        <v>6.3076923076923075</v>
      </c>
      <c r="AK160" s="58">
        <v>6</v>
      </c>
      <c r="AL160" s="58">
        <v>4.5555555555555554</v>
      </c>
      <c r="AM160" s="58">
        <v>5.8</v>
      </c>
      <c r="AN160" s="59">
        <v>5</v>
      </c>
      <c r="AO160" s="49">
        <v>5.7788034188034194</v>
      </c>
      <c r="AP160" s="49">
        <v>3.8263403263403264</v>
      </c>
      <c r="AQ160" s="49">
        <v>4.6025641025641031</v>
      </c>
      <c r="AR160" s="60">
        <v>5.7735042735042743</v>
      </c>
      <c r="AS160" s="51">
        <v>-117.5</v>
      </c>
      <c r="AT160" s="51">
        <v>47</v>
      </c>
      <c r="AU160" s="51">
        <v>-103.5</v>
      </c>
      <c r="AV160" s="87">
        <f t="shared" ref="AV160:AY161" si="181">IF(AO160&lt;MEDIAN(AO:AO),0,1)</f>
        <v>1</v>
      </c>
      <c r="AW160" s="85">
        <f t="shared" si="181"/>
        <v>0</v>
      </c>
      <c r="AX160" s="85">
        <f t="shared" si="181"/>
        <v>1</v>
      </c>
      <c r="AY160" s="85">
        <f t="shared" si="181"/>
        <v>1</v>
      </c>
      <c r="AZ160" s="85">
        <f t="shared" si="149"/>
        <v>1</v>
      </c>
      <c r="BA160" s="85">
        <f t="shared" si="150"/>
        <v>0</v>
      </c>
      <c r="BB160" s="85" t="e">
        <f t="shared" si="151"/>
        <v>#N/A</v>
      </c>
      <c r="BC160" s="85">
        <f t="shared" si="152"/>
        <v>1</v>
      </c>
      <c r="BD160" s="85">
        <f t="shared" si="153"/>
        <v>0</v>
      </c>
      <c r="BE160" s="85">
        <f t="shared" si="154"/>
        <v>1</v>
      </c>
      <c r="BF160" s="85">
        <f t="shared" si="155"/>
        <v>0</v>
      </c>
      <c r="BG160" s="79">
        <f t="shared" si="172"/>
        <v>2</v>
      </c>
      <c r="BH160" s="79">
        <f t="shared" si="156"/>
        <v>2</v>
      </c>
      <c r="BI160" s="85">
        <f t="shared" si="176"/>
        <v>1</v>
      </c>
      <c r="BJ160" s="85">
        <f t="shared" si="169"/>
        <v>1</v>
      </c>
      <c r="BK160" s="85">
        <f t="shared" si="170"/>
        <v>0</v>
      </c>
      <c r="BL160" s="85">
        <f t="shared" si="171"/>
        <v>1</v>
      </c>
      <c r="BM160" s="85">
        <f t="shared" si="178"/>
        <v>0</v>
      </c>
      <c r="BN160" s="85">
        <f t="shared" si="179"/>
        <v>0</v>
      </c>
      <c r="BO160" s="85">
        <f t="shared" si="162"/>
        <v>0</v>
      </c>
      <c r="BP160" s="85">
        <f t="shared" si="177"/>
        <v>0</v>
      </c>
      <c r="BQ160" s="85">
        <f t="shared" si="163"/>
        <v>0</v>
      </c>
      <c r="BR160" s="85">
        <f t="shared" si="165"/>
        <v>0</v>
      </c>
      <c r="BS160" s="85">
        <f t="shared" si="167"/>
        <v>1</v>
      </c>
      <c r="BT160" s="85">
        <f t="shared" si="125"/>
        <v>1</v>
      </c>
      <c r="BU160" s="85">
        <f t="shared" si="159"/>
        <v>1</v>
      </c>
      <c r="BV160" s="85">
        <f t="shared" si="166"/>
        <v>1</v>
      </c>
      <c r="BW160" s="85">
        <f t="shared" si="134"/>
        <v>1</v>
      </c>
      <c r="BX160" s="85">
        <f t="shared" si="175"/>
        <v>1</v>
      </c>
      <c r="BY160" s="85">
        <f t="shared" si="174"/>
        <v>1</v>
      </c>
      <c r="BZ160" s="40">
        <f>LOOKUP(A160,ANT!D:D,ANT!K:K)</f>
        <v>89.5833333333333</v>
      </c>
    </row>
    <row r="161" spans="1:78" x14ac:dyDescent="0.2">
      <c r="A161" s="40" t="s">
        <v>373</v>
      </c>
      <c r="B161" s="55" t="s">
        <v>354</v>
      </c>
      <c r="C161" s="3">
        <v>1</v>
      </c>
      <c r="D161" s="3">
        <v>2</v>
      </c>
      <c r="E161" s="121">
        <v>5</v>
      </c>
      <c r="F161" s="2">
        <v>7</v>
      </c>
      <c r="G161" s="124">
        <v>90</v>
      </c>
      <c r="H161" s="115">
        <v>1</v>
      </c>
      <c r="I161" s="56">
        <v>9.4</v>
      </c>
      <c r="J161" s="57" t="s">
        <v>91</v>
      </c>
      <c r="L161" s="45">
        <v>6</v>
      </c>
      <c r="M161" s="45">
        <v>9</v>
      </c>
      <c r="O161" s="45">
        <v>11</v>
      </c>
      <c r="P161" s="46">
        <v>1</v>
      </c>
      <c r="R161" s="76">
        <f t="shared" si="145"/>
        <v>2</v>
      </c>
      <c r="S161" s="76">
        <f t="shared" si="146"/>
        <v>1</v>
      </c>
      <c r="T161" s="76">
        <f t="shared" si="147"/>
        <v>1</v>
      </c>
      <c r="U161" s="76">
        <v>2</v>
      </c>
      <c r="V161" s="76">
        <f t="shared" si="157"/>
        <v>0</v>
      </c>
      <c r="W161" s="76">
        <f t="shared" si="158"/>
        <v>0</v>
      </c>
      <c r="X161" s="58">
        <v>5.0769230769230766</v>
      </c>
      <c r="Y161" s="58">
        <v>5.1538461538461542</v>
      </c>
      <c r="Z161" s="58">
        <v>3.5384615384615383</v>
      </c>
      <c r="AA161" s="58">
        <v>4.615384615384615</v>
      </c>
      <c r="AB161" s="58">
        <v>5.0769230769230766</v>
      </c>
      <c r="AC161" s="58">
        <v>3.4615384615384617</v>
      </c>
      <c r="AD161" s="58">
        <v>6</v>
      </c>
      <c r="AE161" s="58">
        <v>4.416666666666667</v>
      </c>
      <c r="AF161" s="58">
        <v>4.333333333333333</v>
      </c>
      <c r="AG161" s="58">
        <v>3.9230769230769229</v>
      </c>
      <c r="AH161" s="58">
        <v>4.2307692307692308</v>
      </c>
      <c r="AI161" s="58">
        <v>4.615384615384615</v>
      </c>
      <c r="AJ161" s="58">
        <v>4.6923076923076925</v>
      </c>
      <c r="AK161" s="58">
        <v>4.666666666666667</v>
      </c>
      <c r="AL161" s="58">
        <v>3.1111111111111112</v>
      </c>
      <c r="AM161" s="58">
        <v>3.6</v>
      </c>
      <c r="AN161" s="59">
        <v>3.2857142857142856</v>
      </c>
      <c r="AO161" s="49">
        <v>4.1370940170940171</v>
      </c>
      <c r="AP161" s="49">
        <v>4.5807692307692305</v>
      </c>
      <c r="AQ161" s="49">
        <v>4.4871794871794863</v>
      </c>
      <c r="AR161" s="60">
        <v>4.2713675213675213</v>
      </c>
      <c r="AV161" s="87">
        <f t="shared" si="181"/>
        <v>0</v>
      </c>
      <c r="AW161" s="85">
        <f t="shared" si="181"/>
        <v>1</v>
      </c>
      <c r="AX161" s="85">
        <f t="shared" si="181"/>
        <v>0</v>
      </c>
      <c r="AY161" s="85">
        <f t="shared" si="181"/>
        <v>0</v>
      </c>
      <c r="AZ161" s="85">
        <f t="shared" si="149"/>
        <v>0</v>
      </c>
      <c r="BA161" s="85">
        <f t="shared" si="150"/>
        <v>1</v>
      </c>
      <c r="BB161" s="85" t="e">
        <f t="shared" si="151"/>
        <v>#N/A</v>
      </c>
      <c r="BC161" s="85">
        <f t="shared" si="152"/>
        <v>0</v>
      </c>
      <c r="BD161" s="85" t="str">
        <f t="shared" si="153"/>
        <v>NA</v>
      </c>
      <c r="BE161" s="85" t="str">
        <f t="shared" si="154"/>
        <v>NA</v>
      </c>
      <c r="BF161" s="85" t="str">
        <f t="shared" si="155"/>
        <v>NA</v>
      </c>
      <c r="BG161" s="79">
        <f t="shared" si="172"/>
        <v>1</v>
      </c>
      <c r="BH161" s="79">
        <f t="shared" si="156"/>
        <v>1</v>
      </c>
      <c r="BI161" s="85">
        <f t="shared" si="176"/>
        <v>1</v>
      </c>
      <c r="BJ161" s="85">
        <f t="shared" si="169"/>
        <v>1</v>
      </c>
      <c r="BK161" s="85">
        <f t="shared" si="170"/>
        <v>0</v>
      </c>
      <c r="BL161" s="85">
        <f t="shared" si="171"/>
        <v>1</v>
      </c>
      <c r="BM161" s="85">
        <f t="shared" si="178"/>
        <v>0</v>
      </c>
      <c r="BN161" s="85">
        <f t="shared" si="179"/>
        <v>0</v>
      </c>
      <c r="BO161" s="85">
        <f t="shared" si="162"/>
        <v>1</v>
      </c>
      <c r="BP161" s="85">
        <f t="shared" si="177"/>
        <v>1</v>
      </c>
      <c r="BQ161" s="85">
        <f t="shared" si="163"/>
        <v>1</v>
      </c>
      <c r="BR161" s="85">
        <f t="shared" si="165"/>
        <v>0</v>
      </c>
      <c r="BS161" s="85">
        <f t="shared" si="167"/>
        <v>0</v>
      </c>
      <c r="BT161" s="85">
        <f t="shared" si="125"/>
        <v>1</v>
      </c>
      <c r="BU161" s="85">
        <f t="shared" si="159"/>
        <v>0</v>
      </c>
      <c r="BV161" s="85">
        <f t="shared" si="166"/>
        <v>0</v>
      </c>
      <c r="BW161" s="85">
        <f t="shared" si="134"/>
        <v>0</v>
      </c>
      <c r="BX161" s="85">
        <f t="shared" si="175"/>
        <v>0</v>
      </c>
      <c r="BY161" s="85">
        <f t="shared" si="174"/>
        <v>0</v>
      </c>
    </row>
    <row r="162" spans="1:78" ht="17" x14ac:dyDescent="0.2">
      <c r="A162" s="40" t="s">
        <v>375</v>
      </c>
      <c r="B162" s="55" t="s">
        <v>354</v>
      </c>
      <c r="C162" s="3">
        <v>1</v>
      </c>
      <c r="D162" s="3">
        <v>2</v>
      </c>
      <c r="E162" s="121">
        <v>5</v>
      </c>
      <c r="G162" s="124"/>
      <c r="H162" s="115">
        <v>1</v>
      </c>
      <c r="I162" s="56">
        <v>8</v>
      </c>
      <c r="J162" s="57" t="s">
        <v>70</v>
      </c>
      <c r="L162" s="45">
        <v>9</v>
      </c>
      <c r="O162" s="45">
        <v>9</v>
      </c>
      <c r="P162" s="46">
        <v>1</v>
      </c>
      <c r="R162" s="76">
        <f t="shared" si="145"/>
        <v>1</v>
      </c>
      <c r="S162" s="76">
        <f t="shared" si="146"/>
        <v>0</v>
      </c>
      <c r="T162" s="76">
        <f t="shared" si="147"/>
        <v>0</v>
      </c>
      <c r="U162" s="76">
        <v>1</v>
      </c>
      <c r="V162" s="76">
        <f t="shared" si="157"/>
        <v>0</v>
      </c>
      <c r="W162" s="76">
        <f t="shared" si="158"/>
        <v>0</v>
      </c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9"/>
      <c r="AV162" s="87" t="s">
        <v>788</v>
      </c>
      <c r="AW162" s="85" t="s">
        <v>788</v>
      </c>
      <c r="AX162" s="85" t="s">
        <v>788</v>
      </c>
      <c r="AY162" s="85" t="s">
        <v>788</v>
      </c>
      <c r="AZ162" s="85" t="str">
        <f t="shared" si="149"/>
        <v>NA</v>
      </c>
      <c r="BA162" s="85" t="str">
        <f t="shared" si="150"/>
        <v>NA</v>
      </c>
      <c r="BB162" s="85" t="str">
        <f t="shared" si="151"/>
        <v>NA</v>
      </c>
      <c r="BC162" s="85" t="str">
        <f t="shared" si="152"/>
        <v>NA</v>
      </c>
      <c r="BD162" s="85" t="str">
        <f t="shared" si="153"/>
        <v>NA</v>
      </c>
      <c r="BE162" s="85" t="str">
        <f t="shared" si="154"/>
        <v>NA</v>
      </c>
      <c r="BF162" s="85" t="str">
        <f t="shared" si="155"/>
        <v>NA</v>
      </c>
      <c r="BG162" s="79" t="str">
        <f t="shared" si="172"/>
        <v>NA</v>
      </c>
      <c r="BH162" s="79" t="str">
        <f t="shared" si="156"/>
        <v>NA</v>
      </c>
      <c r="BI162" s="85" t="str">
        <f t="shared" si="176"/>
        <v>NA</v>
      </c>
      <c r="BJ162" s="85" t="str">
        <f t="shared" si="169"/>
        <v>NA</v>
      </c>
      <c r="BK162" s="85" t="str">
        <f t="shared" si="170"/>
        <v>NA</v>
      </c>
      <c r="BL162" s="85" t="str">
        <f t="shared" si="171"/>
        <v>NA</v>
      </c>
      <c r="BM162" s="85" t="str">
        <f t="shared" si="178"/>
        <v>NA</v>
      </c>
      <c r="BN162" s="85" t="str">
        <f t="shared" si="179"/>
        <v>NA</v>
      </c>
      <c r="BO162" s="85" t="str">
        <f t="shared" si="162"/>
        <v>NA</v>
      </c>
      <c r="BP162" s="85" t="str">
        <f t="shared" si="177"/>
        <v>NA</v>
      </c>
      <c r="BQ162" s="85" t="str">
        <f t="shared" si="163"/>
        <v>NA</v>
      </c>
      <c r="BR162" s="85" t="str">
        <f t="shared" si="165"/>
        <v>NA</v>
      </c>
      <c r="BS162" s="85" t="str">
        <f t="shared" si="167"/>
        <v>NA</v>
      </c>
      <c r="BT162" s="85" t="str">
        <f t="shared" si="125"/>
        <v>NA</v>
      </c>
      <c r="BU162" s="85" t="str">
        <f t="shared" si="159"/>
        <v>NA</v>
      </c>
      <c r="BV162" s="85" t="str">
        <f t="shared" si="166"/>
        <v>NA</v>
      </c>
      <c r="BW162" s="85" t="str">
        <f t="shared" si="134"/>
        <v>NA</v>
      </c>
      <c r="BX162" s="85" t="str">
        <f t="shared" si="175"/>
        <v>NA</v>
      </c>
      <c r="BY162" s="85" t="str">
        <f t="shared" si="174"/>
        <v>NA</v>
      </c>
    </row>
    <row r="163" spans="1:78" ht="17" x14ac:dyDescent="0.2">
      <c r="A163" s="40" t="s">
        <v>377</v>
      </c>
      <c r="B163" s="55" t="s">
        <v>354</v>
      </c>
      <c r="C163" s="3">
        <v>1</v>
      </c>
      <c r="D163" s="3">
        <v>2</v>
      </c>
      <c r="E163" s="121">
        <v>5</v>
      </c>
      <c r="G163" s="124"/>
      <c r="H163" s="115">
        <v>0</v>
      </c>
      <c r="I163" s="56">
        <v>8.4</v>
      </c>
      <c r="J163" s="57" t="s">
        <v>70</v>
      </c>
      <c r="L163" s="45">
        <v>15</v>
      </c>
      <c r="M163" s="45">
        <v>8</v>
      </c>
      <c r="O163" s="45">
        <v>13</v>
      </c>
      <c r="P163" s="46">
        <v>1</v>
      </c>
      <c r="R163" s="76">
        <f t="shared" si="145"/>
        <v>2</v>
      </c>
      <c r="S163" s="76">
        <f t="shared" si="146"/>
        <v>1</v>
      </c>
      <c r="T163" s="76">
        <f t="shared" si="147"/>
        <v>1</v>
      </c>
      <c r="U163" s="76">
        <v>2</v>
      </c>
      <c r="V163" s="76">
        <f t="shared" si="157"/>
        <v>1</v>
      </c>
      <c r="W163" s="76">
        <f t="shared" si="158"/>
        <v>1</v>
      </c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9"/>
      <c r="AV163" s="87" t="s">
        <v>788</v>
      </c>
      <c r="AW163" s="85" t="s">
        <v>788</v>
      </c>
      <c r="AX163" s="85" t="s">
        <v>788</v>
      </c>
      <c r="AY163" s="85" t="s">
        <v>788</v>
      </c>
      <c r="AZ163" s="85" t="str">
        <f t="shared" si="149"/>
        <v>NA</v>
      </c>
      <c r="BA163" s="85" t="str">
        <f t="shared" si="150"/>
        <v>NA</v>
      </c>
      <c r="BB163" s="85" t="str">
        <f t="shared" si="151"/>
        <v>NA</v>
      </c>
      <c r="BC163" s="85" t="str">
        <f t="shared" si="152"/>
        <v>NA</v>
      </c>
      <c r="BD163" s="85" t="str">
        <f t="shared" si="153"/>
        <v>NA</v>
      </c>
      <c r="BE163" s="85" t="str">
        <f t="shared" si="154"/>
        <v>NA</v>
      </c>
      <c r="BF163" s="85" t="str">
        <f t="shared" si="155"/>
        <v>NA</v>
      </c>
      <c r="BG163" s="79" t="str">
        <f t="shared" si="172"/>
        <v>NA</v>
      </c>
      <c r="BH163" s="79" t="str">
        <f t="shared" si="156"/>
        <v>NA</v>
      </c>
      <c r="BI163" s="85" t="str">
        <f t="shared" si="176"/>
        <v>NA</v>
      </c>
      <c r="BJ163" s="85" t="str">
        <f t="shared" si="169"/>
        <v>NA</v>
      </c>
      <c r="BK163" s="85" t="str">
        <f t="shared" si="170"/>
        <v>NA</v>
      </c>
      <c r="BL163" s="85" t="str">
        <f t="shared" si="171"/>
        <v>NA</v>
      </c>
      <c r="BM163" s="85" t="str">
        <f t="shared" si="178"/>
        <v>NA</v>
      </c>
      <c r="BN163" s="85" t="str">
        <f t="shared" si="179"/>
        <v>NA</v>
      </c>
      <c r="BO163" s="85" t="str">
        <f t="shared" si="162"/>
        <v>NA</v>
      </c>
      <c r="BP163" s="85" t="str">
        <f t="shared" si="177"/>
        <v>NA</v>
      </c>
      <c r="BQ163" s="85" t="str">
        <f t="shared" si="163"/>
        <v>NA</v>
      </c>
      <c r="BR163" s="85" t="str">
        <f t="shared" si="165"/>
        <v>NA</v>
      </c>
      <c r="BS163" s="85" t="str">
        <f t="shared" si="167"/>
        <v>NA</v>
      </c>
      <c r="BT163" s="85" t="str">
        <f t="shared" ref="BT163:BT226" si="182">_xlfn.IFS(ISBLANK(AI163),"NA", AI163&gt;MEDIAN(AI:AI),1,AI163&lt;MEDIAN(AI:AI),0)</f>
        <v>NA</v>
      </c>
      <c r="BU163" s="85" t="str">
        <f t="shared" ref="BU163:BU194" si="183">_xlfn.IFS(ISBLANK(AJ163),"NA", AJ163&gt;MEDIAN(AJ:AJ),1,AJ163&lt;MEDIAN(AJ:AJ),0)</f>
        <v>NA</v>
      </c>
      <c r="BV163" s="85" t="str">
        <f t="shared" si="166"/>
        <v>NA</v>
      </c>
      <c r="BW163" s="85" t="str">
        <f t="shared" si="134"/>
        <v>NA</v>
      </c>
      <c r="BX163" s="85" t="str">
        <f t="shared" si="175"/>
        <v>NA</v>
      </c>
      <c r="BY163" s="85" t="str">
        <f t="shared" si="174"/>
        <v>NA</v>
      </c>
    </row>
    <row r="164" spans="1:78" ht="17" x14ac:dyDescent="0.2">
      <c r="A164" s="40" t="s">
        <v>379</v>
      </c>
      <c r="B164" s="55" t="s">
        <v>354</v>
      </c>
      <c r="C164" s="3">
        <v>1</v>
      </c>
      <c r="D164" s="3">
        <v>2</v>
      </c>
      <c r="E164" s="121">
        <v>5</v>
      </c>
      <c r="G164" s="124"/>
      <c r="H164" s="115">
        <v>0</v>
      </c>
      <c r="I164" s="56">
        <v>9.1999999999999993</v>
      </c>
      <c r="J164" s="57" t="s">
        <v>70</v>
      </c>
      <c r="L164" s="45">
        <v>7</v>
      </c>
      <c r="O164" s="45">
        <v>12</v>
      </c>
      <c r="P164" s="46">
        <v>1</v>
      </c>
      <c r="R164" s="76">
        <f t="shared" si="145"/>
        <v>1</v>
      </c>
      <c r="S164" s="76">
        <f t="shared" si="146"/>
        <v>1</v>
      </c>
      <c r="T164" s="76">
        <f t="shared" si="147"/>
        <v>1</v>
      </c>
      <c r="U164" s="76">
        <v>1</v>
      </c>
      <c r="V164" s="76">
        <f t="shared" si="157"/>
        <v>1</v>
      </c>
      <c r="W164" s="76">
        <f t="shared" si="158"/>
        <v>1</v>
      </c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9"/>
      <c r="AV164" s="87" t="s">
        <v>788</v>
      </c>
      <c r="AW164" s="85" t="s">
        <v>788</v>
      </c>
      <c r="AX164" s="85" t="s">
        <v>788</v>
      </c>
      <c r="AY164" s="85" t="s">
        <v>788</v>
      </c>
      <c r="AZ164" s="85" t="str">
        <f t="shared" si="149"/>
        <v>NA</v>
      </c>
      <c r="BA164" s="85" t="str">
        <f t="shared" si="150"/>
        <v>NA</v>
      </c>
      <c r="BB164" s="85" t="str">
        <f t="shared" si="151"/>
        <v>NA</v>
      </c>
      <c r="BC164" s="85" t="str">
        <f t="shared" si="152"/>
        <v>NA</v>
      </c>
      <c r="BD164" s="85" t="str">
        <f t="shared" si="153"/>
        <v>NA</v>
      </c>
      <c r="BE164" s="85" t="str">
        <f t="shared" si="154"/>
        <v>NA</v>
      </c>
      <c r="BF164" s="85" t="str">
        <f t="shared" si="155"/>
        <v>NA</v>
      </c>
      <c r="BG164" s="79" t="str">
        <f t="shared" si="172"/>
        <v>NA</v>
      </c>
      <c r="BH164" s="79" t="str">
        <f t="shared" si="156"/>
        <v>NA</v>
      </c>
      <c r="BI164" s="85" t="str">
        <f t="shared" si="176"/>
        <v>NA</v>
      </c>
      <c r="BJ164" s="85" t="str">
        <f t="shared" si="169"/>
        <v>NA</v>
      </c>
      <c r="BK164" s="85" t="str">
        <f t="shared" si="170"/>
        <v>NA</v>
      </c>
      <c r="BL164" s="85" t="str">
        <f t="shared" si="171"/>
        <v>NA</v>
      </c>
      <c r="BM164" s="85" t="str">
        <f t="shared" si="178"/>
        <v>NA</v>
      </c>
      <c r="BN164" s="85" t="str">
        <f t="shared" si="179"/>
        <v>NA</v>
      </c>
      <c r="BO164" s="85" t="str">
        <f t="shared" ref="BO164:BO195" si="184">_xlfn.IFS(ISBLANK(AD164),"NA", AD164&gt;MEDIAN(AD:AD),1,AD164&lt;MEDIAN(AD:AD),0)</f>
        <v>NA</v>
      </c>
      <c r="BP164" s="85" t="str">
        <f t="shared" si="177"/>
        <v>NA</v>
      </c>
      <c r="BQ164" s="85" t="str">
        <f t="shared" ref="BQ164:BQ195" si="185">_xlfn.IFS(ISBLANK(AF164),"NA", AF164&gt;MEDIAN(AF:AF),1,AF164&lt;MEDIAN(AF:AF),0)</f>
        <v>NA</v>
      </c>
      <c r="BR164" s="85" t="str">
        <f t="shared" si="165"/>
        <v>NA</v>
      </c>
      <c r="BS164" s="85" t="str">
        <f t="shared" si="167"/>
        <v>NA</v>
      </c>
      <c r="BT164" s="85" t="str">
        <f t="shared" si="182"/>
        <v>NA</v>
      </c>
      <c r="BU164" s="85" t="str">
        <f t="shared" si="183"/>
        <v>NA</v>
      </c>
      <c r="BV164" s="85" t="str">
        <f t="shared" si="166"/>
        <v>NA</v>
      </c>
      <c r="BW164" s="85" t="str">
        <f t="shared" si="134"/>
        <v>NA</v>
      </c>
      <c r="BX164" s="85" t="str">
        <f t="shared" si="175"/>
        <v>NA</v>
      </c>
      <c r="BY164" s="85" t="str">
        <f t="shared" si="174"/>
        <v>NA</v>
      </c>
    </row>
    <row r="165" spans="1:78" ht="17" x14ac:dyDescent="0.2">
      <c r="A165" s="40" t="s">
        <v>381</v>
      </c>
      <c r="B165" s="55" t="s">
        <v>354</v>
      </c>
      <c r="C165" s="3">
        <v>1</v>
      </c>
      <c r="D165" s="3">
        <v>2</v>
      </c>
      <c r="E165" s="121">
        <v>5</v>
      </c>
      <c r="G165" s="124"/>
      <c r="H165" s="115">
        <v>0</v>
      </c>
      <c r="I165" s="56">
        <v>8.9</v>
      </c>
      <c r="J165" s="57" t="s">
        <v>70</v>
      </c>
      <c r="L165" s="45">
        <v>5</v>
      </c>
      <c r="M165" s="45">
        <v>9</v>
      </c>
      <c r="O165" s="45">
        <v>12</v>
      </c>
      <c r="P165" s="46">
        <v>1</v>
      </c>
      <c r="R165" s="76">
        <f t="shared" si="145"/>
        <v>2</v>
      </c>
      <c r="S165" s="76">
        <f t="shared" si="146"/>
        <v>1</v>
      </c>
      <c r="T165" s="76">
        <f t="shared" si="147"/>
        <v>1</v>
      </c>
      <c r="U165" s="76">
        <v>2</v>
      </c>
      <c r="V165" s="76">
        <f t="shared" si="157"/>
        <v>1</v>
      </c>
      <c r="W165" s="76">
        <f t="shared" si="158"/>
        <v>1</v>
      </c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9"/>
      <c r="AV165" s="87" t="s">
        <v>788</v>
      </c>
      <c r="AW165" s="85" t="s">
        <v>788</v>
      </c>
      <c r="AX165" s="85" t="s">
        <v>788</v>
      </c>
      <c r="AY165" s="85" t="s">
        <v>788</v>
      </c>
      <c r="AZ165" s="85" t="str">
        <f t="shared" si="149"/>
        <v>NA</v>
      </c>
      <c r="BA165" s="85" t="str">
        <f t="shared" si="150"/>
        <v>NA</v>
      </c>
      <c r="BB165" s="85" t="str">
        <f t="shared" si="151"/>
        <v>NA</v>
      </c>
      <c r="BC165" s="85" t="str">
        <f t="shared" si="152"/>
        <v>NA</v>
      </c>
      <c r="BD165" s="85" t="str">
        <f t="shared" si="153"/>
        <v>NA</v>
      </c>
      <c r="BE165" s="85" t="str">
        <f t="shared" si="154"/>
        <v>NA</v>
      </c>
      <c r="BF165" s="85" t="str">
        <f t="shared" si="155"/>
        <v>NA</v>
      </c>
      <c r="BG165" s="79" t="str">
        <f t="shared" si="172"/>
        <v>NA</v>
      </c>
      <c r="BH165" s="79" t="str">
        <f t="shared" si="156"/>
        <v>NA</v>
      </c>
      <c r="BI165" s="85" t="str">
        <f t="shared" si="176"/>
        <v>NA</v>
      </c>
      <c r="BJ165" s="85" t="str">
        <f t="shared" si="169"/>
        <v>NA</v>
      </c>
      <c r="BK165" s="85" t="str">
        <f t="shared" si="170"/>
        <v>NA</v>
      </c>
      <c r="BL165" s="85" t="str">
        <f t="shared" si="171"/>
        <v>NA</v>
      </c>
      <c r="BM165" s="85" t="str">
        <f t="shared" si="178"/>
        <v>NA</v>
      </c>
      <c r="BN165" s="85" t="str">
        <f t="shared" si="179"/>
        <v>NA</v>
      </c>
      <c r="BO165" s="85" t="str">
        <f t="shared" si="184"/>
        <v>NA</v>
      </c>
      <c r="BP165" s="85" t="str">
        <f t="shared" si="177"/>
        <v>NA</v>
      </c>
      <c r="BQ165" s="85" t="str">
        <f t="shared" si="185"/>
        <v>NA</v>
      </c>
      <c r="BR165" s="85" t="str">
        <f t="shared" si="165"/>
        <v>NA</v>
      </c>
      <c r="BS165" s="85" t="str">
        <f t="shared" si="167"/>
        <v>NA</v>
      </c>
      <c r="BT165" s="85" t="str">
        <f t="shared" si="182"/>
        <v>NA</v>
      </c>
      <c r="BU165" s="85" t="str">
        <f t="shared" si="183"/>
        <v>NA</v>
      </c>
      <c r="BV165" s="85" t="str">
        <f t="shared" si="166"/>
        <v>NA</v>
      </c>
      <c r="BW165" s="85" t="str">
        <f t="shared" si="134"/>
        <v>NA</v>
      </c>
      <c r="BX165" s="85" t="str">
        <f t="shared" si="175"/>
        <v>NA</v>
      </c>
      <c r="BY165" s="85" t="str">
        <f t="shared" si="174"/>
        <v>NA</v>
      </c>
    </row>
    <row r="166" spans="1:78" x14ac:dyDescent="0.2">
      <c r="A166" s="40" t="s">
        <v>383</v>
      </c>
      <c r="B166" s="55" t="s">
        <v>354</v>
      </c>
      <c r="C166" s="3">
        <v>1</v>
      </c>
      <c r="D166" s="3">
        <v>2</v>
      </c>
      <c r="E166" s="121">
        <v>5</v>
      </c>
      <c r="F166" s="2">
        <v>7</v>
      </c>
      <c r="G166" s="124">
        <v>94</v>
      </c>
      <c r="H166" s="115">
        <v>1</v>
      </c>
      <c r="I166" s="56">
        <v>9.1999999999999993</v>
      </c>
      <c r="J166" s="57" t="s">
        <v>91</v>
      </c>
      <c r="L166" s="45">
        <v>9</v>
      </c>
      <c r="O166" s="45">
        <v>12</v>
      </c>
      <c r="P166" s="46">
        <v>1</v>
      </c>
      <c r="R166" s="76">
        <f t="shared" si="145"/>
        <v>1</v>
      </c>
      <c r="S166" s="76">
        <f t="shared" si="146"/>
        <v>1</v>
      </c>
      <c r="T166" s="76">
        <f t="shared" si="147"/>
        <v>1</v>
      </c>
      <c r="U166" s="76">
        <v>1</v>
      </c>
      <c r="V166" s="76">
        <f t="shared" si="157"/>
        <v>1</v>
      </c>
      <c r="W166" s="76">
        <f t="shared" si="158"/>
        <v>1</v>
      </c>
      <c r="X166" s="58">
        <v>6.384615384615385</v>
      </c>
      <c r="Y166" s="58">
        <v>6</v>
      </c>
      <c r="Z166" s="58">
        <v>6.8461538461538458</v>
      </c>
      <c r="AA166" s="58">
        <v>5</v>
      </c>
      <c r="AB166" s="58">
        <v>5.615384615384615</v>
      </c>
      <c r="AC166" s="58">
        <v>1</v>
      </c>
      <c r="AD166" s="58">
        <v>4</v>
      </c>
      <c r="AE166" s="58">
        <v>2.1666666666666665</v>
      </c>
      <c r="AF166" s="58">
        <v>3.25</v>
      </c>
      <c r="AG166" s="58">
        <v>2.0769230769230771</v>
      </c>
      <c r="AH166" s="58">
        <v>7</v>
      </c>
      <c r="AI166" s="58">
        <v>7</v>
      </c>
      <c r="AJ166" s="58">
        <v>7</v>
      </c>
      <c r="AK166" s="58">
        <v>6.833333333333333</v>
      </c>
      <c r="AL166" s="58">
        <v>6.666666666666667</v>
      </c>
      <c r="AM166" s="58">
        <v>6.2</v>
      </c>
      <c r="AN166" s="59">
        <v>6.5</v>
      </c>
      <c r="AO166" s="49">
        <v>6.74</v>
      </c>
      <c r="AP166" s="49">
        <v>3.6987179487179489</v>
      </c>
      <c r="AQ166" s="49">
        <v>5.1410256410256414</v>
      </c>
      <c r="AR166" s="60">
        <v>6.875</v>
      </c>
      <c r="AV166" s="87">
        <f>IF(AO166&lt;MEDIAN(AO:AO),0,1)</f>
        <v>1</v>
      </c>
      <c r="AW166" s="85">
        <f>IF(AP166&lt;MEDIAN(AP:AP),0,1)</f>
        <v>0</v>
      </c>
      <c r="AX166" s="85">
        <f>IF(AQ166&lt;MEDIAN(AQ:AQ),0,1)</f>
        <v>1</v>
      </c>
      <c r="AY166" s="85">
        <f>IF(AR166&lt;MEDIAN(AR:AR),0,1)</f>
        <v>1</v>
      </c>
      <c r="AZ166" s="85">
        <f t="shared" si="149"/>
        <v>1</v>
      </c>
      <c r="BA166" s="85">
        <f t="shared" si="150"/>
        <v>0</v>
      </c>
      <c r="BB166" s="85">
        <f t="shared" si="151"/>
        <v>1</v>
      </c>
      <c r="BC166" s="85">
        <f t="shared" si="152"/>
        <v>1</v>
      </c>
      <c r="BD166" s="85" t="str">
        <f t="shared" si="153"/>
        <v>NA</v>
      </c>
      <c r="BE166" s="85" t="str">
        <f t="shared" si="154"/>
        <v>NA</v>
      </c>
      <c r="BF166" s="85" t="str">
        <f t="shared" si="155"/>
        <v>NA</v>
      </c>
      <c r="BG166" s="79">
        <f t="shared" si="172"/>
        <v>2</v>
      </c>
      <c r="BH166" s="79">
        <f t="shared" si="156"/>
        <v>2</v>
      </c>
      <c r="BI166" s="85">
        <f t="shared" si="176"/>
        <v>1</v>
      </c>
      <c r="BJ166" s="85">
        <f t="shared" si="169"/>
        <v>1</v>
      </c>
      <c r="BK166" s="85">
        <f t="shared" si="170"/>
        <v>1</v>
      </c>
      <c r="BL166" s="85">
        <f t="shared" si="171"/>
        <v>1</v>
      </c>
      <c r="BM166" s="85">
        <f t="shared" si="178"/>
        <v>1</v>
      </c>
      <c r="BN166" s="85">
        <f t="shared" si="179"/>
        <v>0</v>
      </c>
      <c r="BO166" s="85">
        <f t="shared" si="184"/>
        <v>0</v>
      </c>
      <c r="BP166" s="85">
        <f t="shared" si="177"/>
        <v>0</v>
      </c>
      <c r="BQ166" s="85">
        <f t="shared" si="185"/>
        <v>0</v>
      </c>
      <c r="BR166" s="85">
        <f t="shared" si="165"/>
        <v>0</v>
      </c>
      <c r="BS166" s="85">
        <f t="shared" si="167"/>
        <v>1</v>
      </c>
      <c r="BT166" s="85">
        <f t="shared" si="182"/>
        <v>1</v>
      </c>
      <c r="BU166" s="85">
        <f t="shared" si="183"/>
        <v>1</v>
      </c>
      <c r="BV166" s="85">
        <f t="shared" si="166"/>
        <v>1</v>
      </c>
      <c r="BW166" s="85">
        <f t="shared" si="134"/>
        <v>1</v>
      </c>
      <c r="BX166" s="85">
        <f t="shared" si="175"/>
        <v>1</v>
      </c>
      <c r="BY166" s="85">
        <f t="shared" si="174"/>
        <v>1</v>
      </c>
    </row>
    <row r="167" spans="1:78" ht="17" x14ac:dyDescent="0.2">
      <c r="A167" s="40" t="s">
        <v>385</v>
      </c>
      <c r="B167" s="55" t="s">
        <v>354</v>
      </c>
      <c r="C167" s="3">
        <v>1</v>
      </c>
      <c r="D167" s="3">
        <v>2</v>
      </c>
      <c r="E167" s="121">
        <v>5</v>
      </c>
      <c r="G167" s="124"/>
      <c r="H167" s="115">
        <v>1</v>
      </c>
      <c r="I167" s="56">
        <v>7.8</v>
      </c>
      <c r="J167" s="57" t="s">
        <v>70</v>
      </c>
      <c r="L167" s="45">
        <v>6</v>
      </c>
      <c r="M167" s="45">
        <v>6</v>
      </c>
      <c r="O167" s="45">
        <v>11</v>
      </c>
      <c r="P167" s="46">
        <v>1</v>
      </c>
      <c r="R167" s="76">
        <f t="shared" si="145"/>
        <v>2</v>
      </c>
      <c r="S167" s="76">
        <f t="shared" si="146"/>
        <v>1</v>
      </c>
      <c r="T167" s="76">
        <f t="shared" si="147"/>
        <v>1</v>
      </c>
      <c r="U167" s="76">
        <v>2</v>
      </c>
      <c r="V167" s="76">
        <f t="shared" si="157"/>
        <v>0</v>
      </c>
      <c r="W167" s="76">
        <f t="shared" si="158"/>
        <v>0</v>
      </c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9"/>
      <c r="AV167" s="87" t="s">
        <v>788</v>
      </c>
      <c r="AW167" s="85" t="s">
        <v>788</v>
      </c>
      <c r="AX167" s="85" t="s">
        <v>788</v>
      </c>
      <c r="AY167" s="85" t="s">
        <v>788</v>
      </c>
      <c r="AZ167" s="85" t="str">
        <f t="shared" si="149"/>
        <v>NA</v>
      </c>
      <c r="BA167" s="85" t="str">
        <f t="shared" si="150"/>
        <v>NA</v>
      </c>
      <c r="BB167" s="85" t="str">
        <f t="shared" si="151"/>
        <v>NA</v>
      </c>
      <c r="BC167" s="85" t="str">
        <f t="shared" si="152"/>
        <v>NA</v>
      </c>
      <c r="BD167" s="85" t="str">
        <f t="shared" si="153"/>
        <v>NA</v>
      </c>
      <c r="BE167" s="85" t="str">
        <f t="shared" si="154"/>
        <v>NA</v>
      </c>
      <c r="BF167" s="85" t="str">
        <f t="shared" si="155"/>
        <v>NA</v>
      </c>
      <c r="BG167" s="79" t="str">
        <f t="shared" si="172"/>
        <v>NA</v>
      </c>
      <c r="BH167" s="79" t="str">
        <f t="shared" si="156"/>
        <v>NA</v>
      </c>
      <c r="BI167" s="85" t="str">
        <f t="shared" si="176"/>
        <v>NA</v>
      </c>
      <c r="BJ167" s="85" t="str">
        <f t="shared" si="169"/>
        <v>NA</v>
      </c>
      <c r="BK167" s="85" t="str">
        <f t="shared" si="170"/>
        <v>NA</v>
      </c>
      <c r="BL167" s="85" t="str">
        <f t="shared" si="171"/>
        <v>NA</v>
      </c>
      <c r="BM167" s="85" t="str">
        <f t="shared" si="178"/>
        <v>NA</v>
      </c>
      <c r="BN167" s="85" t="str">
        <f t="shared" si="179"/>
        <v>NA</v>
      </c>
      <c r="BO167" s="85" t="str">
        <f t="shared" si="184"/>
        <v>NA</v>
      </c>
      <c r="BP167" s="85" t="str">
        <f t="shared" si="177"/>
        <v>NA</v>
      </c>
      <c r="BQ167" s="85" t="str">
        <f t="shared" si="185"/>
        <v>NA</v>
      </c>
      <c r="BR167" s="85" t="str">
        <f t="shared" si="165"/>
        <v>NA</v>
      </c>
      <c r="BS167" s="85" t="str">
        <f t="shared" si="167"/>
        <v>NA</v>
      </c>
      <c r="BT167" s="85" t="str">
        <f t="shared" si="182"/>
        <v>NA</v>
      </c>
      <c r="BU167" s="85" t="str">
        <f t="shared" si="183"/>
        <v>NA</v>
      </c>
      <c r="BV167" s="85" t="str">
        <f t="shared" si="166"/>
        <v>NA</v>
      </c>
      <c r="BW167" s="85" t="str">
        <f t="shared" si="134"/>
        <v>NA</v>
      </c>
      <c r="BX167" s="85" t="str">
        <f t="shared" si="175"/>
        <v>NA</v>
      </c>
      <c r="BY167" s="85" t="str">
        <f t="shared" si="174"/>
        <v>NA</v>
      </c>
    </row>
    <row r="168" spans="1:78" ht="17" x14ac:dyDescent="0.2">
      <c r="A168" s="40" t="s">
        <v>387</v>
      </c>
      <c r="B168" s="55" t="s">
        <v>354</v>
      </c>
      <c r="C168" s="3">
        <v>1</v>
      </c>
      <c r="D168" s="3">
        <v>2</v>
      </c>
      <c r="E168" s="121">
        <v>5</v>
      </c>
      <c r="G168" s="124"/>
      <c r="H168" s="115">
        <v>1</v>
      </c>
      <c r="I168" s="56">
        <v>9.4</v>
      </c>
      <c r="J168" s="57" t="s">
        <v>70</v>
      </c>
      <c r="L168" s="45">
        <v>9</v>
      </c>
      <c r="O168" s="45">
        <v>14</v>
      </c>
      <c r="P168" s="46">
        <v>1</v>
      </c>
      <c r="R168" s="76">
        <f t="shared" si="145"/>
        <v>1</v>
      </c>
      <c r="S168" s="76">
        <f t="shared" si="146"/>
        <v>1</v>
      </c>
      <c r="T168" s="76">
        <f t="shared" si="147"/>
        <v>1</v>
      </c>
      <c r="U168" s="76">
        <v>1</v>
      </c>
      <c r="V168" s="76">
        <f t="shared" si="157"/>
        <v>0</v>
      </c>
      <c r="W168" s="76">
        <f t="shared" si="158"/>
        <v>0</v>
      </c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9"/>
      <c r="AV168" s="87" t="s">
        <v>788</v>
      </c>
      <c r="AW168" s="85" t="s">
        <v>788</v>
      </c>
      <c r="AX168" s="85" t="s">
        <v>788</v>
      </c>
      <c r="AY168" s="85" t="s">
        <v>788</v>
      </c>
      <c r="AZ168" s="85" t="str">
        <f t="shared" si="149"/>
        <v>NA</v>
      </c>
      <c r="BA168" s="85" t="str">
        <f t="shared" si="150"/>
        <v>NA</v>
      </c>
      <c r="BB168" s="85" t="str">
        <f t="shared" si="151"/>
        <v>NA</v>
      </c>
      <c r="BC168" s="85" t="str">
        <f t="shared" si="152"/>
        <v>NA</v>
      </c>
      <c r="BD168" s="85" t="str">
        <f t="shared" si="153"/>
        <v>NA</v>
      </c>
      <c r="BE168" s="85" t="str">
        <f t="shared" si="154"/>
        <v>NA</v>
      </c>
      <c r="BF168" s="85" t="str">
        <f t="shared" si="155"/>
        <v>NA</v>
      </c>
      <c r="BG168" s="79" t="str">
        <f t="shared" si="172"/>
        <v>NA</v>
      </c>
      <c r="BH168" s="79" t="str">
        <f t="shared" si="156"/>
        <v>NA</v>
      </c>
      <c r="BI168" s="85" t="str">
        <f t="shared" si="176"/>
        <v>NA</v>
      </c>
      <c r="BJ168" s="85" t="str">
        <f t="shared" si="169"/>
        <v>NA</v>
      </c>
      <c r="BK168" s="85" t="str">
        <f t="shared" si="170"/>
        <v>NA</v>
      </c>
      <c r="BL168" s="85" t="str">
        <f t="shared" si="171"/>
        <v>NA</v>
      </c>
      <c r="BM168" s="85" t="str">
        <f t="shared" si="178"/>
        <v>NA</v>
      </c>
      <c r="BN168" s="85" t="str">
        <f t="shared" si="179"/>
        <v>NA</v>
      </c>
      <c r="BO168" s="85" t="str">
        <f t="shared" si="184"/>
        <v>NA</v>
      </c>
      <c r="BP168" s="85" t="str">
        <f t="shared" si="177"/>
        <v>NA</v>
      </c>
      <c r="BQ168" s="85" t="str">
        <f t="shared" si="185"/>
        <v>NA</v>
      </c>
      <c r="BR168" s="85" t="str">
        <f t="shared" si="165"/>
        <v>NA</v>
      </c>
      <c r="BS168" s="85" t="str">
        <f t="shared" si="167"/>
        <v>NA</v>
      </c>
      <c r="BT168" s="85" t="str">
        <f t="shared" si="182"/>
        <v>NA</v>
      </c>
      <c r="BU168" s="85" t="str">
        <f t="shared" si="183"/>
        <v>NA</v>
      </c>
      <c r="BV168" s="85" t="str">
        <f t="shared" ref="BV168:BV199" si="186">_xlfn.IFS(ISBLANK(AK168),"NA", AK168&gt;MEDIAN(AK:AK),1,AK168&lt;MEDIAN(AK:AK),0)</f>
        <v>NA</v>
      </c>
      <c r="BW168" s="85" t="str">
        <f t="shared" si="134"/>
        <v>NA</v>
      </c>
      <c r="BX168" s="85" t="str">
        <f t="shared" si="175"/>
        <v>NA</v>
      </c>
      <c r="BY168" s="85" t="str">
        <f t="shared" si="174"/>
        <v>NA</v>
      </c>
    </row>
    <row r="169" spans="1:78" ht="17" x14ac:dyDescent="0.2">
      <c r="A169" s="40" t="s">
        <v>389</v>
      </c>
      <c r="B169" s="55" t="s">
        <v>354</v>
      </c>
      <c r="C169" s="3">
        <v>1</v>
      </c>
      <c r="D169" s="3">
        <v>2</v>
      </c>
      <c r="E169" s="121">
        <v>5</v>
      </c>
      <c r="G169" s="124"/>
      <c r="H169" s="115">
        <v>0</v>
      </c>
      <c r="I169" s="56">
        <v>9.5</v>
      </c>
      <c r="J169" s="57" t="s">
        <v>70</v>
      </c>
      <c r="L169" s="45">
        <v>6</v>
      </c>
      <c r="M169" s="45">
        <v>9</v>
      </c>
      <c r="O169" s="45">
        <v>13</v>
      </c>
      <c r="P169" s="46">
        <v>0</v>
      </c>
      <c r="Q169" s="45">
        <v>1</v>
      </c>
      <c r="R169" s="76">
        <f t="shared" si="145"/>
        <v>2</v>
      </c>
      <c r="S169" s="76">
        <f t="shared" si="146"/>
        <v>1</v>
      </c>
      <c r="T169" s="76">
        <f t="shared" si="147"/>
        <v>0</v>
      </c>
      <c r="U169" s="76">
        <v>2</v>
      </c>
      <c r="V169" s="76">
        <f t="shared" si="157"/>
        <v>1</v>
      </c>
      <c r="W169" s="76">
        <f t="shared" si="158"/>
        <v>0</v>
      </c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9"/>
      <c r="AV169" s="87" t="s">
        <v>788</v>
      </c>
      <c r="AW169" s="85" t="s">
        <v>788</v>
      </c>
      <c r="AX169" s="85" t="s">
        <v>788</v>
      </c>
      <c r="AY169" s="85" t="s">
        <v>788</v>
      </c>
      <c r="AZ169" s="85" t="str">
        <f t="shared" si="149"/>
        <v>NA</v>
      </c>
      <c r="BA169" s="85" t="str">
        <f t="shared" si="150"/>
        <v>NA</v>
      </c>
      <c r="BB169" s="85" t="str">
        <f t="shared" si="151"/>
        <v>NA</v>
      </c>
      <c r="BC169" s="85" t="str">
        <f t="shared" si="152"/>
        <v>NA</v>
      </c>
      <c r="BD169" s="85" t="str">
        <f t="shared" si="153"/>
        <v>NA</v>
      </c>
      <c r="BE169" s="85" t="str">
        <f t="shared" si="154"/>
        <v>NA</v>
      </c>
      <c r="BF169" s="85" t="str">
        <f t="shared" si="155"/>
        <v>NA</v>
      </c>
      <c r="BG169" s="79" t="str">
        <f t="shared" si="172"/>
        <v>NA</v>
      </c>
      <c r="BH169" s="79" t="str">
        <f t="shared" si="156"/>
        <v>NA</v>
      </c>
      <c r="BI169" s="85" t="str">
        <f t="shared" si="176"/>
        <v>NA</v>
      </c>
      <c r="BJ169" s="85" t="str">
        <f t="shared" si="169"/>
        <v>NA</v>
      </c>
      <c r="BK169" s="85" t="str">
        <f t="shared" si="170"/>
        <v>NA</v>
      </c>
      <c r="BL169" s="85" t="str">
        <f t="shared" si="171"/>
        <v>NA</v>
      </c>
      <c r="BM169" s="85" t="str">
        <f t="shared" si="178"/>
        <v>NA</v>
      </c>
      <c r="BN169" s="85" t="str">
        <f t="shared" si="179"/>
        <v>NA</v>
      </c>
      <c r="BO169" s="85" t="str">
        <f t="shared" si="184"/>
        <v>NA</v>
      </c>
      <c r="BP169" s="85" t="str">
        <f t="shared" si="177"/>
        <v>NA</v>
      </c>
      <c r="BQ169" s="85" t="str">
        <f t="shared" si="185"/>
        <v>NA</v>
      </c>
      <c r="BR169" s="85" t="str">
        <f t="shared" si="165"/>
        <v>NA</v>
      </c>
      <c r="BS169" s="85" t="str">
        <f t="shared" si="167"/>
        <v>NA</v>
      </c>
      <c r="BT169" s="85" t="str">
        <f t="shared" si="182"/>
        <v>NA</v>
      </c>
      <c r="BU169" s="85" t="str">
        <f t="shared" si="183"/>
        <v>NA</v>
      </c>
      <c r="BV169" s="85" t="str">
        <f t="shared" si="186"/>
        <v>NA</v>
      </c>
      <c r="BW169" s="85" t="str">
        <f t="shared" si="134"/>
        <v>NA</v>
      </c>
      <c r="BX169" s="85" t="str">
        <f t="shared" si="175"/>
        <v>NA</v>
      </c>
      <c r="BY169" s="85" t="str">
        <f t="shared" si="174"/>
        <v>NA</v>
      </c>
    </row>
    <row r="170" spans="1:78" ht="17" x14ac:dyDescent="0.2">
      <c r="A170" s="40" t="s">
        <v>391</v>
      </c>
      <c r="B170" s="55" t="s">
        <v>354</v>
      </c>
      <c r="C170" s="3">
        <v>1</v>
      </c>
      <c r="D170" s="3">
        <v>2</v>
      </c>
      <c r="E170" s="121">
        <v>5</v>
      </c>
      <c r="G170" s="124"/>
      <c r="H170" s="115">
        <v>0</v>
      </c>
      <c r="I170" s="56">
        <v>9.1999999999999993</v>
      </c>
      <c r="J170" s="57" t="s">
        <v>70</v>
      </c>
      <c r="L170" s="45">
        <v>9</v>
      </c>
      <c r="O170" s="45">
        <v>12</v>
      </c>
      <c r="P170" s="46">
        <v>1</v>
      </c>
      <c r="R170" s="76">
        <f t="shared" si="145"/>
        <v>1</v>
      </c>
      <c r="S170" s="76">
        <f t="shared" si="146"/>
        <v>1</v>
      </c>
      <c r="T170" s="76">
        <f t="shared" si="147"/>
        <v>1</v>
      </c>
      <c r="U170" s="76">
        <v>1</v>
      </c>
      <c r="V170" s="76">
        <f t="shared" si="157"/>
        <v>1</v>
      </c>
      <c r="W170" s="76">
        <f t="shared" si="158"/>
        <v>1</v>
      </c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9"/>
      <c r="AV170" s="87" t="s">
        <v>788</v>
      </c>
      <c r="AW170" s="85" t="s">
        <v>788</v>
      </c>
      <c r="AX170" s="85" t="s">
        <v>788</v>
      </c>
      <c r="AY170" s="85" t="s">
        <v>788</v>
      </c>
      <c r="AZ170" s="85" t="str">
        <f t="shared" si="149"/>
        <v>NA</v>
      </c>
      <c r="BA170" s="85" t="str">
        <f t="shared" si="150"/>
        <v>NA</v>
      </c>
      <c r="BB170" s="85" t="str">
        <f t="shared" si="151"/>
        <v>NA</v>
      </c>
      <c r="BC170" s="85" t="str">
        <f t="shared" si="152"/>
        <v>NA</v>
      </c>
      <c r="BD170" s="85" t="str">
        <f t="shared" si="153"/>
        <v>NA</v>
      </c>
      <c r="BE170" s="85" t="str">
        <f t="shared" si="154"/>
        <v>NA</v>
      </c>
      <c r="BF170" s="85" t="str">
        <f t="shared" si="155"/>
        <v>NA</v>
      </c>
      <c r="BG170" s="79" t="str">
        <f t="shared" si="172"/>
        <v>NA</v>
      </c>
      <c r="BH170" s="79" t="str">
        <f t="shared" si="156"/>
        <v>NA</v>
      </c>
      <c r="BI170" s="85" t="str">
        <f t="shared" si="176"/>
        <v>NA</v>
      </c>
      <c r="BJ170" s="85" t="str">
        <f t="shared" si="169"/>
        <v>NA</v>
      </c>
      <c r="BK170" s="85" t="str">
        <f t="shared" si="170"/>
        <v>NA</v>
      </c>
      <c r="BL170" s="85" t="str">
        <f t="shared" si="171"/>
        <v>NA</v>
      </c>
      <c r="BM170" s="85" t="str">
        <f t="shared" si="178"/>
        <v>NA</v>
      </c>
      <c r="BN170" s="85" t="str">
        <f t="shared" si="179"/>
        <v>NA</v>
      </c>
      <c r="BO170" s="85" t="str">
        <f t="shared" si="184"/>
        <v>NA</v>
      </c>
      <c r="BP170" s="85" t="str">
        <f t="shared" si="177"/>
        <v>NA</v>
      </c>
      <c r="BQ170" s="85" t="str">
        <f t="shared" si="185"/>
        <v>NA</v>
      </c>
      <c r="BR170" s="85" t="str">
        <f t="shared" si="165"/>
        <v>NA</v>
      </c>
      <c r="BS170" s="85" t="str">
        <f t="shared" ref="BS170:BS201" si="187">_xlfn.IFS(ISBLANK(AH170),"NA", AH170&gt;MEDIAN(AH:AH),1,AH170&lt;MEDIAN(AH:AH),0)</f>
        <v>NA</v>
      </c>
      <c r="BT170" s="85" t="str">
        <f t="shared" si="182"/>
        <v>NA</v>
      </c>
      <c r="BU170" s="85" t="str">
        <f t="shared" si="183"/>
        <v>NA</v>
      </c>
      <c r="BV170" s="85" t="str">
        <f t="shared" si="186"/>
        <v>NA</v>
      </c>
      <c r="BW170" s="85" t="str">
        <f t="shared" si="134"/>
        <v>NA</v>
      </c>
      <c r="BX170" s="85" t="str">
        <f t="shared" si="175"/>
        <v>NA</v>
      </c>
      <c r="BY170" s="85" t="str">
        <f t="shared" si="174"/>
        <v>NA</v>
      </c>
    </row>
    <row r="171" spans="1:78" ht="17" x14ac:dyDescent="0.2">
      <c r="A171" s="40" t="s">
        <v>393</v>
      </c>
      <c r="B171" s="55" t="s">
        <v>354</v>
      </c>
      <c r="C171" s="3">
        <v>1</v>
      </c>
      <c r="D171" s="3">
        <v>2</v>
      </c>
      <c r="E171" s="121">
        <v>5</v>
      </c>
      <c r="G171" s="124"/>
      <c r="H171" s="115">
        <v>0</v>
      </c>
      <c r="I171" s="56">
        <v>8.8000000000000007</v>
      </c>
      <c r="J171" s="57" t="s">
        <v>70</v>
      </c>
      <c r="L171" s="45">
        <v>8</v>
      </c>
      <c r="M171" s="45">
        <v>9</v>
      </c>
      <c r="O171" s="45">
        <v>12</v>
      </c>
      <c r="P171" s="46">
        <v>0</v>
      </c>
      <c r="Q171" s="45">
        <v>1</v>
      </c>
      <c r="R171" s="76">
        <f t="shared" si="145"/>
        <v>2</v>
      </c>
      <c r="S171" s="76">
        <f t="shared" si="146"/>
        <v>1</v>
      </c>
      <c r="T171" s="76">
        <f t="shared" si="147"/>
        <v>0</v>
      </c>
      <c r="U171" s="76">
        <v>2</v>
      </c>
      <c r="V171" s="76">
        <f t="shared" si="157"/>
        <v>1</v>
      </c>
      <c r="W171" s="76">
        <f t="shared" si="158"/>
        <v>0</v>
      </c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9"/>
      <c r="AV171" s="87" t="s">
        <v>788</v>
      </c>
      <c r="AW171" s="85" t="s">
        <v>788</v>
      </c>
      <c r="AX171" s="85" t="s">
        <v>788</v>
      </c>
      <c r="AY171" s="85" t="s">
        <v>788</v>
      </c>
      <c r="AZ171" s="85" t="str">
        <f t="shared" si="149"/>
        <v>NA</v>
      </c>
      <c r="BA171" s="85" t="str">
        <f t="shared" si="150"/>
        <v>NA</v>
      </c>
      <c r="BB171" s="85" t="str">
        <f t="shared" si="151"/>
        <v>NA</v>
      </c>
      <c r="BC171" s="85" t="str">
        <f t="shared" si="152"/>
        <v>NA</v>
      </c>
      <c r="BD171" s="85" t="str">
        <f t="shared" si="153"/>
        <v>NA</v>
      </c>
      <c r="BE171" s="85" t="str">
        <f t="shared" si="154"/>
        <v>NA</v>
      </c>
      <c r="BF171" s="85" t="str">
        <f t="shared" si="155"/>
        <v>NA</v>
      </c>
      <c r="BG171" s="79" t="str">
        <f t="shared" si="172"/>
        <v>NA</v>
      </c>
      <c r="BH171" s="79" t="str">
        <f t="shared" si="156"/>
        <v>NA</v>
      </c>
      <c r="BI171" s="85" t="str">
        <f t="shared" si="176"/>
        <v>NA</v>
      </c>
      <c r="BJ171" s="85" t="str">
        <f t="shared" si="169"/>
        <v>NA</v>
      </c>
      <c r="BK171" s="85" t="str">
        <f t="shared" si="170"/>
        <v>NA</v>
      </c>
      <c r="BL171" s="85" t="str">
        <f t="shared" si="171"/>
        <v>NA</v>
      </c>
      <c r="BM171" s="85" t="str">
        <f t="shared" si="178"/>
        <v>NA</v>
      </c>
      <c r="BN171" s="85" t="str">
        <f t="shared" si="179"/>
        <v>NA</v>
      </c>
      <c r="BO171" s="85" t="str">
        <f t="shared" si="184"/>
        <v>NA</v>
      </c>
      <c r="BP171" s="85" t="str">
        <f t="shared" si="177"/>
        <v>NA</v>
      </c>
      <c r="BQ171" s="85" t="str">
        <f t="shared" si="185"/>
        <v>NA</v>
      </c>
      <c r="BR171" s="85" t="str">
        <f t="shared" si="165"/>
        <v>NA</v>
      </c>
      <c r="BS171" s="85" t="str">
        <f t="shared" si="187"/>
        <v>NA</v>
      </c>
      <c r="BT171" s="85" t="str">
        <f t="shared" si="182"/>
        <v>NA</v>
      </c>
      <c r="BU171" s="85" t="str">
        <f t="shared" si="183"/>
        <v>NA</v>
      </c>
      <c r="BV171" s="85" t="str">
        <f t="shared" si="186"/>
        <v>NA</v>
      </c>
      <c r="BW171" s="85" t="str">
        <f t="shared" si="134"/>
        <v>NA</v>
      </c>
      <c r="BX171" s="85" t="str">
        <f t="shared" si="175"/>
        <v>NA</v>
      </c>
      <c r="BY171" s="85" t="str">
        <f t="shared" si="174"/>
        <v>NA</v>
      </c>
    </row>
    <row r="172" spans="1:78" ht="17" x14ac:dyDescent="0.2">
      <c r="A172" s="40" t="s">
        <v>395</v>
      </c>
      <c r="B172" s="55" t="s">
        <v>354</v>
      </c>
      <c r="C172" s="3">
        <v>1</v>
      </c>
      <c r="D172" s="3">
        <v>2</v>
      </c>
      <c r="E172" s="121">
        <v>5</v>
      </c>
      <c r="G172" s="124"/>
      <c r="H172" s="115">
        <v>1</v>
      </c>
      <c r="I172" s="56">
        <v>8.1999999999999993</v>
      </c>
      <c r="J172" s="57" t="s">
        <v>70</v>
      </c>
      <c r="L172" s="45">
        <v>4</v>
      </c>
      <c r="M172" s="45">
        <v>6</v>
      </c>
      <c r="N172" s="45">
        <v>7</v>
      </c>
      <c r="O172" s="45">
        <v>14</v>
      </c>
      <c r="P172" s="46">
        <v>1</v>
      </c>
      <c r="R172" s="76">
        <f t="shared" si="145"/>
        <v>3</v>
      </c>
      <c r="S172" s="76">
        <f t="shared" si="146"/>
        <v>1</v>
      </c>
      <c r="T172" s="76">
        <f t="shared" si="147"/>
        <v>1</v>
      </c>
      <c r="U172" s="76">
        <v>3</v>
      </c>
      <c r="V172" s="76">
        <f t="shared" si="157"/>
        <v>0</v>
      </c>
      <c r="W172" s="76">
        <f t="shared" si="158"/>
        <v>0</v>
      </c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9"/>
      <c r="AV172" s="87" t="s">
        <v>788</v>
      </c>
      <c r="AW172" s="85" t="s">
        <v>788</v>
      </c>
      <c r="AX172" s="85" t="s">
        <v>788</v>
      </c>
      <c r="AY172" s="85" t="s">
        <v>788</v>
      </c>
      <c r="AZ172" s="85" t="str">
        <f t="shared" si="149"/>
        <v>NA</v>
      </c>
      <c r="BA172" s="85" t="str">
        <f t="shared" si="150"/>
        <v>NA</v>
      </c>
      <c r="BB172" s="85" t="str">
        <f t="shared" si="151"/>
        <v>NA</v>
      </c>
      <c r="BC172" s="85" t="str">
        <f t="shared" si="152"/>
        <v>NA</v>
      </c>
      <c r="BD172" s="85" t="str">
        <f t="shared" si="153"/>
        <v>NA</v>
      </c>
      <c r="BE172" s="85" t="str">
        <f t="shared" si="154"/>
        <v>NA</v>
      </c>
      <c r="BF172" s="85" t="str">
        <f t="shared" si="155"/>
        <v>NA</v>
      </c>
      <c r="BG172" s="79" t="str">
        <f t="shared" si="172"/>
        <v>NA</v>
      </c>
      <c r="BH172" s="79" t="str">
        <f t="shared" si="156"/>
        <v>NA</v>
      </c>
      <c r="BI172" s="85" t="str">
        <f t="shared" si="176"/>
        <v>NA</v>
      </c>
      <c r="BJ172" s="85" t="str">
        <f t="shared" si="169"/>
        <v>NA</v>
      </c>
      <c r="BK172" s="85" t="str">
        <f t="shared" si="170"/>
        <v>NA</v>
      </c>
      <c r="BL172" s="85" t="str">
        <f t="shared" si="171"/>
        <v>NA</v>
      </c>
      <c r="BM172" s="85" t="str">
        <f t="shared" si="178"/>
        <v>NA</v>
      </c>
      <c r="BN172" s="85" t="str">
        <f t="shared" si="179"/>
        <v>NA</v>
      </c>
      <c r="BO172" s="85" t="str">
        <f t="shared" si="184"/>
        <v>NA</v>
      </c>
      <c r="BP172" s="85" t="str">
        <f t="shared" si="177"/>
        <v>NA</v>
      </c>
      <c r="BQ172" s="85" t="str">
        <f t="shared" si="185"/>
        <v>NA</v>
      </c>
      <c r="BR172" s="85" t="str">
        <f t="shared" si="165"/>
        <v>NA</v>
      </c>
      <c r="BS172" s="85" t="str">
        <f t="shared" si="187"/>
        <v>NA</v>
      </c>
      <c r="BT172" s="85" t="str">
        <f t="shared" si="182"/>
        <v>NA</v>
      </c>
      <c r="BU172" s="85" t="str">
        <f t="shared" si="183"/>
        <v>NA</v>
      </c>
      <c r="BV172" s="85" t="str">
        <f t="shared" si="186"/>
        <v>NA</v>
      </c>
      <c r="BW172" s="85" t="str">
        <f t="shared" si="134"/>
        <v>NA</v>
      </c>
      <c r="BX172" s="85" t="str">
        <f t="shared" si="175"/>
        <v>NA</v>
      </c>
      <c r="BY172" s="85" t="str">
        <f t="shared" si="174"/>
        <v>NA</v>
      </c>
    </row>
    <row r="173" spans="1:78" ht="17" x14ac:dyDescent="0.2">
      <c r="A173" s="40" t="s">
        <v>397</v>
      </c>
      <c r="B173" s="55" t="s">
        <v>354</v>
      </c>
      <c r="C173" s="3">
        <v>1</v>
      </c>
      <c r="D173" s="3">
        <v>2</v>
      </c>
      <c r="E173" s="121">
        <v>5</v>
      </c>
      <c r="G173" s="124"/>
      <c r="H173" s="115">
        <v>0</v>
      </c>
      <c r="I173" s="56">
        <v>8.5</v>
      </c>
      <c r="J173" s="57" t="s">
        <v>70</v>
      </c>
      <c r="L173" s="45">
        <v>3</v>
      </c>
      <c r="M173" s="45">
        <v>7</v>
      </c>
      <c r="O173" s="45">
        <v>12</v>
      </c>
      <c r="P173" s="46">
        <v>1</v>
      </c>
      <c r="R173" s="76">
        <f t="shared" si="145"/>
        <v>2</v>
      </c>
      <c r="S173" s="76">
        <f t="shared" si="146"/>
        <v>1</v>
      </c>
      <c r="T173" s="76">
        <f t="shared" si="147"/>
        <v>1</v>
      </c>
      <c r="U173" s="76">
        <v>2</v>
      </c>
      <c r="V173" s="76">
        <f t="shared" si="157"/>
        <v>1</v>
      </c>
      <c r="W173" s="76">
        <f t="shared" si="158"/>
        <v>1</v>
      </c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9"/>
      <c r="AV173" s="87" t="s">
        <v>788</v>
      </c>
      <c r="AW173" s="85" t="s">
        <v>788</v>
      </c>
      <c r="AX173" s="85" t="s">
        <v>788</v>
      </c>
      <c r="AY173" s="85" t="s">
        <v>788</v>
      </c>
      <c r="AZ173" s="85" t="str">
        <f t="shared" si="149"/>
        <v>NA</v>
      </c>
      <c r="BA173" s="85" t="str">
        <f t="shared" si="150"/>
        <v>NA</v>
      </c>
      <c r="BB173" s="85" t="str">
        <f t="shared" si="151"/>
        <v>NA</v>
      </c>
      <c r="BC173" s="85" t="str">
        <f t="shared" si="152"/>
        <v>NA</v>
      </c>
      <c r="BD173" s="85" t="str">
        <f t="shared" si="153"/>
        <v>NA</v>
      </c>
      <c r="BE173" s="85" t="str">
        <f t="shared" si="154"/>
        <v>NA</v>
      </c>
      <c r="BF173" s="85" t="str">
        <f t="shared" si="155"/>
        <v>NA</v>
      </c>
      <c r="BG173" s="79" t="str">
        <f t="shared" si="172"/>
        <v>NA</v>
      </c>
      <c r="BH173" s="79" t="str">
        <f t="shared" si="156"/>
        <v>NA</v>
      </c>
      <c r="BI173" s="85" t="str">
        <f t="shared" si="176"/>
        <v>NA</v>
      </c>
      <c r="BJ173" s="85" t="str">
        <f t="shared" si="169"/>
        <v>NA</v>
      </c>
      <c r="BK173" s="85" t="str">
        <f t="shared" si="170"/>
        <v>NA</v>
      </c>
      <c r="BL173" s="85" t="str">
        <f t="shared" si="171"/>
        <v>NA</v>
      </c>
      <c r="BM173" s="85" t="str">
        <f t="shared" si="178"/>
        <v>NA</v>
      </c>
      <c r="BN173" s="85" t="str">
        <f t="shared" si="179"/>
        <v>NA</v>
      </c>
      <c r="BO173" s="85" t="str">
        <f t="shared" si="184"/>
        <v>NA</v>
      </c>
      <c r="BP173" s="85" t="str">
        <f t="shared" si="177"/>
        <v>NA</v>
      </c>
      <c r="BQ173" s="85" t="str">
        <f t="shared" si="185"/>
        <v>NA</v>
      </c>
      <c r="BR173" s="85" t="str">
        <f t="shared" si="165"/>
        <v>NA</v>
      </c>
      <c r="BS173" s="85" t="str">
        <f t="shared" si="187"/>
        <v>NA</v>
      </c>
      <c r="BT173" s="85" t="str">
        <f t="shared" si="182"/>
        <v>NA</v>
      </c>
      <c r="BU173" s="85" t="str">
        <f t="shared" si="183"/>
        <v>NA</v>
      </c>
      <c r="BV173" s="85" t="str">
        <f t="shared" si="186"/>
        <v>NA</v>
      </c>
      <c r="BW173" s="85" t="str">
        <f t="shared" si="134"/>
        <v>NA</v>
      </c>
      <c r="BX173" s="85" t="str">
        <f t="shared" si="175"/>
        <v>NA</v>
      </c>
      <c r="BY173" s="85" t="str">
        <f t="shared" si="174"/>
        <v>NA</v>
      </c>
    </row>
    <row r="174" spans="1:78" ht="17" x14ac:dyDescent="0.2">
      <c r="A174" s="40" t="s">
        <v>399</v>
      </c>
      <c r="B174" s="55" t="s">
        <v>354</v>
      </c>
      <c r="C174" s="3">
        <v>1</v>
      </c>
      <c r="D174" s="3">
        <v>2</v>
      </c>
      <c r="E174" s="121">
        <v>5</v>
      </c>
      <c r="F174" s="2">
        <v>7</v>
      </c>
      <c r="G174" s="124">
        <v>90</v>
      </c>
      <c r="H174" s="115">
        <v>1</v>
      </c>
      <c r="I174" s="56">
        <v>8.6</v>
      </c>
      <c r="J174" s="57" t="s">
        <v>70</v>
      </c>
      <c r="L174" s="45">
        <v>6</v>
      </c>
      <c r="M174" s="45">
        <v>8</v>
      </c>
      <c r="O174" s="45">
        <v>10</v>
      </c>
      <c r="P174" s="46">
        <v>1</v>
      </c>
      <c r="R174" s="76">
        <f t="shared" si="145"/>
        <v>2</v>
      </c>
      <c r="S174" s="76">
        <f t="shared" si="146"/>
        <v>0</v>
      </c>
      <c r="T174" s="76">
        <f t="shared" si="147"/>
        <v>0</v>
      </c>
      <c r="U174" s="76">
        <v>2</v>
      </c>
      <c r="V174" s="76">
        <f t="shared" si="157"/>
        <v>0</v>
      </c>
      <c r="W174" s="76">
        <f t="shared" si="158"/>
        <v>0</v>
      </c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9"/>
      <c r="AV174" s="87" t="s">
        <v>788</v>
      </c>
      <c r="AW174" s="85" t="s">
        <v>788</v>
      </c>
      <c r="AX174" s="85" t="s">
        <v>788</v>
      </c>
      <c r="AY174" s="85" t="s">
        <v>788</v>
      </c>
      <c r="AZ174" s="85" t="str">
        <f t="shared" si="149"/>
        <v>NA</v>
      </c>
      <c r="BA174" s="85" t="str">
        <f t="shared" si="150"/>
        <v>NA</v>
      </c>
      <c r="BB174" s="85" t="str">
        <f t="shared" si="151"/>
        <v>NA</v>
      </c>
      <c r="BC174" s="85" t="str">
        <f t="shared" si="152"/>
        <v>NA</v>
      </c>
      <c r="BD174" s="85" t="str">
        <f t="shared" si="153"/>
        <v>NA</v>
      </c>
      <c r="BE174" s="85" t="str">
        <f t="shared" si="154"/>
        <v>NA</v>
      </c>
      <c r="BF174" s="85" t="str">
        <f t="shared" si="155"/>
        <v>NA</v>
      </c>
      <c r="BG174" s="79" t="str">
        <f t="shared" si="172"/>
        <v>NA</v>
      </c>
      <c r="BH174" s="79" t="str">
        <f t="shared" si="156"/>
        <v>NA</v>
      </c>
      <c r="BI174" s="85" t="str">
        <f t="shared" si="176"/>
        <v>NA</v>
      </c>
      <c r="BJ174" s="85" t="str">
        <f t="shared" si="169"/>
        <v>NA</v>
      </c>
      <c r="BK174" s="85" t="str">
        <f t="shared" si="170"/>
        <v>NA</v>
      </c>
      <c r="BL174" s="85" t="str">
        <f t="shared" si="171"/>
        <v>NA</v>
      </c>
      <c r="BM174" s="85" t="str">
        <f t="shared" si="178"/>
        <v>NA</v>
      </c>
      <c r="BN174" s="85" t="str">
        <f t="shared" si="179"/>
        <v>NA</v>
      </c>
      <c r="BO174" s="85" t="str">
        <f t="shared" si="184"/>
        <v>NA</v>
      </c>
      <c r="BP174" s="85" t="str">
        <f t="shared" si="177"/>
        <v>NA</v>
      </c>
      <c r="BQ174" s="85" t="str">
        <f t="shared" si="185"/>
        <v>NA</v>
      </c>
      <c r="BR174" s="85" t="str">
        <f t="shared" si="165"/>
        <v>NA</v>
      </c>
      <c r="BS174" s="85" t="str">
        <f t="shared" si="187"/>
        <v>NA</v>
      </c>
      <c r="BT174" s="85" t="str">
        <f t="shared" si="182"/>
        <v>NA</v>
      </c>
      <c r="BU174" s="85" t="str">
        <f t="shared" si="183"/>
        <v>NA</v>
      </c>
      <c r="BV174" s="85" t="str">
        <f t="shared" si="186"/>
        <v>NA</v>
      </c>
      <c r="BW174" s="85" t="str">
        <f t="shared" si="134"/>
        <v>NA</v>
      </c>
      <c r="BX174" s="85" t="str">
        <f t="shared" si="175"/>
        <v>NA</v>
      </c>
      <c r="BY174" s="85" t="str">
        <f t="shared" si="174"/>
        <v>NA</v>
      </c>
    </row>
    <row r="175" spans="1:78" x14ac:dyDescent="0.2">
      <c r="A175" s="40" t="s">
        <v>401</v>
      </c>
      <c r="B175" s="55" t="s">
        <v>354</v>
      </c>
      <c r="C175" s="3">
        <v>1</v>
      </c>
      <c r="D175" s="3">
        <v>2</v>
      </c>
      <c r="E175" s="121">
        <v>5</v>
      </c>
      <c r="F175" s="2">
        <v>7</v>
      </c>
      <c r="G175" s="124">
        <v>88</v>
      </c>
      <c r="H175" s="115">
        <v>0</v>
      </c>
      <c r="I175" s="56">
        <v>8.5</v>
      </c>
      <c r="J175" s="57" t="s">
        <v>37</v>
      </c>
      <c r="L175" s="45">
        <v>8</v>
      </c>
      <c r="O175" s="45">
        <v>12</v>
      </c>
      <c r="P175" s="46">
        <v>1</v>
      </c>
      <c r="R175" s="76">
        <f t="shared" si="145"/>
        <v>1</v>
      </c>
      <c r="S175" s="76">
        <f t="shared" si="146"/>
        <v>1</v>
      </c>
      <c r="T175" s="76">
        <f t="shared" si="147"/>
        <v>1</v>
      </c>
      <c r="U175" s="76">
        <v>1</v>
      </c>
      <c r="V175" s="76">
        <f t="shared" si="157"/>
        <v>1</v>
      </c>
      <c r="W175" s="76">
        <f t="shared" si="158"/>
        <v>1</v>
      </c>
      <c r="X175" s="58">
        <v>4.8461538461538458</v>
      </c>
      <c r="Y175" s="58">
        <v>5.6923076923076925</v>
      </c>
      <c r="Z175" s="58">
        <v>4.1538461538461542</v>
      </c>
      <c r="AA175" s="58">
        <v>4.2307692307692308</v>
      </c>
      <c r="AB175" s="58">
        <v>5.384615384615385</v>
      </c>
      <c r="AC175" s="58">
        <v>3.8333333333333335</v>
      </c>
      <c r="AD175" s="58">
        <v>4.916666666666667</v>
      </c>
      <c r="AE175" s="58">
        <v>3.5</v>
      </c>
      <c r="AF175" s="58">
        <v>4.083333333333333</v>
      </c>
      <c r="AG175" s="58">
        <v>3.6153846153846154</v>
      </c>
      <c r="AH175" s="58">
        <v>3.8461538461538463</v>
      </c>
      <c r="AI175" s="58">
        <v>4.5384615384615383</v>
      </c>
      <c r="AJ175" s="58">
        <v>5.615384615384615</v>
      </c>
      <c r="AK175" s="58">
        <v>5.333333333333333</v>
      </c>
      <c r="AL175" s="58">
        <v>3.7777777777777777</v>
      </c>
      <c r="AM175" s="58">
        <v>5</v>
      </c>
      <c r="AN175" s="59">
        <v>4.2142857142857144</v>
      </c>
      <c r="AO175" s="49">
        <v>4.8529914529914526</v>
      </c>
      <c r="AP175" s="49">
        <v>3.9923076923076928</v>
      </c>
      <c r="AQ175" s="49">
        <v>4.6901709401709395</v>
      </c>
      <c r="AR175" s="60">
        <v>4.816239316239316</v>
      </c>
      <c r="AS175" s="51">
        <v>14.5</v>
      </c>
      <c r="AT175" s="51">
        <v>16</v>
      </c>
      <c r="AU175" s="51">
        <v>84</v>
      </c>
      <c r="AV175" s="87">
        <f>IF(AO175&lt;MEDIAN(AO:AO),0,1)</f>
        <v>1</v>
      </c>
      <c r="AW175" s="85">
        <f>IF(AP175&lt;MEDIAN(AP:AP),0,1)</f>
        <v>0</v>
      </c>
      <c r="AX175" s="85">
        <f>IF(AQ175&lt;MEDIAN(AQ:AQ),0,1)</f>
        <v>1</v>
      </c>
      <c r="AY175" s="85">
        <f>IF(AR175&lt;MEDIAN(AR:AR),0,1)</f>
        <v>0</v>
      </c>
      <c r="AZ175" s="85" t="e">
        <f t="shared" si="149"/>
        <v>#N/A</v>
      </c>
      <c r="BA175" s="85">
        <f t="shared" si="150"/>
        <v>0</v>
      </c>
      <c r="BB175" s="85" t="e">
        <f t="shared" si="151"/>
        <v>#N/A</v>
      </c>
      <c r="BC175" s="85" t="e">
        <f t="shared" si="152"/>
        <v>#N/A</v>
      </c>
      <c r="BD175" s="85">
        <f t="shared" si="153"/>
        <v>0</v>
      </c>
      <c r="BE175" s="85">
        <f t="shared" si="154"/>
        <v>0</v>
      </c>
      <c r="BF175" s="85">
        <f t="shared" si="155"/>
        <v>0</v>
      </c>
      <c r="BG175" s="79">
        <f t="shared" si="172"/>
        <v>2</v>
      </c>
      <c r="BH175" s="79">
        <f t="shared" si="156"/>
        <v>0</v>
      </c>
      <c r="BI175" s="85">
        <f t="shared" si="176"/>
        <v>1</v>
      </c>
      <c r="BJ175" s="85">
        <f t="shared" si="169"/>
        <v>1</v>
      </c>
      <c r="BK175" s="85">
        <f t="shared" ref="BK175:BK184" si="188">_xlfn.IFS(ISBLANK(Z175),"NA", Z175&gt;MEDIAN(Z:Z),1,Z175&lt;MEDIAN(Z:Z),0)</f>
        <v>0</v>
      </c>
      <c r="BL175" s="85">
        <f t="shared" ref="BL175:BL206" si="189">_xlfn.IFS(ISBLANK(AA175),"NA", AA175&gt;MEDIAN(AA:AA),1,AA175&lt;MEDIAN(AA:AA),0)</f>
        <v>0</v>
      </c>
      <c r="BM175" s="85">
        <f t="shared" si="178"/>
        <v>1</v>
      </c>
      <c r="BN175" s="85">
        <f t="shared" si="179"/>
        <v>1</v>
      </c>
      <c r="BO175" s="85">
        <f t="shared" si="184"/>
        <v>1</v>
      </c>
      <c r="BP175" s="85">
        <f t="shared" si="177"/>
        <v>0</v>
      </c>
      <c r="BQ175" s="85">
        <f t="shared" si="185"/>
        <v>0</v>
      </c>
      <c r="BR175" s="85">
        <f t="shared" si="165"/>
        <v>0</v>
      </c>
      <c r="BS175" s="85">
        <f t="shared" si="187"/>
        <v>0</v>
      </c>
      <c r="BT175" s="85">
        <f t="shared" si="182"/>
        <v>0</v>
      </c>
      <c r="BU175" s="85">
        <f t="shared" si="183"/>
        <v>1</v>
      </c>
      <c r="BV175" s="85">
        <f t="shared" si="186"/>
        <v>1</v>
      </c>
      <c r="BW175" s="85">
        <f t="shared" ref="BW175:BW238" si="190">_xlfn.IFS(ISBLANK(AL175),"NA", AL175&gt;MEDIAN(AL:AL),1,AL175&lt;MEDIAN(AL:AL),0)</f>
        <v>0</v>
      </c>
      <c r="BX175" s="85">
        <f t="shared" si="175"/>
        <v>1</v>
      </c>
      <c r="BY175" s="85">
        <f t="shared" si="174"/>
        <v>0</v>
      </c>
      <c r="BZ175" s="40">
        <f>LOOKUP(A175,ANT!D:D,ANT!K:K)</f>
        <v>95.1388888888888</v>
      </c>
    </row>
    <row r="176" spans="1:78" ht="17" x14ac:dyDescent="0.2">
      <c r="A176" s="40" t="s">
        <v>403</v>
      </c>
      <c r="B176" s="55" t="s">
        <v>354</v>
      </c>
      <c r="C176" s="3">
        <v>1</v>
      </c>
      <c r="D176" s="3">
        <v>2</v>
      </c>
      <c r="E176" s="121">
        <v>5</v>
      </c>
      <c r="G176" s="124"/>
      <c r="H176" s="115">
        <v>1</v>
      </c>
      <c r="I176" s="56">
        <v>6.7</v>
      </c>
      <c r="J176" s="57" t="s">
        <v>70</v>
      </c>
      <c r="L176" s="45">
        <v>5</v>
      </c>
      <c r="M176" s="45">
        <v>9</v>
      </c>
      <c r="O176" s="45">
        <v>12</v>
      </c>
      <c r="P176" s="46">
        <v>0</v>
      </c>
      <c r="Q176" s="45">
        <v>1</v>
      </c>
      <c r="R176" s="76">
        <f t="shared" si="145"/>
        <v>2</v>
      </c>
      <c r="S176" s="76">
        <f t="shared" si="146"/>
        <v>1</v>
      </c>
      <c r="T176" s="76">
        <f t="shared" si="147"/>
        <v>0</v>
      </c>
      <c r="U176" s="76">
        <v>2</v>
      </c>
      <c r="V176" s="76">
        <f t="shared" si="157"/>
        <v>1</v>
      </c>
      <c r="W176" s="76">
        <f t="shared" si="158"/>
        <v>0</v>
      </c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9"/>
      <c r="AV176" s="87" t="s">
        <v>788</v>
      </c>
      <c r="AW176" s="85" t="s">
        <v>788</v>
      </c>
      <c r="AX176" s="85" t="s">
        <v>788</v>
      </c>
      <c r="AY176" s="85" t="s">
        <v>788</v>
      </c>
      <c r="AZ176" s="85" t="str">
        <f t="shared" si="149"/>
        <v>NA</v>
      </c>
      <c r="BA176" s="85" t="str">
        <f t="shared" si="150"/>
        <v>NA</v>
      </c>
      <c r="BB176" s="85" t="str">
        <f t="shared" si="151"/>
        <v>NA</v>
      </c>
      <c r="BC176" s="85" t="str">
        <f t="shared" si="152"/>
        <v>NA</v>
      </c>
      <c r="BD176" s="85" t="str">
        <f t="shared" si="153"/>
        <v>NA</v>
      </c>
      <c r="BE176" s="85" t="str">
        <f t="shared" si="154"/>
        <v>NA</v>
      </c>
      <c r="BF176" s="85" t="str">
        <f t="shared" si="155"/>
        <v>NA</v>
      </c>
      <c r="BG176" s="79" t="str">
        <f t="shared" si="172"/>
        <v>NA</v>
      </c>
      <c r="BH176" s="79" t="str">
        <f t="shared" si="156"/>
        <v>NA</v>
      </c>
      <c r="BI176" s="85" t="str">
        <f t="shared" si="176"/>
        <v>NA</v>
      </c>
      <c r="BJ176" s="85" t="str">
        <f t="shared" si="169"/>
        <v>NA</v>
      </c>
      <c r="BK176" s="85" t="str">
        <f t="shared" si="188"/>
        <v>NA</v>
      </c>
      <c r="BL176" s="85" t="str">
        <f t="shared" si="189"/>
        <v>NA</v>
      </c>
      <c r="BM176" s="85" t="str">
        <f t="shared" si="178"/>
        <v>NA</v>
      </c>
      <c r="BN176" s="85" t="str">
        <f t="shared" si="179"/>
        <v>NA</v>
      </c>
      <c r="BO176" s="85" t="str">
        <f t="shared" si="184"/>
        <v>NA</v>
      </c>
      <c r="BP176" s="85" t="str">
        <f t="shared" si="177"/>
        <v>NA</v>
      </c>
      <c r="BQ176" s="85" t="str">
        <f t="shared" si="185"/>
        <v>NA</v>
      </c>
      <c r="BR176" s="85" t="str">
        <f t="shared" si="165"/>
        <v>NA</v>
      </c>
      <c r="BS176" s="85" t="str">
        <f t="shared" si="187"/>
        <v>NA</v>
      </c>
      <c r="BT176" s="85" t="str">
        <f t="shared" si="182"/>
        <v>NA</v>
      </c>
      <c r="BU176" s="85" t="str">
        <f t="shared" si="183"/>
        <v>NA</v>
      </c>
      <c r="BV176" s="85" t="str">
        <f t="shared" si="186"/>
        <v>NA</v>
      </c>
      <c r="BW176" s="85" t="str">
        <f t="shared" si="190"/>
        <v>NA</v>
      </c>
      <c r="BX176" s="85" t="str">
        <f t="shared" si="175"/>
        <v>NA</v>
      </c>
      <c r="BY176" s="85" t="str">
        <f t="shared" si="174"/>
        <v>NA</v>
      </c>
    </row>
    <row r="177" spans="1:78" ht="17" x14ac:dyDescent="0.2">
      <c r="A177" s="40" t="s">
        <v>405</v>
      </c>
      <c r="B177" s="55" t="s">
        <v>354</v>
      </c>
      <c r="C177" s="3">
        <v>1</v>
      </c>
      <c r="D177" s="3">
        <v>2</v>
      </c>
      <c r="E177" s="121">
        <v>5</v>
      </c>
      <c r="G177" s="124"/>
      <c r="H177" s="115">
        <v>0</v>
      </c>
      <c r="I177" s="56">
        <v>7.2</v>
      </c>
      <c r="J177" s="57" t="s">
        <v>70</v>
      </c>
      <c r="L177" s="45">
        <v>12</v>
      </c>
      <c r="M177" s="45">
        <v>3</v>
      </c>
      <c r="N177" s="45" t="s">
        <v>407</v>
      </c>
      <c r="O177" s="45">
        <v>12</v>
      </c>
      <c r="P177" s="46">
        <v>1</v>
      </c>
      <c r="R177" s="76">
        <f t="shared" si="145"/>
        <v>3</v>
      </c>
      <c r="S177" s="76">
        <f t="shared" si="146"/>
        <v>1</v>
      </c>
      <c r="T177" s="76">
        <f t="shared" si="147"/>
        <v>1</v>
      </c>
      <c r="U177" s="76">
        <v>3</v>
      </c>
      <c r="V177" s="76">
        <f t="shared" si="157"/>
        <v>1</v>
      </c>
      <c r="W177" s="76">
        <f t="shared" si="158"/>
        <v>1</v>
      </c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9"/>
      <c r="AV177" s="87" t="s">
        <v>788</v>
      </c>
      <c r="AW177" s="85" t="s">
        <v>788</v>
      </c>
      <c r="AX177" s="85" t="s">
        <v>788</v>
      </c>
      <c r="AY177" s="85" t="s">
        <v>788</v>
      </c>
      <c r="AZ177" s="85" t="str">
        <f t="shared" si="149"/>
        <v>NA</v>
      </c>
      <c r="BA177" s="85" t="str">
        <f t="shared" si="150"/>
        <v>NA</v>
      </c>
      <c r="BB177" s="85" t="str">
        <f t="shared" si="151"/>
        <v>NA</v>
      </c>
      <c r="BC177" s="85" t="str">
        <f t="shared" si="152"/>
        <v>NA</v>
      </c>
      <c r="BD177" s="85" t="str">
        <f t="shared" si="153"/>
        <v>NA</v>
      </c>
      <c r="BE177" s="85" t="str">
        <f t="shared" si="154"/>
        <v>NA</v>
      </c>
      <c r="BF177" s="85" t="str">
        <f t="shared" si="155"/>
        <v>NA</v>
      </c>
      <c r="BG177" s="79" t="str">
        <f t="shared" si="172"/>
        <v>NA</v>
      </c>
      <c r="BH177" s="79" t="str">
        <f t="shared" si="156"/>
        <v>NA</v>
      </c>
      <c r="BI177" s="85" t="str">
        <f t="shared" si="176"/>
        <v>NA</v>
      </c>
      <c r="BJ177" s="85" t="str">
        <f t="shared" si="169"/>
        <v>NA</v>
      </c>
      <c r="BK177" s="85" t="str">
        <f t="shared" si="188"/>
        <v>NA</v>
      </c>
      <c r="BL177" s="85" t="str">
        <f t="shared" si="189"/>
        <v>NA</v>
      </c>
      <c r="BM177" s="85" t="str">
        <f t="shared" si="178"/>
        <v>NA</v>
      </c>
      <c r="BN177" s="85" t="str">
        <f t="shared" si="179"/>
        <v>NA</v>
      </c>
      <c r="BO177" s="85" t="str">
        <f t="shared" si="184"/>
        <v>NA</v>
      </c>
      <c r="BP177" s="85" t="str">
        <f t="shared" si="177"/>
        <v>NA</v>
      </c>
      <c r="BQ177" s="85" t="str">
        <f t="shared" si="185"/>
        <v>NA</v>
      </c>
      <c r="BR177" s="85" t="str">
        <f t="shared" si="165"/>
        <v>NA</v>
      </c>
      <c r="BS177" s="85" t="str">
        <f t="shared" si="187"/>
        <v>NA</v>
      </c>
      <c r="BT177" s="85" t="str">
        <f t="shared" si="182"/>
        <v>NA</v>
      </c>
      <c r="BU177" s="85" t="str">
        <f t="shared" si="183"/>
        <v>NA</v>
      </c>
      <c r="BV177" s="85" t="str">
        <f t="shared" si="186"/>
        <v>NA</v>
      </c>
      <c r="BW177" s="85" t="str">
        <f t="shared" si="190"/>
        <v>NA</v>
      </c>
      <c r="BX177" s="85" t="str">
        <f t="shared" si="175"/>
        <v>NA</v>
      </c>
      <c r="BY177" s="85" t="str">
        <f t="shared" si="174"/>
        <v>NA</v>
      </c>
    </row>
    <row r="178" spans="1:78" x14ac:dyDescent="0.2">
      <c r="A178" s="40" t="s">
        <v>408</v>
      </c>
      <c r="B178" s="55" t="s">
        <v>354</v>
      </c>
      <c r="C178" s="3">
        <v>1</v>
      </c>
      <c r="D178" s="3">
        <v>2</v>
      </c>
      <c r="E178" s="121">
        <v>5</v>
      </c>
      <c r="F178" s="2">
        <v>7</v>
      </c>
      <c r="G178" s="124">
        <v>89</v>
      </c>
      <c r="H178" s="115">
        <v>0</v>
      </c>
      <c r="I178" s="56">
        <v>8.1</v>
      </c>
      <c r="J178" s="57" t="s">
        <v>37</v>
      </c>
      <c r="L178" s="45">
        <v>6</v>
      </c>
      <c r="M178" s="45">
        <v>8</v>
      </c>
      <c r="O178" s="45">
        <v>12</v>
      </c>
      <c r="P178" s="46">
        <v>0</v>
      </c>
      <c r="Q178" s="45">
        <v>1</v>
      </c>
      <c r="R178" s="76">
        <f t="shared" si="145"/>
        <v>2</v>
      </c>
      <c r="S178" s="76">
        <f t="shared" si="146"/>
        <v>1</v>
      </c>
      <c r="T178" s="76">
        <f t="shared" si="147"/>
        <v>0</v>
      </c>
      <c r="U178" s="76">
        <v>2</v>
      </c>
      <c r="V178" s="76">
        <f t="shared" si="157"/>
        <v>1</v>
      </c>
      <c r="W178" s="76">
        <f t="shared" si="158"/>
        <v>0</v>
      </c>
      <c r="X178" s="58">
        <v>3.75</v>
      </c>
      <c r="Y178" s="58">
        <v>4.4000000000000004</v>
      </c>
      <c r="Z178" s="58">
        <v>3.7</v>
      </c>
      <c r="AA178" s="58">
        <v>3.1666666666666665</v>
      </c>
      <c r="AB178" s="58">
        <v>4.25</v>
      </c>
      <c r="AC178" s="58">
        <v>3.5</v>
      </c>
      <c r="AD178" s="58">
        <v>5</v>
      </c>
      <c r="AE178" s="58">
        <v>3.5</v>
      </c>
      <c r="AF178" s="58">
        <v>4</v>
      </c>
      <c r="AG178" s="58">
        <v>3.625</v>
      </c>
      <c r="AH178" s="58">
        <v>6</v>
      </c>
      <c r="AI178" s="58">
        <v>5.1818181818181817</v>
      </c>
      <c r="AJ178" s="58">
        <v>5.6363636363636367</v>
      </c>
      <c r="AK178" s="58">
        <v>5.25</v>
      </c>
      <c r="AL178" s="58">
        <v>4.8571428571428568</v>
      </c>
      <c r="AM178" s="58">
        <v>4.25</v>
      </c>
      <c r="AN178" s="59">
        <v>4.6363636363636367</v>
      </c>
      <c r="AO178" s="49">
        <v>5.0350649350649359</v>
      </c>
      <c r="AP178" s="49">
        <v>4.4249999999999998</v>
      </c>
      <c r="AQ178" s="49">
        <v>3.7944444444444443</v>
      </c>
      <c r="AR178" s="60">
        <v>5.2313311688311694</v>
      </c>
      <c r="AS178" s="51">
        <v>70</v>
      </c>
      <c r="AT178" s="51">
        <v>-324</v>
      </c>
      <c r="AU178" s="51">
        <v>133.5</v>
      </c>
      <c r="AV178" s="87">
        <f>IF(AO178&lt;MEDIAN(AO:AO),0,1)</f>
        <v>1</v>
      </c>
      <c r="AW178" s="85">
        <f>IF(AP178&lt;MEDIAN(AP:AP),0,1)</f>
        <v>1</v>
      </c>
      <c r="AX178" s="85">
        <f>IF(AQ178&lt;MEDIAN(AQ:AQ),0,1)</f>
        <v>0</v>
      </c>
      <c r="AY178" s="85">
        <f>IF(AR178&lt;MEDIAN(AR:AR),0,1)</f>
        <v>1</v>
      </c>
      <c r="AZ178" s="85">
        <f t="shared" si="149"/>
        <v>1</v>
      </c>
      <c r="BA178" s="85" t="e">
        <f t="shared" si="150"/>
        <v>#N/A</v>
      </c>
      <c r="BB178" s="85">
        <f t="shared" si="151"/>
        <v>0</v>
      </c>
      <c r="BC178" s="85">
        <f t="shared" si="152"/>
        <v>1</v>
      </c>
      <c r="BD178" s="85">
        <f t="shared" si="153"/>
        <v>1</v>
      </c>
      <c r="BE178" s="85">
        <f t="shared" si="154"/>
        <v>0</v>
      </c>
      <c r="BF178" s="85">
        <f t="shared" si="155"/>
        <v>1</v>
      </c>
      <c r="BG178" s="79">
        <f t="shared" si="172"/>
        <v>3</v>
      </c>
      <c r="BH178" s="79">
        <f t="shared" si="156"/>
        <v>3</v>
      </c>
      <c r="BI178" s="85">
        <f t="shared" si="176"/>
        <v>0</v>
      </c>
      <c r="BJ178" s="85">
        <f t="shared" si="169"/>
        <v>0</v>
      </c>
      <c r="BK178" s="85">
        <f t="shared" si="188"/>
        <v>0</v>
      </c>
      <c r="BL178" s="85">
        <f t="shared" si="189"/>
        <v>0</v>
      </c>
      <c r="BM178" s="85">
        <f t="shared" si="178"/>
        <v>0</v>
      </c>
      <c r="BN178" s="85">
        <f t="shared" si="179"/>
        <v>0</v>
      </c>
      <c r="BO178" s="85">
        <f t="shared" si="184"/>
        <v>1</v>
      </c>
      <c r="BP178" s="85">
        <f t="shared" si="177"/>
        <v>0</v>
      </c>
      <c r="BQ178" s="85">
        <f t="shared" si="185"/>
        <v>0</v>
      </c>
      <c r="BR178" s="85">
        <f t="shared" si="165"/>
        <v>0</v>
      </c>
      <c r="BS178" s="85">
        <f t="shared" si="187"/>
        <v>1</v>
      </c>
      <c r="BT178" s="85">
        <f t="shared" si="182"/>
        <v>1</v>
      </c>
      <c r="BU178" s="85">
        <f t="shared" si="183"/>
        <v>1</v>
      </c>
      <c r="BV178" s="85">
        <f t="shared" si="186"/>
        <v>1</v>
      </c>
      <c r="BW178" s="85">
        <f t="shared" si="190"/>
        <v>1</v>
      </c>
      <c r="BX178" s="85">
        <f t="shared" si="175"/>
        <v>0</v>
      </c>
      <c r="BY178" s="85">
        <f t="shared" si="174"/>
        <v>1</v>
      </c>
      <c r="BZ178" s="40">
        <f>LOOKUP(A178,ANT!D:D,ANT!K:K)</f>
        <v>30.5555555555555</v>
      </c>
    </row>
    <row r="179" spans="1:78" ht="17" x14ac:dyDescent="0.2">
      <c r="A179" s="40" t="s">
        <v>410</v>
      </c>
      <c r="B179" s="55" t="s">
        <v>354</v>
      </c>
      <c r="C179" s="3">
        <v>1</v>
      </c>
      <c r="D179" s="3">
        <v>2</v>
      </c>
      <c r="E179" s="121">
        <v>5</v>
      </c>
      <c r="G179" s="124"/>
      <c r="H179" s="115">
        <v>1</v>
      </c>
      <c r="I179" s="56">
        <v>9.1999999999999993</v>
      </c>
      <c r="J179" s="57" t="s">
        <v>84</v>
      </c>
      <c r="L179" s="45">
        <v>9</v>
      </c>
      <c r="O179" s="45">
        <v>12</v>
      </c>
      <c r="P179" s="46">
        <v>1</v>
      </c>
      <c r="R179" s="76">
        <f t="shared" si="145"/>
        <v>1</v>
      </c>
      <c r="S179" s="76">
        <f t="shared" si="146"/>
        <v>1</v>
      </c>
      <c r="T179" s="76">
        <f t="shared" si="147"/>
        <v>1</v>
      </c>
      <c r="U179" s="76">
        <v>1</v>
      </c>
      <c r="V179" s="76">
        <f t="shared" si="157"/>
        <v>1</v>
      </c>
      <c r="W179" s="76">
        <f t="shared" si="158"/>
        <v>1</v>
      </c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9"/>
      <c r="AS179" s="51">
        <v>76.5</v>
      </c>
      <c r="AT179" s="51">
        <v>54.5</v>
      </c>
      <c r="AU179" s="51">
        <v>53.5</v>
      </c>
      <c r="AV179" s="87" t="s">
        <v>788</v>
      </c>
      <c r="AW179" s="85" t="s">
        <v>788</v>
      </c>
      <c r="AX179" s="85" t="s">
        <v>788</v>
      </c>
      <c r="AY179" s="85" t="s">
        <v>788</v>
      </c>
      <c r="AZ179" s="85" t="str">
        <f t="shared" si="149"/>
        <v>NA</v>
      </c>
      <c r="BA179" s="85" t="str">
        <f t="shared" si="150"/>
        <v>NA</v>
      </c>
      <c r="BB179" s="85" t="str">
        <f t="shared" si="151"/>
        <v>NA</v>
      </c>
      <c r="BC179" s="85" t="str">
        <f t="shared" si="152"/>
        <v>NA</v>
      </c>
      <c r="BD179" s="85">
        <f t="shared" si="153"/>
        <v>1</v>
      </c>
      <c r="BE179" s="85">
        <f t="shared" si="154"/>
        <v>1</v>
      </c>
      <c r="BF179" s="85">
        <f t="shared" si="155"/>
        <v>0</v>
      </c>
      <c r="BG179" s="79" t="str">
        <f t="shared" si="172"/>
        <v>NA</v>
      </c>
      <c r="BH179" s="79" t="str">
        <f t="shared" si="156"/>
        <v>NA</v>
      </c>
      <c r="BI179" s="85" t="str">
        <f t="shared" si="176"/>
        <v>NA</v>
      </c>
      <c r="BJ179" s="85" t="str">
        <f t="shared" si="169"/>
        <v>NA</v>
      </c>
      <c r="BK179" s="85" t="str">
        <f t="shared" si="188"/>
        <v>NA</v>
      </c>
      <c r="BL179" s="85" t="str">
        <f t="shared" si="189"/>
        <v>NA</v>
      </c>
      <c r="BM179" s="85" t="str">
        <f t="shared" si="178"/>
        <v>NA</v>
      </c>
      <c r="BN179" s="85" t="str">
        <f t="shared" si="179"/>
        <v>NA</v>
      </c>
      <c r="BO179" s="85" t="str">
        <f t="shared" si="184"/>
        <v>NA</v>
      </c>
      <c r="BP179" s="85" t="str">
        <f t="shared" si="177"/>
        <v>NA</v>
      </c>
      <c r="BQ179" s="85" t="str">
        <f t="shared" si="185"/>
        <v>NA</v>
      </c>
      <c r="BR179" s="85" t="str">
        <f t="shared" si="165"/>
        <v>NA</v>
      </c>
      <c r="BS179" s="85" t="str">
        <f t="shared" si="187"/>
        <v>NA</v>
      </c>
      <c r="BT179" s="85" t="str">
        <f t="shared" si="182"/>
        <v>NA</v>
      </c>
      <c r="BU179" s="85" t="str">
        <f t="shared" si="183"/>
        <v>NA</v>
      </c>
      <c r="BV179" s="85" t="str">
        <f t="shared" si="186"/>
        <v>NA</v>
      </c>
      <c r="BW179" s="85" t="str">
        <f t="shared" si="190"/>
        <v>NA</v>
      </c>
      <c r="BX179" s="85" t="str">
        <f t="shared" si="175"/>
        <v>NA</v>
      </c>
      <c r="BY179" s="85" t="str">
        <f t="shared" si="174"/>
        <v>NA</v>
      </c>
      <c r="BZ179" s="40">
        <f>LOOKUP(A179,ANT!D:D,ANT!K:K)</f>
        <v>94.4444444444444</v>
      </c>
    </row>
    <row r="180" spans="1:78" ht="17" x14ac:dyDescent="0.2">
      <c r="A180" s="40" t="s">
        <v>412</v>
      </c>
      <c r="B180" s="55" t="s">
        <v>354</v>
      </c>
      <c r="C180" s="3">
        <v>1</v>
      </c>
      <c r="D180" s="3">
        <v>2</v>
      </c>
      <c r="E180" s="121">
        <v>5</v>
      </c>
      <c r="G180" s="124"/>
      <c r="H180" s="115">
        <v>0</v>
      </c>
      <c r="I180" s="56">
        <v>9</v>
      </c>
      <c r="J180" s="57" t="s">
        <v>70</v>
      </c>
      <c r="L180" s="45">
        <v>7</v>
      </c>
      <c r="O180" s="45">
        <v>12</v>
      </c>
      <c r="P180" s="46">
        <v>0</v>
      </c>
      <c r="Q180" s="45">
        <v>1</v>
      </c>
      <c r="R180" s="76">
        <f t="shared" si="145"/>
        <v>1</v>
      </c>
      <c r="S180" s="76">
        <f t="shared" si="146"/>
        <v>1</v>
      </c>
      <c r="T180" s="76">
        <f t="shared" si="147"/>
        <v>0</v>
      </c>
      <c r="U180" s="76">
        <v>1</v>
      </c>
      <c r="V180" s="76">
        <f t="shared" si="157"/>
        <v>1</v>
      </c>
      <c r="W180" s="76">
        <f t="shared" si="158"/>
        <v>0</v>
      </c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9"/>
      <c r="AV180" s="87" t="s">
        <v>788</v>
      </c>
      <c r="AW180" s="85" t="s">
        <v>788</v>
      </c>
      <c r="AX180" s="85" t="s">
        <v>788</v>
      </c>
      <c r="AY180" s="85" t="s">
        <v>788</v>
      </c>
      <c r="AZ180" s="85" t="str">
        <f t="shared" si="149"/>
        <v>NA</v>
      </c>
      <c r="BA180" s="85" t="str">
        <f t="shared" si="150"/>
        <v>NA</v>
      </c>
      <c r="BB180" s="85" t="str">
        <f t="shared" si="151"/>
        <v>NA</v>
      </c>
      <c r="BC180" s="85" t="str">
        <f t="shared" si="152"/>
        <v>NA</v>
      </c>
      <c r="BD180" s="85" t="str">
        <f t="shared" si="153"/>
        <v>NA</v>
      </c>
      <c r="BE180" s="85" t="str">
        <f t="shared" si="154"/>
        <v>NA</v>
      </c>
      <c r="BF180" s="85" t="str">
        <f t="shared" si="155"/>
        <v>NA</v>
      </c>
      <c r="BG180" s="79" t="str">
        <f t="shared" si="172"/>
        <v>NA</v>
      </c>
      <c r="BH180" s="79" t="str">
        <f t="shared" si="156"/>
        <v>NA</v>
      </c>
      <c r="BI180" s="85" t="str">
        <f t="shared" si="176"/>
        <v>NA</v>
      </c>
      <c r="BJ180" s="85" t="str">
        <f t="shared" si="169"/>
        <v>NA</v>
      </c>
      <c r="BK180" s="85" t="str">
        <f t="shared" si="188"/>
        <v>NA</v>
      </c>
      <c r="BL180" s="85" t="str">
        <f t="shared" si="189"/>
        <v>NA</v>
      </c>
      <c r="BM180" s="85" t="str">
        <f t="shared" si="178"/>
        <v>NA</v>
      </c>
      <c r="BN180" s="85" t="str">
        <f t="shared" si="179"/>
        <v>NA</v>
      </c>
      <c r="BO180" s="85" t="str">
        <f t="shared" si="184"/>
        <v>NA</v>
      </c>
      <c r="BP180" s="85" t="str">
        <f t="shared" si="177"/>
        <v>NA</v>
      </c>
      <c r="BQ180" s="85" t="str">
        <f t="shared" si="185"/>
        <v>NA</v>
      </c>
      <c r="BR180" s="85" t="str">
        <f t="shared" si="165"/>
        <v>NA</v>
      </c>
      <c r="BS180" s="85" t="str">
        <f t="shared" si="187"/>
        <v>NA</v>
      </c>
      <c r="BT180" s="85" t="str">
        <f t="shared" si="182"/>
        <v>NA</v>
      </c>
      <c r="BU180" s="85" t="str">
        <f t="shared" si="183"/>
        <v>NA</v>
      </c>
      <c r="BV180" s="85" t="str">
        <f t="shared" si="186"/>
        <v>NA</v>
      </c>
      <c r="BW180" s="85" t="str">
        <f t="shared" si="190"/>
        <v>NA</v>
      </c>
      <c r="BX180" s="85" t="str">
        <f t="shared" si="175"/>
        <v>NA</v>
      </c>
      <c r="BY180" s="85" t="str">
        <f t="shared" ref="BY180:BY211" si="191">_xlfn.IFS(ISBLANK(AN180),"NA", AN180&gt;MEDIAN(AN:AN),1,AN180&lt;MEDIAN(AN:AN),0)</f>
        <v>NA</v>
      </c>
    </row>
    <row r="181" spans="1:78" ht="17" x14ac:dyDescent="0.2">
      <c r="A181" s="40" t="s">
        <v>414</v>
      </c>
      <c r="B181" s="55" t="s">
        <v>354</v>
      </c>
      <c r="C181" s="3">
        <v>1</v>
      </c>
      <c r="D181" s="3">
        <v>2</v>
      </c>
      <c r="E181" s="121">
        <v>5</v>
      </c>
      <c r="G181" s="124"/>
      <c r="H181" s="115">
        <v>0</v>
      </c>
      <c r="I181" s="56">
        <v>8.4</v>
      </c>
      <c r="J181" s="57" t="s">
        <v>70</v>
      </c>
      <c r="L181" s="45">
        <v>4</v>
      </c>
      <c r="M181" s="45">
        <v>7</v>
      </c>
      <c r="O181" s="45">
        <v>12</v>
      </c>
      <c r="P181" s="46">
        <v>1</v>
      </c>
      <c r="R181" s="76">
        <f t="shared" si="145"/>
        <v>2</v>
      </c>
      <c r="S181" s="76">
        <f t="shared" si="146"/>
        <v>1</v>
      </c>
      <c r="T181" s="76">
        <f t="shared" si="147"/>
        <v>1</v>
      </c>
      <c r="U181" s="76">
        <v>2</v>
      </c>
      <c r="V181" s="76">
        <f t="shared" si="157"/>
        <v>1</v>
      </c>
      <c r="W181" s="76">
        <f t="shared" si="158"/>
        <v>1</v>
      </c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9"/>
      <c r="AV181" s="87" t="s">
        <v>788</v>
      </c>
      <c r="AW181" s="85" t="s">
        <v>788</v>
      </c>
      <c r="AX181" s="85" t="s">
        <v>788</v>
      </c>
      <c r="AY181" s="85" t="s">
        <v>788</v>
      </c>
      <c r="AZ181" s="85" t="str">
        <f t="shared" si="149"/>
        <v>NA</v>
      </c>
      <c r="BA181" s="85" t="str">
        <f t="shared" si="150"/>
        <v>NA</v>
      </c>
      <c r="BB181" s="85" t="str">
        <f t="shared" si="151"/>
        <v>NA</v>
      </c>
      <c r="BC181" s="85" t="str">
        <f t="shared" si="152"/>
        <v>NA</v>
      </c>
      <c r="BD181" s="85" t="str">
        <f t="shared" si="153"/>
        <v>NA</v>
      </c>
      <c r="BE181" s="85" t="str">
        <f t="shared" si="154"/>
        <v>NA</v>
      </c>
      <c r="BF181" s="85" t="str">
        <f t="shared" si="155"/>
        <v>NA</v>
      </c>
      <c r="BG181" s="79" t="str">
        <f t="shared" si="172"/>
        <v>NA</v>
      </c>
      <c r="BH181" s="79" t="str">
        <f t="shared" si="156"/>
        <v>NA</v>
      </c>
      <c r="BI181" s="85" t="str">
        <f t="shared" si="176"/>
        <v>NA</v>
      </c>
      <c r="BJ181" s="85" t="str">
        <f t="shared" si="169"/>
        <v>NA</v>
      </c>
      <c r="BK181" s="85" t="str">
        <f t="shared" si="188"/>
        <v>NA</v>
      </c>
      <c r="BL181" s="85" t="str">
        <f t="shared" si="189"/>
        <v>NA</v>
      </c>
      <c r="BM181" s="85" t="str">
        <f t="shared" si="178"/>
        <v>NA</v>
      </c>
      <c r="BN181" s="85" t="str">
        <f t="shared" si="179"/>
        <v>NA</v>
      </c>
      <c r="BO181" s="85" t="str">
        <f t="shared" si="184"/>
        <v>NA</v>
      </c>
      <c r="BP181" s="85" t="str">
        <f t="shared" si="177"/>
        <v>NA</v>
      </c>
      <c r="BQ181" s="85" t="str">
        <f t="shared" si="185"/>
        <v>NA</v>
      </c>
      <c r="BR181" s="85" t="str">
        <f t="shared" si="165"/>
        <v>NA</v>
      </c>
      <c r="BS181" s="85" t="str">
        <f t="shared" si="187"/>
        <v>NA</v>
      </c>
      <c r="BT181" s="85" t="str">
        <f t="shared" si="182"/>
        <v>NA</v>
      </c>
      <c r="BU181" s="85" t="str">
        <f t="shared" si="183"/>
        <v>NA</v>
      </c>
      <c r="BV181" s="85" t="str">
        <f t="shared" si="186"/>
        <v>NA</v>
      </c>
      <c r="BW181" s="85" t="str">
        <f t="shared" si="190"/>
        <v>NA</v>
      </c>
      <c r="BX181" s="85" t="str">
        <f t="shared" ref="BX181:BX202" si="192">_xlfn.IFS(ISBLANK(AM181),"NA", AM181&gt;MEDIAN(AM:AM),1,AM181&lt;MEDIAN(AM:AM),0)</f>
        <v>NA</v>
      </c>
      <c r="BY181" s="85" t="str">
        <f t="shared" si="191"/>
        <v>NA</v>
      </c>
    </row>
    <row r="182" spans="1:78" ht="17" x14ac:dyDescent="0.2">
      <c r="A182" s="40" t="s">
        <v>416</v>
      </c>
      <c r="B182" s="55" t="s">
        <v>354</v>
      </c>
      <c r="C182" s="3">
        <v>1</v>
      </c>
      <c r="D182" s="3">
        <v>2</v>
      </c>
      <c r="E182" s="121">
        <v>5</v>
      </c>
      <c r="F182" s="2">
        <v>7</v>
      </c>
      <c r="G182" s="124">
        <v>94</v>
      </c>
      <c r="H182" s="115">
        <v>0</v>
      </c>
      <c r="I182" s="56">
        <v>8.9</v>
      </c>
      <c r="J182" s="57" t="s">
        <v>70</v>
      </c>
      <c r="L182" s="45">
        <v>10</v>
      </c>
      <c r="O182" s="45">
        <v>13</v>
      </c>
      <c r="P182" s="46">
        <v>1</v>
      </c>
      <c r="R182" s="76">
        <f t="shared" si="145"/>
        <v>1</v>
      </c>
      <c r="S182" s="76">
        <f t="shared" si="146"/>
        <v>1</v>
      </c>
      <c r="T182" s="76">
        <f t="shared" si="147"/>
        <v>1</v>
      </c>
      <c r="U182" s="76">
        <v>1</v>
      </c>
      <c r="V182" s="76">
        <f t="shared" si="157"/>
        <v>1</v>
      </c>
      <c r="W182" s="76">
        <f t="shared" si="158"/>
        <v>1</v>
      </c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9"/>
      <c r="AV182" s="87" t="s">
        <v>788</v>
      </c>
      <c r="AW182" s="85" t="s">
        <v>788</v>
      </c>
      <c r="AX182" s="85" t="s">
        <v>788</v>
      </c>
      <c r="AY182" s="85" t="s">
        <v>788</v>
      </c>
      <c r="AZ182" s="85" t="str">
        <f t="shared" si="149"/>
        <v>NA</v>
      </c>
      <c r="BA182" s="85" t="str">
        <f t="shared" si="150"/>
        <v>NA</v>
      </c>
      <c r="BB182" s="85" t="str">
        <f t="shared" si="151"/>
        <v>NA</v>
      </c>
      <c r="BC182" s="85" t="str">
        <f t="shared" si="152"/>
        <v>NA</v>
      </c>
      <c r="BD182" s="85" t="str">
        <f t="shared" si="153"/>
        <v>NA</v>
      </c>
      <c r="BE182" s="85" t="str">
        <f t="shared" si="154"/>
        <v>NA</v>
      </c>
      <c r="BF182" s="85" t="str">
        <f t="shared" si="155"/>
        <v>NA</v>
      </c>
      <c r="BG182" s="79" t="str">
        <f t="shared" si="172"/>
        <v>NA</v>
      </c>
      <c r="BH182" s="79" t="str">
        <f t="shared" si="156"/>
        <v>NA</v>
      </c>
      <c r="BI182" s="85" t="str">
        <f t="shared" ref="BI182:BI213" si="193">_xlfn.IFS(ISBLANK(X182),"NA", X182&gt;MEDIAN(X:X),1,X182&lt;MEDIAN(X:X),0)</f>
        <v>NA</v>
      </c>
      <c r="BJ182" s="85" t="str">
        <f t="shared" si="169"/>
        <v>NA</v>
      </c>
      <c r="BK182" s="85" t="str">
        <f t="shared" si="188"/>
        <v>NA</v>
      </c>
      <c r="BL182" s="85" t="str">
        <f t="shared" si="189"/>
        <v>NA</v>
      </c>
      <c r="BM182" s="85" t="str">
        <f t="shared" si="178"/>
        <v>NA</v>
      </c>
      <c r="BN182" s="85" t="str">
        <f t="shared" si="179"/>
        <v>NA</v>
      </c>
      <c r="BO182" s="85" t="str">
        <f t="shared" si="184"/>
        <v>NA</v>
      </c>
      <c r="BP182" s="85" t="str">
        <f t="shared" si="177"/>
        <v>NA</v>
      </c>
      <c r="BQ182" s="85" t="str">
        <f t="shared" si="185"/>
        <v>NA</v>
      </c>
      <c r="BR182" s="85" t="str">
        <f t="shared" si="165"/>
        <v>NA</v>
      </c>
      <c r="BS182" s="85" t="str">
        <f t="shared" si="187"/>
        <v>NA</v>
      </c>
      <c r="BT182" s="85" t="str">
        <f t="shared" si="182"/>
        <v>NA</v>
      </c>
      <c r="BU182" s="85" t="str">
        <f t="shared" si="183"/>
        <v>NA</v>
      </c>
      <c r="BV182" s="85" t="str">
        <f t="shared" si="186"/>
        <v>NA</v>
      </c>
      <c r="BW182" s="85" t="str">
        <f t="shared" si="190"/>
        <v>NA</v>
      </c>
      <c r="BX182" s="85" t="str">
        <f t="shared" si="192"/>
        <v>NA</v>
      </c>
      <c r="BY182" s="85" t="str">
        <f t="shared" si="191"/>
        <v>NA</v>
      </c>
    </row>
    <row r="183" spans="1:78" ht="17" x14ac:dyDescent="0.2">
      <c r="A183" s="40" t="s">
        <v>418</v>
      </c>
      <c r="B183" s="55" t="s">
        <v>354</v>
      </c>
      <c r="C183" s="3">
        <v>1</v>
      </c>
      <c r="D183" s="3">
        <v>2</v>
      </c>
      <c r="E183" s="121">
        <v>5</v>
      </c>
      <c r="G183" s="124"/>
      <c r="H183" s="115">
        <v>0</v>
      </c>
      <c r="I183" s="56">
        <v>9.3000000000000007</v>
      </c>
      <c r="J183" s="57" t="s">
        <v>70</v>
      </c>
      <c r="L183" s="45">
        <v>7</v>
      </c>
      <c r="O183" s="45">
        <v>12</v>
      </c>
      <c r="P183" s="46">
        <v>0</v>
      </c>
      <c r="Q183" s="45">
        <v>1</v>
      </c>
      <c r="R183" s="76">
        <f t="shared" si="145"/>
        <v>1</v>
      </c>
      <c r="S183" s="76">
        <f t="shared" si="146"/>
        <v>1</v>
      </c>
      <c r="T183" s="76">
        <f t="shared" si="147"/>
        <v>0</v>
      </c>
      <c r="U183" s="76">
        <v>1</v>
      </c>
      <c r="V183" s="76">
        <f t="shared" si="157"/>
        <v>1</v>
      </c>
      <c r="W183" s="76">
        <f t="shared" si="158"/>
        <v>0</v>
      </c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9"/>
      <c r="AV183" s="87" t="s">
        <v>788</v>
      </c>
      <c r="AW183" s="85" t="s">
        <v>788</v>
      </c>
      <c r="AX183" s="85" t="s">
        <v>788</v>
      </c>
      <c r="AY183" s="85" t="s">
        <v>788</v>
      </c>
      <c r="AZ183" s="85" t="str">
        <f t="shared" si="149"/>
        <v>NA</v>
      </c>
      <c r="BA183" s="85" t="str">
        <f t="shared" si="150"/>
        <v>NA</v>
      </c>
      <c r="BB183" s="85" t="str">
        <f t="shared" si="151"/>
        <v>NA</v>
      </c>
      <c r="BC183" s="85" t="str">
        <f t="shared" si="152"/>
        <v>NA</v>
      </c>
      <c r="BD183" s="85" t="str">
        <f t="shared" si="153"/>
        <v>NA</v>
      </c>
      <c r="BE183" s="85" t="str">
        <f t="shared" si="154"/>
        <v>NA</v>
      </c>
      <c r="BF183" s="85" t="str">
        <f t="shared" si="155"/>
        <v>NA</v>
      </c>
      <c r="BG183" s="79" t="str">
        <f t="shared" si="172"/>
        <v>NA</v>
      </c>
      <c r="BH183" s="79" t="str">
        <f t="shared" si="156"/>
        <v>NA</v>
      </c>
      <c r="BI183" s="85" t="str">
        <f t="shared" si="193"/>
        <v>NA</v>
      </c>
      <c r="BJ183" s="85" t="str">
        <f t="shared" si="169"/>
        <v>NA</v>
      </c>
      <c r="BK183" s="85" t="str">
        <f t="shared" si="188"/>
        <v>NA</v>
      </c>
      <c r="BL183" s="85" t="str">
        <f t="shared" si="189"/>
        <v>NA</v>
      </c>
      <c r="BM183" s="85" t="str">
        <f t="shared" si="178"/>
        <v>NA</v>
      </c>
      <c r="BN183" s="85" t="str">
        <f t="shared" si="179"/>
        <v>NA</v>
      </c>
      <c r="BO183" s="85" t="str">
        <f t="shared" si="184"/>
        <v>NA</v>
      </c>
      <c r="BP183" s="85" t="str">
        <f t="shared" si="177"/>
        <v>NA</v>
      </c>
      <c r="BQ183" s="85" t="str">
        <f t="shared" si="185"/>
        <v>NA</v>
      </c>
      <c r="BR183" s="85" t="str">
        <f t="shared" si="165"/>
        <v>NA</v>
      </c>
      <c r="BS183" s="85" t="str">
        <f t="shared" si="187"/>
        <v>NA</v>
      </c>
      <c r="BT183" s="85" t="str">
        <f t="shared" si="182"/>
        <v>NA</v>
      </c>
      <c r="BU183" s="85" t="str">
        <f t="shared" si="183"/>
        <v>NA</v>
      </c>
      <c r="BV183" s="85" t="str">
        <f t="shared" si="186"/>
        <v>NA</v>
      </c>
      <c r="BW183" s="85" t="str">
        <f t="shared" si="190"/>
        <v>NA</v>
      </c>
      <c r="BX183" s="85" t="str">
        <f t="shared" si="192"/>
        <v>NA</v>
      </c>
      <c r="BY183" s="85" t="str">
        <f t="shared" si="191"/>
        <v>NA</v>
      </c>
    </row>
    <row r="184" spans="1:78" ht="17" x14ac:dyDescent="0.2">
      <c r="A184" s="40" t="s">
        <v>420</v>
      </c>
      <c r="B184" s="55" t="s">
        <v>354</v>
      </c>
      <c r="C184" s="3">
        <v>1</v>
      </c>
      <c r="D184" s="3">
        <v>2</v>
      </c>
      <c r="E184" s="121">
        <v>5</v>
      </c>
      <c r="G184" s="124"/>
      <c r="H184" s="115">
        <v>0</v>
      </c>
      <c r="I184" s="56">
        <v>6.9</v>
      </c>
      <c r="J184" s="57" t="s">
        <v>70</v>
      </c>
      <c r="L184" s="45">
        <v>5</v>
      </c>
      <c r="M184" s="45">
        <v>7</v>
      </c>
      <c r="O184" s="45">
        <v>12</v>
      </c>
      <c r="P184" s="46">
        <v>1</v>
      </c>
      <c r="R184" s="76">
        <f t="shared" si="145"/>
        <v>2</v>
      </c>
      <c r="S184" s="76">
        <f t="shared" si="146"/>
        <v>1</v>
      </c>
      <c r="T184" s="76">
        <f t="shared" si="147"/>
        <v>1</v>
      </c>
      <c r="U184" s="76">
        <v>2</v>
      </c>
      <c r="V184" s="76">
        <f t="shared" si="157"/>
        <v>1</v>
      </c>
      <c r="W184" s="76">
        <f t="shared" si="158"/>
        <v>1</v>
      </c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9"/>
      <c r="AV184" s="87" t="s">
        <v>788</v>
      </c>
      <c r="AW184" s="85" t="s">
        <v>788</v>
      </c>
      <c r="AX184" s="85" t="s">
        <v>788</v>
      </c>
      <c r="AY184" s="85" t="s">
        <v>788</v>
      </c>
      <c r="AZ184" s="85" t="str">
        <f t="shared" si="149"/>
        <v>NA</v>
      </c>
      <c r="BA184" s="85" t="str">
        <f t="shared" si="150"/>
        <v>NA</v>
      </c>
      <c r="BB184" s="85" t="str">
        <f t="shared" si="151"/>
        <v>NA</v>
      </c>
      <c r="BC184" s="85" t="str">
        <f t="shared" si="152"/>
        <v>NA</v>
      </c>
      <c r="BD184" s="85" t="str">
        <f t="shared" si="153"/>
        <v>NA</v>
      </c>
      <c r="BE184" s="85" t="str">
        <f t="shared" si="154"/>
        <v>NA</v>
      </c>
      <c r="BF184" s="85" t="str">
        <f t="shared" si="155"/>
        <v>NA</v>
      </c>
      <c r="BG184" s="79" t="str">
        <f t="shared" si="172"/>
        <v>NA</v>
      </c>
      <c r="BH184" s="79" t="str">
        <f t="shared" si="156"/>
        <v>NA</v>
      </c>
      <c r="BI184" s="85" t="str">
        <f t="shared" si="193"/>
        <v>NA</v>
      </c>
      <c r="BJ184" s="85" t="str">
        <f t="shared" si="169"/>
        <v>NA</v>
      </c>
      <c r="BK184" s="85" t="str">
        <f t="shared" si="188"/>
        <v>NA</v>
      </c>
      <c r="BL184" s="85" t="str">
        <f t="shared" si="189"/>
        <v>NA</v>
      </c>
      <c r="BM184" s="85" t="str">
        <f t="shared" si="178"/>
        <v>NA</v>
      </c>
      <c r="BN184" s="85" t="str">
        <f t="shared" si="179"/>
        <v>NA</v>
      </c>
      <c r="BO184" s="85" t="str">
        <f t="shared" si="184"/>
        <v>NA</v>
      </c>
      <c r="BP184" s="85" t="str">
        <f t="shared" si="177"/>
        <v>NA</v>
      </c>
      <c r="BQ184" s="85" t="str">
        <f t="shared" si="185"/>
        <v>NA</v>
      </c>
      <c r="BR184" s="85" t="str">
        <f t="shared" si="165"/>
        <v>NA</v>
      </c>
      <c r="BS184" s="85" t="str">
        <f t="shared" si="187"/>
        <v>NA</v>
      </c>
      <c r="BT184" s="85" t="str">
        <f t="shared" si="182"/>
        <v>NA</v>
      </c>
      <c r="BU184" s="85" t="str">
        <f t="shared" si="183"/>
        <v>NA</v>
      </c>
      <c r="BV184" s="85" t="str">
        <f t="shared" si="186"/>
        <v>NA</v>
      </c>
      <c r="BW184" s="85" t="str">
        <f t="shared" si="190"/>
        <v>NA</v>
      </c>
      <c r="BX184" s="85" t="str">
        <f t="shared" si="192"/>
        <v>NA</v>
      </c>
      <c r="BY184" s="85" t="str">
        <f t="shared" si="191"/>
        <v>NA</v>
      </c>
    </row>
    <row r="185" spans="1:78" x14ac:dyDescent="0.2">
      <c r="A185" s="40" t="s">
        <v>422</v>
      </c>
      <c r="B185" s="55" t="s">
        <v>424</v>
      </c>
      <c r="C185" s="3">
        <v>1</v>
      </c>
      <c r="D185" s="3">
        <v>2</v>
      </c>
      <c r="E185" s="121">
        <v>6</v>
      </c>
      <c r="F185" s="2">
        <v>7</v>
      </c>
      <c r="G185" s="124">
        <v>84</v>
      </c>
      <c r="H185" s="115">
        <v>1</v>
      </c>
      <c r="I185" s="56">
        <v>8.3000000000000007</v>
      </c>
      <c r="J185" s="57" t="s">
        <v>37</v>
      </c>
      <c r="L185" s="45">
        <v>10</v>
      </c>
      <c r="O185" s="45">
        <v>18</v>
      </c>
      <c r="P185" s="46">
        <v>1</v>
      </c>
      <c r="R185" s="76">
        <f t="shared" si="145"/>
        <v>1</v>
      </c>
      <c r="S185" s="76">
        <f t="shared" si="146"/>
        <v>0</v>
      </c>
      <c r="T185" s="76">
        <f t="shared" si="147"/>
        <v>0</v>
      </c>
      <c r="U185" s="76">
        <v>1</v>
      </c>
      <c r="V185" s="76">
        <f t="shared" si="157"/>
        <v>0</v>
      </c>
      <c r="W185" s="76">
        <f t="shared" si="158"/>
        <v>0</v>
      </c>
      <c r="X185" s="58">
        <v>4.5384615384615383</v>
      </c>
      <c r="Y185" s="58">
        <v>4.615384615384615</v>
      </c>
      <c r="Z185" s="58">
        <v>4.9230769230769234</v>
      </c>
      <c r="AA185" s="58">
        <v>4.4615384615384617</v>
      </c>
      <c r="AB185" s="58">
        <v>5.5384615384615383</v>
      </c>
      <c r="AC185" s="58">
        <v>4.615384615384615</v>
      </c>
      <c r="AD185" s="58">
        <v>5.1818181818181817</v>
      </c>
      <c r="AE185" s="58">
        <v>4.5454545454545459</v>
      </c>
      <c r="AF185" s="58">
        <v>4.666666666666667</v>
      </c>
      <c r="AG185" s="58">
        <v>5</v>
      </c>
      <c r="AH185" s="58">
        <v>4.615384615384615</v>
      </c>
      <c r="AI185" s="58">
        <v>3</v>
      </c>
      <c r="AJ185" s="58">
        <v>4.583333333333333</v>
      </c>
      <c r="AK185" s="58">
        <v>4.75</v>
      </c>
      <c r="AL185" s="58">
        <v>3.4444444444444446</v>
      </c>
      <c r="AM185" s="58">
        <v>4</v>
      </c>
      <c r="AN185" s="59">
        <v>3.6428571428571428</v>
      </c>
      <c r="AO185" s="49">
        <v>3.9555555555555557</v>
      </c>
      <c r="AP185" s="49">
        <v>4.8018648018648022</v>
      </c>
      <c r="AQ185" s="49">
        <v>4.7820512820512819</v>
      </c>
      <c r="AR185" s="60">
        <v>3.9444444444444442</v>
      </c>
      <c r="AS185" s="51">
        <v>115</v>
      </c>
      <c r="AT185" s="51">
        <v>1.5</v>
      </c>
      <c r="AU185" s="51">
        <v>93</v>
      </c>
      <c r="AV185" s="87">
        <f t="shared" ref="AV185:AY188" si="194">IF(AO185&lt;MEDIAN(AO:AO),0,1)</f>
        <v>0</v>
      </c>
      <c r="AW185" s="85">
        <f t="shared" si="194"/>
        <v>1</v>
      </c>
      <c r="AX185" s="85">
        <f t="shared" si="194"/>
        <v>1</v>
      </c>
      <c r="AY185" s="85">
        <f t="shared" si="194"/>
        <v>0</v>
      </c>
      <c r="AZ185" s="85">
        <f t="shared" si="149"/>
        <v>0</v>
      </c>
      <c r="BA185" s="85">
        <f t="shared" si="150"/>
        <v>1</v>
      </c>
      <c r="BB185" s="85" t="e">
        <f t="shared" si="151"/>
        <v>#N/A</v>
      </c>
      <c r="BC185" s="85">
        <f t="shared" si="152"/>
        <v>0</v>
      </c>
      <c r="BD185" s="85">
        <f t="shared" si="153"/>
        <v>1</v>
      </c>
      <c r="BE185" s="85">
        <f t="shared" si="154"/>
        <v>0</v>
      </c>
      <c r="BF185" s="85">
        <f t="shared" si="155"/>
        <v>0</v>
      </c>
      <c r="BG185" s="79">
        <f t="shared" si="172"/>
        <v>1</v>
      </c>
      <c r="BH185" s="79">
        <f t="shared" si="156"/>
        <v>1</v>
      </c>
      <c r="BI185" s="85">
        <f t="shared" si="193"/>
        <v>0</v>
      </c>
      <c r="BJ185" s="85">
        <f t="shared" si="169"/>
        <v>0</v>
      </c>
      <c r="BK185" s="85">
        <f>IF(Z185&gt;MEDIAN(Z:Z),1,0)</f>
        <v>0</v>
      </c>
      <c r="BL185" s="85">
        <f t="shared" si="189"/>
        <v>1</v>
      </c>
      <c r="BM185" s="85">
        <f t="shared" si="178"/>
        <v>1</v>
      </c>
      <c r="BN185" s="85">
        <f t="shared" si="179"/>
        <v>1</v>
      </c>
      <c r="BO185" s="85">
        <f t="shared" si="184"/>
        <v>1</v>
      </c>
      <c r="BP185" s="85">
        <f t="shared" si="177"/>
        <v>1</v>
      </c>
      <c r="BQ185" s="85">
        <f t="shared" si="185"/>
        <v>1</v>
      </c>
      <c r="BR185" s="85">
        <f t="shared" si="165"/>
        <v>1</v>
      </c>
      <c r="BS185" s="85">
        <f t="shared" si="187"/>
        <v>0</v>
      </c>
      <c r="BT185" s="85">
        <f t="shared" si="182"/>
        <v>0</v>
      </c>
      <c r="BU185" s="85">
        <f t="shared" si="183"/>
        <v>0</v>
      </c>
      <c r="BV185" s="85">
        <f t="shared" si="186"/>
        <v>0</v>
      </c>
      <c r="BW185" s="85">
        <f t="shared" si="190"/>
        <v>0</v>
      </c>
      <c r="BX185" s="85">
        <f t="shared" si="192"/>
        <v>0</v>
      </c>
      <c r="BY185" s="85">
        <f t="shared" si="191"/>
        <v>0</v>
      </c>
      <c r="BZ185" s="40">
        <f>LOOKUP(A185,ANT!D:D,ANT!K:K)</f>
        <v>92.3611111111111</v>
      </c>
    </row>
    <row r="186" spans="1:78" x14ac:dyDescent="0.2">
      <c r="A186" s="40" t="s">
        <v>425</v>
      </c>
      <c r="B186" s="55" t="s">
        <v>424</v>
      </c>
      <c r="C186" s="3">
        <v>1</v>
      </c>
      <c r="D186" s="3">
        <v>2</v>
      </c>
      <c r="E186" s="121">
        <v>6</v>
      </c>
      <c r="F186" s="2">
        <v>7</v>
      </c>
      <c r="G186" s="124">
        <v>89</v>
      </c>
      <c r="H186" s="115">
        <v>1</v>
      </c>
      <c r="I186" s="56">
        <v>8.4</v>
      </c>
      <c r="J186" s="57" t="s">
        <v>37</v>
      </c>
      <c r="L186" s="45">
        <v>8</v>
      </c>
      <c r="O186" s="45">
        <v>12</v>
      </c>
      <c r="P186" s="46">
        <v>0</v>
      </c>
      <c r="Q186" s="45">
        <v>1</v>
      </c>
      <c r="R186" s="76">
        <f t="shared" si="145"/>
        <v>1</v>
      </c>
      <c r="S186" s="76">
        <f t="shared" si="146"/>
        <v>1</v>
      </c>
      <c r="T186" s="76">
        <f t="shared" si="147"/>
        <v>0</v>
      </c>
      <c r="U186" s="76">
        <v>1</v>
      </c>
      <c r="V186" s="76">
        <f t="shared" si="157"/>
        <v>1</v>
      </c>
      <c r="W186" s="76">
        <f t="shared" si="158"/>
        <v>0</v>
      </c>
      <c r="X186" s="58">
        <v>5</v>
      </c>
      <c r="Y186" s="58">
        <v>6</v>
      </c>
      <c r="Z186" s="58">
        <v>5.8461538461538458</v>
      </c>
      <c r="AA186" s="58">
        <v>5.384615384615385</v>
      </c>
      <c r="AB186" s="58">
        <v>5.3076923076923075</v>
      </c>
      <c r="AC186" s="58">
        <v>2.6923076923076925</v>
      </c>
      <c r="AD186" s="58">
        <v>3.5454545454545454</v>
      </c>
      <c r="AE186" s="58">
        <v>4.083333333333333</v>
      </c>
      <c r="AF186" s="58">
        <v>3.25</v>
      </c>
      <c r="AG186" s="58">
        <v>4.1538461538461542</v>
      </c>
      <c r="AH186" s="58">
        <v>5.1538461538461542</v>
      </c>
      <c r="AI186" s="58">
        <v>4.384615384615385</v>
      </c>
      <c r="AJ186" s="58">
        <v>4.666666666666667</v>
      </c>
      <c r="AK186" s="58">
        <v>3.7272727272727271</v>
      </c>
      <c r="AL186" s="58">
        <v>2.4444444444444446</v>
      </c>
      <c r="AM186" s="58">
        <v>4</v>
      </c>
      <c r="AN186" s="59">
        <v>3</v>
      </c>
      <c r="AO186" s="49">
        <v>3.8445998445998439</v>
      </c>
      <c r="AP186" s="49">
        <v>4.0372960372960369</v>
      </c>
      <c r="AQ186" s="49">
        <v>5.0384615384615392</v>
      </c>
      <c r="AR186" s="60">
        <v>3.8057498057498056</v>
      </c>
      <c r="AS186" s="51">
        <v>-14</v>
      </c>
      <c r="AT186" s="51">
        <v>73</v>
      </c>
      <c r="AU186" s="51">
        <v>242.5</v>
      </c>
      <c r="AV186" s="87">
        <f t="shared" si="194"/>
        <v>0</v>
      </c>
      <c r="AW186" s="85">
        <f t="shared" si="194"/>
        <v>0</v>
      </c>
      <c r="AX186" s="85">
        <f t="shared" si="194"/>
        <v>1</v>
      </c>
      <c r="AY186" s="85">
        <f t="shared" si="194"/>
        <v>0</v>
      </c>
      <c r="AZ186" s="85">
        <f t="shared" si="149"/>
        <v>0</v>
      </c>
      <c r="BA186" s="85">
        <f t="shared" si="150"/>
        <v>0</v>
      </c>
      <c r="BB186" s="85">
        <f t="shared" si="151"/>
        <v>1</v>
      </c>
      <c r="BC186" s="85">
        <f t="shared" si="152"/>
        <v>0</v>
      </c>
      <c r="BD186" s="85">
        <f t="shared" si="153"/>
        <v>0</v>
      </c>
      <c r="BE186" s="85">
        <f t="shared" si="154"/>
        <v>1</v>
      </c>
      <c r="BF186" s="85">
        <f t="shared" si="155"/>
        <v>1</v>
      </c>
      <c r="BG186" s="79">
        <f t="shared" si="172"/>
        <v>0</v>
      </c>
      <c r="BH186" s="79">
        <f t="shared" si="156"/>
        <v>0</v>
      </c>
      <c r="BI186" s="85">
        <f t="shared" si="193"/>
        <v>1</v>
      </c>
      <c r="BJ186" s="85">
        <f t="shared" si="169"/>
        <v>1</v>
      </c>
      <c r="BK186" s="85">
        <f t="shared" ref="BK186:BK217" si="195">_xlfn.IFS(ISBLANK(Z186),"NA", Z186&gt;MEDIAN(Z:Z),1,Z186&lt;MEDIAN(Z:Z),0)</f>
        <v>1</v>
      </c>
      <c r="BL186" s="85">
        <f t="shared" si="189"/>
        <v>1</v>
      </c>
      <c r="BM186" s="85">
        <f>IF(AB186&gt;MEDIAN(AB:AB),1,0)</f>
        <v>0</v>
      </c>
      <c r="BN186" s="85">
        <f t="shared" si="179"/>
        <v>0</v>
      </c>
      <c r="BO186" s="85">
        <f t="shared" si="184"/>
        <v>0</v>
      </c>
      <c r="BP186" s="85">
        <f>IF(AE186&gt;MEDIAN(AE:AE),1,0)</f>
        <v>0</v>
      </c>
      <c r="BQ186" s="85">
        <f t="shared" si="185"/>
        <v>0</v>
      </c>
      <c r="BR186" s="85">
        <f t="shared" si="165"/>
        <v>0</v>
      </c>
      <c r="BS186" s="85">
        <f t="shared" si="187"/>
        <v>1</v>
      </c>
      <c r="BT186" s="85">
        <f t="shared" si="182"/>
        <v>0</v>
      </c>
      <c r="BU186" s="85">
        <f t="shared" si="183"/>
        <v>0</v>
      </c>
      <c r="BV186" s="85">
        <f t="shared" si="186"/>
        <v>0</v>
      </c>
      <c r="BW186" s="85">
        <f t="shared" si="190"/>
        <v>0</v>
      </c>
      <c r="BX186" s="85">
        <f t="shared" si="192"/>
        <v>0</v>
      </c>
      <c r="BY186" s="85">
        <f t="shared" si="191"/>
        <v>0</v>
      </c>
      <c r="BZ186" s="40">
        <f>LOOKUP(A186,ANT!D:D,ANT!K:K)</f>
        <v>89.5833333333333</v>
      </c>
    </row>
    <row r="187" spans="1:78" x14ac:dyDescent="0.2">
      <c r="A187" s="40" t="s">
        <v>427</v>
      </c>
      <c r="B187" s="55" t="s">
        <v>424</v>
      </c>
      <c r="C187" s="3">
        <v>1</v>
      </c>
      <c r="D187" s="3">
        <v>2</v>
      </c>
      <c r="E187" s="121">
        <v>6</v>
      </c>
      <c r="F187" s="2">
        <v>8</v>
      </c>
      <c r="G187" s="124">
        <v>97</v>
      </c>
      <c r="H187" s="115">
        <v>1</v>
      </c>
      <c r="I187" s="56">
        <v>9.5</v>
      </c>
      <c r="J187" s="57" t="s">
        <v>37</v>
      </c>
      <c r="L187" s="45">
        <v>9</v>
      </c>
      <c r="O187" s="45">
        <v>12</v>
      </c>
      <c r="P187" s="46">
        <v>0</v>
      </c>
      <c r="Q187" s="45">
        <v>1</v>
      </c>
      <c r="R187" s="76">
        <f t="shared" si="145"/>
        <v>1</v>
      </c>
      <c r="S187" s="76">
        <f t="shared" si="146"/>
        <v>1</v>
      </c>
      <c r="T187" s="76">
        <f t="shared" si="147"/>
        <v>0</v>
      </c>
      <c r="U187" s="76">
        <v>1</v>
      </c>
      <c r="V187" s="76">
        <f t="shared" si="157"/>
        <v>1</v>
      </c>
      <c r="W187" s="76">
        <f t="shared" si="158"/>
        <v>0</v>
      </c>
      <c r="X187" s="58">
        <v>4.2307692307692308</v>
      </c>
      <c r="Y187" s="58">
        <v>3.9230769230769229</v>
      </c>
      <c r="Z187" s="58">
        <v>4.5384615384615383</v>
      </c>
      <c r="AA187" s="58">
        <v>3.3846153846153846</v>
      </c>
      <c r="AB187" s="58">
        <v>4</v>
      </c>
      <c r="AC187" s="58">
        <v>4.9230769230769234</v>
      </c>
      <c r="AD187" s="58">
        <v>6</v>
      </c>
      <c r="AE187" s="58">
        <v>4.416666666666667</v>
      </c>
      <c r="AF187" s="58">
        <v>4</v>
      </c>
      <c r="AG187" s="58">
        <v>4.0769230769230766</v>
      </c>
      <c r="AH187" s="58">
        <v>5.6923076923076925</v>
      </c>
      <c r="AI187" s="58">
        <v>4.9230769230769234</v>
      </c>
      <c r="AJ187" s="58">
        <v>4.615384615384615</v>
      </c>
      <c r="AK187" s="58">
        <v>5.416666666666667</v>
      </c>
      <c r="AL187" s="58">
        <v>5.2222222222222223</v>
      </c>
      <c r="AM187" s="58">
        <v>4.8</v>
      </c>
      <c r="AN187" s="59">
        <v>5.0714285714285712</v>
      </c>
      <c r="AO187" s="49">
        <v>4.9954700854700853</v>
      </c>
      <c r="AP187" s="49">
        <v>4.8371794871794878</v>
      </c>
      <c r="AQ187" s="49">
        <v>4.166666666666667</v>
      </c>
      <c r="AR187" s="60">
        <v>5.0443376068376065</v>
      </c>
      <c r="AS187" s="61">
        <v>-35.5</v>
      </c>
      <c r="AT187" s="61">
        <v>-57.5</v>
      </c>
      <c r="AU187" s="61">
        <v>141</v>
      </c>
      <c r="AV187" s="87">
        <f t="shared" si="194"/>
        <v>1</v>
      </c>
      <c r="AW187" s="85">
        <f t="shared" si="194"/>
        <v>1</v>
      </c>
      <c r="AX187" s="85">
        <f t="shared" si="194"/>
        <v>0</v>
      </c>
      <c r="AY187" s="85">
        <f t="shared" si="194"/>
        <v>1</v>
      </c>
      <c r="AZ187" s="85">
        <f t="shared" si="149"/>
        <v>1</v>
      </c>
      <c r="BA187" s="85">
        <f t="shared" si="150"/>
        <v>1</v>
      </c>
      <c r="BB187" s="85">
        <f t="shared" si="151"/>
        <v>0</v>
      </c>
      <c r="BC187" s="85">
        <f t="shared" si="152"/>
        <v>1</v>
      </c>
      <c r="BD187" s="85">
        <f t="shared" si="153"/>
        <v>0</v>
      </c>
      <c r="BE187" s="85">
        <f t="shared" si="154"/>
        <v>0</v>
      </c>
      <c r="BF187" s="85">
        <f t="shared" si="155"/>
        <v>1</v>
      </c>
      <c r="BG187" s="79">
        <f t="shared" si="172"/>
        <v>3</v>
      </c>
      <c r="BH187" s="79">
        <f t="shared" si="156"/>
        <v>3</v>
      </c>
      <c r="BI187" s="85">
        <f t="shared" si="193"/>
        <v>0</v>
      </c>
      <c r="BJ187" s="85">
        <f t="shared" si="169"/>
        <v>0</v>
      </c>
      <c r="BK187" s="85">
        <f t="shared" si="195"/>
        <v>0</v>
      </c>
      <c r="BL187" s="85">
        <f t="shared" si="189"/>
        <v>0</v>
      </c>
      <c r="BM187" s="85">
        <f t="shared" ref="BM187:BM218" si="196">_xlfn.IFS(ISBLANK(AB187),"NA", AB187&gt;MEDIAN(AB:AB),1,AB187&lt;MEDIAN(AB:AB),0)</f>
        <v>0</v>
      </c>
      <c r="BN187" s="85">
        <f t="shared" si="179"/>
        <v>1</v>
      </c>
      <c r="BO187" s="85">
        <f t="shared" si="184"/>
        <v>1</v>
      </c>
      <c r="BP187" s="85">
        <f t="shared" ref="BP187:BP218" si="197">_xlfn.IFS(ISBLANK(AE187),"NA", AE187&gt;MEDIAN(AE:AE),1,AE187&lt;MEDIAN(AE:AE),0)</f>
        <v>1</v>
      </c>
      <c r="BQ187" s="85">
        <f t="shared" si="185"/>
        <v>0</v>
      </c>
      <c r="BR187" s="85">
        <f t="shared" si="165"/>
        <v>0</v>
      </c>
      <c r="BS187" s="85">
        <f t="shared" si="187"/>
        <v>1</v>
      </c>
      <c r="BT187" s="85">
        <f t="shared" si="182"/>
        <v>1</v>
      </c>
      <c r="BU187" s="85">
        <f t="shared" si="183"/>
        <v>0</v>
      </c>
      <c r="BV187" s="85">
        <f t="shared" si="186"/>
        <v>1</v>
      </c>
      <c r="BW187" s="85">
        <f t="shared" si="190"/>
        <v>1</v>
      </c>
      <c r="BX187" s="85">
        <f t="shared" si="192"/>
        <v>1</v>
      </c>
      <c r="BY187" s="85">
        <f t="shared" si="191"/>
        <v>1</v>
      </c>
      <c r="BZ187" s="40">
        <f>LOOKUP(A187,ANT!D:D,ANT!K:K)</f>
        <v>93.75</v>
      </c>
    </row>
    <row r="188" spans="1:78" x14ac:dyDescent="0.2">
      <c r="A188" s="40" t="s">
        <v>429</v>
      </c>
      <c r="B188" s="55" t="s">
        <v>424</v>
      </c>
      <c r="C188" s="3">
        <v>1</v>
      </c>
      <c r="D188" s="3">
        <v>2</v>
      </c>
      <c r="E188" s="121">
        <v>6</v>
      </c>
      <c r="F188" s="2">
        <v>7</v>
      </c>
      <c r="G188" s="124">
        <v>92</v>
      </c>
      <c r="H188" s="115">
        <v>0</v>
      </c>
      <c r="I188" s="56">
        <v>9.1999999999999993</v>
      </c>
      <c r="J188" s="57" t="s">
        <v>37</v>
      </c>
      <c r="L188" s="45">
        <v>5</v>
      </c>
      <c r="M188" s="45">
        <v>9</v>
      </c>
      <c r="O188" s="45">
        <v>12</v>
      </c>
      <c r="P188" s="46">
        <v>1</v>
      </c>
      <c r="R188" s="76">
        <f t="shared" si="145"/>
        <v>2</v>
      </c>
      <c r="S188" s="76">
        <f t="shared" si="146"/>
        <v>1</v>
      </c>
      <c r="T188" s="76">
        <f t="shared" si="147"/>
        <v>1</v>
      </c>
      <c r="U188" s="76">
        <v>2</v>
      </c>
      <c r="V188" s="76">
        <f t="shared" si="157"/>
        <v>1</v>
      </c>
      <c r="W188" s="76">
        <f t="shared" si="158"/>
        <v>1</v>
      </c>
      <c r="X188" s="58">
        <v>4.8461538461538458</v>
      </c>
      <c r="Y188" s="58">
        <v>4.3076923076923075</v>
      </c>
      <c r="Z188" s="58">
        <v>4</v>
      </c>
      <c r="AA188" s="58">
        <v>4</v>
      </c>
      <c r="AB188" s="58">
        <v>5.25</v>
      </c>
      <c r="AC188" s="58">
        <v>4.3076923076923075</v>
      </c>
      <c r="AD188" s="58">
        <v>4</v>
      </c>
      <c r="AE188" s="58">
        <v>4.916666666666667</v>
      </c>
      <c r="AF188" s="58">
        <v>4</v>
      </c>
      <c r="AG188" s="58">
        <v>4.8461538461538458</v>
      </c>
      <c r="AH188" s="58">
        <v>4.583333333333333</v>
      </c>
      <c r="AI188" s="58">
        <v>4.5384615384615383</v>
      </c>
      <c r="AJ188" s="58">
        <v>4.75</v>
      </c>
      <c r="AK188" s="58">
        <v>4.666666666666667</v>
      </c>
      <c r="AL188" s="58">
        <v>3.3333333333333335</v>
      </c>
      <c r="AM188" s="58">
        <v>2.6</v>
      </c>
      <c r="AN188" s="59">
        <v>3.0714285714285716</v>
      </c>
      <c r="AO188" s="49">
        <v>3.9776923076923074</v>
      </c>
      <c r="AP188" s="49">
        <v>4.4692307692307693</v>
      </c>
      <c r="AQ188" s="49">
        <v>4.4519230769230766</v>
      </c>
      <c r="AR188" s="60">
        <v>4.3221153846153841</v>
      </c>
      <c r="AV188" s="87">
        <f t="shared" si="194"/>
        <v>0</v>
      </c>
      <c r="AW188" s="85">
        <f t="shared" si="194"/>
        <v>1</v>
      </c>
      <c r="AX188" s="85">
        <f t="shared" si="194"/>
        <v>0</v>
      </c>
      <c r="AY188" s="85">
        <f t="shared" si="194"/>
        <v>0</v>
      </c>
      <c r="AZ188" s="85">
        <f t="shared" si="149"/>
        <v>0</v>
      </c>
      <c r="BA188" s="85" t="e">
        <f t="shared" si="150"/>
        <v>#N/A</v>
      </c>
      <c r="BB188" s="85" t="e">
        <f t="shared" si="151"/>
        <v>#N/A</v>
      </c>
      <c r="BC188" s="85">
        <f t="shared" si="152"/>
        <v>0</v>
      </c>
      <c r="BD188" s="85" t="str">
        <f t="shared" si="153"/>
        <v>NA</v>
      </c>
      <c r="BE188" s="85" t="str">
        <f t="shared" si="154"/>
        <v>NA</v>
      </c>
      <c r="BF188" s="85" t="str">
        <f t="shared" si="155"/>
        <v>NA</v>
      </c>
      <c r="BG188" s="79">
        <f t="shared" si="172"/>
        <v>1</v>
      </c>
      <c r="BH188" s="79">
        <f t="shared" si="156"/>
        <v>1</v>
      </c>
      <c r="BI188" s="85">
        <f t="shared" si="193"/>
        <v>1</v>
      </c>
      <c r="BJ188" s="85">
        <f t="shared" si="169"/>
        <v>0</v>
      </c>
      <c r="BK188" s="85">
        <f t="shared" si="195"/>
        <v>0</v>
      </c>
      <c r="BL188" s="85">
        <f t="shared" si="189"/>
        <v>0</v>
      </c>
      <c r="BM188" s="85">
        <f t="shared" si="196"/>
        <v>0</v>
      </c>
      <c r="BN188" s="85">
        <f t="shared" si="179"/>
        <v>1</v>
      </c>
      <c r="BO188" s="85">
        <f t="shared" si="184"/>
        <v>0</v>
      </c>
      <c r="BP188" s="85">
        <f t="shared" si="197"/>
        <v>1</v>
      </c>
      <c r="BQ188" s="85">
        <f t="shared" si="185"/>
        <v>0</v>
      </c>
      <c r="BR188" s="85">
        <f t="shared" si="165"/>
        <v>1</v>
      </c>
      <c r="BS188" s="85">
        <f t="shared" si="187"/>
        <v>0</v>
      </c>
      <c r="BT188" s="85">
        <f t="shared" si="182"/>
        <v>0</v>
      </c>
      <c r="BU188" s="85">
        <f t="shared" si="183"/>
        <v>0</v>
      </c>
      <c r="BV188" s="85">
        <f t="shared" si="186"/>
        <v>0</v>
      </c>
      <c r="BW188" s="85">
        <f t="shared" si="190"/>
        <v>0</v>
      </c>
      <c r="BX188" s="85">
        <f t="shared" si="192"/>
        <v>0</v>
      </c>
      <c r="BY188" s="85">
        <f t="shared" si="191"/>
        <v>0</v>
      </c>
    </row>
    <row r="189" spans="1:78" ht="17" x14ac:dyDescent="0.2">
      <c r="A189" s="40" t="s">
        <v>431</v>
      </c>
      <c r="B189" s="55" t="s">
        <v>424</v>
      </c>
      <c r="C189" s="3">
        <v>1</v>
      </c>
      <c r="D189" s="3">
        <v>2</v>
      </c>
      <c r="E189" s="121">
        <v>6</v>
      </c>
      <c r="G189" s="124"/>
      <c r="H189" s="115">
        <v>1</v>
      </c>
      <c r="I189" s="56">
        <v>7.7</v>
      </c>
      <c r="J189" s="57" t="s">
        <v>70</v>
      </c>
      <c r="L189" s="45">
        <v>3</v>
      </c>
      <c r="M189" s="45">
        <v>13</v>
      </c>
      <c r="O189" s="45">
        <v>18</v>
      </c>
      <c r="P189" s="46">
        <v>1</v>
      </c>
      <c r="R189" s="76">
        <f t="shared" si="145"/>
        <v>2</v>
      </c>
      <c r="S189" s="76">
        <f t="shared" si="146"/>
        <v>0</v>
      </c>
      <c r="T189" s="76">
        <f t="shared" si="147"/>
        <v>0</v>
      </c>
      <c r="U189" s="76">
        <v>2</v>
      </c>
      <c r="V189" s="76">
        <f t="shared" si="157"/>
        <v>0</v>
      </c>
      <c r="W189" s="76">
        <f t="shared" si="158"/>
        <v>0</v>
      </c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9"/>
      <c r="AV189" s="87" t="s">
        <v>788</v>
      </c>
      <c r="AW189" s="85" t="s">
        <v>788</v>
      </c>
      <c r="AX189" s="85" t="s">
        <v>788</v>
      </c>
      <c r="AY189" s="85" t="s">
        <v>788</v>
      </c>
      <c r="AZ189" s="85" t="str">
        <f t="shared" si="149"/>
        <v>NA</v>
      </c>
      <c r="BA189" s="85" t="str">
        <f t="shared" si="150"/>
        <v>NA</v>
      </c>
      <c r="BB189" s="85" t="str">
        <f t="shared" si="151"/>
        <v>NA</v>
      </c>
      <c r="BC189" s="85" t="str">
        <f t="shared" si="152"/>
        <v>NA</v>
      </c>
      <c r="BD189" s="85" t="str">
        <f t="shared" si="153"/>
        <v>NA</v>
      </c>
      <c r="BE189" s="85" t="str">
        <f t="shared" si="154"/>
        <v>NA</v>
      </c>
      <c r="BF189" s="85" t="str">
        <f t="shared" si="155"/>
        <v>NA</v>
      </c>
      <c r="BG189" s="79" t="str">
        <f t="shared" si="172"/>
        <v>NA</v>
      </c>
      <c r="BH189" s="79" t="str">
        <f t="shared" si="156"/>
        <v>NA</v>
      </c>
      <c r="BI189" s="85" t="str">
        <f t="shared" si="193"/>
        <v>NA</v>
      </c>
      <c r="BJ189" s="85" t="str">
        <f t="shared" si="169"/>
        <v>NA</v>
      </c>
      <c r="BK189" s="85" t="str">
        <f t="shared" si="195"/>
        <v>NA</v>
      </c>
      <c r="BL189" s="85" t="str">
        <f t="shared" si="189"/>
        <v>NA</v>
      </c>
      <c r="BM189" s="85" t="str">
        <f t="shared" si="196"/>
        <v>NA</v>
      </c>
      <c r="BN189" s="85" t="str">
        <f t="shared" si="179"/>
        <v>NA</v>
      </c>
      <c r="BO189" s="85" t="str">
        <f t="shared" si="184"/>
        <v>NA</v>
      </c>
      <c r="BP189" s="85" t="str">
        <f t="shared" si="197"/>
        <v>NA</v>
      </c>
      <c r="BQ189" s="85" t="str">
        <f t="shared" si="185"/>
        <v>NA</v>
      </c>
      <c r="BR189" s="85" t="str">
        <f t="shared" si="165"/>
        <v>NA</v>
      </c>
      <c r="BS189" s="85" t="str">
        <f t="shared" si="187"/>
        <v>NA</v>
      </c>
      <c r="BT189" s="85" t="str">
        <f t="shared" si="182"/>
        <v>NA</v>
      </c>
      <c r="BU189" s="85" t="str">
        <f t="shared" si="183"/>
        <v>NA</v>
      </c>
      <c r="BV189" s="85" t="str">
        <f t="shared" si="186"/>
        <v>NA</v>
      </c>
      <c r="BW189" s="85" t="str">
        <f t="shared" si="190"/>
        <v>NA</v>
      </c>
      <c r="BX189" s="85" t="str">
        <f t="shared" si="192"/>
        <v>NA</v>
      </c>
      <c r="BY189" s="85" t="str">
        <f t="shared" si="191"/>
        <v>NA</v>
      </c>
    </row>
    <row r="190" spans="1:78" ht="17" x14ac:dyDescent="0.2">
      <c r="A190" s="40" t="s">
        <v>433</v>
      </c>
      <c r="B190" s="55" t="s">
        <v>424</v>
      </c>
      <c r="C190" s="3">
        <v>1</v>
      </c>
      <c r="D190" s="3">
        <v>2</v>
      </c>
      <c r="E190" s="121">
        <v>6</v>
      </c>
      <c r="G190" s="124"/>
      <c r="H190" s="115">
        <v>1</v>
      </c>
      <c r="I190" s="56">
        <v>9.6</v>
      </c>
      <c r="J190" s="57" t="s">
        <v>70</v>
      </c>
      <c r="L190" s="45">
        <v>8</v>
      </c>
      <c r="O190" s="45">
        <v>12</v>
      </c>
      <c r="P190" s="46">
        <v>0</v>
      </c>
      <c r="Q190" s="45">
        <v>1</v>
      </c>
      <c r="R190" s="76">
        <f t="shared" si="145"/>
        <v>1</v>
      </c>
      <c r="S190" s="76">
        <f t="shared" si="146"/>
        <v>1</v>
      </c>
      <c r="T190" s="76">
        <f t="shared" si="147"/>
        <v>0</v>
      </c>
      <c r="U190" s="76">
        <v>1</v>
      </c>
      <c r="V190" s="76">
        <f t="shared" si="157"/>
        <v>1</v>
      </c>
      <c r="W190" s="76">
        <f t="shared" si="158"/>
        <v>0</v>
      </c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9"/>
      <c r="AV190" s="87" t="s">
        <v>788</v>
      </c>
      <c r="AW190" s="85" t="s">
        <v>788</v>
      </c>
      <c r="AX190" s="85" t="s">
        <v>788</v>
      </c>
      <c r="AY190" s="85" t="s">
        <v>788</v>
      </c>
      <c r="AZ190" s="85" t="str">
        <f t="shared" si="149"/>
        <v>NA</v>
      </c>
      <c r="BA190" s="85" t="str">
        <f t="shared" si="150"/>
        <v>NA</v>
      </c>
      <c r="BB190" s="85" t="str">
        <f t="shared" si="151"/>
        <v>NA</v>
      </c>
      <c r="BC190" s="85" t="str">
        <f t="shared" si="152"/>
        <v>NA</v>
      </c>
      <c r="BD190" s="85" t="str">
        <f t="shared" si="153"/>
        <v>NA</v>
      </c>
      <c r="BE190" s="85" t="str">
        <f t="shared" si="154"/>
        <v>NA</v>
      </c>
      <c r="BF190" s="85" t="str">
        <f t="shared" si="155"/>
        <v>NA</v>
      </c>
      <c r="BG190" s="79" t="str">
        <f t="shared" si="172"/>
        <v>NA</v>
      </c>
      <c r="BH190" s="79" t="str">
        <f t="shared" si="156"/>
        <v>NA</v>
      </c>
      <c r="BI190" s="85" t="str">
        <f t="shared" si="193"/>
        <v>NA</v>
      </c>
      <c r="BJ190" s="85" t="str">
        <f t="shared" si="169"/>
        <v>NA</v>
      </c>
      <c r="BK190" s="85" t="str">
        <f t="shared" si="195"/>
        <v>NA</v>
      </c>
      <c r="BL190" s="85" t="str">
        <f t="shared" si="189"/>
        <v>NA</v>
      </c>
      <c r="BM190" s="85" t="str">
        <f t="shared" si="196"/>
        <v>NA</v>
      </c>
      <c r="BN190" s="85" t="str">
        <f t="shared" si="179"/>
        <v>NA</v>
      </c>
      <c r="BO190" s="85" t="str">
        <f t="shared" si="184"/>
        <v>NA</v>
      </c>
      <c r="BP190" s="85" t="str">
        <f t="shared" si="197"/>
        <v>NA</v>
      </c>
      <c r="BQ190" s="85" t="str">
        <f t="shared" si="185"/>
        <v>NA</v>
      </c>
      <c r="BR190" s="85" t="str">
        <f t="shared" si="165"/>
        <v>NA</v>
      </c>
      <c r="BS190" s="85" t="str">
        <f t="shared" si="187"/>
        <v>NA</v>
      </c>
      <c r="BT190" s="85" t="str">
        <f t="shared" si="182"/>
        <v>NA</v>
      </c>
      <c r="BU190" s="85" t="str">
        <f t="shared" si="183"/>
        <v>NA</v>
      </c>
      <c r="BV190" s="85" t="str">
        <f t="shared" si="186"/>
        <v>NA</v>
      </c>
      <c r="BW190" s="85" t="str">
        <f t="shared" si="190"/>
        <v>NA</v>
      </c>
      <c r="BX190" s="85" t="str">
        <f t="shared" si="192"/>
        <v>NA</v>
      </c>
      <c r="BY190" s="85" t="str">
        <f t="shared" si="191"/>
        <v>NA</v>
      </c>
    </row>
    <row r="191" spans="1:78" x14ac:dyDescent="0.2">
      <c r="A191" s="40" t="s">
        <v>435</v>
      </c>
      <c r="B191" s="55" t="s">
        <v>424</v>
      </c>
      <c r="C191" s="3">
        <v>1</v>
      </c>
      <c r="D191" s="3">
        <v>2</v>
      </c>
      <c r="E191" s="121">
        <v>6</v>
      </c>
      <c r="F191" s="2">
        <v>8</v>
      </c>
      <c r="G191" s="124">
        <v>96</v>
      </c>
      <c r="H191" s="115">
        <v>1</v>
      </c>
      <c r="I191" s="56">
        <v>9.1999999999999993</v>
      </c>
      <c r="J191" s="57" t="s">
        <v>91</v>
      </c>
      <c r="L191" s="45">
        <v>7</v>
      </c>
      <c r="O191" s="45">
        <v>12</v>
      </c>
      <c r="P191" s="46">
        <v>1</v>
      </c>
      <c r="R191" s="76">
        <f t="shared" si="145"/>
        <v>1</v>
      </c>
      <c r="S191" s="76">
        <f t="shared" si="146"/>
        <v>1</v>
      </c>
      <c r="T191" s="76">
        <f t="shared" si="147"/>
        <v>1</v>
      </c>
      <c r="U191" s="76">
        <v>1</v>
      </c>
      <c r="V191" s="76">
        <f t="shared" si="157"/>
        <v>1</v>
      </c>
      <c r="W191" s="76">
        <f t="shared" si="158"/>
        <v>1</v>
      </c>
      <c r="X191" s="58">
        <v>4.6923076923076925</v>
      </c>
      <c r="Y191" s="58">
        <v>5</v>
      </c>
      <c r="Z191" s="58">
        <v>6</v>
      </c>
      <c r="AA191" s="58">
        <v>5.166666666666667</v>
      </c>
      <c r="AB191" s="58">
        <v>5.6923076923076925</v>
      </c>
      <c r="AC191" s="58">
        <v>3.8333333333333335</v>
      </c>
      <c r="AD191" s="58">
        <v>3.9166666666666665</v>
      </c>
      <c r="AE191" s="58">
        <v>3.5454545454545454</v>
      </c>
      <c r="AF191" s="58">
        <v>3.8333333333333335</v>
      </c>
      <c r="AG191" s="58">
        <v>4.666666666666667</v>
      </c>
      <c r="AH191" s="58">
        <v>4.7692307692307692</v>
      </c>
      <c r="AI191" s="58">
        <v>4.75</v>
      </c>
      <c r="AJ191" s="58">
        <v>4.916666666666667</v>
      </c>
      <c r="AK191" s="58">
        <v>5.0909090909090908</v>
      </c>
      <c r="AL191" s="58">
        <v>5.25</v>
      </c>
      <c r="AM191" s="58">
        <v>4.75</v>
      </c>
      <c r="AN191" s="59">
        <v>5.083333333333333</v>
      </c>
      <c r="AO191" s="49">
        <v>4.9515151515151512</v>
      </c>
      <c r="AP191" s="49">
        <v>4.1462703962703964</v>
      </c>
      <c r="AQ191" s="49">
        <v>5.0641025641025648</v>
      </c>
      <c r="AR191" s="60">
        <v>5.0018939393939394</v>
      </c>
      <c r="AV191" s="87">
        <f>IF(AO191&lt;MEDIAN(AO:AO),0,1)</f>
        <v>1</v>
      </c>
      <c r="AW191" s="85">
        <f>IF(AP191&lt;MEDIAN(AP:AP),0,1)</f>
        <v>0</v>
      </c>
      <c r="AX191" s="85">
        <f>IF(AQ191&lt;MEDIAN(AQ:AQ),0,1)</f>
        <v>1</v>
      </c>
      <c r="AY191" s="85">
        <f>IF(AR191&lt;MEDIAN(AR:AR),0,1)</f>
        <v>1</v>
      </c>
      <c r="AZ191" s="85" t="e">
        <f t="shared" si="149"/>
        <v>#N/A</v>
      </c>
      <c r="BA191" s="85" t="e">
        <f t="shared" si="150"/>
        <v>#N/A</v>
      </c>
      <c r="BB191" s="85">
        <f t="shared" si="151"/>
        <v>1</v>
      </c>
      <c r="BC191" s="85" t="e">
        <f t="shared" si="152"/>
        <v>#N/A</v>
      </c>
      <c r="BD191" s="85" t="str">
        <f t="shared" si="153"/>
        <v>NA</v>
      </c>
      <c r="BE191" s="85" t="str">
        <f t="shared" si="154"/>
        <v>NA</v>
      </c>
      <c r="BF191" s="85" t="str">
        <f t="shared" si="155"/>
        <v>NA</v>
      </c>
      <c r="BG191" s="79">
        <f t="shared" si="172"/>
        <v>2</v>
      </c>
      <c r="BH191" s="79">
        <f t="shared" si="156"/>
        <v>2</v>
      </c>
      <c r="BI191" s="85">
        <f t="shared" si="193"/>
        <v>1</v>
      </c>
      <c r="BJ191" s="85">
        <f t="shared" si="169"/>
        <v>1</v>
      </c>
      <c r="BK191" s="85">
        <f t="shared" si="195"/>
        <v>1</v>
      </c>
      <c r="BL191" s="85">
        <f t="shared" si="189"/>
        <v>1</v>
      </c>
      <c r="BM191" s="85">
        <f t="shared" si="196"/>
        <v>1</v>
      </c>
      <c r="BN191" s="85">
        <f t="shared" si="179"/>
        <v>1</v>
      </c>
      <c r="BO191" s="85">
        <f t="shared" si="184"/>
        <v>0</v>
      </c>
      <c r="BP191" s="85">
        <f t="shared" si="197"/>
        <v>0</v>
      </c>
      <c r="BQ191" s="85">
        <f t="shared" si="185"/>
        <v>0</v>
      </c>
      <c r="BR191" s="85">
        <f t="shared" si="165"/>
        <v>1</v>
      </c>
      <c r="BS191" s="85">
        <f t="shared" si="187"/>
        <v>1</v>
      </c>
      <c r="BT191" s="85">
        <f t="shared" si="182"/>
        <v>1</v>
      </c>
      <c r="BU191" s="85">
        <f t="shared" si="183"/>
        <v>0</v>
      </c>
      <c r="BV191" s="85">
        <f t="shared" si="186"/>
        <v>1</v>
      </c>
      <c r="BW191" s="85">
        <f t="shared" si="190"/>
        <v>1</v>
      </c>
      <c r="BX191" s="85">
        <f t="shared" si="192"/>
        <v>1</v>
      </c>
      <c r="BY191" s="85">
        <f t="shared" si="191"/>
        <v>1</v>
      </c>
    </row>
    <row r="192" spans="1:78" ht="17" x14ac:dyDescent="0.2">
      <c r="A192" s="40" t="s">
        <v>437</v>
      </c>
      <c r="B192" s="55" t="s">
        <v>424</v>
      </c>
      <c r="C192" s="3">
        <v>1</v>
      </c>
      <c r="D192" s="3">
        <v>2</v>
      </c>
      <c r="E192" s="121">
        <v>6</v>
      </c>
      <c r="G192" s="124"/>
      <c r="H192" s="115">
        <v>0</v>
      </c>
      <c r="I192" s="56">
        <v>9.4</v>
      </c>
      <c r="J192" s="57" t="s">
        <v>70</v>
      </c>
      <c r="L192" s="45">
        <v>10</v>
      </c>
      <c r="O192" s="45">
        <v>15</v>
      </c>
      <c r="P192" s="46">
        <v>0</v>
      </c>
      <c r="Q192" s="45">
        <v>1</v>
      </c>
      <c r="R192" s="76">
        <f t="shared" si="145"/>
        <v>1</v>
      </c>
      <c r="S192" s="76">
        <f t="shared" si="146"/>
        <v>0</v>
      </c>
      <c r="T192" s="76">
        <f t="shared" si="147"/>
        <v>0</v>
      </c>
      <c r="U192" s="76">
        <v>1</v>
      </c>
      <c r="V192" s="76">
        <f t="shared" si="157"/>
        <v>0</v>
      </c>
      <c r="W192" s="76">
        <f t="shared" si="158"/>
        <v>0</v>
      </c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9"/>
      <c r="AV192" s="87" t="s">
        <v>788</v>
      </c>
      <c r="AW192" s="85" t="s">
        <v>788</v>
      </c>
      <c r="AX192" s="85" t="s">
        <v>788</v>
      </c>
      <c r="AY192" s="85" t="s">
        <v>788</v>
      </c>
      <c r="AZ192" s="85" t="str">
        <f t="shared" si="149"/>
        <v>NA</v>
      </c>
      <c r="BA192" s="85" t="str">
        <f t="shared" si="150"/>
        <v>NA</v>
      </c>
      <c r="BB192" s="85" t="str">
        <f t="shared" si="151"/>
        <v>NA</v>
      </c>
      <c r="BC192" s="85" t="str">
        <f t="shared" si="152"/>
        <v>NA</v>
      </c>
      <c r="BD192" s="85" t="str">
        <f t="shared" si="153"/>
        <v>NA</v>
      </c>
      <c r="BE192" s="85" t="str">
        <f t="shared" si="154"/>
        <v>NA</v>
      </c>
      <c r="BF192" s="85" t="str">
        <f t="shared" si="155"/>
        <v>NA</v>
      </c>
      <c r="BG192" s="79" t="str">
        <f t="shared" si="172"/>
        <v>NA</v>
      </c>
      <c r="BH192" s="79" t="str">
        <f t="shared" si="156"/>
        <v>NA</v>
      </c>
      <c r="BI192" s="85" t="str">
        <f t="shared" si="193"/>
        <v>NA</v>
      </c>
      <c r="BJ192" s="85" t="str">
        <f t="shared" si="169"/>
        <v>NA</v>
      </c>
      <c r="BK192" s="85" t="str">
        <f t="shared" si="195"/>
        <v>NA</v>
      </c>
      <c r="BL192" s="85" t="str">
        <f t="shared" si="189"/>
        <v>NA</v>
      </c>
      <c r="BM192" s="85" t="str">
        <f t="shared" si="196"/>
        <v>NA</v>
      </c>
      <c r="BN192" s="85" t="str">
        <f t="shared" si="179"/>
        <v>NA</v>
      </c>
      <c r="BO192" s="85" t="str">
        <f t="shared" si="184"/>
        <v>NA</v>
      </c>
      <c r="BP192" s="85" t="str">
        <f t="shared" si="197"/>
        <v>NA</v>
      </c>
      <c r="BQ192" s="85" t="str">
        <f t="shared" si="185"/>
        <v>NA</v>
      </c>
      <c r="BR192" s="85" t="str">
        <f t="shared" si="165"/>
        <v>NA</v>
      </c>
      <c r="BS192" s="85" t="str">
        <f t="shared" si="187"/>
        <v>NA</v>
      </c>
      <c r="BT192" s="85" t="str">
        <f t="shared" si="182"/>
        <v>NA</v>
      </c>
      <c r="BU192" s="85" t="str">
        <f t="shared" si="183"/>
        <v>NA</v>
      </c>
      <c r="BV192" s="85" t="str">
        <f t="shared" si="186"/>
        <v>NA</v>
      </c>
      <c r="BW192" s="85" t="str">
        <f t="shared" si="190"/>
        <v>NA</v>
      </c>
      <c r="BX192" s="85" t="str">
        <f t="shared" si="192"/>
        <v>NA</v>
      </c>
      <c r="BY192" s="85" t="str">
        <f t="shared" si="191"/>
        <v>NA</v>
      </c>
    </row>
    <row r="193" spans="1:78" x14ac:dyDescent="0.2">
      <c r="A193" s="40" t="s">
        <v>439</v>
      </c>
      <c r="B193" s="55" t="s">
        <v>424</v>
      </c>
      <c r="C193" s="3">
        <v>1</v>
      </c>
      <c r="D193" s="3">
        <v>2</v>
      </c>
      <c r="E193" s="121">
        <v>6</v>
      </c>
      <c r="F193" s="2">
        <v>7</v>
      </c>
      <c r="G193" s="124">
        <v>91</v>
      </c>
      <c r="H193" s="115">
        <v>0</v>
      </c>
      <c r="I193" s="56">
        <v>8.5</v>
      </c>
      <c r="J193" s="57" t="s">
        <v>91</v>
      </c>
      <c r="L193" s="45">
        <v>6</v>
      </c>
      <c r="M193" s="45">
        <v>8</v>
      </c>
      <c r="O193" s="45">
        <v>12</v>
      </c>
      <c r="P193" s="46">
        <v>0</v>
      </c>
      <c r="Q193" s="45">
        <v>1</v>
      </c>
      <c r="R193" s="76">
        <f t="shared" si="145"/>
        <v>2</v>
      </c>
      <c r="S193" s="76">
        <f t="shared" si="146"/>
        <v>1</v>
      </c>
      <c r="T193" s="76">
        <f t="shared" si="147"/>
        <v>0</v>
      </c>
      <c r="U193" s="76">
        <v>2</v>
      </c>
      <c r="V193" s="76">
        <f t="shared" si="157"/>
        <v>1</v>
      </c>
      <c r="W193" s="76">
        <f t="shared" si="158"/>
        <v>0</v>
      </c>
      <c r="X193" s="58">
        <v>4.1818181818181817</v>
      </c>
      <c r="Y193" s="58">
        <v>4.1538461538461542</v>
      </c>
      <c r="Z193" s="58">
        <v>4.75</v>
      </c>
      <c r="AA193" s="58">
        <v>4.0909090909090908</v>
      </c>
      <c r="AB193" s="58">
        <v>4.4615384615384617</v>
      </c>
      <c r="AC193" s="58">
        <v>3.4</v>
      </c>
      <c r="AD193" s="58">
        <v>4</v>
      </c>
      <c r="AE193" s="58">
        <v>3.9090909090909092</v>
      </c>
      <c r="AF193" s="58">
        <v>4.375</v>
      </c>
      <c r="AG193" s="58">
        <v>4</v>
      </c>
      <c r="AH193" s="58">
        <v>4.416666666666667</v>
      </c>
      <c r="AI193" s="58">
        <v>4.1818181818181817</v>
      </c>
      <c r="AJ193" s="58">
        <v>4.4615384615384617</v>
      </c>
      <c r="AK193" s="58">
        <v>9.4166666666666661</v>
      </c>
      <c r="AL193" s="58">
        <v>4.2222222222222223</v>
      </c>
      <c r="AM193" s="58">
        <v>3.2</v>
      </c>
      <c r="AN193" s="59">
        <v>3.8571428571428572</v>
      </c>
      <c r="AO193" s="49">
        <v>5.0964491064491062</v>
      </c>
      <c r="AP193" s="49">
        <v>4.1401515151515156</v>
      </c>
      <c r="AQ193" s="49">
        <v>4.1730186480186475</v>
      </c>
      <c r="AR193" s="60">
        <v>5.5705613830613832</v>
      </c>
      <c r="AV193" s="87">
        <f t="shared" ref="AV193:AY194" si="198">IF(AO193&lt;MEDIAN(AO:AO),0,1)</f>
        <v>1</v>
      </c>
      <c r="AW193" s="85">
        <f t="shared" si="198"/>
        <v>0</v>
      </c>
      <c r="AX193" s="85">
        <f t="shared" si="198"/>
        <v>0</v>
      </c>
      <c r="AY193" s="85">
        <f t="shared" si="198"/>
        <v>1</v>
      </c>
      <c r="AZ193" s="85">
        <f t="shared" si="149"/>
        <v>1</v>
      </c>
      <c r="BA193" s="85" t="e">
        <f t="shared" si="150"/>
        <v>#N/A</v>
      </c>
      <c r="BB193" s="85">
        <f t="shared" si="151"/>
        <v>0</v>
      </c>
      <c r="BC193" s="85">
        <f t="shared" si="152"/>
        <v>1</v>
      </c>
      <c r="BD193" s="85" t="str">
        <f t="shared" si="153"/>
        <v>NA</v>
      </c>
      <c r="BE193" s="85" t="str">
        <f t="shared" si="154"/>
        <v>NA</v>
      </c>
      <c r="BF193" s="85" t="str">
        <f t="shared" si="155"/>
        <v>NA</v>
      </c>
      <c r="BG193" s="79">
        <f t="shared" si="172"/>
        <v>2</v>
      </c>
      <c r="BH193" s="79">
        <f t="shared" si="156"/>
        <v>2</v>
      </c>
      <c r="BI193" s="85">
        <f t="shared" si="193"/>
        <v>0</v>
      </c>
      <c r="BJ193" s="85">
        <f t="shared" si="169"/>
        <v>0</v>
      </c>
      <c r="BK193" s="85">
        <f t="shared" si="195"/>
        <v>0</v>
      </c>
      <c r="BL193" s="85">
        <f t="shared" si="189"/>
        <v>0</v>
      </c>
      <c r="BM193" s="85">
        <f t="shared" si="196"/>
        <v>0</v>
      </c>
      <c r="BN193" s="85">
        <f t="shared" si="179"/>
        <v>0</v>
      </c>
      <c r="BO193" s="85">
        <f t="shared" si="184"/>
        <v>0</v>
      </c>
      <c r="BP193" s="85">
        <f t="shared" si="197"/>
        <v>0</v>
      </c>
      <c r="BQ193" s="85">
        <f t="shared" si="185"/>
        <v>1</v>
      </c>
      <c r="BR193" s="85">
        <f t="shared" si="165"/>
        <v>0</v>
      </c>
      <c r="BS193" s="85">
        <f t="shared" si="187"/>
        <v>0</v>
      </c>
      <c r="BT193" s="85">
        <f t="shared" si="182"/>
        <v>0</v>
      </c>
      <c r="BU193" s="85">
        <f t="shared" si="183"/>
        <v>0</v>
      </c>
      <c r="BV193" s="85">
        <f t="shared" si="186"/>
        <v>1</v>
      </c>
      <c r="BW193" s="85">
        <f t="shared" si="190"/>
        <v>0</v>
      </c>
      <c r="BX193" s="85">
        <f t="shared" si="192"/>
        <v>0</v>
      </c>
      <c r="BY193" s="85">
        <f t="shared" si="191"/>
        <v>0</v>
      </c>
    </row>
    <row r="194" spans="1:78" x14ac:dyDescent="0.2">
      <c r="A194" s="40" t="s">
        <v>441</v>
      </c>
      <c r="B194" s="55" t="s">
        <v>424</v>
      </c>
      <c r="C194" s="3">
        <v>1</v>
      </c>
      <c r="D194" s="3">
        <v>2</v>
      </c>
      <c r="E194" s="121">
        <v>6</v>
      </c>
      <c r="F194" s="2">
        <v>7</v>
      </c>
      <c r="G194" s="124">
        <v>87</v>
      </c>
      <c r="H194" s="115">
        <v>0</v>
      </c>
      <c r="I194" s="56">
        <v>9.1</v>
      </c>
      <c r="J194" s="57" t="s">
        <v>40</v>
      </c>
      <c r="R194" s="76" t="str">
        <f t="shared" ref="R194:R257" si="199">_xlfn.IFS(ISBLANK(L194),"NA",AND((NOT(ISBLANK(L194))),ISBLANK(M194)),1,AND((NOT(ISBLANK(M194))),ISBLANK(N194)),2,(NOT(ISBLANK(N194))),3)</f>
        <v>NA</v>
      </c>
      <c r="S194" s="76" t="str">
        <f t="shared" ref="S194:S257" si="200">_xlfn.IFS(ISBLANK(O194),"NA",O194&lt;11,0,O194&gt;14,0,O194=11,1,O194=12,1,O194=13,1,O194=14,1)</f>
        <v>NA</v>
      </c>
      <c r="T194" s="76" t="str">
        <f t="shared" ref="T194:T257" si="201">IF(AND(P194=1,S194=1),1,IF(S194="NA","NA",0))</f>
        <v>NA</v>
      </c>
      <c r="U194" s="76" t="s">
        <v>788</v>
      </c>
      <c r="V194" s="76" t="str">
        <f t="shared" si="157"/>
        <v>NA</v>
      </c>
      <c r="W194" s="76" t="str">
        <f t="shared" si="158"/>
        <v>NA</v>
      </c>
      <c r="X194" s="58">
        <v>3.6153846153846154</v>
      </c>
      <c r="Y194" s="58">
        <v>4.7692307692307692</v>
      </c>
      <c r="Z194" s="58">
        <v>3</v>
      </c>
      <c r="AA194" s="58">
        <v>3.6153846153846154</v>
      </c>
      <c r="AB194" s="58">
        <v>6.615384615384615</v>
      </c>
      <c r="AC194" s="58">
        <v>5.615384615384615</v>
      </c>
      <c r="AD194" s="58">
        <v>6.916666666666667</v>
      </c>
      <c r="AE194" s="58">
        <v>4.75</v>
      </c>
      <c r="AF194" s="58">
        <v>6.083333333333333</v>
      </c>
      <c r="AG194" s="58">
        <v>5.3076923076923075</v>
      </c>
      <c r="AH194" s="58">
        <v>4</v>
      </c>
      <c r="AI194" s="58">
        <v>4.5384615384615383</v>
      </c>
      <c r="AJ194" s="58">
        <v>4.7692307692307692</v>
      </c>
      <c r="AK194" s="58">
        <v>5.25</v>
      </c>
      <c r="AL194" s="58">
        <v>4.8888888888888893</v>
      </c>
      <c r="AM194" s="58">
        <v>4.2</v>
      </c>
      <c r="AN194" s="59">
        <v>4.6428571428571432</v>
      </c>
      <c r="AO194" s="49">
        <v>4.7293162393162387</v>
      </c>
      <c r="AP194" s="49">
        <v>5.411538461538461</v>
      </c>
      <c r="AQ194" s="49">
        <v>4.5384615384615374</v>
      </c>
      <c r="AR194" s="60">
        <v>4.861645299145299</v>
      </c>
      <c r="AV194" s="87">
        <f t="shared" si="198"/>
        <v>1</v>
      </c>
      <c r="AW194" s="85">
        <f t="shared" si="198"/>
        <v>1</v>
      </c>
      <c r="AX194" s="85">
        <f t="shared" si="198"/>
        <v>0</v>
      </c>
      <c r="AY194" s="85">
        <f t="shared" si="198"/>
        <v>1</v>
      </c>
      <c r="AZ194" s="85" t="e">
        <f t="shared" ref="AZ194:AZ257" si="202">_xlfn.IFS(ISBLANK(AO194),"NA",AO194&gt;_xlfn.PERCENTILE.INC(AO:AO,0.7),1,AO194&lt;_xlfn.PERCENTILE.INC(AO:AO,0.3),0)</f>
        <v>#N/A</v>
      </c>
      <c r="BA194" s="85">
        <f t="shared" ref="BA194:BA257" si="203">_xlfn.IFS(ISBLANK(AP194),"NA",AP194&gt;_xlfn.PERCENTILE.INC(AP:AP,0.7),1,AP194&lt;_xlfn.PERCENTILE.INC(AP:AP,0.3),0)</f>
        <v>1</v>
      </c>
      <c r="BB194" s="85" t="e">
        <f t="shared" ref="BB194:BB257" si="204">_xlfn.IFS(ISBLANK(AQ194),"NA",AQ194&gt;_xlfn.PERCENTILE.INC(AQ:AQ,0.7),1,AQ194&lt;_xlfn.PERCENTILE.INC(AQ:AQ,0.3),0)</f>
        <v>#N/A</v>
      </c>
      <c r="BC194" s="85" t="e">
        <f t="shared" ref="BC194:BC257" si="205">_xlfn.IFS(ISBLANK(AR194),"NA",AR194&gt;_xlfn.PERCENTILE.INC(AR:AR,0.7),1,AR194&lt;_xlfn.PERCENTILE.INC(AR:AR,0.3),0)</f>
        <v>#N/A</v>
      </c>
      <c r="BD194" s="85" t="str">
        <f t="shared" ref="BD194:BD257" si="206">_xlfn.IFS(ISBLANK(AS194),"NA", AS194&gt;MEDIAN(AS:AS),1,AS194&lt;MEDIAN(AS:AS),0)</f>
        <v>NA</v>
      </c>
      <c r="BE194" s="85" t="str">
        <f t="shared" ref="BE194:BE257" si="207">_xlfn.IFS(ISBLANK(AT194),"NA", AT194&gt;MEDIAN(AT:AT),1,AT194&lt;MEDIAN(AT:AT),0)</f>
        <v>NA</v>
      </c>
      <c r="BF194" s="85" t="str">
        <f t="shared" ref="BF194:BF257" si="208">_xlfn.IFS(ISBLANK(AU194),"NA", AU194&gt;MEDIAN(AU:AU),1,AU194&lt;MEDIAN(AU:AU),0)</f>
        <v>NA</v>
      </c>
      <c r="BG194" s="79">
        <f t="shared" si="172"/>
        <v>3</v>
      </c>
      <c r="BH194" s="79">
        <f t="shared" ref="BH194:BH257" si="209">_xlfn.IFS(AW194="NA","NA",AND(AY194=1,AW194=1),3,AND(AY194=1,AW194=0),2,AND(AY194=0,AW194=1),1,AND(AY194=0,AW194=0),0)</f>
        <v>3</v>
      </c>
      <c r="BI194" s="85">
        <f t="shared" si="193"/>
        <v>0</v>
      </c>
      <c r="BJ194" s="85">
        <f t="shared" si="169"/>
        <v>0</v>
      </c>
      <c r="BK194" s="85">
        <f t="shared" si="195"/>
        <v>0</v>
      </c>
      <c r="BL194" s="85">
        <f t="shared" si="189"/>
        <v>0</v>
      </c>
      <c r="BM194" s="85">
        <f t="shared" si="196"/>
        <v>1</v>
      </c>
      <c r="BN194" s="85">
        <f t="shared" si="179"/>
        <v>1</v>
      </c>
      <c r="BO194" s="85">
        <f t="shared" si="184"/>
        <v>1</v>
      </c>
      <c r="BP194" s="85">
        <f t="shared" si="197"/>
        <v>1</v>
      </c>
      <c r="BQ194" s="85">
        <f t="shared" si="185"/>
        <v>1</v>
      </c>
      <c r="BR194" s="85">
        <f t="shared" si="165"/>
        <v>1</v>
      </c>
      <c r="BS194" s="85">
        <f t="shared" si="187"/>
        <v>0</v>
      </c>
      <c r="BT194" s="85">
        <f t="shared" si="182"/>
        <v>0</v>
      </c>
      <c r="BU194" s="85">
        <f t="shared" si="183"/>
        <v>0</v>
      </c>
      <c r="BV194" s="85">
        <f t="shared" si="186"/>
        <v>1</v>
      </c>
      <c r="BW194" s="85">
        <f t="shared" si="190"/>
        <v>1</v>
      </c>
      <c r="BX194" s="85">
        <f t="shared" si="192"/>
        <v>0</v>
      </c>
      <c r="BY194" s="85">
        <f t="shared" si="191"/>
        <v>1</v>
      </c>
    </row>
    <row r="195" spans="1:78" ht="17" x14ac:dyDescent="0.2">
      <c r="A195" s="40" t="s">
        <v>443</v>
      </c>
      <c r="B195" s="55" t="s">
        <v>424</v>
      </c>
      <c r="C195" s="3">
        <v>1</v>
      </c>
      <c r="D195" s="3">
        <v>2</v>
      </c>
      <c r="E195" s="121">
        <v>6</v>
      </c>
      <c r="G195" s="124"/>
      <c r="H195" s="115">
        <v>0</v>
      </c>
      <c r="I195" s="56">
        <v>8.9</v>
      </c>
      <c r="J195" s="57" t="s">
        <v>70</v>
      </c>
      <c r="L195" s="45">
        <v>14</v>
      </c>
      <c r="M195" s="45">
        <v>10</v>
      </c>
      <c r="O195" s="45">
        <v>12</v>
      </c>
      <c r="P195" s="46">
        <v>1</v>
      </c>
      <c r="R195" s="76">
        <f t="shared" si="199"/>
        <v>2</v>
      </c>
      <c r="S195" s="76">
        <f t="shared" si="200"/>
        <v>1</v>
      </c>
      <c r="T195" s="76">
        <f t="shared" si="201"/>
        <v>1</v>
      </c>
      <c r="U195" s="76">
        <v>2</v>
      </c>
      <c r="V195" s="76">
        <f t="shared" ref="V195:V258" si="210">_xlfn.IFS(ISBLANK(O195),"NA",O195&lt;12,0,O195&gt;13,0,O195=12,1,O195=13,1)</f>
        <v>1</v>
      </c>
      <c r="W195" s="76">
        <f t="shared" ref="W195:W258" si="211">IF(AND(P195=1,V195=1),1,IF(V195="NA","NA",0))</f>
        <v>1</v>
      </c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9"/>
      <c r="AV195" s="87" t="s">
        <v>788</v>
      </c>
      <c r="AW195" s="85" t="s">
        <v>788</v>
      </c>
      <c r="AX195" s="85" t="s">
        <v>788</v>
      </c>
      <c r="AY195" s="85" t="s">
        <v>788</v>
      </c>
      <c r="AZ195" s="85" t="str">
        <f t="shared" si="202"/>
        <v>NA</v>
      </c>
      <c r="BA195" s="85" t="str">
        <f t="shared" si="203"/>
        <v>NA</v>
      </c>
      <c r="BB195" s="85" t="str">
        <f t="shared" si="204"/>
        <v>NA</v>
      </c>
      <c r="BC195" s="85" t="str">
        <f t="shared" si="205"/>
        <v>NA</v>
      </c>
      <c r="BD195" s="85" t="str">
        <f t="shared" si="206"/>
        <v>NA</v>
      </c>
      <c r="BE195" s="85" t="str">
        <f t="shared" si="207"/>
        <v>NA</v>
      </c>
      <c r="BF195" s="85" t="str">
        <f t="shared" si="208"/>
        <v>NA</v>
      </c>
      <c r="BG195" s="79" t="str">
        <f t="shared" si="172"/>
        <v>NA</v>
      </c>
      <c r="BH195" s="79" t="str">
        <f t="shared" si="209"/>
        <v>NA</v>
      </c>
      <c r="BI195" s="85" t="str">
        <f t="shared" si="193"/>
        <v>NA</v>
      </c>
      <c r="BJ195" s="85" t="str">
        <f t="shared" si="169"/>
        <v>NA</v>
      </c>
      <c r="BK195" s="85" t="str">
        <f t="shared" si="195"/>
        <v>NA</v>
      </c>
      <c r="BL195" s="85" t="str">
        <f t="shared" si="189"/>
        <v>NA</v>
      </c>
      <c r="BM195" s="85" t="str">
        <f t="shared" si="196"/>
        <v>NA</v>
      </c>
      <c r="BN195" s="85" t="str">
        <f t="shared" si="179"/>
        <v>NA</v>
      </c>
      <c r="BO195" s="85" t="str">
        <f t="shared" si="184"/>
        <v>NA</v>
      </c>
      <c r="BP195" s="85" t="str">
        <f t="shared" si="197"/>
        <v>NA</v>
      </c>
      <c r="BQ195" s="85" t="str">
        <f t="shared" si="185"/>
        <v>NA</v>
      </c>
      <c r="BR195" s="85" t="str">
        <f t="shared" si="165"/>
        <v>NA</v>
      </c>
      <c r="BS195" s="85" t="str">
        <f t="shared" si="187"/>
        <v>NA</v>
      </c>
      <c r="BT195" s="85" t="str">
        <f t="shared" si="182"/>
        <v>NA</v>
      </c>
      <c r="BU195" s="85" t="str">
        <f t="shared" ref="BU195:BU226" si="212">_xlfn.IFS(ISBLANK(AJ195),"NA", AJ195&gt;MEDIAN(AJ:AJ),1,AJ195&lt;MEDIAN(AJ:AJ),0)</f>
        <v>NA</v>
      </c>
      <c r="BV195" s="85" t="str">
        <f t="shared" si="186"/>
        <v>NA</v>
      </c>
      <c r="BW195" s="85" t="str">
        <f t="shared" si="190"/>
        <v>NA</v>
      </c>
      <c r="BX195" s="85" t="str">
        <f t="shared" si="192"/>
        <v>NA</v>
      </c>
      <c r="BY195" s="85" t="str">
        <f t="shared" si="191"/>
        <v>NA</v>
      </c>
    </row>
    <row r="196" spans="1:78" x14ac:dyDescent="0.2">
      <c r="A196" s="40" t="s">
        <v>445</v>
      </c>
      <c r="B196" s="55" t="s">
        <v>424</v>
      </c>
      <c r="C196" s="3">
        <v>1</v>
      </c>
      <c r="D196" s="3">
        <v>2</v>
      </c>
      <c r="E196" s="121">
        <v>6</v>
      </c>
      <c r="F196" s="2">
        <v>7</v>
      </c>
      <c r="G196" s="124">
        <v>84</v>
      </c>
      <c r="H196" s="115">
        <v>0</v>
      </c>
      <c r="I196" s="56">
        <v>8.5</v>
      </c>
      <c r="J196" s="57" t="s">
        <v>37</v>
      </c>
      <c r="L196" s="45">
        <v>7</v>
      </c>
      <c r="M196" s="45">
        <v>9</v>
      </c>
      <c r="O196" s="45">
        <v>11</v>
      </c>
      <c r="P196" s="46">
        <v>0</v>
      </c>
      <c r="Q196" s="45">
        <v>1</v>
      </c>
      <c r="R196" s="76">
        <f t="shared" si="199"/>
        <v>2</v>
      </c>
      <c r="S196" s="76">
        <f t="shared" si="200"/>
        <v>1</v>
      </c>
      <c r="T196" s="76">
        <f t="shared" si="201"/>
        <v>0</v>
      </c>
      <c r="U196" s="76">
        <v>2</v>
      </c>
      <c r="V196" s="76">
        <f t="shared" si="210"/>
        <v>0</v>
      </c>
      <c r="W196" s="76">
        <f t="shared" si="211"/>
        <v>0</v>
      </c>
      <c r="X196" s="58">
        <v>4.8461538461538458</v>
      </c>
      <c r="Y196" s="58">
        <v>5.1538461538461542</v>
      </c>
      <c r="Z196" s="58">
        <v>4.5384615384615383</v>
      </c>
      <c r="AA196" s="58">
        <v>3.9230769230769229</v>
      </c>
      <c r="AB196" s="58">
        <v>5.6923076923076925</v>
      </c>
      <c r="AC196" s="58">
        <v>4.615384615384615</v>
      </c>
      <c r="AD196" s="58">
        <v>5.083333333333333</v>
      </c>
      <c r="AE196" s="58">
        <v>5.166666666666667</v>
      </c>
      <c r="AF196" s="58">
        <v>5.166666666666667</v>
      </c>
      <c r="AG196" s="58">
        <v>4.7692307692307692</v>
      </c>
      <c r="AH196" s="58">
        <v>3.8461538461538463</v>
      </c>
      <c r="AI196" s="58">
        <v>3.1538461538461537</v>
      </c>
      <c r="AJ196" s="58">
        <v>5.4615384615384617</v>
      </c>
      <c r="AK196" s="58">
        <v>5.5</v>
      </c>
      <c r="AL196" s="58">
        <v>3.5555555555555554</v>
      </c>
      <c r="AM196" s="58">
        <v>2.6</v>
      </c>
      <c r="AN196" s="59">
        <v>3.2142857142857144</v>
      </c>
      <c r="AO196" s="49">
        <v>4.0541880341880345</v>
      </c>
      <c r="AP196" s="49">
        <v>4.8064102564102571</v>
      </c>
      <c r="AQ196" s="49">
        <v>4.7948717948717947</v>
      </c>
      <c r="AR196" s="60">
        <v>4.4177350427350426</v>
      </c>
      <c r="AS196" s="62">
        <v>-55</v>
      </c>
      <c r="AT196" s="62">
        <v>47</v>
      </c>
      <c r="AU196" s="62">
        <v>42</v>
      </c>
      <c r="AV196" s="87">
        <f>IF(AO196&lt;MEDIAN(AO:AO),0,1)</f>
        <v>0</v>
      </c>
      <c r="AW196" s="85">
        <f>IF(AP196&lt;MEDIAN(AP:AP),0,1)</f>
        <v>1</v>
      </c>
      <c r="AX196" s="85">
        <f>IF(AQ196&lt;MEDIAN(AQ:AQ),0,1)</f>
        <v>1</v>
      </c>
      <c r="AY196" s="85">
        <f>IF(AR196&lt;MEDIAN(AR:AR),0,1)</f>
        <v>0</v>
      </c>
      <c r="AZ196" s="85">
        <f t="shared" si="202"/>
        <v>0</v>
      </c>
      <c r="BA196" s="85">
        <f t="shared" si="203"/>
        <v>1</v>
      </c>
      <c r="BB196" s="85">
        <f t="shared" si="204"/>
        <v>1</v>
      </c>
      <c r="BC196" s="85">
        <f t="shared" si="205"/>
        <v>0</v>
      </c>
      <c r="BD196" s="85">
        <f t="shared" si="206"/>
        <v>0</v>
      </c>
      <c r="BE196" s="85">
        <f t="shared" si="207"/>
        <v>1</v>
      </c>
      <c r="BF196" s="85">
        <f t="shared" si="208"/>
        <v>0</v>
      </c>
      <c r="BG196" s="79">
        <f t="shared" si="172"/>
        <v>1</v>
      </c>
      <c r="BH196" s="79">
        <f t="shared" si="209"/>
        <v>1</v>
      </c>
      <c r="BI196" s="85">
        <f t="shared" si="193"/>
        <v>1</v>
      </c>
      <c r="BJ196" s="85">
        <f t="shared" si="169"/>
        <v>1</v>
      </c>
      <c r="BK196" s="85">
        <f t="shared" si="195"/>
        <v>0</v>
      </c>
      <c r="BL196" s="85">
        <f t="shared" si="189"/>
        <v>0</v>
      </c>
      <c r="BM196" s="85">
        <f t="shared" si="196"/>
        <v>1</v>
      </c>
      <c r="BN196" s="85">
        <f t="shared" si="179"/>
        <v>1</v>
      </c>
      <c r="BO196" s="85">
        <f t="shared" ref="BO196:BO214" si="213">_xlfn.IFS(ISBLANK(AD196),"NA", AD196&gt;MEDIAN(AD:AD),1,AD196&lt;MEDIAN(AD:AD),0)</f>
        <v>1</v>
      </c>
      <c r="BP196" s="85">
        <f t="shared" si="197"/>
        <v>1</v>
      </c>
      <c r="BQ196" s="85">
        <f t="shared" ref="BQ196:BQ227" si="214">_xlfn.IFS(ISBLANK(AF196),"NA", AF196&gt;MEDIAN(AF:AF),1,AF196&lt;MEDIAN(AF:AF),0)</f>
        <v>1</v>
      </c>
      <c r="BR196" s="85">
        <f t="shared" si="165"/>
        <v>1</v>
      </c>
      <c r="BS196" s="85">
        <f t="shared" si="187"/>
        <v>0</v>
      </c>
      <c r="BT196" s="85">
        <f t="shared" si="182"/>
        <v>0</v>
      </c>
      <c r="BU196" s="85">
        <f t="shared" si="212"/>
        <v>1</v>
      </c>
      <c r="BV196" s="85">
        <f t="shared" si="186"/>
        <v>1</v>
      </c>
      <c r="BW196" s="85">
        <f t="shared" si="190"/>
        <v>0</v>
      </c>
      <c r="BX196" s="85">
        <f t="shared" si="192"/>
        <v>0</v>
      </c>
      <c r="BY196" s="85">
        <f t="shared" si="191"/>
        <v>0</v>
      </c>
      <c r="BZ196" s="40">
        <f>LOOKUP(A196,ANT!D:D,ANT!K:K)</f>
        <v>37.5</v>
      </c>
    </row>
    <row r="197" spans="1:78" ht="17" x14ac:dyDescent="0.2">
      <c r="A197" s="40" t="s">
        <v>447</v>
      </c>
      <c r="B197" s="55" t="s">
        <v>424</v>
      </c>
      <c r="C197" s="3">
        <v>1</v>
      </c>
      <c r="D197" s="3">
        <v>2</v>
      </c>
      <c r="E197" s="121">
        <v>6</v>
      </c>
      <c r="G197" s="124"/>
      <c r="H197" s="115">
        <v>0</v>
      </c>
      <c r="I197" s="56">
        <v>8.9</v>
      </c>
      <c r="J197" s="57" t="s">
        <v>70</v>
      </c>
      <c r="L197" s="45">
        <v>8</v>
      </c>
      <c r="O197" s="45">
        <v>14</v>
      </c>
      <c r="P197" s="46">
        <v>0</v>
      </c>
      <c r="Q197" s="45">
        <v>1</v>
      </c>
      <c r="R197" s="76">
        <f t="shared" si="199"/>
        <v>1</v>
      </c>
      <c r="S197" s="76">
        <f t="shared" si="200"/>
        <v>1</v>
      </c>
      <c r="T197" s="76">
        <f t="shared" si="201"/>
        <v>0</v>
      </c>
      <c r="U197" s="76">
        <v>1</v>
      </c>
      <c r="V197" s="76">
        <f t="shared" si="210"/>
        <v>0</v>
      </c>
      <c r="W197" s="76">
        <f t="shared" si="211"/>
        <v>0</v>
      </c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9"/>
      <c r="AV197" s="87" t="s">
        <v>788</v>
      </c>
      <c r="AW197" s="85" t="s">
        <v>788</v>
      </c>
      <c r="AX197" s="85" t="s">
        <v>788</v>
      </c>
      <c r="AY197" s="85" t="s">
        <v>788</v>
      </c>
      <c r="AZ197" s="85" t="str">
        <f t="shared" si="202"/>
        <v>NA</v>
      </c>
      <c r="BA197" s="85" t="str">
        <f t="shared" si="203"/>
        <v>NA</v>
      </c>
      <c r="BB197" s="85" t="str">
        <f t="shared" si="204"/>
        <v>NA</v>
      </c>
      <c r="BC197" s="85" t="str">
        <f t="shared" si="205"/>
        <v>NA</v>
      </c>
      <c r="BD197" s="85" t="str">
        <f t="shared" si="206"/>
        <v>NA</v>
      </c>
      <c r="BE197" s="85" t="str">
        <f t="shared" si="207"/>
        <v>NA</v>
      </c>
      <c r="BF197" s="85" t="str">
        <f t="shared" si="208"/>
        <v>NA</v>
      </c>
      <c r="BG197" s="79" t="str">
        <f t="shared" si="172"/>
        <v>NA</v>
      </c>
      <c r="BH197" s="79" t="str">
        <f t="shared" si="209"/>
        <v>NA</v>
      </c>
      <c r="BI197" s="85" t="str">
        <f t="shared" si="193"/>
        <v>NA</v>
      </c>
      <c r="BJ197" s="85" t="str">
        <f t="shared" si="169"/>
        <v>NA</v>
      </c>
      <c r="BK197" s="85" t="str">
        <f t="shared" si="195"/>
        <v>NA</v>
      </c>
      <c r="BL197" s="85" t="str">
        <f t="shared" si="189"/>
        <v>NA</v>
      </c>
      <c r="BM197" s="85" t="str">
        <f t="shared" si="196"/>
        <v>NA</v>
      </c>
      <c r="BN197" s="85" t="str">
        <f t="shared" si="179"/>
        <v>NA</v>
      </c>
      <c r="BO197" s="85" t="str">
        <f t="shared" si="213"/>
        <v>NA</v>
      </c>
      <c r="BP197" s="85" t="str">
        <f t="shared" si="197"/>
        <v>NA</v>
      </c>
      <c r="BQ197" s="85" t="str">
        <f t="shared" si="214"/>
        <v>NA</v>
      </c>
      <c r="BR197" s="85" t="str">
        <f t="shared" si="165"/>
        <v>NA</v>
      </c>
      <c r="BS197" s="85" t="str">
        <f t="shared" si="187"/>
        <v>NA</v>
      </c>
      <c r="BT197" s="85" t="str">
        <f t="shared" si="182"/>
        <v>NA</v>
      </c>
      <c r="BU197" s="85" t="str">
        <f t="shared" si="212"/>
        <v>NA</v>
      </c>
      <c r="BV197" s="85" t="str">
        <f t="shared" si="186"/>
        <v>NA</v>
      </c>
      <c r="BW197" s="85" t="str">
        <f t="shared" si="190"/>
        <v>NA</v>
      </c>
      <c r="BX197" s="85" t="str">
        <f t="shared" si="192"/>
        <v>NA</v>
      </c>
      <c r="BY197" s="85" t="str">
        <f t="shared" si="191"/>
        <v>NA</v>
      </c>
    </row>
    <row r="198" spans="1:78" ht="17" x14ac:dyDescent="0.2">
      <c r="A198" s="40" t="s">
        <v>449</v>
      </c>
      <c r="B198" s="55" t="s">
        <v>424</v>
      </c>
      <c r="C198" s="3">
        <v>1</v>
      </c>
      <c r="D198" s="3">
        <v>2</v>
      </c>
      <c r="E198" s="121">
        <v>6</v>
      </c>
      <c r="G198" s="124"/>
      <c r="H198" s="115">
        <v>0</v>
      </c>
      <c r="I198" s="56">
        <v>8.6999999999999993</v>
      </c>
      <c r="J198" s="57" t="s">
        <v>1102</v>
      </c>
      <c r="L198" s="45">
        <v>4</v>
      </c>
      <c r="M198" s="45">
        <v>9</v>
      </c>
      <c r="O198" s="45">
        <v>12</v>
      </c>
      <c r="P198" s="46">
        <v>1</v>
      </c>
      <c r="R198" s="76">
        <f t="shared" si="199"/>
        <v>2</v>
      </c>
      <c r="S198" s="76">
        <f t="shared" si="200"/>
        <v>1</v>
      </c>
      <c r="T198" s="76">
        <f t="shared" si="201"/>
        <v>1</v>
      </c>
      <c r="U198" s="76">
        <v>2</v>
      </c>
      <c r="V198" s="76">
        <f t="shared" si="210"/>
        <v>1</v>
      </c>
      <c r="W198" s="76">
        <f t="shared" si="211"/>
        <v>1</v>
      </c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9"/>
      <c r="AS198" s="112">
        <v>99</v>
      </c>
      <c r="AT198" s="112">
        <v>3</v>
      </c>
      <c r="AU198" s="112">
        <v>167.5</v>
      </c>
      <c r="AV198" s="87" t="s">
        <v>788</v>
      </c>
      <c r="AW198" s="85" t="s">
        <v>788</v>
      </c>
      <c r="AX198" s="85" t="s">
        <v>788</v>
      </c>
      <c r="AY198" s="85" t="s">
        <v>788</v>
      </c>
      <c r="AZ198" s="85" t="str">
        <f t="shared" si="202"/>
        <v>NA</v>
      </c>
      <c r="BA198" s="85" t="str">
        <f t="shared" si="203"/>
        <v>NA</v>
      </c>
      <c r="BB198" s="85" t="str">
        <f t="shared" si="204"/>
        <v>NA</v>
      </c>
      <c r="BC198" s="85" t="str">
        <f t="shared" si="205"/>
        <v>NA</v>
      </c>
      <c r="BD198" s="85">
        <f t="shared" si="206"/>
        <v>1</v>
      </c>
      <c r="BE198" s="85">
        <f t="shared" si="207"/>
        <v>0</v>
      </c>
      <c r="BF198" s="85">
        <f t="shared" si="208"/>
        <v>1</v>
      </c>
      <c r="BG198" s="79" t="str">
        <f t="shared" si="172"/>
        <v>NA</v>
      </c>
      <c r="BH198" s="79" t="str">
        <f t="shared" si="209"/>
        <v>NA</v>
      </c>
      <c r="BI198" s="85" t="str">
        <f t="shared" si="193"/>
        <v>NA</v>
      </c>
      <c r="BJ198" s="85" t="str">
        <f t="shared" si="169"/>
        <v>NA</v>
      </c>
      <c r="BK198" s="85" t="str">
        <f t="shared" si="195"/>
        <v>NA</v>
      </c>
      <c r="BL198" s="85" t="str">
        <f t="shared" si="189"/>
        <v>NA</v>
      </c>
      <c r="BM198" s="85" t="str">
        <f t="shared" si="196"/>
        <v>NA</v>
      </c>
      <c r="BN198" s="85" t="str">
        <f t="shared" si="179"/>
        <v>NA</v>
      </c>
      <c r="BO198" s="85" t="str">
        <f t="shared" si="213"/>
        <v>NA</v>
      </c>
      <c r="BP198" s="85" t="str">
        <f t="shared" si="197"/>
        <v>NA</v>
      </c>
      <c r="BQ198" s="85" t="str">
        <f t="shared" si="214"/>
        <v>NA</v>
      </c>
      <c r="BR198" s="85" t="str">
        <f t="shared" ref="BR198:BR261" si="215">_xlfn.IFS(ISBLANK(AG198),"NA", AG198&gt;MEDIAN(AG:AG),1,AG198&lt;MEDIAN(AG:AG),0)</f>
        <v>NA</v>
      </c>
      <c r="BS198" s="85" t="str">
        <f t="shared" si="187"/>
        <v>NA</v>
      </c>
      <c r="BT198" s="85" t="str">
        <f t="shared" si="182"/>
        <v>NA</v>
      </c>
      <c r="BU198" s="85" t="str">
        <f t="shared" si="212"/>
        <v>NA</v>
      </c>
      <c r="BV198" s="85" t="str">
        <f t="shared" si="186"/>
        <v>NA</v>
      </c>
      <c r="BW198" s="85" t="str">
        <f t="shared" si="190"/>
        <v>NA</v>
      </c>
      <c r="BX198" s="85" t="str">
        <f t="shared" si="192"/>
        <v>NA</v>
      </c>
      <c r="BY198" s="85" t="str">
        <f t="shared" si="191"/>
        <v>NA</v>
      </c>
      <c r="BZ198" s="40">
        <f>LOOKUP(A198,ANT!D:D,ANT!K:K)</f>
        <v>95.1388888888888</v>
      </c>
    </row>
    <row r="199" spans="1:78" ht="17" x14ac:dyDescent="0.2">
      <c r="A199" s="40" t="s">
        <v>451</v>
      </c>
      <c r="B199" s="55" t="s">
        <v>424</v>
      </c>
      <c r="C199" s="3">
        <v>1</v>
      </c>
      <c r="D199" s="3">
        <v>2</v>
      </c>
      <c r="E199" s="121">
        <v>6</v>
      </c>
      <c r="G199" s="124"/>
      <c r="H199" s="115">
        <v>1</v>
      </c>
      <c r="I199" s="56">
        <v>6.4</v>
      </c>
      <c r="J199" s="57" t="s">
        <v>70</v>
      </c>
      <c r="L199" s="45">
        <v>6</v>
      </c>
      <c r="M199" s="45">
        <v>10</v>
      </c>
      <c r="O199" s="45">
        <v>13</v>
      </c>
      <c r="P199" s="46">
        <v>1</v>
      </c>
      <c r="R199" s="76">
        <f t="shared" si="199"/>
        <v>2</v>
      </c>
      <c r="S199" s="76">
        <f t="shared" si="200"/>
        <v>1</v>
      </c>
      <c r="T199" s="76">
        <f t="shared" si="201"/>
        <v>1</v>
      </c>
      <c r="U199" s="76">
        <v>2</v>
      </c>
      <c r="V199" s="76">
        <f t="shared" si="210"/>
        <v>1</v>
      </c>
      <c r="W199" s="76">
        <f t="shared" si="211"/>
        <v>1</v>
      </c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9"/>
      <c r="AV199" s="87" t="s">
        <v>788</v>
      </c>
      <c r="AW199" s="85" t="s">
        <v>788</v>
      </c>
      <c r="AX199" s="85" t="s">
        <v>788</v>
      </c>
      <c r="AY199" s="85" t="s">
        <v>788</v>
      </c>
      <c r="AZ199" s="85" t="str">
        <f t="shared" si="202"/>
        <v>NA</v>
      </c>
      <c r="BA199" s="85" t="str">
        <f t="shared" si="203"/>
        <v>NA</v>
      </c>
      <c r="BB199" s="85" t="str">
        <f t="shared" si="204"/>
        <v>NA</v>
      </c>
      <c r="BC199" s="85" t="str">
        <f t="shared" si="205"/>
        <v>NA</v>
      </c>
      <c r="BD199" s="85" t="str">
        <f t="shared" si="206"/>
        <v>NA</v>
      </c>
      <c r="BE199" s="85" t="str">
        <f t="shared" si="207"/>
        <v>NA</v>
      </c>
      <c r="BF199" s="85" t="str">
        <f t="shared" si="208"/>
        <v>NA</v>
      </c>
      <c r="BG199" s="79" t="str">
        <f t="shared" si="172"/>
        <v>NA</v>
      </c>
      <c r="BH199" s="79" t="str">
        <f t="shared" si="209"/>
        <v>NA</v>
      </c>
      <c r="BI199" s="85" t="str">
        <f t="shared" si="193"/>
        <v>NA</v>
      </c>
      <c r="BJ199" s="85" t="str">
        <f t="shared" si="169"/>
        <v>NA</v>
      </c>
      <c r="BK199" s="85" t="str">
        <f t="shared" si="195"/>
        <v>NA</v>
      </c>
      <c r="BL199" s="85" t="str">
        <f t="shared" si="189"/>
        <v>NA</v>
      </c>
      <c r="BM199" s="85" t="str">
        <f t="shared" si="196"/>
        <v>NA</v>
      </c>
      <c r="BN199" s="85" t="str">
        <f t="shared" si="179"/>
        <v>NA</v>
      </c>
      <c r="BO199" s="85" t="str">
        <f t="shared" si="213"/>
        <v>NA</v>
      </c>
      <c r="BP199" s="85" t="str">
        <f t="shared" si="197"/>
        <v>NA</v>
      </c>
      <c r="BQ199" s="85" t="str">
        <f t="shared" si="214"/>
        <v>NA</v>
      </c>
      <c r="BR199" s="85" t="str">
        <f t="shared" si="215"/>
        <v>NA</v>
      </c>
      <c r="BS199" s="85" t="str">
        <f t="shared" si="187"/>
        <v>NA</v>
      </c>
      <c r="BT199" s="85" t="str">
        <f t="shared" si="182"/>
        <v>NA</v>
      </c>
      <c r="BU199" s="85" t="str">
        <f t="shared" si="212"/>
        <v>NA</v>
      </c>
      <c r="BV199" s="85" t="str">
        <f t="shared" si="186"/>
        <v>NA</v>
      </c>
      <c r="BW199" s="85" t="str">
        <f t="shared" si="190"/>
        <v>NA</v>
      </c>
      <c r="BX199" s="85" t="str">
        <f t="shared" si="192"/>
        <v>NA</v>
      </c>
      <c r="BY199" s="85" t="str">
        <f t="shared" si="191"/>
        <v>NA</v>
      </c>
    </row>
    <row r="200" spans="1:78" x14ac:dyDescent="0.2">
      <c r="A200" s="40" t="s">
        <v>453</v>
      </c>
      <c r="B200" s="55" t="s">
        <v>424</v>
      </c>
      <c r="C200" s="3">
        <v>1</v>
      </c>
      <c r="D200" s="3">
        <v>2</v>
      </c>
      <c r="E200" s="121">
        <v>6</v>
      </c>
      <c r="F200" s="2">
        <v>8</v>
      </c>
      <c r="G200" s="124">
        <v>97</v>
      </c>
      <c r="H200" s="115">
        <v>1</v>
      </c>
      <c r="I200" s="56">
        <v>9</v>
      </c>
      <c r="J200" s="57" t="s">
        <v>37</v>
      </c>
      <c r="L200" s="45">
        <v>10</v>
      </c>
      <c r="O200" s="45">
        <v>11</v>
      </c>
      <c r="P200" s="46">
        <v>1</v>
      </c>
      <c r="R200" s="76">
        <f t="shared" si="199"/>
        <v>1</v>
      </c>
      <c r="S200" s="76">
        <f t="shared" si="200"/>
        <v>1</v>
      </c>
      <c r="T200" s="76">
        <f t="shared" si="201"/>
        <v>1</v>
      </c>
      <c r="U200" s="76">
        <v>1</v>
      </c>
      <c r="V200" s="76">
        <f t="shared" si="210"/>
        <v>0</v>
      </c>
      <c r="W200" s="76">
        <f t="shared" si="211"/>
        <v>0</v>
      </c>
      <c r="X200" s="58">
        <v>4.8461538461538458</v>
      </c>
      <c r="Y200" s="58">
        <v>5.7692307692307692</v>
      </c>
      <c r="Z200" s="58">
        <v>4.8461538461538458</v>
      </c>
      <c r="AA200" s="58">
        <v>5.615384615384615</v>
      </c>
      <c r="AB200" s="58">
        <v>6.384615384615385</v>
      </c>
      <c r="AC200" s="58">
        <v>3.7692307692307692</v>
      </c>
      <c r="AD200" s="58">
        <v>5.333333333333333</v>
      </c>
      <c r="AE200" s="58">
        <v>3.6666666666666665</v>
      </c>
      <c r="AF200" s="58">
        <v>3.75</v>
      </c>
      <c r="AG200" s="58">
        <v>5.2307692307692308</v>
      </c>
      <c r="AH200" s="58">
        <v>5.8461538461538458</v>
      </c>
      <c r="AI200" s="58">
        <v>4.6923076923076925</v>
      </c>
      <c r="AJ200" s="58">
        <v>5.333333333333333</v>
      </c>
      <c r="AK200" s="58">
        <v>6.083333333333333</v>
      </c>
      <c r="AL200" s="58">
        <v>4.7777777777777777</v>
      </c>
      <c r="AM200" s="58">
        <v>4.5999999999999996</v>
      </c>
      <c r="AN200" s="59">
        <v>4.7142857142857144</v>
      </c>
      <c r="AO200" s="49">
        <v>5.0973504273504275</v>
      </c>
      <c r="AP200" s="49">
        <v>4.7653846153846153</v>
      </c>
      <c r="AQ200" s="49">
        <v>5.2051282051282053</v>
      </c>
      <c r="AR200" s="60">
        <v>5.2216880341880341</v>
      </c>
      <c r="AS200" s="51">
        <v>29</v>
      </c>
      <c r="AT200" s="51">
        <v>-8.5</v>
      </c>
      <c r="AU200" s="51">
        <v>116.5</v>
      </c>
      <c r="AV200" s="87">
        <f>IF(AO200&lt;MEDIAN(AO:AO),0,1)</f>
        <v>1</v>
      </c>
      <c r="AW200" s="85">
        <f>IF(AP200&lt;MEDIAN(AP:AP),0,1)</f>
        <v>1</v>
      </c>
      <c r="AX200" s="85">
        <f>IF(AQ200&lt;MEDIAN(AQ:AQ),0,1)</f>
        <v>1</v>
      </c>
      <c r="AY200" s="85">
        <f>IF(AR200&lt;MEDIAN(AR:AR),0,1)</f>
        <v>1</v>
      </c>
      <c r="AZ200" s="85">
        <f t="shared" si="202"/>
        <v>1</v>
      </c>
      <c r="BA200" s="85">
        <f t="shared" si="203"/>
        <v>1</v>
      </c>
      <c r="BB200" s="85">
        <f t="shared" si="204"/>
        <v>1</v>
      </c>
      <c r="BC200" s="85">
        <f t="shared" si="205"/>
        <v>1</v>
      </c>
      <c r="BD200" s="85">
        <f t="shared" si="206"/>
        <v>0</v>
      </c>
      <c r="BE200" s="85">
        <f t="shared" si="207"/>
        <v>0</v>
      </c>
      <c r="BF200" s="85">
        <f t="shared" si="208"/>
        <v>1</v>
      </c>
      <c r="BG200" s="79">
        <f t="shared" si="172"/>
        <v>3</v>
      </c>
      <c r="BH200" s="79">
        <f t="shared" si="209"/>
        <v>3</v>
      </c>
      <c r="BI200" s="85">
        <f t="shared" si="193"/>
        <v>1</v>
      </c>
      <c r="BJ200" s="85">
        <f t="shared" si="169"/>
        <v>1</v>
      </c>
      <c r="BK200" s="85">
        <f t="shared" si="195"/>
        <v>0</v>
      </c>
      <c r="BL200" s="85">
        <f t="shared" si="189"/>
        <v>1</v>
      </c>
      <c r="BM200" s="85">
        <f t="shared" si="196"/>
        <v>1</v>
      </c>
      <c r="BN200" s="85">
        <f t="shared" si="179"/>
        <v>1</v>
      </c>
      <c r="BO200" s="85">
        <f t="shared" si="213"/>
        <v>1</v>
      </c>
      <c r="BP200" s="85">
        <f t="shared" si="197"/>
        <v>0</v>
      </c>
      <c r="BQ200" s="85">
        <f t="shared" si="214"/>
        <v>0</v>
      </c>
      <c r="BR200" s="85">
        <f t="shared" si="215"/>
        <v>1</v>
      </c>
      <c r="BS200" s="85">
        <f t="shared" si="187"/>
        <v>1</v>
      </c>
      <c r="BT200" s="85">
        <f t="shared" si="182"/>
        <v>1</v>
      </c>
      <c r="BU200" s="85">
        <f t="shared" si="212"/>
        <v>1</v>
      </c>
      <c r="BV200" s="85">
        <f t="shared" ref="BV200:BV223" si="216">_xlfn.IFS(ISBLANK(AK200),"NA", AK200&gt;MEDIAN(AK:AK),1,AK200&lt;MEDIAN(AK:AK),0)</f>
        <v>1</v>
      </c>
      <c r="BW200" s="85">
        <f t="shared" si="190"/>
        <v>1</v>
      </c>
      <c r="BX200" s="85">
        <f t="shared" si="192"/>
        <v>1</v>
      </c>
      <c r="BY200" s="85">
        <f t="shared" si="191"/>
        <v>1</v>
      </c>
      <c r="BZ200" s="40">
        <f>LOOKUP(A200,ANT!D:D,ANT!K:K)</f>
        <v>90.9722222222222</v>
      </c>
    </row>
    <row r="201" spans="1:78" ht="17" x14ac:dyDescent="0.2">
      <c r="A201" s="40" t="s">
        <v>455</v>
      </c>
      <c r="B201" s="55" t="s">
        <v>424</v>
      </c>
      <c r="C201" s="3">
        <v>1</v>
      </c>
      <c r="D201" s="3">
        <v>2</v>
      </c>
      <c r="E201" s="121">
        <v>6</v>
      </c>
      <c r="G201" s="124"/>
      <c r="H201" s="115">
        <v>1</v>
      </c>
      <c r="I201" s="56">
        <v>8.4</v>
      </c>
      <c r="J201" s="57" t="s">
        <v>70</v>
      </c>
      <c r="K201" s="57" t="s">
        <v>70</v>
      </c>
      <c r="L201" s="57" t="s">
        <v>70</v>
      </c>
      <c r="M201" s="57" t="s">
        <v>70</v>
      </c>
      <c r="N201" s="57" t="s">
        <v>70</v>
      </c>
      <c r="O201" s="45">
        <v>12</v>
      </c>
      <c r="P201" s="46">
        <v>1</v>
      </c>
      <c r="R201" s="76">
        <f t="shared" si="199"/>
        <v>3</v>
      </c>
      <c r="S201" s="76">
        <f t="shared" si="200"/>
        <v>1</v>
      </c>
      <c r="T201" s="76">
        <f t="shared" si="201"/>
        <v>1</v>
      </c>
      <c r="U201" s="76">
        <v>3</v>
      </c>
      <c r="V201" s="76">
        <f t="shared" si="210"/>
        <v>1</v>
      </c>
      <c r="W201" s="76">
        <f t="shared" si="211"/>
        <v>1</v>
      </c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9"/>
      <c r="AV201" s="87" t="s">
        <v>788</v>
      </c>
      <c r="AW201" s="85" t="s">
        <v>788</v>
      </c>
      <c r="AX201" s="85" t="s">
        <v>788</v>
      </c>
      <c r="AY201" s="85" t="s">
        <v>788</v>
      </c>
      <c r="AZ201" s="85" t="str">
        <f t="shared" si="202"/>
        <v>NA</v>
      </c>
      <c r="BA201" s="85" t="str">
        <f t="shared" si="203"/>
        <v>NA</v>
      </c>
      <c r="BB201" s="85" t="str">
        <f t="shared" si="204"/>
        <v>NA</v>
      </c>
      <c r="BC201" s="85" t="str">
        <f t="shared" si="205"/>
        <v>NA</v>
      </c>
      <c r="BD201" s="85" t="str">
        <f t="shared" si="206"/>
        <v>NA</v>
      </c>
      <c r="BE201" s="85" t="str">
        <f t="shared" si="207"/>
        <v>NA</v>
      </c>
      <c r="BF201" s="85" t="str">
        <f t="shared" si="208"/>
        <v>NA</v>
      </c>
      <c r="BG201" s="79" t="str">
        <f t="shared" si="172"/>
        <v>NA</v>
      </c>
      <c r="BH201" s="79" t="str">
        <f t="shared" si="209"/>
        <v>NA</v>
      </c>
      <c r="BI201" s="85" t="str">
        <f t="shared" si="193"/>
        <v>NA</v>
      </c>
      <c r="BJ201" s="85" t="str">
        <f t="shared" si="169"/>
        <v>NA</v>
      </c>
      <c r="BK201" s="85" t="str">
        <f t="shared" si="195"/>
        <v>NA</v>
      </c>
      <c r="BL201" s="85" t="str">
        <f t="shared" si="189"/>
        <v>NA</v>
      </c>
      <c r="BM201" s="85" t="str">
        <f t="shared" si="196"/>
        <v>NA</v>
      </c>
      <c r="BN201" s="85" t="str">
        <f t="shared" si="179"/>
        <v>NA</v>
      </c>
      <c r="BO201" s="85" t="str">
        <f t="shared" si="213"/>
        <v>NA</v>
      </c>
      <c r="BP201" s="85" t="str">
        <f t="shared" si="197"/>
        <v>NA</v>
      </c>
      <c r="BQ201" s="85" t="str">
        <f t="shared" si="214"/>
        <v>NA</v>
      </c>
      <c r="BR201" s="85" t="str">
        <f t="shared" si="215"/>
        <v>NA</v>
      </c>
      <c r="BS201" s="85" t="str">
        <f t="shared" si="187"/>
        <v>NA</v>
      </c>
      <c r="BT201" s="85" t="str">
        <f t="shared" si="182"/>
        <v>NA</v>
      </c>
      <c r="BU201" s="85" t="str">
        <f t="shared" si="212"/>
        <v>NA</v>
      </c>
      <c r="BV201" s="85" t="str">
        <f t="shared" si="216"/>
        <v>NA</v>
      </c>
      <c r="BW201" s="85" t="str">
        <f t="shared" si="190"/>
        <v>NA</v>
      </c>
      <c r="BX201" s="85" t="str">
        <f t="shared" si="192"/>
        <v>NA</v>
      </c>
      <c r="BY201" s="85" t="str">
        <f t="shared" si="191"/>
        <v>NA</v>
      </c>
    </row>
    <row r="202" spans="1:78" ht="17" x14ac:dyDescent="0.2">
      <c r="A202" s="40" t="s">
        <v>457</v>
      </c>
      <c r="B202" s="55" t="s">
        <v>424</v>
      </c>
      <c r="C202" s="3">
        <v>1</v>
      </c>
      <c r="D202" s="3">
        <v>2</v>
      </c>
      <c r="E202" s="121">
        <v>6</v>
      </c>
      <c r="G202" s="124"/>
      <c r="H202" s="115">
        <v>1</v>
      </c>
      <c r="I202" s="56">
        <v>8.5</v>
      </c>
      <c r="J202" s="57" t="s">
        <v>70</v>
      </c>
      <c r="L202" s="45">
        <v>3</v>
      </c>
      <c r="M202" s="45">
        <v>9</v>
      </c>
      <c r="O202" s="45">
        <v>12</v>
      </c>
      <c r="P202" s="46">
        <v>0</v>
      </c>
      <c r="Q202" s="45">
        <v>1</v>
      </c>
      <c r="R202" s="76">
        <f t="shared" si="199"/>
        <v>2</v>
      </c>
      <c r="S202" s="76">
        <f t="shared" si="200"/>
        <v>1</v>
      </c>
      <c r="T202" s="76">
        <f t="shared" si="201"/>
        <v>0</v>
      </c>
      <c r="U202" s="76">
        <v>2</v>
      </c>
      <c r="V202" s="76">
        <f t="shared" si="210"/>
        <v>1</v>
      </c>
      <c r="W202" s="76">
        <f t="shared" si="211"/>
        <v>0</v>
      </c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9"/>
      <c r="AV202" s="87" t="s">
        <v>788</v>
      </c>
      <c r="AW202" s="85" t="s">
        <v>788</v>
      </c>
      <c r="AX202" s="85" t="s">
        <v>788</v>
      </c>
      <c r="AY202" s="85" t="s">
        <v>788</v>
      </c>
      <c r="AZ202" s="85" t="str">
        <f t="shared" si="202"/>
        <v>NA</v>
      </c>
      <c r="BA202" s="85" t="str">
        <f t="shared" si="203"/>
        <v>NA</v>
      </c>
      <c r="BB202" s="85" t="str">
        <f t="shared" si="204"/>
        <v>NA</v>
      </c>
      <c r="BC202" s="85" t="str">
        <f t="shared" si="205"/>
        <v>NA</v>
      </c>
      <c r="BD202" s="85" t="str">
        <f t="shared" si="206"/>
        <v>NA</v>
      </c>
      <c r="BE202" s="85" t="str">
        <f t="shared" si="207"/>
        <v>NA</v>
      </c>
      <c r="BF202" s="85" t="str">
        <f t="shared" si="208"/>
        <v>NA</v>
      </c>
      <c r="BG202" s="79" t="str">
        <f t="shared" si="172"/>
        <v>NA</v>
      </c>
      <c r="BH202" s="79" t="str">
        <f t="shared" si="209"/>
        <v>NA</v>
      </c>
      <c r="BI202" s="85" t="str">
        <f t="shared" si="193"/>
        <v>NA</v>
      </c>
      <c r="BJ202" s="85" t="str">
        <f t="shared" si="169"/>
        <v>NA</v>
      </c>
      <c r="BK202" s="85" t="str">
        <f t="shared" si="195"/>
        <v>NA</v>
      </c>
      <c r="BL202" s="85" t="str">
        <f t="shared" si="189"/>
        <v>NA</v>
      </c>
      <c r="BM202" s="85" t="str">
        <f t="shared" si="196"/>
        <v>NA</v>
      </c>
      <c r="BN202" s="85" t="str">
        <f t="shared" si="179"/>
        <v>NA</v>
      </c>
      <c r="BO202" s="85" t="str">
        <f t="shared" si="213"/>
        <v>NA</v>
      </c>
      <c r="BP202" s="85" t="str">
        <f t="shared" si="197"/>
        <v>NA</v>
      </c>
      <c r="BQ202" s="85" t="str">
        <f t="shared" si="214"/>
        <v>NA</v>
      </c>
      <c r="BR202" s="85" t="str">
        <f t="shared" si="215"/>
        <v>NA</v>
      </c>
      <c r="BS202" s="85" t="str">
        <f t="shared" ref="BS202:BS233" si="217">_xlfn.IFS(ISBLANK(AH202),"NA", AH202&gt;MEDIAN(AH:AH),1,AH202&lt;MEDIAN(AH:AH),0)</f>
        <v>NA</v>
      </c>
      <c r="BT202" s="85" t="str">
        <f t="shared" si="182"/>
        <v>NA</v>
      </c>
      <c r="BU202" s="85" t="str">
        <f t="shared" si="212"/>
        <v>NA</v>
      </c>
      <c r="BV202" s="85" t="str">
        <f t="shared" si="216"/>
        <v>NA</v>
      </c>
      <c r="BW202" s="85" t="str">
        <f t="shared" si="190"/>
        <v>NA</v>
      </c>
      <c r="BX202" s="85" t="str">
        <f t="shared" si="192"/>
        <v>NA</v>
      </c>
      <c r="BY202" s="85" t="str">
        <f t="shared" si="191"/>
        <v>NA</v>
      </c>
    </row>
    <row r="203" spans="1:78" x14ac:dyDescent="0.2">
      <c r="A203" s="40" t="s">
        <v>459</v>
      </c>
      <c r="B203" s="55" t="s">
        <v>424</v>
      </c>
      <c r="C203" s="3">
        <v>1</v>
      </c>
      <c r="D203" s="3">
        <v>2</v>
      </c>
      <c r="E203" s="121">
        <v>6</v>
      </c>
      <c r="F203" s="2">
        <v>8</v>
      </c>
      <c r="G203" s="124">
        <v>96</v>
      </c>
      <c r="H203" s="115">
        <v>1</v>
      </c>
      <c r="I203" s="56">
        <v>9.4</v>
      </c>
      <c r="J203" s="57" t="s">
        <v>37</v>
      </c>
      <c r="L203" s="45">
        <v>7</v>
      </c>
      <c r="O203" s="45">
        <v>12</v>
      </c>
      <c r="P203" s="46">
        <v>1</v>
      </c>
      <c r="R203" s="76">
        <f t="shared" si="199"/>
        <v>1</v>
      </c>
      <c r="S203" s="76">
        <f t="shared" si="200"/>
        <v>1</v>
      </c>
      <c r="T203" s="76">
        <f t="shared" si="201"/>
        <v>1</v>
      </c>
      <c r="U203" s="76">
        <v>1</v>
      </c>
      <c r="V203" s="76">
        <f t="shared" si="210"/>
        <v>1</v>
      </c>
      <c r="W203" s="76">
        <f t="shared" si="211"/>
        <v>1</v>
      </c>
      <c r="X203" s="58">
        <v>4</v>
      </c>
      <c r="Y203" s="58">
        <v>5</v>
      </c>
      <c r="Z203" s="58">
        <v>4.8461538461538458</v>
      </c>
      <c r="AA203" s="58">
        <v>3.8461538461538463</v>
      </c>
      <c r="AB203" s="58">
        <v>4.615384615384615</v>
      </c>
      <c r="AC203" s="58">
        <v>3.9230769230769229</v>
      </c>
      <c r="AD203" s="58">
        <v>3.4166666666666665</v>
      </c>
      <c r="AE203" s="58">
        <v>3.5</v>
      </c>
      <c r="AF203" s="58">
        <v>3.5833333333333335</v>
      </c>
      <c r="AG203" s="58">
        <v>3.3846153846153846</v>
      </c>
      <c r="AH203" s="58">
        <v>4.615384615384615</v>
      </c>
      <c r="AI203" s="58">
        <v>4.6923076923076925</v>
      </c>
      <c r="AJ203" s="58">
        <v>5.384615384615385</v>
      </c>
      <c r="AK203" s="58">
        <v>4.083333333333333</v>
      </c>
      <c r="AL203" s="58">
        <v>5.2222222222222223</v>
      </c>
      <c r="AM203" s="58">
        <v>4.4000000000000004</v>
      </c>
      <c r="AN203" s="59">
        <v>4.9285714285714288</v>
      </c>
      <c r="AO203" s="49">
        <v>4.7564957264957259</v>
      </c>
      <c r="AP203" s="49">
        <v>3.7</v>
      </c>
      <c r="AQ203" s="49">
        <v>4.3717948717948714</v>
      </c>
      <c r="AR203" s="60">
        <v>4.8456196581196576</v>
      </c>
      <c r="AS203" s="62">
        <v>-51.5</v>
      </c>
      <c r="AT203" s="62">
        <v>104.5</v>
      </c>
      <c r="AU203" s="62">
        <v>-100</v>
      </c>
      <c r="AV203" s="87">
        <f t="shared" ref="AV203:AY209" si="218">IF(AO203&lt;MEDIAN(AO:AO),0,1)</f>
        <v>1</v>
      </c>
      <c r="AW203" s="85">
        <f t="shared" si="218"/>
        <v>0</v>
      </c>
      <c r="AX203" s="85">
        <f t="shared" si="218"/>
        <v>0</v>
      </c>
      <c r="AY203" s="85">
        <f t="shared" si="218"/>
        <v>1</v>
      </c>
      <c r="AZ203" s="85" t="e">
        <f t="shared" si="202"/>
        <v>#N/A</v>
      </c>
      <c r="BA203" s="85">
        <f t="shared" si="203"/>
        <v>0</v>
      </c>
      <c r="BB203" s="85">
        <f t="shared" si="204"/>
        <v>0</v>
      </c>
      <c r="BC203" s="85" t="e">
        <f t="shared" si="205"/>
        <v>#N/A</v>
      </c>
      <c r="BD203" s="85">
        <f t="shared" si="206"/>
        <v>0</v>
      </c>
      <c r="BE203" s="85">
        <f t="shared" si="207"/>
        <v>1</v>
      </c>
      <c r="BF203" s="85">
        <f t="shared" si="208"/>
        <v>0</v>
      </c>
      <c r="BG203" s="79">
        <f t="shared" si="172"/>
        <v>2</v>
      </c>
      <c r="BH203" s="79">
        <f t="shared" si="209"/>
        <v>2</v>
      </c>
      <c r="BI203" s="85">
        <f t="shared" si="193"/>
        <v>0</v>
      </c>
      <c r="BJ203" s="85">
        <f t="shared" si="169"/>
        <v>1</v>
      </c>
      <c r="BK203" s="85">
        <f t="shared" si="195"/>
        <v>0</v>
      </c>
      <c r="BL203" s="85">
        <f t="shared" si="189"/>
        <v>0</v>
      </c>
      <c r="BM203" s="85">
        <f t="shared" si="196"/>
        <v>0</v>
      </c>
      <c r="BN203" s="85">
        <f t="shared" si="179"/>
        <v>1</v>
      </c>
      <c r="BO203" s="85">
        <f t="shared" si="213"/>
        <v>0</v>
      </c>
      <c r="BP203" s="85">
        <f t="shared" si="197"/>
        <v>0</v>
      </c>
      <c r="BQ203" s="85">
        <f t="shared" si="214"/>
        <v>0</v>
      </c>
      <c r="BR203" s="85">
        <f t="shared" si="215"/>
        <v>0</v>
      </c>
      <c r="BS203" s="85">
        <f t="shared" si="217"/>
        <v>0</v>
      </c>
      <c r="BT203" s="85">
        <f t="shared" si="182"/>
        <v>1</v>
      </c>
      <c r="BU203" s="85">
        <f t="shared" si="212"/>
        <v>1</v>
      </c>
      <c r="BV203" s="85">
        <f t="shared" si="216"/>
        <v>0</v>
      </c>
      <c r="BW203" s="85">
        <f t="shared" si="190"/>
        <v>1</v>
      </c>
      <c r="BX203" s="85">
        <f>IF(AM203&gt;MEDIAN(AM:AM),1,0)</f>
        <v>0</v>
      </c>
      <c r="BY203" s="85">
        <f t="shared" si="191"/>
        <v>1</v>
      </c>
      <c r="BZ203" s="40">
        <f>LOOKUP(A203,ANT!D:D,ANT!K:K)</f>
        <v>93.0555555555555</v>
      </c>
    </row>
    <row r="204" spans="1:78" x14ac:dyDescent="0.2">
      <c r="A204" s="40" t="s">
        <v>461</v>
      </c>
      <c r="B204" s="55" t="s">
        <v>424</v>
      </c>
      <c r="C204" s="3">
        <v>1</v>
      </c>
      <c r="D204" s="3">
        <v>2</v>
      </c>
      <c r="E204" s="121">
        <v>6</v>
      </c>
      <c r="F204" s="2">
        <v>8</v>
      </c>
      <c r="G204" s="124">
        <v>96</v>
      </c>
      <c r="H204" s="115">
        <v>0</v>
      </c>
      <c r="I204" s="56">
        <v>9.3000000000000007</v>
      </c>
      <c r="J204" s="57" t="s">
        <v>37</v>
      </c>
      <c r="L204" s="45">
        <v>7</v>
      </c>
      <c r="O204" s="45">
        <v>12</v>
      </c>
      <c r="P204" s="46">
        <v>0</v>
      </c>
      <c r="Q204" s="45">
        <v>1</v>
      </c>
      <c r="R204" s="76">
        <f t="shared" si="199"/>
        <v>1</v>
      </c>
      <c r="S204" s="76">
        <f t="shared" si="200"/>
        <v>1</v>
      </c>
      <c r="T204" s="76">
        <f t="shared" si="201"/>
        <v>0</v>
      </c>
      <c r="U204" s="76">
        <v>1</v>
      </c>
      <c r="V204" s="76">
        <f t="shared" si="210"/>
        <v>1</v>
      </c>
      <c r="W204" s="76">
        <f t="shared" si="211"/>
        <v>0</v>
      </c>
      <c r="X204" s="58">
        <v>4.9230769230769234</v>
      </c>
      <c r="Y204" s="58">
        <v>5.5</v>
      </c>
      <c r="Z204" s="58">
        <v>4.3636363636363633</v>
      </c>
      <c r="AA204" s="58">
        <v>4</v>
      </c>
      <c r="AB204" s="58">
        <v>5.4615384615384617</v>
      </c>
      <c r="AC204" s="58">
        <v>3.6153846153846154</v>
      </c>
      <c r="AD204" s="58">
        <v>5.1818181818181817</v>
      </c>
      <c r="AE204" s="58">
        <v>3.9166666666666665</v>
      </c>
      <c r="AF204" s="58">
        <v>4.583333333333333</v>
      </c>
      <c r="AG204" s="58">
        <v>4.5384615384615383</v>
      </c>
      <c r="AH204" s="58">
        <v>4.0769230769230766</v>
      </c>
      <c r="AI204" s="58">
        <v>4.0769230769230766</v>
      </c>
      <c r="AJ204" s="58">
        <v>4.6923076923076925</v>
      </c>
      <c r="AK204" s="58">
        <v>5.583333333333333</v>
      </c>
      <c r="AL204" s="58">
        <v>4.333333333333333</v>
      </c>
      <c r="AM204" s="58">
        <v>4.4000000000000004</v>
      </c>
      <c r="AN204" s="59">
        <v>4.3571428571428568</v>
      </c>
      <c r="AO204" s="49">
        <v>4.6171794871794871</v>
      </c>
      <c r="AP204" s="49">
        <v>4.4594405594405595</v>
      </c>
      <c r="AQ204" s="49">
        <v>4.6439393939393936</v>
      </c>
      <c r="AR204" s="60">
        <v>4.6714743589743586</v>
      </c>
      <c r="AS204" s="51">
        <v>50.5</v>
      </c>
      <c r="AT204" s="51">
        <v>2</v>
      </c>
      <c r="AU204" s="51">
        <v>-22.5</v>
      </c>
      <c r="AV204" s="87">
        <f t="shared" si="218"/>
        <v>0</v>
      </c>
      <c r="AW204" s="85">
        <f t="shared" si="218"/>
        <v>1</v>
      </c>
      <c r="AX204" s="85">
        <f t="shared" si="218"/>
        <v>1</v>
      </c>
      <c r="AY204" s="85">
        <f t="shared" si="218"/>
        <v>0</v>
      </c>
      <c r="AZ204" s="85" t="e">
        <f t="shared" si="202"/>
        <v>#N/A</v>
      </c>
      <c r="BA204" s="85" t="e">
        <f t="shared" si="203"/>
        <v>#N/A</v>
      </c>
      <c r="BB204" s="85" t="e">
        <f t="shared" si="204"/>
        <v>#N/A</v>
      </c>
      <c r="BC204" s="85" t="e">
        <f t="shared" si="205"/>
        <v>#N/A</v>
      </c>
      <c r="BD204" s="85">
        <f t="shared" si="206"/>
        <v>0</v>
      </c>
      <c r="BE204" s="85">
        <f t="shared" si="207"/>
        <v>0</v>
      </c>
      <c r="BF204" s="85">
        <f t="shared" si="208"/>
        <v>0</v>
      </c>
      <c r="BG204" s="79">
        <f t="shared" si="172"/>
        <v>1</v>
      </c>
      <c r="BH204" s="79">
        <f t="shared" si="209"/>
        <v>1</v>
      </c>
      <c r="BI204" s="85">
        <f t="shared" si="193"/>
        <v>1</v>
      </c>
      <c r="BJ204" s="85">
        <f t="shared" si="169"/>
        <v>1</v>
      </c>
      <c r="BK204" s="85">
        <f t="shared" si="195"/>
        <v>0</v>
      </c>
      <c r="BL204" s="85">
        <f t="shared" si="189"/>
        <v>0</v>
      </c>
      <c r="BM204" s="85">
        <f t="shared" si="196"/>
        <v>1</v>
      </c>
      <c r="BN204" s="85">
        <f t="shared" si="179"/>
        <v>0</v>
      </c>
      <c r="BO204" s="85">
        <f t="shared" si="213"/>
        <v>1</v>
      </c>
      <c r="BP204" s="85">
        <f t="shared" si="197"/>
        <v>0</v>
      </c>
      <c r="BQ204" s="85">
        <f t="shared" si="214"/>
        <v>1</v>
      </c>
      <c r="BR204" s="85">
        <f t="shared" si="215"/>
        <v>1</v>
      </c>
      <c r="BS204" s="85">
        <f t="shared" si="217"/>
        <v>0</v>
      </c>
      <c r="BT204" s="85">
        <f t="shared" si="182"/>
        <v>0</v>
      </c>
      <c r="BU204" s="85">
        <f t="shared" si="212"/>
        <v>0</v>
      </c>
      <c r="BV204" s="85">
        <f t="shared" si="216"/>
        <v>1</v>
      </c>
      <c r="BW204" s="85">
        <f t="shared" si="190"/>
        <v>0</v>
      </c>
      <c r="BX204" s="85">
        <f>IF(AM204&gt;MEDIAN(AM:AM),1,0)</f>
        <v>0</v>
      </c>
      <c r="BY204" s="85">
        <f t="shared" si="191"/>
        <v>0</v>
      </c>
      <c r="BZ204" s="40">
        <f>LOOKUP(A204,ANT!D:D,ANT!K:K)</f>
        <v>90.9722222222222</v>
      </c>
    </row>
    <row r="205" spans="1:78" x14ac:dyDescent="0.2">
      <c r="A205" s="40" t="s">
        <v>463</v>
      </c>
      <c r="B205" s="55" t="s">
        <v>424</v>
      </c>
      <c r="C205" s="3">
        <v>1</v>
      </c>
      <c r="D205" s="3">
        <v>2</v>
      </c>
      <c r="E205" s="121">
        <v>6</v>
      </c>
      <c r="G205" s="124"/>
      <c r="H205" s="115">
        <v>1</v>
      </c>
      <c r="I205" s="56">
        <v>7.4</v>
      </c>
      <c r="J205" s="57" t="s">
        <v>37</v>
      </c>
      <c r="L205" s="45">
        <v>7</v>
      </c>
      <c r="M205" s="45">
        <v>8</v>
      </c>
      <c r="O205" s="45">
        <v>13</v>
      </c>
      <c r="P205" s="46">
        <v>1</v>
      </c>
      <c r="R205" s="76">
        <f t="shared" si="199"/>
        <v>2</v>
      </c>
      <c r="S205" s="76">
        <f t="shared" si="200"/>
        <v>1</v>
      </c>
      <c r="T205" s="76">
        <f t="shared" si="201"/>
        <v>1</v>
      </c>
      <c r="U205" s="76">
        <v>2</v>
      </c>
      <c r="V205" s="76">
        <f t="shared" si="210"/>
        <v>1</v>
      </c>
      <c r="W205" s="76">
        <f t="shared" si="211"/>
        <v>1</v>
      </c>
      <c r="X205" s="58">
        <v>4.7692307692307692</v>
      </c>
      <c r="Y205" s="58">
        <v>4.7692307692307692</v>
      </c>
      <c r="Z205" s="58">
        <v>3.4615384615384617</v>
      </c>
      <c r="AA205" s="58">
        <v>5</v>
      </c>
      <c r="AB205" s="58">
        <v>5.4615384615384617</v>
      </c>
      <c r="AC205" s="58">
        <v>1.6153846153846154</v>
      </c>
      <c r="AD205" s="58">
        <v>3.5</v>
      </c>
      <c r="AE205" s="58">
        <v>3</v>
      </c>
      <c r="AF205" s="58">
        <v>3.8333333333333335</v>
      </c>
      <c r="AG205" s="58">
        <v>3.3846153846153846</v>
      </c>
      <c r="AH205" s="58">
        <v>5.7692307692307692</v>
      </c>
      <c r="AI205" s="58">
        <v>4.5384615384615383</v>
      </c>
      <c r="AJ205" s="58">
        <v>3.9230769230769229</v>
      </c>
      <c r="AK205" s="58">
        <v>5.916666666666667</v>
      </c>
      <c r="AL205" s="58">
        <v>2.7777777777777777</v>
      </c>
      <c r="AM205" s="58">
        <v>5.4</v>
      </c>
      <c r="AN205" s="59">
        <v>3.7142857142857144</v>
      </c>
      <c r="AO205" s="49">
        <v>4.5111965811965815</v>
      </c>
      <c r="AP205" s="49">
        <v>3.8974358974358978</v>
      </c>
      <c r="AQ205" s="49">
        <v>4.1794871794871797</v>
      </c>
      <c r="AR205" s="60">
        <v>4.2889957264957266</v>
      </c>
      <c r="AS205" s="51">
        <v>162</v>
      </c>
      <c r="AT205" s="51">
        <v>149</v>
      </c>
      <c r="AU205" s="51">
        <v>180.5</v>
      </c>
      <c r="AV205" s="87">
        <f t="shared" si="218"/>
        <v>0</v>
      </c>
      <c r="AW205" s="85">
        <f t="shared" si="218"/>
        <v>0</v>
      </c>
      <c r="AX205" s="85">
        <f t="shared" si="218"/>
        <v>0</v>
      </c>
      <c r="AY205" s="85">
        <f t="shared" si="218"/>
        <v>0</v>
      </c>
      <c r="AZ205" s="85" t="e">
        <f t="shared" si="202"/>
        <v>#N/A</v>
      </c>
      <c r="BA205" s="85">
        <f t="shared" si="203"/>
        <v>0</v>
      </c>
      <c r="BB205" s="85">
        <f t="shared" si="204"/>
        <v>0</v>
      </c>
      <c r="BC205" s="85">
        <f t="shared" si="205"/>
        <v>0</v>
      </c>
      <c r="BD205" s="85">
        <f t="shared" si="206"/>
        <v>1</v>
      </c>
      <c r="BE205" s="85">
        <f t="shared" si="207"/>
        <v>1</v>
      </c>
      <c r="BF205" s="85">
        <f t="shared" si="208"/>
        <v>1</v>
      </c>
      <c r="BG205" s="79">
        <f t="shared" si="172"/>
        <v>0</v>
      </c>
      <c r="BH205" s="79">
        <f t="shared" si="209"/>
        <v>0</v>
      </c>
      <c r="BI205" s="85">
        <f t="shared" si="193"/>
        <v>1</v>
      </c>
      <c r="BJ205" s="85">
        <f t="shared" si="169"/>
        <v>0</v>
      </c>
      <c r="BK205" s="85">
        <f t="shared" si="195"/>
        <v>0</v>
      </c>
      <c r="BL205" s="85">
        <f t="shared" si="189"/>
        <v>1</v>
      </c>
      <c r="BM205" s="85">
        <f t="shared" si="196"/>
        <v>1</v>
      </c>
      <c r="BN205" s="85">
        <f t="shared" si="179"/>
        <v>0</v>
      </c>
      <c r="BO205" s="85">
        <f t="shared" si="213"/>
        <v>0</v>
      </c>
      <c r="BP205" s="85">
        <f t="shared" si="197"/>
        <v>0</v>
      </c>
      <c r="BQ205" s="85">
        <f t="shared" si="214"/>
        <v>0</v>
      </c>
      <c r="BR205" s="85">
        <f t="shared" si="215"/>
        <v>0</v>
      </c>
      <c r="BS205" s="85">
        <f t="shared" si="217"/>
        <v>1</v>
      </c>
      <c r="BT205" s="85">
        <f t="shared" si="182"/>
        <v>0</v>
      </c>
      <c r="BU205" s="85">
        <f t="shared" si="212"/>
        <v>0</v>
      </c>
      <c r="BV205" s="85">
        <f t="shared" si="216"/>
        <v>1</v>
      </c>
      <c r="BW205" s="85">
        <f t="shared" si="190"/>
        <v>0</v>
      </c>
      <c r="BX205" s="85">
        <f>IF(AM205&gt;MEDIAN(AM:AM),1,0)</f>
        <v>1</v>
      </c>
      <c r="BY205" s="85">
        <f t="shared" si="191"/>
        <v>0</v>
      </c>
      <c r="BZ205" s="40">
        <f>LOOKUP(A205,ANT!D:D,ANT!K:K)</f>
        <v>45.8333333333333</v>
      </c>
    </row>
    <row r="206" spans="1:78" x14ac:dyDescent="0.2">
      <c r="A206" s="40" t="s">
        <v>465</v>
      </c>
      <c r="B206" s="55" t="s">
        <v>424</v>
      </c>
      <c r="C206" s="3">
        <v>1</v>
      </c>
      <c r="D206" s="3">
        <v>2</v>
      </c>
      <c r="E206" s="121">
        <v>6</v>
      </c>
      <c r="F206" s="2">
        <v>8</v>
      </c>
      <c r="G206" s="124">
        <v>96</v>
      </c>
      <c r="H206" s="115">
        <v>0</v>
      </c>
      <c r="I206" s="56">
        <v>8.6999999999999993</v>
      </c>
      <c r="J206" s="57" t="s">
        <v>37</v>
      </c>
      <c r="L206" s="45">
        <v>7</v>
      </c>
      <c r="O206" s="45">
        <v>10</v>
      </c>
      <c r="P206" s="46">
        <v>1</v>
      </c>
      <c r="R206" s="76">
        <f t="shared" si="199"/>
        <v>1</v>
      </c>
      <c r="S206" s="76">
        <f t="shared" si="200"/>
        <v>0</v>
      </c>
      <c r="T206" s="76">
        <f t="shared" si="201"/>
        <v>0</v>
      </c>
      <c r="U206" s="76">
        <v>1</v>
      </c>
      <c r="V206" s="76">
        <f t="shared" si="210"/>
        <v>0</v>
      </c>
      <c r="W206" s="76">
        <f t="shared" si="211"/>
        <v>0</v>
      </c>
      <c r="X206" s="58">
        <v>5.8461538461538458</v>
      </c>
      <c r="Y206" s="58">
        <v>6.1538461538461542</v>
      </c>
      <c r="Z206" s="58">
        <v>5.2307692307692308</v>
      </c>
      <c r="AA206" s="58">
        <v>5.0769230769230766</v>
      </c>
      <c r="AB206" s="58">
        <v>5.6923076923076925</v>
      </c>
      <c r="AC206" s="58">
        <v>1.8461538461538463</v>
      </c>
      <c r="AD206" s="58">
        <v>4</v>
      </c>
      <c r="AE206" s="58">
        <v>4.583333333333333</v>
      </c>
      <c r="AF206" s="58">
        <v>4.5</v>
      </c>
      <c r="AG206" s="58">
        <v>4.6923076923076925</v>
      </c>
      <c r="AH206" s="58">
        <v>5.2307692307692308</v>
      </c>
      <c r="AI206" s="58">
        <v>4.3076923076923075</v>
      </c>
      <c r="AJ206" s="58">
        <v>5.1538461538461542</v>
      </c>
      <c r="AK206" s="58">
        <v>6.083333333333333</v>
      </c>
      <c r="AL206" s="58">
        <v>4</v>
      </c>
      <c r="AM206" s="58">
        <v>4.4000000000000004</v>
      </c>
      <c r="AN206" s="59">
        <v>4.1428571428571432</v>
      </c>
      <c r="AO206" s="49">
        <v>4.7889743589743592</v>
      </c>
      <c r="AP206" s="49">
        <v>4.6012820512820509</v>
      </c>
      <c r="AQ206" s="49">
        <v>4.9743589743589745</v>
      </c>
      <c r="AR206" s="60">
        <v>4.8862179487179489</v>
      </c>
      <c r="AS206" s="51">
        <v>114</v>
      </c>
      <c r="AT206" s="51">
        <v>202.5</v>
      </c>
      <c r="AU206" s="51">
        <v>114</v>
      </c>
      <c r="AV206" s="87">
        <f t="shared" si="218"/>
        <v>1</v>
      </c>
      <c r="AW206" s="85">
        <f t="shared" si="218"/>
        <v>1</v>
      </c>
      <c r="AX206" s="85">
        <f t="shared" si="218"/>
        <v>1</v>
      </c>
      <c r="AY206" s="85">
        <f t="shared" si="218"/>
        <v>1</v>
      </c>
      <c r="AZ206" s="85" t="e">
        <f t="shared" si="202"/>
        <v>#N/A</v>
      </c>
      <c r="BA206" s="85">
        <f t="shared" si="203"/>
        <v>1</v>
      </c>
      <c r="BB206" s="85">
        <f t="shared" si="204"/>
        <v>1</v>
      </c>
      <c r="BC206" s="85" t="e">
        <f t="shared" si="205"/>
        <v>#N/A</v>
      </c>
      <c r="BD206" s="85">
        <f t="shared" si="206"/>
        <v>1</v>
      </c>
      <c r="BE206" s="85">
        <f t="shared" si="207"/>
        <v>1</v>
      </c>
      <c r="BF206" s="85">
        <f t="shared" si="208"/>
        <v>1</v>
      </c>
      <c r="BG206" s="79">
        <f t="shared" si="172"/>
        <v>3</v>
      </c>
      <c r="BH206" s="79">
        <f t="shared" si="209"/>
        <v>3</v>
      </c>
      <c r="BI206" s="85">
        <f t="shared" si="193"/>
        <v>1</v>
      </c>
      <c r="BJ206" s="85">
        <f t="shared" ref="BJ206:BJ269" si="219">_xlfn.IFS(ISBLANK(Y206),"NA", Y206&gt;MEDIAN(Y:Y),1,Y206&lt;MEDIAN(Y:Y),0)</f>
        <v>1</v>
      </c>
      <c r="BK206" s="85">
        <f t="shared" si="195"/>
        <v>1</v>
      </c>
      <c r="BL206" s="85">
        <f t="shared" si="189"/>
        <v>1</v>
      </c>
      <c r="BM206" s="85">
        <f t="shared" si="196"/>
        <v>1</v>
      </c>
      <c r="BN206" s="85">
        <f t="shared" si="179"/>
        <v>0</v>
      </c>
      <c r="BO206" s="85">
        <f t="shared" si="213"/>
        <v>0</v>
      </c>
      <c r="BP206" s="85">
        <f t="shared" si="197"/>
        <v>1</v>
      </c>
      <c r="BQ206" s="85">
        <f t="shared" si="214"/>
        <v>1</v>
      </c>
      <c r="BR206" s="85">
        <f t="shared" si="215"/>
        <v>1</v>
      </c>
      <c r="BS206" s="85">
        <f t="shared" si="217"/>
        <v>1</v>
      </c>
      <c r="BT206" s="85">
        <f t="shared" si="182"/>
        <v>0</v>
      </c>
      <c r="BU206" s="85">
        <f t="shared" si="212"/>
        <v>1</v>
      </c>
      <c r="BV206" s="85">
        <f t="shared" si="216"/>
        <v>1</v>
      </c>
      <c r="BW206" s="85">
        <f t="shared" si="190"/>
        <v>0</v>
      </c>
      <c r="BX206" s="85">
        <f>IF(AM206&gt;MEDIAN(AM:AM),1,0)</f>
        <v>0</v>
      </c>
      <c r="BY206" s="85">
        <f t="shared" si="191"/>
        <v>0</v>
      </c>
      <c r="BZ206" s="40">
        <f>LOOKUP(A206,ANT!D:D,ANT!K:K)</f>
        <v>65.2777777777777</v>
      </c>
    </row>
    <row r="207" spans="1:78" x14ac:dyDescent="0.2">
      <c r="A207" s="40" t="s">
        <v>467</v>
      </c>
      <c r="B207" s="55" t="s">
        <v>424</v>
      </c>
      <c r="C207" s="3">
        <v>1</v>
      </c>
      <c r="D207" s="3">
        <v>2</v>
      </c>
      <c r="E207" s="121">
        <v>6</v>
      </c>
      <c r="G207" s="124"/>
      <c r="H207" s="115">
        <v>0</v>
      </c>
      <c r="I207" s="56">
        <v>8.8000000000000007</v>
      </c>
      <c r="J207" s="57" t="s">
        <v>37</v>
      </c>
      <c r="L207" s="45">
        <v>6</v>
      </c>
      <c r="M207" s="45">
        <v>9</v>
      </c>
      <c r="O207" s="45">
        <v>12</v>
      </c>
      <c r="P207" s="46">
        <v>1</v>
      </c>
      <c r="R207" s="76">
        <f t="shared" si="199"/>
        <v>2</v>
      </c>
      <c r="S207" s="76">
        <f t="shared" si="200"/>
        <v>1</v>
      </c>
      <c r="T207" s="76">
        <f t="shared" si="201"/>
        <v>1</v>
      </c>
      <c r="U207" s="76">
        <v>2</v>
      </c>
      <c r="V207" s="76">
        <f t="shared" si="210"/>
        <v>1</v>
      </c>
      <c r="W207" s="76">
        <f t="shared" si="211"/>
        <v>1</v>
      </c>
      <c r="X207" s="58">
        <v>4.0769230769230766</v>
      </c>
      <c r="Y207" s="58">
        <v>4.6923076923076925</v>
      </c>
      <c r="Z207" s="58">
        <v>4.2307692307692308</v>
      </c>
      <c r="AA207" s="58">
        <v>4.3076923076923075</v>
      </c>
      <c r="AB207" s="58">
        <v>5.166666666666667</v>
      </c>
      <c r="AC207" s="58">
        <v>4.0769230769230766</v>
      </c>
      <c r="AD207" s="58">
        <v>4.3636363636363633</v>
      </c>
      <c r="AE207" s="58">
        <v>3.5833333333333335</v>
      </c>
      <c r="AF207" s="58">
        <v>4.5454545454545459</v>
      </c>
      <c r="AG207" s="58">
        <v>3.1538461538461537</v>
      </c>
      <c r="AH207" s="58">
        <v>4.615384615384615</v>
      </c>
      <c r="AI207" s="58">
        <v>4.2307692307692308</v>
      </c>
      <c r="AJ207" s="58">
        <v>4.8461538461538458</v>
      </c>
      <c r="AK207" s="58">
        <v>4</v>
      </c>
      <c r="AL207" s="58">
        <v>4.4444444444444446</v>
      </c>
      <c r="AM207" s="58">
        <v>4.2</v>
      </c>
      <c r="AN207" s="59">
        <v>4.3571428571428568</v>
      </c>
      <c r="AO207" s="49">
        <v>4.3442735042735041</v>
      </c>
      <c r="AP207" s="49">
        <v>4.0523310023310017</v>
      </c>
      <c r="AQ207" s="49">
        <v>4.4252136752136755</v>
      </c>
      <c r="AR207" s="60">
        <v>4.3803418803418808</v>
      </c>
      <c r="AS207" s="51">
        <v>89</v>
      </c>
      <c r="AT207" s="51">
        <v>110.5</v>
      </c>
      <c r="AU207" s="51">
        <v>72.5</v>
      </c>
      <c r="AV207" s="87">
        <f t="shared" si="218"/>
        <v>0</v>
      </c>
      <c r="AW207" s="85">
        <f t="shared" si="218"/>
        <v>0</v>
      </c>
      <c r="AX207" s="85">
        <f t="shared" si="218"/>
        <v>0</v>
      </c>
      <c r="AY207" s="85">
        <f t="shared" si="218"/>
        <v>0</v>
      </c>
      <c r="AZ207" s="85">
        <f t="shared" si="202"/>
        <v>0</v>
      </c>
      <c r="BA207" s="85">
        <f t="shared" si="203"/>
        <v>0</v>
      </c>
      <c r="BB207" s="85">
        <f t="shared" si="204"/>
        <v>0</v>
      </c>
      <c r="BC207" s="85">
        <f t="shared" si="205"/>
        <v>0</v>
      </c>
      <c r="BD207" s="85">
        <f t="shared" si="206"/>
        <v>1</v>
      </c>
      <c r="BE207" s="85">
        <f t="shared" si="207"/>
        <v>1</v>
      </c>
      <c r="BF207" s="85">
        <f t="shared" si="208"/>
        <v>0</v>
      </c>
      <c r="BG207" s="79">
        <f t="shared" si="172"/>
        <v>0</v>
      </c>
      <c r="BH207" s="79">
        <f t="shared" si="209"/>
        <v>0</v>
      </c>
      <c r="BI207" s="85">
        <f t="shared" si="193"/>
        <v>0</v>
      </c>
      <c r="BJ207" s="85">
        <f t="shared" si="219"/>
        <v>0</v>
      </c>
      <c r="BK207" s="85">
        <f t="shared" si="195"/>
        <v>0</v>
      </c>
      <c r="BL207" s="85">
        <f t="shared" ref="BL207:BL214" si="220">_xlfn.IFS(ISBLANK(AA207),"NA", AA207&gt;MEDIAN(AA:AA),1,AA207&lt;MEDIAN(AA:AA),0)</f>
        <v>0</v>
      </c>
      <c r="BM207" s="85">
        <f t="shared" si="196"/>
        <v>0</v>
      </c>
      <c r="BN207" s="85">
        <f t="shared" si="179"/>
        <v>1</v>
      </c>
      <c r="BO207" s="85">
        <f t="shared" si="213"/>
        <v>1</v>
      </c>
      <c r="BP207" s="85">
        <f t="shared" si="197"/>
        <v>0</v>
      </c>
      <c r="BQ207" s="85">
        <f t="shared" si="214"/>
        <v>1</v>
      </c>
      <c r="BR207" s="85">
        <f t="shared" si="215"/>
        <v>0</v>
      </c>
      <c r="BS207" s="85">
        <f t="shared" si="217"/>
        <v>0</v>
      </c>
      <c r="BT207" s="85">
        <f t="shared" si="182"/>
        <v>0</v>
      </c>
      <c r="BU207" s="85">
        <f t="shared" si="212"/>
        <v>0</v>
      </c>
      <c r="BV207" s="85">
        <f t="shared" si="216"/>
        <v>0</v>
      </c>
      <c r="BW207" s="85">
        <f t="shared" si="190"/>
        <v>0</v>
      </c>
      <c r="BX207" s="85">
        <f t="shared" ref="BX207:BX227" si="221">_xlfn.IFS(ISBLANK(AM207),"NA", AM207&gt;MEDIAN(AM:AM),1,AM207&lt;MEDIAN(AM:AM),0)</f>
        <v>0</v>
      </c>
      <c r="BY207" s="85">
        <f t="shared" si="191"/>
        <v>0</v>
      </c>
      <c r="BZ207" s="40">
        <f>LOOKUP(A207,ANT!D:D,ANT!K:K)</f>
        <v>90.2777777777777</v>
      </c>
    </row>
    <row r="208" spans="1:78" x14ac:dyDescent="0.2">
      <c r="A208" s="40" t="s">
        <v>469</v>
      </c>
      <c r="B208" s="55" t="s">
        <v>424</v>
      </c>
      <c r="C208" s="3">
        <v>1</v>
      </c>
      <c r="D208" s="3">
        <v>2</v>
      </c>
      <c r="E208" s="121">
        <v>6</v>
      </c>
      <c r="F208" s="2">
        <v>7</v>
      </c>
      <c r="G208" s="124">
        <v>95</v>
      </c>
      <c r="H208" s="115">
        <v>1</v>
      </c>
      <c r="I208" s="56">
        <v>9.3000000000000007</v>
      </c>
      <c r="J208" s="57" t="s">
        <v>37</v>
      </c>
      <c r="L208" s="45">
        <v>8</v>
      </c>
      <c r="O208" s="45">
        <v>12</v>
      </c>
      <c r="P208" s="46">
        <v>0</v>
      </c>
      <c r="Q208" s="45">
        <v>1</v>
      </c>
      <c r="R208" s="76">
        <f t="shared" si="199"/>
        <v>1</v>
      </c>
      <c r="S208" s="76">
        <f t="shared" si="200"/>
        <v>1</v>
      </c>
      <c r="T208" s="76">
        <f t="shared" si="201"/>
        <v>0</v>
      </c>
      <c r="U208" s="76">
        <v>1</v>
      </c>
      <c r="V208" s="76">
        <f t="shared" si="210"/>
        <v>1</v>
      </c>
      <c r="W208" s="76">
        <f t="shared" si="211"/>
        <v>0</v>
      </c>
      <c r="X208" s="58">
        <v>5.0769230769230766</v>
      </c>
      <c r="Y208" s="58">
        <v>4</v>
      </c>
      <c r="Z208" s="58">
        <v>5.3076923076923075</v>
      </c>
      <c r="AA208" s="58">
        <v>4</v>
      </c>
      <c r="AB208" s="58">
        <v>5.1538461538461542</v>
      </c>
      <c r="AC208" s="58">
        <v>4</v>
      </c>
      <c r="AD208" s="58">
        <v>4</v>
      </c>
      <c r="AE208" s="58">
        <v>4.416666666666667</v>
      </c>
      <c r="AF208" s="58">
        <v>4.083333333333333</v>
      </c>
      <c r="AG208" s="58">
        <v>4.8461538461538458</v>
      </c>
      <c r="AH208" s="58">
        <v>4.0769230769230766</v>
      </c>
      <c r="AI208" s="58">
        <v>4.416666666666667</v>
      </c>
      <c r="AJ208" s="58">
        <v>4.615384615384615</v>
      </c>
      <c r="AK208" s="58">
        <v>4.916666666666667</v>
      </c>
      <c r="AL208" s="58">
        <v>3.7777777777777777</v>
      </c>
      <c r="AM208" s="58">
        <v>3.8</v>
      </c>
      <c r="AN208" s="59">
        <v>3.7857142857142856</v>
      </c>
      <c r="AO208" s="49">
        <v>4.3052991452991458</v>
      </c>
      <c r="AP208" s="49">
        <v>4.2846153846153845</v>
      </c>
      <c r="AQ208" s="49">
        <v>4.5897435897435894</v>
      </c>
      <c r="AR208" s="60">
        <v>4.4316239316239319</v>
      </c>
      <c r="AS208" s="51">
        <v>127.5</v>
      </c>
      <c r="AT208" s="51">
        <v>81.5</v>
      </c>
      <c r="AU208" s="51">
        <v>42</v>
      </c>
      <c r="AV208" s="87">
        <f t="shared" si="218"/>
        <v>0</v>
      </c>
      <c r="AW208" s="85">
        <f t="shared" si="218"/>
        <v>0</v>
      </c>
      <c r="AX208" s="85">
        <f t="shared" si="218"/>
        <v>1</v>
      </c>
      <c r="AY208" s="85">
        <f t="shared" si="218"/>
        <v>0</v>
      </c>
      <c r="AZ208" s="85">
        <f t="shared" si="202"/>
        <v>0</v>
      </c>
      <c r="BA208" s="85" t="e">
        <f t="shared" si="203"/>
        <v>#N/A</v>
      </c>
      <c r="BB208" s="85" t="e">
        <f t="shared" si="204"/>
        <v>#N/A</v>
      </c>
      <c r="BC208" s="85">
        <f t="shared" si="205"/>
        <v>0</v>
      </c>
      <c r="BD208" s="85">
        <f t="shared" si="206"/>
        <v>1</v>
      </c>
      <c r="BE208" s="85">
        <f t="shared" si="207"/>
        <v>1</v>
      </c>
      <c r="BF208" s="85">
        <f t="shared" si="208"/>
        <v>0</v>
      </c>
      <c r="BG208" s="79">
        <f t="shared" ref="BG208:BG271" si="222">_xlfn.IFS(AV208="NA","NA",AND(AV208=1,AW208=1),3,AND(AV208=1,AW208=0),2,AND(AV208=0,AW208=1),1,AND(AV208=0,AW208=0),0)</f>
        <v>0</v>
      </c>
      <c r="BH208" s="79">
        <f t="shared" si="209"/>
        <v>0</v>
      </c>
      <c r="BI208" s="85">
        <f t="shared" si="193"/>
        <v>1</v>
      </c>
      <c r="BJ208" s="85">
        <f t="shared" si="219"/>
        <v>0</v>
      </c>
      <c r="BK208" s="85">
        <f t="shared" si="195"/>
        <v>1</v>
      </c>
      <c r="BL208" s="85">
        <f t="shared" si="220"/>
        <v>0</v>
      </c>
      <c r="BM208" s="85">
        <f t="shared" si="196"/>
        <v>0</v>
      </c>
      <c r="BN208" s="85">
        <f t="shared" si="179"/>
        <v>1</v>
      </c>
      <c r="BO208" s="85">
        <f t="shared" si="213"/>
        <v>0</v>
      </c>
      <c r="BP208" s="85">
        <f t="shared" si="197"/>
        <v>1</v>
      </c>
      <c r="BQ208" s="85">
        <f t="shared" si="214"/>
        <v>0</v>
      </c>
      <c r="BR208" s="85">
        <f t="shared" si="215"/>
        <v>1</v>
      </c>
      <c r="BS208" s="85">
        <f t="shared" si="217"/>
        <v>0</v>
      </c>
      <c r="BT208" s="85">
        <f t="shared" si="182"/>
        <v>0</v>
      </c>
      <c r="BU208" s="85">
        <f t="shared" si="212"/>
        <v>0</v>
      </c>
      <c r="BV208" s="85">
        <f t="shared" si="216"/>
        <v>0</v>
      </c>
      <c r="BW208" s="85">
        <f t="shared" si="190"/>
        <v>0</v>
      </c>
      <c r="BX208" s="85">
        <f t="shared" si="221"/>
        <v>0</v>
      </c>
      <c r="BY208" s="85">
        <f t="shared" si="191"/>
        <v>0</v>
      </c>
      <c r="BZ208" s="40">
        <f>LOOKUP(A208,ANT!D:D,ANT!K:K)</f>
        <v>83.3333333333333</v>
      </c>
    </row>
    <row r="209" spans="1:143" x14ac:dyDescent="0.2">
      <c r="A209" s="40" t="s">
        <v>471</v>
      </c>
      <c r="B209" s="55" t="s">
        <v>424</v>
      </c>
      <c r="C209" s="3">
        <v>1</v>
      </c>
      <c r="D209" s="3">
        <v>2</v>
      </c>
      <c r="E209" s="121">
        <v>6</v>
      </c>
      <c r="F209" s="2">
        <v>8</v>
      </c>
      <c r="G209" s="124">
        <v>96</v>
      </c>
      <c r="H209" s="115">
        <v>0</v>
      </c>
      <c r="I209" s="56">
        <v>9.5</v>
      </c>
      <c r="J209" s="57" t="s">
        <v>37</v>
      </c>
      <c r="L209" s="45">
        <v>9</v>
      </c>
      <c r="O209" s="45">
        <v>12</v>
      </c>
      <c r="P209" s="46">
        <v>0</v>
      </c>
      <c r="Q209" s="45">
        <v>1</v>
      </c>
      <c r="R209" s="76">
        <f t="shared" si="199"/>
        <v>1</v>
      </c>
      <c r="S209" s="76">
        <f t="shared" si="200"/>
        <v>1</v>
      </c>
      <c r="T209" s="76">
        <f t="shared" si="201"/>
        <v>0</v>
      </c>
      <c r="U209" s="76">
        <v>1</v>
      </c>
      <c r="V209" s="76">
        <f t="shared" si="210"/>
        <v>1</v>
      </c>
      <c r="W209" s="76">
        <f t="shared" si="211"/>
        <v>0</v>
      </c>
      <c r="X209" s="58">
        <v>4.3076923076923075</v>
      </c>
      <c r="Y209" s="58">
        <v>4.384615384615385</v>
      </c>
      <c r="Z209" s="58">
        <v>3.6153846153846154</v>
      </c>
      <c r="AA209" s="58">
        <v>3.9230769230769229</v>
      </c>
      <c r="AB209" s="58">
        <v>5.0769230769230766</v>
      </c>
      <c r="AC209" s="58">
        <v>3.7692307692307692</v>
      </c>
      <c r="AD209" s="58">
        <v>5.416666666666667</v>
      </c>
      <c r="AE209" s="58">
        <v>4.916666666666667</v>
      </c>
      <c r="AF209" s="58">
        <v>4.333333333333333</v>
      </c>
      <c r="AG209" s="58">
        <v>3.9230769230769229</v>
      </c>
      <c r="AH209" s="58">
        <v>4.2307692307692308</v>
      </c>
      <c r="AI209" s="58">
        <v>4.3</v>
      </c>
      <c r="AJ209" s="58">
        <v>4.6923076923076925</v>
      </c>
      <c r="AK209" s="58">
        <v>5.416666666666667</v>
      </c>
      <c r="AL209" s="58">
        <v>5.333333333333333</v>
      </c>
      <c r="AM209" s="58">
        <v>5.2</v>
      </c>
      <c r="AN209" s="59">
        <v>5.2857142857142856</v>
      </c>
      <c r="AO209" s="49">
        <v>4.9884615384615376</v>
      </c>
      <c r="AP209" s="49">
        <v>4.5641025641025639</v>
      </c>
      <c r="AQ209" s="49">
        <v>4.1794871794871797</v>
      </c>
      <c r="AR209" s="60">
        <v>4.9355769230769226</v>
      </c>
      <c r="AS209" s="51">
        <v>130.5</v>
      </c>
      <c r="AT209" s="51">
        <v>-29</v>
      </c>
      <c r="AU209" s="51">
        <v>68</v>
      </c>
      <c r="AV209" s="87">
        <f t="shared" si="218"/>
        <v>1</v>
      </c>
      <c r="AW209" s="85">
        <f t="shared" si="218"/>
        <v>1</v>
      </c>
      <c r="AX209" s="85">
        <f t="shared" si="218"/>
        <v>0</v>
      </c>
      <c r="AY209" s="85">
        <f t="shared" si="218"/>
        <v>1</v>
      </c>
      <c r="AZ209" s="85">
        <f t="shared" si="202"/>
        <v>1</v>
      </c>
      <c r="BA209" s="85">
        <f t="shared" si="203"/>
        <v>1</v>
      </c>
      <c r="BB209" s="85">
        <f t="shared" si="204"/>
        <v>0</v>
      </c>
      <c r="BC209" s="85" t="e">
        <f t="shared" si="205"/>
        <v>#N/A</v>
      </c>
      <c r="BD209" s="85">
        <f t="shared" si="206"/>
        <v>1</v>
      </c>
      <c r="BE209" s="85">
        <f t="shared" si="207"/>
        <v>0</v>
      </c>
      <c r="BF209" s="85">
        <f t="shared" si="208"/>
        <v>0</v>
      </c>
      <c r="BG209" s="79">
        <f t="shared" si="222"/>
        <v>3</v>
      </c>
      <c r="BH209" s="79">
        <f t="shared" si="209"/>
        <v>3</v>
      </c>
      <c r="BI209" s="85">
        <f t="shared" si="193"/>
        <v>0</v>
      </c>
      <c r="BJ209" s="85">
        <f t="shared" si="219"/>
        <v>0</v>
      </c>
      <c r="BK209" s="85">
        <f t="shared" si="195"/>
        <v>0</v>
      </c>
      <c r="BL209" s="85">
        <f t="shared" si="220"/>
        <v>0</v>
      </c>
      <c r="BM209" s="85">
        <f t="shared" si="196"/>
        <v>0</v>
      </c>
      <c r="BN209" s="85">
        <f t="shared" si="179"/>
        <v>1</v>
      </c>
      <c r="BO209" s="85">
        <f t="shared" si="213"/>
        <v>1</v>
      </c>
      <c r="BP209" s="85">
        <f t="shared" si="197"/>
        <v>1</v>
      </c>
      <c r="BQ209" s="85">
        <f t="shared" si="214"/>
        <v>1</v>
      </c>
      <c r="BR209" s="85">
        <f t="shared" si="215"/>
        <v>0</v>
      </c>
      <c r="BS209" s="85">
        <f t="shared" si="217"/>
        <v>0</v>
      </c>
      <c r="BT209" s="85">
        <f t="shared" si="182"/>
        <v>0</v>
      </c>
      <c r="BU209" s="85">
        <f t="shared" si="212"/>
        <v>0</v>
      </c>
      <c r="BV209" s="85">
        <f t="shared" si="216"/>
        <v>1</v>
      </c>
      <c r="BW209" s="85">
        <f t="shared" si="190"/>
        <v>1</v>
      </c>
      <c r="BX209" s="85">
        <f t="shared" si="221"/>
        <v>1</v>
      </c>
      <c r="BY209" s="85">
        <f t="shared" si="191"/>
        <v>1</v>
      </c>
      <c r="BZ209" s="40">
        <f>LOOKUP(A209,ANT!D:D,ANT!K:K)</f>
        <v>96.5277777777777</v>
      </c>
    </row>
    <row r="210" spans="1:143" ht="17" x14ac:dyDescent="0.2">
      <c r="A210" s="40" t="s">
        <v>473</v>
      </c>
      <c r="B210" s="55" t="s">
        <v>424</v>
      </c>
      <c r="C210" s="3">
        <v>1</v>
      </c>
      <c r="D210" s="3">
        <v>2</v>
      </c>
      <c r="E210" s="121">
        <v>6</v>
      </c>
      <c r="G210" s="124"/>
      <c r="H210" s="115">
        <v>1</v>
      </c>
      <c r="I210" s="56">
        <v>9.3000000000000007</v>
      </c>
      <c r="J210" s="57" t="s">
        <v>70</v>
      </c>
      <c r="L210" s="45">
        <v>9</v>
      </c>
      <c r="O210" s="45">
        <v>12</v>
      </c>
      <c r="P210" s="46">
        <v>1</v>
      </c>
      <c r="R210" s="76">
        <f t="shared" si="199"/>
        <v>1</v>
      </c>
      <c r="S210" s="76">
        <f t="shared" si="200"/>
        <v>1</v>
      </c>
      <c r="T210" s="76">
        <f t="shared" si="201"/>
        <v>1</v>
      </c>
      <c r="U210" s="76">
        <v>1</v>
      </c>
      <c r="V210" s="76">
        <f t="shared" si="210"/>
        <v>1</v>
      </c>
      <c r="W210" s="76">
        <f t="shared" si="211"/>
        <v>1</v>
      </c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9"/>
      <c r="AR210" s="52"/>
      <c r="AV210" s="87" t="s">
        <v>788</v>
      </c>
      <c r="AW210" s="85" t="s">
        <v>788</v>
      </c>
      <c r="AX210" s="85" t="s">
        <v>788</v>
      </c>
      <c r="AY210" s="85" t="s">
        <v>788</v>
      </c>
      <c r="AZ210" s="85" t="str">
        <f t="shared" si="202"/>
        <v>NA</v>
      </c>
      <c r="BA210" s="85" t="str">
        <f t="shared" si="203"/>
        <v>NA</v>
      </c>
      <c r="BB210" s="85" t="str">
        <f t="shared" si="204"/>
        <v>NA</v>
      </c>
      <c r="BC210" s="85" t="str">
        <f t="shared" si="205"/>
        <v>NA</v>
      </c>
      <c r="BD210" s="85" t="str">
        <f t="shared" si="206"/>
        <v>NA</v>
      </c>
      <c r="BE210" s="85" t="str">
        <f t="shared" si="207"/>
        <v>NA</v>
      </c>
      <c r="BF210" s="85" t="str">
        <f t="shared" si="208"/>
        <v>NA</v>
      </c>
      <c r="BG210" s="79" t="str">
        <f t="shared" si="222"/>
        <v>NA</v>
      </c>
      <c r="BH210" s="79" t="str">
        <f t="shared" si="209"/>
        <v>NA</v>
      </c>
      <c r="BI210" s="85" t="str">
        <f t="shared" si="193"/>
        <v>NA</v>
      </c>
      <c r="BJ210" s="85" t="str">
        <f t="shared" si="219"/>
        <v>NA</v>
      </c>
      <c r="BK210" s="85" t="str">
        <f t="shared" si="195"/>
        <v>NA</v>
      </c>
      <c r="BL210" s="85" t="str">
        <f t="shared" si="220"/>
        <v>NA</v>
      </c>
      <c r="BM210" s="85" t="str">
        <f t="shared" si="196"/>
        <v>NA</v>
      </c>
      <c r="BN210" s="85" t="str">
        <f t="shared" si="179"/>
        <v>NA</v>
      </c>
      <c r="BO210" s="85" t="str">
        <f t="shared" si="213"/>
        <v>NA</v>
      </c>
      <c r="BP210" s="85" t="str">
        <f t="shared" si="197"/>
        <v>NA</v>
      </c>
      <c r="BQ210" s="85" t="str">
        <f t="shared" si="214"/>
        <v>NA</v>
      </c>
      <c r="BR210" s="85" t="str">
        <f t="shared" si="215"/>
        <v>NA</v>
      </c>
      <c r="BS210" s="85" t="str">
        <f t="shared" si="217"/>
        <v>NA</v>
      </c>
      <c r="BT210" s="85" t="str">
        <f t="shared" si="182"/>
        <v>NA</v>
      </c>
      <c r="BU210" s="85" t="str">
        <f t="shared" si="212"/>
        <v>NA</v>
      </c>
      <c r="BV210" s="85" t="str">
        <f t="shared" si="216"/>
        <v>NA</v>
      </c>
      <c r="BW210" s="85" t="str">
        <f t="shared" si="190"/>
        <v>NA</v>
      </c>
      <c r="BX210" s="85" t="str">
        <f t="shared" si="221"/>
        <v>NA</v>
      </c>
      <c r="BY210" s="85" t="str">
        <f t="shared" si="191"/>
        <v>NA</v>
      </c>
      <c r="EG210" s="66"/>
      <c r="EH210" s="66"/>
      <c r="EI210" s="66"/>
      <c r="EJ210" s="66"/>
      <c r="EK210" s="66"/>
      <c r="EL210" s="66"/>
      <c r="EM210" s="66"/>
    </row>
    <row r="211" spans="1:143" ht="17" x14ac:dyDescent="0.2">
      <c r="A211" s="40" t="s">
        <v>475</v>
      </c>
      <c r="B211" s="55" t="s">
        <v>424</v>
      </c>
      <c r="C211" s="3">
        <v>1</v>
      </c>
      <c r="D211" s="3">
        <v>2</v>
      </c>
      <c r="E211" s="121">
        <v>6</v>
      </c>
      <c r="G211" s="124"/>
      <c r="H211" s="115">
        <v>1</v>
      </c>
      <c r="I211" s="56">
        <v>7.8</v>
      </c>
      <c r="J211" s="57" t="s">
        <v>70</v>
      </c>
      <c r="L211" s="45">
        <v>7</v>
      </c>
      <c r="O211" s="45">
        <v>12</v>
      </c>
      <c r="P211" s="46">
        <v>1</v>
      </c>
      <c r="R211" s="76">
        <f t="shared" si="199"/>
        <v>1</v>
      </c>
      <c r="S211" s="76">
        <f t="shared" si="200"/>
        <v>1</v>
      </c>
      <c r="T211" s="76">
        <f t="shared" si="201"/>
        <v>1</v>
      </c>
      <c r="U211" s="76">
        <v>1</v>
      </c>
      <c r="V211" s="76">
        <f t="shared" si="210"/>
        <v>1</v>
      </c>
      <c r="W211" s="76">
        <f t="shared" si="211"/>
        <v>1</v>
      </c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9"/>
      <c r="AR211" s="52"/>
      <c r="AV211" s="87" t="s">
        <v>788</v>
      </c>
      <c r="AW211" s="85" t="s">
        <v>788</v>
      </c>
      <c r="AX211" s="85" t="s">
        <v>788</v>
      </c>
      <c r="AY211" s="85" t="s">
        <v>788</v>
      </c>
      <c r="AZ211" s="85" t="str">
        <f t="shared" si="202"/>
        <v>NA</v>
      </c>
      <c r="BA211" s="85" t="str">
        <f t="shared" si="203"/>
        <v>NA</v>
      </c>
      <c r="BB211" s="85" t="str">
        <f t="shared" si="204"/>
        <v>NA</v>
      </c>
      <c r="BC211" s="85" t="str">
        <f t="shared" si="205"/>
        <v>NA</v>
      </c>
      <c r="BD211" s="85" t="str">
        <f t="shared" si="206"/>
        <v>NA</v>
      </c>
      <c r="BE211" s="85" t="str">
        <f t="shared" si="207"/>
        <v>NA</v>
      </c>
      <c r="BF211" s="85" t="str">
        <f t="shared" si="208"/>
        <v>NA</v>
      </c>
      <c r="BG211" s="79" t="str">
        <f t="shared" si="222"/>
        <v>NA</v>
      </c>
      <c r="BH211" s="79" t="str">
        <f t="shared" si="209"/>
        <v>NA</v>
      </c>
      <c r="BI211" s="85" t="str">
        <f t="shared" si="193"/>
        <v>NA</v>
      </c>
      <c r="BJ211" s="85" t="str">
        <f t="shared" si="219"/>
        <v>NA</v>
      </c>
      <c r="BK211" s="85" t="str">
        <f t="shared" si="195"/>
        <v>NA</v>
      </c>
      <c r="BL211" s="85" t="str">
        <f t="shared" si="220"/>
        <v>NA</v>
      </c>
      <c r="BM211" s="85" t="str">
        <f t="shared" si="196"/>
        <v>NA</v>
      </c>
      <c r="BN211" s="85" t="str">
        <f t="shared" si="179"/>
        <v>NA</v>
      </c>
      <c r="BO211" s="85" t="str">
        <f t="shared" si="213"/>
        <v>NA</v>
      </c>
      <c r="BP211" s="85" t="str">
        <f t="shared" si="197"/>
        <v>NA</v>
      </c>
      <c r="BQ211" s="85" t="str">
        <f t="shared" si="214"/>
        <v>NA</v>
      </c>
      <c r="BR211" s="85" t="str">
        <f t="shared" si="215"/>
        <v>NA</v>
      </c>
      <c r="BS211" s="85" t="str">
        <f t="shared" si="217"/>
        <v>NA</v>
      </c>
      <c r="BT211" s="85" t="str">
        <f t="shared" si="182"/>
        <v>NA</v>
      </c>
      <c r="BU211" s="85" t="str">
        <f t="shared" si="212"/>
        <v>NA</v>
      </c>
      <c r="BV211" s="85" t="str">
        <f t="shared" si="216"/>
        <v>NA</v>
      </c>
      <c r="BW211" s="85" t="str">
        <f t="shared" si="190"/>
        <v>NA</v>
      </c>
      <c r="BX211" s="85" t="str">
        <f t="shared" si="221"/>
        <v>NA</v>
      </c>
      <c r="BY211" s="85" t="str">
        <f t="shared" si="191"/>
        <v>NA</v>
      </c>
      <c r="EG211" s="66"/>
      <c r="EH211" s="66"/>
      <c r="EI211" s="66"/>
      <c r="EJ211" s="66"/>
      <c r="EK211" s="66"/>
      <c r="EL211" s="66"/>
      <c r="EM211" s="66"/>
    </row>
    <row r="212" spans="1:143" x14ac:dyDescent="0.2">
      <c r="A212" s="40" t="s">
        <v>477</v>
      </c>
      <c r="B212" s="55" t="s">
        <v>424</v>
      </c>
      <c r="C212" s="3">
        <v>1</v>
      </c>
      <c r="D212" s="3">
        <v>2</v>
      </c>
      <c r="E212" s="121">
        <v>6</v>
      </c>
      <c r="F212" s="2">
        <v>7</v>
      </c>
      <c r="G212" s="124">
        <v>87</v>
      </c>
      <c r="H212" s="115">
        <v>0</v>
      </c>
      <c r="I212" s="56">
        <v>8.8000000000000007</v>
      </c>
      <c r="J212" s="57" t="s">
        <v>37</v>
      </c>
      <c r="L212" s="45">
        <v>9</v>
      </c>
      <c r="O212" s="45">
        <v>12</v>
      </c>
      <c r="P212" s="46">
        <v>1</v>
      </c>
      <c r="R212" s="76">
        <f t="shared" si="199"/>
        <v>1</v>
      </c>
      <c r="S212" s="76">
        <f t="shared" si="200"/>
        <v>1</v>
      </c>
      <c r="T212" s="76">
        <f t="shared" si="201"/>
        <v>1</v>
      </c>
      <c r="U212" s="76">
        <v>1</v>
      </c>
      <c r="V212" s="76">
        <f t="shared" si="210"/>
        <v>1</v>
      </c>
      <c r="W212" s="76">
        <f t="shared" si="211"/>
        <v>1</v>
      </c>
      <c r="X212" s="58">
        <v>5.9230769230769234</v>
      </c>
      <c r="Y212" s="58">
        <v>6.1538461538461542</v>
      </c>
      <c r="Z212" s="58">
        <v>6.1538461538461542</v>
      </c>
      <c r="AA212" s="58">
        <v>5.6923076923076925</v>
      </c>
      <c r="AB212" s="58">
        <v>6.1538461538461542</v>
      </c>
      <c r="AC212" s="58">
        <v>1.9230769230769231</v>
      </c>
      <c r="AD212" s="58">
        <v>3.4166666666666665</v>
      </c>
      <c r="AE212" s="58">
        <v>2.8333333333333335</v>
      </c>
      <c r="AF212" s="58">
        <v>4.416666666666667</v>
      </c>
      <c r="AG212" s="58">
        <v>4.5384615384615383</v>
      </c>
      <c r="AH212" s="58">
        <v>4.916666666666667</v>
      </c>
      <c r="AI212" s="58">
        <v>5.384615384615385</v>
      </c>
      <c r="AJ212" s="58">
        <v>4.9230769230769234</v>
      </c>
      <c r="AK212" s="58">
        <v>5.333333333333333</v>
      </c>
      <c r="AL212" s="58">
        <v>2.8888888888888888</v>
      </c>
      <c r="AM212" s="58">
        <v>4</v>
      </c>
      <c r="AN212" s="59">
        <v>3.2857142857142856</v>
      </c>
      <c r="AO212" s="49">
        <v>4.505982905982906</v>
      </c>
      <c r="AP212" s="49">
        <v>4.0243589743589743</v>
      </c>
      <c r="AQ212" s="49">
        <v>5.333333333333333</v>
      </c>
      <c r="AR212" s="60">
        <v>4.6324786324786329</v>
      </c>
      <c r="AS212" s="62">
        <v>-36.5</v>
      </c>
      <c r="AT212" s="62">
        <v>-30</v>
      </c>
      <c r="AU212" s="62">
        <v>-25</v>
      </c>
      <c r="AV212" s="87">
        <f>IF(AO212&lt;MEDIAN(AO:AO),0,1)</f>
        <v>0</v>
      </c>
      <c r="AW212" s="85">
        <f>IF(AP212&lt;MEDIAN(AP:AP),0,1)</f>
        <v>0</v>
      </c>
      <c r="AX212" s="85">
        <f>IF(AQ212&lt;MEDIAN(AQ:AQ),0,1)</f>
        <v>1</v>
      </c>
      <c r="AY212" s="85">
        <f>IF(AR212&lt;MEDIAN(AR:AR),0,1)</f>
        <v>0</v>
      </c>
      <c r="AZ212" s="85" t="e">
        <f t="shared" si="202"/>
        <v>#N/A</v>
      </c>
      <c r="BA212" s="85">
        <f t="shared" si="203"/>
        <v>0</v>
      </c>
      <c r="BB212" s="85">
        <f t="shared" si="204"/>
        <v>1</v>
      </c>
      <c r="BC212" s="85" t="e">
        <f t="shared" si="205"/>
        <v>#N/A</v>
      </c>
      <c r="BD212" s="85">
        <f t="shared" si="206"/>
        <v>0</v>
      </c>
      <c r="BE212" s="85">
        <f t="shared" si="207"/>
        <v>0</v>
      </c>
      <c r="BF212" s="85">
        <f t="shared" si="208"/>
        <v>0</v>
      </c>
      <c r="BG212" s="79">
        <f t="shared" si="222"/>
        <v>0</v>
      </c>
      <c r="BH212" s="79">
        <f t="shared" si="209"/>
        <v>0</v>
      </c>
      <c r="BI212" s="85">
        <f t="shared" si="193"/>
        <v>1</v>
      </c>
      <c r="BJ212" s="85">
        <f t="shared" si="219"/>
        <v>1</v>
      </c>
      <c r="BK212" s="85">
        <f t="shared" si="195"/>
        <v>1</v>
      </c>
      <c r="BL212" s="85">
        <f t="shared" si="220"/>
        <v>1</v>
      </c>
      <c r="BM212" s="85">
        <f t="shared" si="196"/>
        <v>1</v>
      </c>
      <c r="BN212" s="85">
        <f t="shared" si="179"/>
        <v>0</v>
      </c>
      <c r="BO212" s="85">
        <f t="shared" si="213"/>
        <v>0</v>
      </c>
      <c r="BP212" s="85">
        <f t="shared" si="197"/>
        <v>0</v>
      </c>
      <c r="BQ212" s="85">
        <f t="shared" si="214"/>
        <v>1</v>
      </c>
      <c r="BR212" s="85">
        <f t="shared" si="215"/>
        <v>1</v>
      </c>
      <c r="BS212" s="85">
        <f t="shared" si="217"/>
        <v>1</v>
      </c>
      <c r="BT212" s="85">
        <f t="shared" si="182"/>
        <v>1</v>
      </c>
      <c r="BU212" s="85">
        <f t="shared" si="212"/>
        <v>0</v>
      </c>
      <c r="BV212" s="85">
        <f t="shared" si="216"/>
        <v>1</v>
      </c>
      <c r="BW212" s="85">
        <f t="shared" si="190"/>
        <v>0</v>
      </c>
      <c r="BX212" s="85">
        <f t="shared" si="221"/>
        <v>0</v>
      </c>
      <c r="BY212" s="85">
        <f t="shared" ref="BY212:BY246" si="223">_xlfn.IFS(ISBLANK(AN212),"NA", AN212&gt;MEDIAN(AN:AN),1,AN212&lt;MEDIAN(AN:AN),0)</f>
        <v>0</v>
      </c>
      <c r="BZ212" s="40">
        <f>LOOKUP(A212,ANT!D:D,ANT!K:K)</f>
        <v>84.0277777777777</v>
      </c>
    </row>
    <row r="213" spans="1:143" ht="17" x14ac:dyDescent="0.2">
      <c r="A213" s="40" t="s">
        <v>479</v>
      </c>
      <c r="B213" s="55" t="s">
        <v>424</v>
      </c>
      <c r="C213" s="3">
        <v>1</v>
      </c>
      <c r="D213" s="3">
        <v>2</v>
      </c>
      <c r="E213" s="121">
        <v>6</v>
      </c>
      <c r="G213" s="124"/>
      <c r="H213" s="115">
        <v>0</v>
      </c>
      <c r="I213" s="56">
        <v>8.9</v>
      </c>
      <c r="J213" s="57" t="s">
        <v>70</v>
      </c>
      <c r="L213" s="45">
        <v>9</v>
      </c>
      <c r="O213" s="45">
        <v>12</v>
      </c>
      <c r="P213" s="46">
        <v>1</v>
      </c>
      <c r="R213" s="76">
        <f t="shared" si="199"/>
        <v>1</v>
      </c>
      <c r="S213" s="76">
        <f t="shared" si="200"/>
        <v>1</v>
      </c>
      <c r="T213" s="76">
        <f t="shared" si="201"/>
        <v>1</v>
      </c>
      <c r="U213" s="76">
        <v>1</v>
      </c>
      <c r="V213" s="76">
        <f t="shared" si="210"/>
        <v>1</v>
      </c>
      <c r="W213" s="76">
        <f t="shared" si="211"/>
        <v>1</v>
      </c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9"/>
      <c r="AR213" s="52"/>
      <c r="AV213" s="87" t="s">
        <v>788</v>
      </c>
      <c r="AW213" s="85" t="s">
        <v>788</v>
      </c>
      <c r="AX213" s="85" t="s">
        <v>788</v>
      </c>
      <c r="AY213" s="85" t="s">
        <v>788</v>
      </c>
      <c r="AZ213" s="85" t="str">
        <f t="shared" si="202"/>
        <v>NA</v>
      </c>
      <c r="BA213" s="85" t="str">
        <f t="shared" si="203"/>
        <v>NA</v>
      </c>
      <c r="BB213" s="85" t="str">
        <f t="shared" si="204"/>
        <v>NA</v>
      </c>
      <c r="BC213" s="85" t="str">
        <f t="shared" si="205"/>
        <v>NA</v>
      </c>
      <c r="BD213" s="85" t="str">
        <f t="shared" si="206"/>
        <v>NA</v>
      </c>
      <c r="BE213" s="85" t="str">
        <f t="shared" si="207"/>
        <v>NA</v>
      </c>
      <c r="BF213" s="85" t="str">
        <f t="shared" si="208"/>
        <v>NA</v>
      </c>
      <c r="BG213" s="79" t="str">
        <f t="shared" si="222"/>
        <v>NA</v>
      </c>
      <c r="BH213" s="79" t="str">
        <f t="shared" si="209"/>
        <v>NA</v>
      </c>
      <c r="BI213" s="85" t="str">
        <f t="shared" si="193"/>
        <v>NA</v>
      </c>
      <c r="BJ213" s="85" t="str">
        <f t="shared" si="219"/>
        <v>NA</v>
      </c>
      <c r="BK213" s="85" t="str">
        <f t="shared" si="195"/>
        <v>NA</v>
      </c>
      <c r="BL213" s="85" t="str">
        <f t="shared" si="220"/>
        <v>NA</v>
      </c>
      <c r="BM213" s="85" t="str">
        <f t="shared" si="196"/>
        <v>NA</v>
      </c>
      <c r="BN213" s="85" t="str">
        <f t="shared" si="179"/>
        <v>NA</v>
      </c>
      <c r="BO213" s="85" t="str">
        <f t="shared" si="213"/>
        <v>NA</v>
      </c>
      <c r="BP213" s="85" t="str">
        <f t="shared" si="197"/>
        <v>NA</v>
      </c>
      <c r="BQ213" s="85" t="str">
        <f t="shared" si="214"/>
        <v>NA</v>
      </c>
      <c r="BR213" s="85" t="str">
        <f t="shared" si="215"/>
        <v>NA</v>
      </c>
      <c r="BS213" s="85" t="str">
        <f t="shared" si="217"/>
        <v>NA</v>
      </c>
      <c r="BT213" s="85" t="str">
        <f t="shared" si="182"/>
        <v>NA</v>
      </c>
      <c r="BU213" s="85" t="str">
        <f t="shared" si="212"/>
        <v>NA</v>
      </c>
      <c r="BV213" s="85" t="str">
        <f t="shared" si="216"/>
        <v>NA</v>
      </c>
      <c r="BW213" s="85" t="str">
        <f t="shared" si="190"/>
        <v>NA</v>
      </c>
      <c r="BX213" s="85" t="str">
        <f t="shared" si="221"/>
        <v>NA</v>
      </c>
      <c r="BY213" s="85" t="str">
        <f t="shared" si="223"/>
        <v>NA</v>
      </c>
      <c r="EG213" s="66"/>
      <c r="EH213" s="66"/>
      <c r="EI213" s="66"/>
      <c r="EJ213" s="66"/>
      <c r="EK213" s="66"/>
      <c r="EL213" s="66"/>
      <c r="EM213" s="66"/>
    </row>
    <row r="214" spans="1:143" ht="17" x14ac:dyDescent="0.2">
      <c r="A214" s="40" t="s">
        <v>481</v>
      </c>
      <c r="B214" s="55" t="s">
        <v>424</v>
      </c>
      <c r="C214" s="3">
        <v>1</v>
      </c>
      <c r="D214" s="3">
        <v>2</v>
      </c>
      <c r="E214" s="121">
        <v>6</v>
      </c>
      <c r="F214" s="2">
        <v>7</v>
      </c>
      <c r="G214" s="124">
        <v>88</v>
      </c>
      <c r="H214" s="115">
        <v>0</v>
      </c>
      <c r="I214" s="56">
        <v>7.5</v>
      </c>
      <c r="J214" s="57" t="s">
        <v>70</v>
      </c>
      <c r="L214" s="45">
        <v>12</v>
      </c>
      <c r="M214" s="45">
        <v>9</v>
      </c>
      <c r="O214" s="45">
        <v>24</v>
      </c>
      <c r="P214" s="46">
        <v>1</v>
      </c>
      <c r="R214" s="76">
        <f t="shared" si="199"/>
        <v>2</v>
      </c>
      <c r="S214" s="76">
        <f t="shared" si="200"/>
        <v>0</v>
      </c>
      <c r="T214" s="76">
        <f t="shared" si="201"/>
        <v>0</v>
      </c>
      <c r="U214" s="76">
        <v>2</v>
      </c>
      <c r="V214" s="76">
        <f t="shared" si="210"/>
        <v>0</v>
      </c>
      <c r="W214" s="76">
        <f t="shared" si="211"/>
        <v>0</v>
      </c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9"/>
      <c r="AR214" s="52"/>
      <c r="AV214" s="87" t="s">
        <v>788</v>
      </c>
      <c r="AW214" s="85" t="s">
        <v>788</v>
      </c>
      <c r="AX214" s="85" t="s">
        <v>788</v>
      </c>
      <c r="AY214" s="85" t="s">
        <v>788</v>
      </c>
      <c r="AZ214" s="85" t="str">
        <f t="shared" si="202"/>
        <v>NA</v>
      </c>
      <c r="BA214" s="85" t="str">
        <f t="shared" si="203"/>
        <v>NA</v>
      </c>
      <c r="BB214" s="85" t="str">
        <f t="shared" si="204"/>
        <v>NA</v>
      </c>
      <c r="BC214" s="85" t="str">
        <f t="shared" si="205"/>
        <v>NA</v>
      </c>
      <c r="BD214" s="85" t="str">
        <f t="shared" si="206"/>
        <v>NA</v>
      </c>
      <c r="BE214" s="85" t="str">
        <f t="shared" si="207"/>
        <v>NA</v>
      </c>
      <c r="BF214" s="85" t="str">
        <f t="shared" si="208"/>
        <v>NA</v>
      </c>
      <c r="BG214" s="79" t="str">
        <f t="shared" si="222"/>
        <v>NA</v>
      </c>
      <c r="BH214" s="79" t="str">
        <f t="shared" si="209"/>
        <v>NA</v>
      </c>
      <c r="BI214" s="85" t="str">
        <f t="shared" ref="BI214:BI229" si="224">_xlfn.IFS(ISBLANK(X214),"NA", X214&gt;MEDIAN(X:X),1,X214&lt;MEDIAN(X:X),0)</f>
        <v>NA</v>
      </c>
      <c r="BJ214" s="85" t="str">
        <f t="shared" si="219"/>
        <v>NA</v>
      </c>
      <c r="BK214" s="85" t="str">
        <f t="shared" si="195"/>
        <v>NA</v>
      </c>
      <c r="BL214" s="85" t="str">
        <f t="shared" si="220"/>
        <v>NA</v>
      </c>
      <c r="BM214" s="85" t="str">
        <f t="shared" si="196"/>
        <v>NA</v>
      </c>
      <c r="BN214" s="85" t="str">
        <f t="shared" si="179"/>
        <v>NA</v>
      </c>
      <c r="BO214" s="85" t="str">
        <f t="shared" si="213"/>
        <v>NA</v>
      </c>
      <c r="BP214" s="85" t="str">
        <f t="shared" si="197"/>
        <v>NA</v>
      </c>
      <c r="BQ214" s="85" t="str">
        <f t="shared" si="214"/>
        <v>NA</v>
      </c>
      <c r="BR214" s="85" t="str">
        <f t="shared" si="215"/>
        <v>NA</v>
      </c>
      <c r="BS214" s="85" t="str">
        <f t="shared" si="217"/>
        <v>NA</v>
      </c>
      <c r="BT214" s="85" t="str">
        <f t="shared" si="182"/>
        <v>NA</v>
      </c>
      <c r="BU214" s="85" t="str">
        <f t="shared" si="212"/>
        <v>NA</v>
      </c>
      <c r="BV214" s="85" t="str">
        <f t="shared" si="216"/>
        <v>NA</v>
      </c>
      <c r="BW214" s="85" t="str">
        <f t="shared" si="190"/>
        <v>NA</v>
      </c>
      <c r="BX214" s="85" t="str">
        <f t="shared" si="221"/>
        <v>NA</v>
      </c>
      <c r="BY214" s="85" t="str">
        <f t="shared" si="223"/>
        <v>NA</v>
      </c>
      <c r="EG214" s="66"/>
      <c r="EH214" s="66"/>
      <c r="EI214" s="66"/>
      <c r="EJ214" s="66"/>
      <c r="EK214" s="66"/>
      <c r="EL214" s="66"/>
      <c r="EM214" s="66"/>
    </row>
    <row r="215" spans="1:143" x14ac:dyDescent="0.2">
      <c r="A215" s="40" t="s">
        <v>483</v>
      </c>
      <c r="B215" s="55" t="s">
        <v>424</v>
      </c>
      <c r="C215" s="3">
        <v>1</v>
      </c>
      <c r="D215" s="3">
        <v>2</v>
      </c>
      <c r="E215" s="121">
        <v>6</v>
      </c>
      <c r="F215" s="2">
        <v>7</v>
      </c>
      <c r="G215" s="124">
        <v>92</v>
      </c>
      <c r="H215" s="115">
        <v>0</v>
      </c>
      <c r="I215" s="56">
        <v>8.6</v>
      </c>
      <c r="J215" s="57" t="s">
        <v>37</v>
      </c>
      <c r="L215" s="45">
        <v>8</v>
      </c>
      <c r="O215" s="45">
        <v>17</v>
      </c>
      <c r="P215" s="46">
        <v>1</v>
      </c>
      <c r="R215" s="76">
        <f t="shared" si="199"/>
        <v>1</v>
      </c>
      <c r="S215" s="76">
        <f t="shared" si="200"/>
        <v>0</v>
      </c>
      <c r="T215" s="76">
        <f t="shared" si="201"/>
        <v>0</v>
      </c>
      <c r="U215" s="76">
        <v>1</v>
      </c>
      <c r="V215" s="76">
        <f t="shared" si="210"/>
        <v>0</v>
      </c>
      <c r="W215" s="76">
        <f t="shared" si="211"/>
        <v>0</v>
      </c>
      <c r="X215" s="58">
        <v>3.8181818181818183</v>
      </c>
      <c r="Y215" s="58">
        <v>5</v>
      </c>
      <c r="Z215" s="58">
        <v>3.6666666666666665</v>
      </c>
      <c r="AA215" s="58">
        <v>4.384615384615385</v>
      </c>
      <c r="AB215" s="58">
        <v>5.384615384615385</v>
      </c>
      <c r="AC215" s="58">
        <v>3.0769230769230771</v>
      </c>
      <c r="AD215" s="58">
        <v>4.2727272727272725</v>
      </c>
      <c r="AE215" s="58">
        <v>3.3636363636363638</v>
      </c>
      <c r="AF215" s="58">
        <v>6.3636363636363633</v>
      </c>
      <c r="AG215" s="58">
        <v>3.6923076923076925</v>
      </c>
      <c r="AH215" s="58">
        <v>5.2307692307692308</v>
      </c>
      <c r="AI215" s="58">
        <v>4.615384615384615</v>
      </c>
      <c r="AJ215" s="58">
        <v>4.8461538461538458</v>
      </c>
      <c r="AK215" s="58">
        <v>5.416666666666667</v>
      </c>
      <c r="AL215" s="58">
        <v>5</v>
      </c>
      <c r="AM215" s="58">
        <v>5.2</v>
      </c>
      <c r="AN215" s="59">
        <v>5.083333333333333</v>
      </c>
      <c r="AO215" s="49">
        <v>5.0156410256410258</v>
      </c>
      <c r="AP215" s="49">
        <v>4.5846153846153843</v>
      </c>
      <c r="AQ215" s="49">
        <v>4.2218337218337227</v>
      </c>
      <c r="AR215" s="60">
        <v>4.9695512820512819</v>
      </c>
      <c r="AS215" s="51">
        <v>79</v>
      </c>
      <c r="AT215" s="51">
        <v>97.5</v>
      </c>
      <c r="AU215" s="51">
        <v>194</v>
      </c>
      <c r="AV215" s="87">
        <f>IF(AO215&lt;MEDIAN(AO:AO),0,1)</f>
        <v>1</v>
      </c>
      <c r="AW215" s="85">
        <f>IF(AP215&lt;MEDIAN(AP:AP),0,1)</f>
        <v>1</v>
      </c>
      <c r="AX215" s="85">
        <f>IF(AQ215&lt;MEDIAN(AQ:AQ),0,1)</f>
        <v>0</v>
      </c>
      <c r="AY215" s="85">
        <f>IF(AR215&lt;MEDIAN(AR:AR),0,1)</f>
        <v>1</v>
      </c>
      <c r="AZ215" s="85">
        <f t="shared" si="202"/>
        <v>1</v>
      </c>
      <c r="BA215" s="85">
        <f t="shared" si="203"/>
        <v>1</v>
      </c>
      <c r="BB215" s="85">
        <f t="shared" si="204"/>
        <v>0</v>
      </c>
      <c r="BC215" s="85" t="e">
        <f t="shared" si="205"/>
        <v>#N/A</v>
      </c>
      <c r="BD215" s="85">
        <f t="shared" si="206"/>
        <v>1</v>
      </c>
      <c r="BE215" s="85">
        <f t="shared" si="207"/>
        <v>1</v>
      </c>
      <c r="BF215" s="85">
        <f t="shared" si="208"/>
        <v>1</v>
      </c>
      <c r="BG215" s="79">
        <f t="shared" si="222"/>
        <v>3</v>
      </c>
      <c r="BH215" s="79">
        <f t="shared" si="209"/>
        <v>3</v>
      </c>
      <c r="BI215" s="85">
        <f t="shared" si="224"/>
        <v>0</v>
      </c>
      <c r="BJ215" s="85">
        <f t="shared" si="219"/>
        <v>1</v>
      </c>
      <c r="BK215" s="85">
        <f t="shared" si="195"/>
        <v>0</v>
      </c>
      <c r="BL215" s="85">
        <f>IF(AA215&gt;MEDIAN(AA:AA),1,0)</f>
        <v>0</v>
      </c>
      <c r="BM215" s="85">
        <f t="shared" si="196"/>
        <v>1</v>
      </c>
      <c r="BN215" s="85">
        <f t="shared" si="179"/>
        <v>0</v>
      </c>
      <c r="BO215" s="85">
        <f>IF(AD215&gt;MEDIAN(AD:AD),1,0)</f>
        <v>0</v>
      </c>
      <c r="BP215" s="85">
        <f t="shared" si="197"/>
        <v>0</v>
      </c>
      <c r="BQ215" s="85">
        <f t="shared" si="214"/>
        <v>1</v>
      </c>
      <c r="BR215" s="85">
        <f t="shared" si="215"/>
        <v>0</v>
      </c>
      <c r="BS215" s="85">
        <f t="shared" si="217"/>
        <v>1</v>
      </c>
      <c r="BT215" s="85">
        <f t="shared" si="182"/>
        <v>1</v>
      </c>
      <c r="BU215" s="85">
        <f t="shared" si="212"/>
        <v>0</v>
      </c>
      <c r="BV215" s="85">
        <f t="shared" si="216"/>
        <v>1</v>
      </c>
      <c r="BW215" s="85">
        <f t="shared" si="190"/>
        <v>1</v>
      </c>
      <c r="BX215" s="85">
        <f t="shared" si="221"/>
        <v>1</v>
      </c>
      <c r="BY215" s="85">
        <f t="shared" si="223"/>
        <v>1</v>
      </c>
      <c r="BZ215" s="40">
        <f>LOOKUP(A215,ANT!D:D,ANT!K:K)</f>
        <v>91.6666666666666</v>
      </c>
    </row>
    <row r="216" spans="1:143" ht="17" x14ac:dyDescent="0.2">
      <c r="A216" s="40" t="s">
        <v>485</v>
      </c>
      <c r="B216" s="55" t="s">
        <v>424</v>
      </c>
      <c r="C216" s="3">
        <v>1</v>
      </c>
      <c r="D216" s="3">
        <v>2</v>
      </c>
      <c r="E216" s="121">
        <v>6</v>
      </c>
      <c r="G216" s="124"/>
      <c r="H216" s="115">
        <v>1</v>
      </c>
      <c r="I216" s="56">
        <v>8.6</v>
      </c>
      <c r="J216" s="57" t="s">
        <v>70</v>
      </c>
      <c r="L216" s="45">
        <v>3</v>
      </c>
      <c r="M216" s="45">
        <v>9</v>
      </c>
      <c r="O216" s="45">
        <v>12</v>
      </c>
      <c r="P216" s="46">
        <v>1</v>
      </c>
      <c r="R216" s="76">
        <f t="shared" si="199"/>
        <v>2</v>
      </c>
      <c r="S216" s="76">
        <f t="shared" si="200"/>
        <v>1</v>
      </c>
      <c r="T216" s="76">
        <f t="shared" si="201"/>
        <v>1</v>
      </c>
      <c r="U216" s="76">
        <v>2</v>
      </c>
      <c r="V216" s="76">
        <f t="shared" si="210"/>
        <v>1</v>
      </c>
      <c r="W216" s="76">
        <f t="shared" si="211"/>
        <v>1</v>
      </c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9"/>
      <c r="AR216" s="52"/>
      <c r="AV216" s="87" t="s">
        <v>788</v>
      </c>
      <c r="AW216" s="85" t="s">
        <v>788</v>
      </c>
      <c r="AX216" s="85" t="s">
        <v>788</v>
      </c>
      <c r="AY216" s="85" t="s">
        <v>788</v>
      </c>
      <c r="AZ216" s="85" t="str">
        <f t="shared" si="202"/>
        <v>NA</v>
      </c>
      <c r="BA216" s="85" t="str">
        <f t="shared" si="203"/>
        <v>NA</v>
      </c>
      <c r="BB216" s="85" t="str">
        <f t="shared" si="204"/>
        <v>NA</v>
      </c>
      <c r="BC216" s="85" t="str">
        <f t="shared" si="205"/>
        <v>NA</v>
      </c>
      <c r="BD216" s="85" t="str">
        <f t="shared" si="206"/>
        <v>NA</v>
      </c>
      <c r="BE216" s="85" t="str">
        <f t="shared" si="207"/>
        <v>NA</v>
      </c>
      <c r="BF216" s="85" t="str">
        <f t="shared" si="208"/>
        <v>NA</v>
      </c>
      <c r="BG216" s="79" t="str">
        <f t="shared" si="222"/>
        <v>NA</v>
      </c>
      <c r="BH216" s="79" t="str">
        <f t="shared" si="209"/>
        <v>NA</v>
      </c>
      <c r="BI216" s="85" t="str">
        <f t="shared" si="224"/>
        <v>NA</v>
      </c>
      <c r="BJ216" s="85" t="str">
        <f t="shared" si="219"/>
        <v>NA</v>
      </c>
      <c r="BK216" s="85" t="str">
        <f t="shared" si="195"/>
        <v>NA</v>
      </c>
      <c r="BL216" s="85" t="str">
        <f t="shared" ref="BL216:BL244" si="225">_xlfn.IFS(ISBLANK(AA216),"NA", AA216&gt;MEDIAN(AA:AA),1,AA216&lt;MEDIAN(AA:AA),0)</f>
        <v>NA</v>
      </c>
      <c r="BM216" s="85" t="str">
        <f t="shared" si="196"/>
        <v>NA</v>
      </c>
      <c r="BN216" s="85" t="str">
        <f t="shared" si="179"/>
        <v>NA</v>
      </c>
      <c r="BO216" s="85" t="str">
        <f t="shared" ref="BO216:BO247" si="226">_xlfn.IFS(ISBLANK(AD216),"NA", AD216&gt;MEDIAN(AD:AD),1,AD216&lt;MEDIAN(AD:AD),0)</f>
        <v>NA</v>
      </c>
      <c r="BP216" s="85" t="str">
        <f t="shared" si="197"/>
        <v>NA</v>
      </c>
      <c r="BQ216" s="85" t="str">
        <f t="shared" si="214"/>
        <v>NA</v>
      </c>
      <c r="BR216" s="85" t="str">
        <f t="shared" si="215"/>
        <v>NA</v>
      </c>
      <c r="BS216" s="85" t="str">
        <f t="shared" si="217"/>
        <v>NA</v>
      </c>
      <c r="BT216" s="85" t="str">
        <f t="shared" si="182"/>
        <v>NA</v>
      </c>
      <c r="BU216" s="85" t="str">
        <f t="shared" si="212"/>
        <v>NA</v>
      </c>
      <c r="BV216" s="85" t="str">
        <f t="shared" si="216"/>
        <v>NA</v>
      </c>
      <c r="BW216" s="85" t="str">
        <f t="shared" si="190"/>
        <v>NA</v>
      </c>
      <c r="BX216" s="85" t="str">
        <f t="shared" si="221"/>
        <v>NA</v>
      </c>
      <c r="BY216" s="85" t="str">
        <f t="shared" si="223"/>
        <v>NA</v>
      </c>
      <c r="EG216" s="66"/>
      <c r="EH216" s="66"/>
      <c r="EI216" s="66"/>
      <c r="EJ216" s="66"/>
      <c r="EK216" s="66"/>
      <c r="EL216" s="66"/>
      <c r="EM216" s="66"/>
    </row>
    <row r="217" spans="1:143" x14ac:dyDescent="0.2">
      <c r="A217" s="40" t="s">
        <v>487</v>
      </c>
      <c r="B217" s="55" t="s">
        <v>424</v>
      </c>
      <c r="C217" s="3">
        <v>1</v>
      </c>
      <c r="D217" s="3">
        <v>2</v>
      </c>
      <c r="E217" s="121">
        <v>6</v>
      </c>
      <c r="F217" s="2">
        <v>7</v>
      </c>
      <c r="G217" s="124">
        <v>94</v>
      </c>
      <c r="H217" s="115">
        <v>0</v>
      </c>
      <c r="I217" s="56">
        <v>9.4</v>
      </c>
      <c r="J217" s="57" t="s">
        <v>37</v>
      </c>
      <c r="L217" s="45">
        <v>5</v>
      </c>
      <c r="M217" s="45">
        <v>9</v>
      </c>
      <c r="O217" s="45">
        <v>12</v>
      </c>
      <c r="P217" s="46">
        <v>0</v>
      </c>
      <c r="Q217" s="45">
        <v>1</v>
      </c>
      <c r="R217" s="76">
        <f t="shared" si="199"/>
        <v>2</v>
      </c>
      <c r="S217" s="76">
        <f t="shared" si="200"/>
        <v>1</v>
      </c>
      <c r="T217" s="76">
        <f t="shared" si="201"/>
        <v>0</v>
      </c>
      <c r="U217" s="76">
        <v>2</v>
      </c>
      <c r="V217" s="76">
        <f t="shared" si="210"/>
        <v>1</v>
      </c>
      <c r="W217" s="76">
        <f t="shared" si="211"/>
        <v>0</v>
      </c>
      <c r="X217" s="58">
        <v>4.9230769230769234</v>
      </c>
      <c r="Y217" s="58">
        <v>4.615384615384615</v>
      </c>
      <c r="Z217" s="58">
        <v>4.384615384615385</v>
      </c>
      <c r="AA217" s="58">
        <v>3.4615384615384617</v>
      </c>
      <c r="AB217" s="58">
        <v>5.4615384615384617</v>
      </c>
      <c r="AC217" s="58">
        <v>4.6923076923076925</v>
      </c>
      <c r="AD217" s="58">
        <v>3.5833333333333335</v>
      </c>
      <c r="AE217" s="58">
        <v>5</v>
      </c>
      <c r="AF217" s="58">
        <v>4.583333333333333</v>
      </c>
      <c r="AG217" s="58">
        <v>5.1538461538461542</v>
      </c>
      <c r="AH217" s="58">
        <v>4.384615384615385</v>
      </c>
      <c r="AI217" s="58">
        <v>4.2307692307692308</v>
      </c>
      <c r="AJ217" s="58">
        <v>4.9230769230769234</v>
      </c>
      <c r="AK217" s="58">
        <v>5.5</v>
      </c>
      <c r="AL217" s="58">
        <v>3.8888888888888888</v>
      </c>
      <c r="AM217" s="58">
        <v>3.8</v>
      </c>
      <c r="AN217" s="59">
        <v>3.8571428571428572</v>
      </c>
      <c r="AO217" s="49">
        <v>4.4685470085470085</v>
      </c>
      <c r="AP217" s="49">
        <v>4.5410256410256409</v>
      </c>
      <c r="AQ217" s="49">
        <v>4.5897435897435903</v>
      </c>
      <c r="AR217" s="60">
        <v>4.6356837606837606</v>
      </c>
      <c r="AS217" s="51">
        <v>39</v>
      </c>
      <c r="AT217" s="51">
        <v>32.5</v>
      </c>
      <c r="AU217" s="51">
        <v>39</v>
      </c>
      <c r="AV217" s="87">
        <f t="shared" ref="AV217:AY218" si="227">IF(AO217&lt;MEDIAN(AO:AO),0,1)</f>
        <v>0</v>
      </c>
      <c r="AW217" s="85">
        <f t="shared" si="227"/>
        <v>1</v>
      </c>
      <c r="AX217" s="85">
        <f t="shared" si="227"/>
        <v>1</v>
      </c>
      <c r="AY217" s="85">
        <f t="shared" si="227"/>
        <v>0</v>
      </c>
      <c r="AZ217" s="85" t="e">
        <f t="shared" si="202"/>
        <v>#N/A</v>
      </c>
      <c r="BA217" s="85">
        <f t="shared" si="203"/>
        <v>1</v>
      </c>
      <c r="BB217" s="85" t="e">
        <f t="shared" si="204"/>
        <v>#N/A</v>
      </c>
      <c r="BC217" s="85" t="e">
        <f t="shared" si="205"/>
        <v>#N/A</v>
      </c>
      <c r="BD217" s="85">
        <f t="shared" si="206"/>
        <v>0</v>
      </c>
      <c r="BE217" s="85">
        <f t="shared" si="207"/>
        <v>0</v>
      </c>
      <c r="BF217" s="85">
        <f t="shared" si="208"/>
        <v>0</v>
      </c>
      <c r="BG217" s="79">
        <f t="shared" si="222"/>
        <v>1</v>
      </c>
      <c r="BH217" s="79">
        <f t="shared" si="209"/>
        <v>1</v>
      </c>
      <c r="BI217" s="85">
        <f t="shared" si="224"/>
        <v>1</v>
      </c>
      <c r="BJ217" s="85">
        <f t="shared" si="219"/>
        <v>0</v>
      </c>
      <c r="BK217" s="85">
        <f t="shared" si="195"/>
        <v>0</v>
      </c>
      <c r="BL217" s="85">
        <f t="shared" si="225"/>
        <v>0</v>
      </c>
      <c r="BM217" s="85">
        <f t="shared" si="196"/>
        <v>1</v>
      </c>
      <c r="BN217" s="85">
        <f t="shared" ref="BN217:BN280" si="228">_xlfn.IFS(ISBLANK(AC217),"NA", AC217&gt;MEDIAN(AC:AC),1,AC217&lt;MEDIAN(AC:AC),0)</f>
        <v>1</v>
      </c>
      <c r="BO217" s="85">
        <f t="shared" si="226"/>
        <v>0</v>
      </c>
      <c r="BP217" s="85">
        <f t="shared" si="197"/>
        <v>1</v>
      </c>
      <c r="BQ217" s="85">
        <f t="shared" si="214"/>
        <v>1</v>
      </c>
      <c r="BR217" s="85">
        <f t="shared" si="215"/>
        <v>1</v>
      </c>
      <c r="BS217" s="85">
        <f t="shared" si="217"/>
        <v>0</v>
      </c>
      <c r="BT217" s="85">
        <f t="shared" si="182"/>
        <v>0</v>
      </c>
      <c r="BU217" s="85">
        <f t="shared" si="212"/>
        <v>0</v>
      </c>
      <c r="BV217" s="85">
        <f t="shared" si="216"/>
        <v>1</v>
      </c>
      <c r="BW217" s="85">
        <f t="shared" si="190"/>
        <v>0</v>
      </c>
      <c r="BX217" s="85">
        <f t="shared" si="221"/>
        <v>0</v>
      </c>
      <c r="BY217" s="85">
        <f t="shared" si="223"/>
        <v>0</v>
      </c>
      <c r="BZ217" s="40">
        <f>LOOKUP(A217,ANT!D:D,ANT!K:K)</f>
        <v>95.8333333333333</v>
      </c>
    </row>
    <row r="218" spans="1:143" x14ac:dyDescent="0.2">
      <c r="A218" s="40" t="s">
        <v>489</v>
      </c>
      <c r="B218" s="67">
        <v>2.1</v>
      </c>
      <c r="C218" s="27">
        <v>2</v>
      </c>
      <c r="D218" s="27">
        <v>1</v>
      </c>
      <c r="E218" s="122">
        <v>7</v>
      </c>
      <c r="F218" s="2">
        <v>6</v>
      </c>
      <c r="G218" s="124">
        <v>80</v>
      </c>
      <c r="H218" s="115">
        <v>0</v>
      </c>
      <c r="I218" s="56">
        <v>9.6</v>
      </c>
      <c r="J218" s="68" t="s">
        <v>37</v>
      </c>
      <c r="K218" s="45" t="s">
        <v>491</v>
      </c>
      <c r="L218" s="45">
        <v>6</v>
      </c>
      <c r="M218" s="45">
        <v>7</v>
      </c>
      <c r="O218" s="45">
        <v>11</v>
      </c>
      <c r="P218" s="46">
        <v>0</v>
      </c>
      <c r="Q218" s="45">
        <v>1</v>
      </c>
      <c r="R218" s="76">
        <f t="shared" si="199"/>
        <v>2</v>
      </c>
      <c r="S218" s="76">
        <f t="shared" si="200"/>
        <v>1</v>
      </c>
      <c r="T218" s="76">
        <f t="shared" si="201"/>
        <v>0</v>
      </c>
      <c r="U218" s="76">
        <v>2</v>
      </c>
      <c r="V218" s="76">
        <f t="shared" si="210"/>
        <v>0</v>
      </c>
      <c r="W218" s="76">
        <f t="shared" si="211"/>
        <v>0</v>
      </c>
      <c r="X218" s="58">
        <v>3.4615384615384617</v>
      </c>
      <c r="Y218" s="58">
        <v>4.3076923076923075</v>
      </c>
      <c r="Z218" s="58">
        <v>5.1538461538461542</v>
      </c>
      <c r="AA218" s="58">
        <v>4.0769230769230766</v>
      </c>
      <c r="AB218" s="58">
        <v>3.7692307692307692</v>
      </c>
      <c r="AC218" s="58">
        <v>5.1538461538461542</v>
      </c>
      <c r="AD218" s="58">
        <v>5.166666666666667</v>
      </c>
      <c r="AE218" s="58">
        <v>4.916666666666667</v>
      </c>
      <c r="AF218" s="58">
        <v>4.75</v>
      </c>
      <c r="AG218" s="58">
        <v>4.4615384615384617</v>
      </c>
      <c r="AH218" s="58">
        <v>4</v>
      </c>
      <c r="AI218" s="58">
        <v>4.083333333333333</v>
      </c>
      <c r="AJ218" s="58">
        <v>4.3076923076923075</v>
      </c>
      <c r="AK218" s="58">
        <v>5.5</v>
      </c>
      <c r="AL218" s="58">
        <v>4.7777777777777777</v>
      </c>
      <c r="AM218" s="58">
        <v>4</v>
      </c>
      <c r="AN218" s="59">
        <v>4.5</v>
      </c>
      <c r="AO218" s="49">
        <v>4.5337606837606836</v>
      </c>
      <c r="AP218" s="49">
        <v>4.6589743589743593</v>
      </c>
      <c r="AQ218" s="49">
        <v>4.3205128205128203</v>
      </c>
      <c r="AR218" s="60">
        <v>4.6672008547008543</v>
      </c>
      <c r="AS218" s="51">
        <v>21</v>
      </c>
      <c r="AT218" s="51">
        <v>44</v>
      </c>
      <c r="AU218" s="51">
        <v>360</v>
      </c>
      <c r="AV218" s="87">
        <f t="shared" si="227"/>
        <v>0</v>
      </c>
      <c r="AW218" s="85">
        <f t="shared" si="227"/>
        <v>1</v>
      </c>
      <c r="AX218" s="85">
        <f t="shared" si="227"/>
        <v>0</v>
      </c>
      <c r="AY218" s="85">
        <f t="shared" si="227"/>
        <v>0</v>
      </c>
      <c r="AZ218" s="85" t="e">
        <f t="shared" si="202"/>
        <v>#N/A</v>
      </c>
      <c r="BA218" s="85">
        <f t="shared" si="203"/>
        <v>1</v>
      </c>
      <c r="BB218" s="85">
        <f t="shared" si="204"/>
        <v>0</v>
      </c>
      <c r="BC218" s="85" t="e">
        <f t="shared" si="205"/>
        <v>#N/A</v>
      </c>
      <c r="BD218" s="85">
        <f t="shared" si="206"/>
        <v>0</v>
      </c>
      <c r="BE218" s="85">
        <f t="shared" si="207"/>
        <v>1</v>
      </c>
      <c r="BF218" s="85">
        <f t="shared" si="208"/>
        <v>1</v>
      </c>
      <c r="BG218" s="79">
        <f t="shared" si="222"/>
        <v>1</v>
      </c>
      <c r="BH218" s="79">
        <f t="shared" si="209"/>
        <v>1</v>
      </c>
      <c r="BI218" s="85">
        <f t="shared" si="224"/>
        <v>0</v>
      </c>
      <c r="BJ218" s="85">
        <f t="shared" si="219"/>
        <v>0</v>
      </c>
      <c r="BK218" s="85">
        <f t="shared" ref="BK218:BK249" si="229">_xlfn.IFS(ISBLANK(Z218),"NA", Z218&gt;MEDIAN(Z:Z),1,Z218&lt;MEDIAN(Z:Z),0)</f>
        <v>1</v>
      </c>
      <c r="BL218" s="85">
        <f t="shared" si="225"/>
        <v>0</v>
      </c>
      <c r="BM218" s="85">
        <f t="shared" si="196"/>
        <v>0</v>
      </c>
      <c r="BN218" s="85">
        <f t="shared" si="228"/>
        <v>1</v>
      </c>
      <c r="BO218" s="85">
        <f t="shared" si="226"/>
        <v>1</v>
      </c>
      <c r="BP218" s="85">
        <f t="shared" si="197"/>
        <v>1</v>
      </c>
      <c r="BQ218" s="85">
        <f t="shared" si="214"/>
        <v>1</v>
      </c>
      <c r="BR218" s="85">
        <f t="shared" si="215"/>
        <v>1</v>
      </c>
      <c r="BS218" s="85">
        <f t="shared" si="217"/>
        <v>0</v>
      </c>
      <c r="BT218" s="85">
        <f t="shared" si="182"/>
        <v>0</v>
      </c>
      <c r="BU218" s="85">
        <f t="shared" si="212"/>
        <v>0</v>
      </c>
      <c r="BV218" s="85">
        <f t="shared" si="216"/>
        <v>1</v>
      </c>
      <c r="BW218" s="85">
        <f t="shared" si="190"/>
        <v>1</v>
      </c>
      <c r="BX218" s="85">
        <f t="shared" si="221"/>
        <v>0</v>
      </c>
      <c r="BY218" s="85">
        <f t="shared" si="223"/>
        <v>1</v>
      </c>
      <c r="BZ218" s="40">
        <f>LOOKUP(A218,ANT!D:D,ANT!K:K)</f>
        <v>25</v>
      </c>
    </row>
    <row r="219" spans="1:143" ht="17" x14ac:dyDescent="0.2">
      <c r="A219" s="40" t="s">
        <v>492</v>
      </c>
      <c r="B219" s="67">
        <v>2.1</v>
      </c>
      <c r="C219" s="27">
        <v>2</v>
      </c>
      <c r="D219" s="27">
        <v>1</v>
      </c>
      <c r="E219" s="122">
        <v>7</v>
      </c>
      <c r="G219" s="124"/>
      <c r="H219" s="115">
        <v>1</v>
      </c>
      <c r="I219" s="56">
        <v>9.6</v>
      </c>
      <c r="J219" s="68" t="s">
        <v>70</v>
      </c>
      <c r="L219" s="45">
        <v>9</v>
      </c>
      <c r="O219" s="45">
        <v>12</v>
      </c>
      <c r="P219" s="46">
        <v>0</v>
      </c>
      <c r="Q219" s="45">
        <v>1</v>
      </c>
      <c r="R219" s="76">
        <f t="shared" si="199"/>
        <v>1</v>
      </c>
      <c r="S219" s="76">
        <f t="shared" si="200"/>
        <v>1</v>
      </c>
      <c r="T219" s="76">
        <f t="shared" si="201"/>
        <v>0</v>
      </c>
      <c r="U219" s="76">
        <v>1</v>
      </c>
      <c r="V219" s="76">
        <f t="shared" si="210"/>
        <v>1</v>
      </c>
      <c r="W219" s="76">
        <f t="shared" si="211"/>
        <v>0</v>
      </c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9"/>
      <c r="AR219" s="52"/>
      <c r="AV219" s="87" t="s">
        <v>788</v>
      </c>
      <c r="AW219" s="85" t="s">
        <v>788</v>
      </c>
      <c r="AX219" s="85" t="s">
        <v>788</v>
      </c>
      <c r="AY219" s="85" t="s">
        <v>788</v>
      </c>
      <c r="AZ219" s="85" t="str">
        <f t="shared" si="202"/>
        <v>NA</v>
      </c>
      <c r="BA219" s="85" t="str">
        <f t="shared" si="203"/>
        <v>NA</v>
      </c>
      <c r="BB219" s="85" t="str">
        <f t="shared" si="204"/>
        <v>NA</v>
      </c>
      <c r="BC219" s="85" t="str">
        <f t="shared" si="205"/>
        <v>NA</v>
      </c>
      <c r="BD219" s="85" t="str">
        <f t="shared" si="206"/>
        <v>NA</v>
      </c>
      <c r="BE219" s="85" t="str">
        <f t="shared" si="207"/>
        <v>NA</v>
      </c>
      <c r="BF219" s="85" t="str">
        <f t="shared" si="208"/>
        <v>NA</v>
      </c>
      <c r="BG219" s="79" t="str">
        <f t="shared" si="222"/>
        <v>NA</v>
      </c>
      <c r="BH219" s="79" t="str">
        <f t="shared" si="209"/>
        <v>NA</v>
      </c>
      <c r="BI219" s="85" t="str">
        <f t="shared" si="224"/>
        <v>NA</v>
      </c>
      <c r="BJ219" s="85" t="str">
        <f t="shared" si="219"/>
        <v>NA</v>
      </c>
      <c r="BK219" s="85" t="str">
        <f t="shared" si="229"/>
        <v>NA</v>
      </c>
      <c r="BL219" s="85" t="str">
        <f t="shared" si="225"/>
        <v>NA</v>
      </c>
      <c r="BM219" s="85" t="str">
        <f t="shared" ref="BM219:BM250" si="230">_xlfn.IFS(ISBLANK(AB219),"NA", AB219&gt;MEDIAN(AB:AB),1,AB219&lt;MEDIAN(AB:AB),0)</f>
        <v>NA</v>
      </c>
      <c r="BN219" s="85" t="str">
        <f t="shared" si="228"/>
        <v>NA</v>
      </c>
      <c r="BO219" s="85" t="str">
        <f t="shared" si="226"/>
        <v>NA</v>
      </c>
      <c r="BP219" s="85" t="str">
        <f t="shared" ref="BP219:BP250" si="231">_xlfn.IFS(ISBLANK(AE219),"NA", AE219&gt;MEDIAN(AE:AE),1,AE219&lt;MEDIAN(AE:AE),0)</f>
        <v>NA</v>
      </c>
      <c r="BQ219" s="85" t="str">
        <f t="shared" si="214"/>
        <v>NA</v>
      </c>
      <c r="BR219" s="85" t="str">
        <f t="shared" si="215"/>
        <v>NA</v>
      </c>
      <c r="BS219" s="85" t="str">
        <f t="shared" si="217"/>
        <v>NA</v>
      </c>
      <c r="BT219" s="85" t="str">
        <f t="shared" si="182"/>
        <v>NA</v>
      </c>
      <c r="BU219" s="85" t="str">
        <f t="shared" si="212"/>
        <v>NA</v>
      </c>
      <c r="BV219" s="85" t="str">
        <f t="shared" si="216"/>
        <v>NA</v>
      </c>
      <c r="BW219" s="85" t="str">
        <f t="shared" si="190"/>
        <v>NA</v>
      </c>
      <c r="BX219" s="85" t="str">
        <f t="shared" si="221"/>
        <v>NA</v>
      </c>
      <c r="BY219" s="85" t="str">
        <f t="shared" si="223"/>
        <v>NA</v>
      </c>
      <c r="EG219" s="66"/>
      <c r="EH219" s="66"/>
      <c r="EI219" s="66"/>
      <c r="EJ219" s="66"/>
      <c r="EK219" s="66"/>
      <c r="EL219" s="66"/>
      <c r="EM219" s="66"/>
    </row>
    <row r="220" spans="1:143" ht="17" x14ac:dyDescent="0.2">
      <c r="A220" s="40" t="s">
        <v>494</v>
      </c>
      <c r="B220" s="67">
        <v>2.1</v>
      </c>
      <c r="C220" s="27">
        <v>2</v>
      </c>
      <c r="D220" s="27">
        <v>1</v>
      </c>
      <c r="E220" s="122">
        <v>7</v>
      </c>
      <c r="F220" s="2">
        <v>7</v>
      </c>
      <c r="G220" s="124">
        <v>85</v>
      </c>
      <c r="H220" s="115">
        <v>1</v>
      </c>
      <c r="I220" s="56">
        <v>9</v>
      </c>
      <c r="J220" s="68" t="s">
        <v>70</v>
      </c>
      <c r="L220" s="45">
        <v>6</v>
      </c>
      <c r="M220" s="45">
        <v>8</v>
      </c>
      <c r="O220" s="45">
        <v>12</v>
      </c>
      <c r="P220" s="46">
        <v>1</v>
      </c>
      <c r="R220" s="76">
        <f t="shared" si="199"/>
        <v>2</v>
      </c>
      <c r="S220" s="76">
        <f t="shared" si="200"/>
        <v>1</v>
      </c>
      <c r="T220" s="76">
        <f t="shared" si="201"/>
        <v>1</v>
      </c>
      <c r="U220" s="76">
        <v>2</v>
      </c>
      <c r="V220" s="76">
        <f t="shared" si="210"/>
        <v>1</v>
      </c>
      <c r="W220" s="76">
        <f t="shared" si="211"/>
        <v>1</v>
      </c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9"/>
      <c r="AR220" s="52"/>
      <c r="AV220" s="87" t="s">
        <v>788</v>
      </c>
      <c r="AW220" s="85" t="s">
        <v>788</v>
      </c>
      <c r="AX220" s="85" t="s">
        <v>788</v>
      </c>
      <c r="AY220" s="85" t="s">
        <v>788</v>
      </c>
      <c r="AZ220" s="85" t="str">
        <f t="shared" si="202"/>
        <v>NA</v>
      </c>
      <c r="BA220" s="85" t="str">
        <f t="shared" si="203"/>
        <v>NA</v>
      </c>
      <c r="BB220" s="85" t="str">
        <f t="shared" si="204"/>
        <v>NA</v>
      </c>
      <c r="BC220" s="85" t="str">
        <f t="shared" si="205"/>
        <v>NA</v>
      </c>
      <c r="BD220" s="85" t="str">
        <f t="shared" si="206"/>
        <v>NA</v>
      </c>
      <c r="BE220" s="85" t="str">
        <f t="shared" si="207"/>
        <v>NA</v>
      </c>
      <c r="BF220" s="85" t="str">
        <f t="shared" si="208"/>
        <v>NA</v>
      </c>
      <c r="BG220" s="79" t="str">
        <f t="shared" si="222"/>
        <v>NA</v>
      </c>
      <c r="BH220" s="79" t="str">
        <f t="shared" si="209"/>
        <v>NA</v>
      </c>
      <c r="BI220" s="85" t="str">
        <f t="shared" si="224"/>
        <v>NA</v>
      </c>
      <c r="BJ220" s="85" t="str">
        <f t="shared" si="219"/>
        <v>NA</v>
      </c>
      <c r="BK220" s="85" t="str">
        <f t="shared" si="229"/>
        <v>NA</v>
      </c>
      <c r="BL220" s="85" t="str">
        <f t="shared" si="225"/>
        <v>NA</v>
      </c>
      <c r="BM220" s="85" t="str">
        <f t="shared" si="230"/>
        <v>NA</v>
      </c>
      <c r="BN220" s="85" t="str">
        <f t="shared" si="228"/>
        <v>NA</v>
      </c>
      <c r="BO220" s="85" t="str">
        <f t="shared" si="226"/>
        <v>NA</v>
      </c>
      <c r="BP220" s="85" t="str">
        <f t="shared" si="231"/>
        <v>NA</v>
      </c>
      <c r="BQ220" s="85" t="str">
        <f t="shared" si="214"/>
        <v>NA</v>
      </c>
      <c r="BR220" s="85" t="str">
        <f t="shared" si="215"/>
        <v>NA</v>
      </c>
      <c r="BS220" s="85" t="str">
        <f t="shared" si="217"/>
        <v>NA</v>
      </c>
      <c r="BT220" s="85" t="str">
        <f t="shared" si="182"/>
        <v>NA</v>
      </c>
      <c r="BU220" s="85" t="str">
        <f t="shared" si="212"/>
        <v>NA</v>
      </c>
      <c r="BV220" s="85" t="str">
        <f t="shared" si="216"/>
        <v>NA</v>
      </c>
      <c r="BW220" s="85" t="str">
        <f t="shared" si="190"/>
        <v>NA</v>
      </c>
      <c r="BX220" s="85" t="str">
        <f t="shared" si="221"/>
        <v>NA</v>
      </c>
      <c r="BY220" s="85" t="str">
        <f t="shared" si="223"/>
        <v>NA</v>
      </c>
      <c r="EG220" s="66"/>
      <c r="EH220" s="66"/>
      <c r="EI220" s="66"/>
      <c r="EJ220" s="66"/>
      <c r="EK220" s="66"/>
      <c r="EL220" s="66"/>
      <c r="EM220" s="66"/>
    </row>
    <row r="221" spans="1:143" ht="17" x14ac:dyDescent="0.2">
      <c r="A221" s="40" t="s">
        <v>496</v>
      </c>
      <c r="B221" s="67">
        <v>2.1</v>
      </c>
      <c r="C221" s="27">
        <v>2</v>
      </c>
      <c r="D221" s="27">
        <v>1</v>
      </c>
      <c r="E221" s="122">
        <v>7</v>
      </c>
      <c r="G221" s="124"/>
      <c r="H221" s="115">
        <v>0</v>
      </c>
      <c r="I221" s="56">
        <v>9.6</v>
      </c>
      <c r="J221" s="68" t="s">
        <v>70</v>
      </c>
      <c r="L221" s="45">
        <v>3</v>
      </c>
      <c r="M221" s="45">
        <v>9</v>
      </c>
      <c r="O221" s="45">
        <v>12</v>
      </c>
      <c r="P221" s="46">
        <v>1</v>
      </c>
      <c r="R221" s="76">
        <f t="shared" si="199"/>
        <v>2</v>
      </c>
      <c r="S221" s="76">
        <f t="shared" si="200"/>
        <v>1</v>
      </c>
      <c r="T221" s="76">
        <f t="shared" si="201"/>
        <v>1</v>
      </c>
      <c r="U221" s="76">
        <v>2</v>
      </c>
      <c r="V221" s="76">
        <f t="shared" si="210"/>
        <v>1</v>
      </c>
      <c r="W221" s="76">
        <f t="shared" si="211"/>
        <v>1</v>
      </c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9"/>
      <c r="AR221" s="52"/>
      <c r="AV221" s="87" t="s">
        <v>788</v>
      </c>
      <c r="AW221" s="85" t="s">
        <v>788</v>
      </c>
      <c r="AX221" s="85" t="s">
        <v>788</v>
      </c>
      <c r="AY221" s="85" t="s">
        <v>788</v>
      </c>
      <c r="AZ221" s="85" t="str">
        <f t="shared" si="202"/>
        <v>NA</v>
      </c>
      <c r="BA221" s="85" t="str">
        <f t="shared" si="203"/>
        <v>NA</v>
      </c>
      <c r="BB221" s="85" t="str">
        <f t="shared" si="204"/>
        <v>NA</v>
      </c>
      <c r="BC221" s="85" t="str">
        <f t="shared" si="205"/>
        <v>NA</v>
      </c>
      <c r="BD221" s="85" t="str">
        <f t="shared" si="206"/>
        <v>NA</v>
      </c>
      <c r="BE221" s="85" t="str">
        <f t="shared" si="207"/>
        <v>NA</v>
      </c>
      <c r="BF221" s="85" t="str">
        <f t="shared" si="208"/>
        <v>NA</v>
      </c>
      <c r="BG221" s="79" t="str">
        <f t="shared" si="222"/>
        <v>NA</v>
      </c>
      <c r="BH221" s="79" t="str">
        <f t="shared" si="209"/>
        <v>NA</v>
      </c>
      <c r="BI221" s="85" t="str">
        <f t="shared" si="224"/>
        <v>NA</v>
      </c>
      <c r="BJ221" s="85" t="str">
        <f t="shared" si="219"/>
        <v>NA</v>
      </c>
      <c r="BK221" s="85" t="str">
        <f t="shared" si="229"/>
        <v>NA</v>
      </c>
      <c r="BL221" s="85" t="str">
        <f t="shared" si="225"/>
        <v>NA</v>
      </c>
      <c r="BM221" s="85" t="str">
        <f t="shared" si="230"/>
        <v>NA</v>
      </c>
      <c r="BN221" s="85" t="str">
        <f t="shared" si="228"/>
        <v>NA</v>
      </c>
      <c r="BO221" s="85" t="str">
        <f t="shared" si="226"/>
        <v>NA</v>
      </c>
      <c r="BP221" s="85" t="str">
        <f t="shared" si="231"/>
        <v>NA</v>
      </c>
      <c r="BQ221" s="85" t="str">
        <f t="shared" si="214"/>
        <v>NA</v>
      </c>
      <c r="BR221" s="85" t="str">
        <f t="shared" si="215"/>
        <v>NA</v>
      </c>
      <c r="BS221" s="85" t="str">
        <f t="shared" si="217"/>
        <v>NA</v>
      </c>
      <c r="BT221" s="85" t="str">
        <f t="shared" si="182"/>
        <v>NA</v>
      </c>
      <c r="BU221" s="85" t="str">
        <f t="shared" si="212"/>
        <v>NA</v>
      </c>
      <c r="BV221" s="85" t="str">
        <f t="shared" si="216"/>
        <v>NA</v>
      </c>
      <c r="BW221" s="85" t="str">
        <f t="shared" si="190"/>
        <v>NA</v>
      </c>
      <c r="BX221" s="85" t="str">
        <f t="shared" si="221"/>
        <v>NA</v>
      </c>
      <c r="BY221" s="85" t="str">
        <f t="shared" si="223"/>
        <v>NA</v>
      </c>
      <c r="EG221" s="66"/>
      <c r="EH221" s="66"/>
      <c r="EI221" s="66"/>
      <c r="EJ221" s="66"/>
      <c r="EK221" s="66"/>
      <c r="EL221" s="66"/>
      <c r="EM221" s="66"/>
    </row>
    <row r="222" spans="1:143" x14ac:dyDescent="0.2">
      <c r="A222" s="40" t="s">
        <v>498</v>
      </c>
      <c r="B222" s="67">
        <v>2.1</v>
      </c>
      <c r="C222" s="27">
        <v>2</v>
      </c>
      <c r="D222" s="27">
        <v>1</v>
      </c>
      <c r="E222" s="122">
        <v>7</v>
      </c>
      <c r="F222" s="2">
        <v>7</v>
      </c>
      <c r="G222" s="124">
        <v>84</v>
      </c>
      <c r="H222" s="115">
        <v>1</v>
      </c>
      <c r="I222" s="56">
        <v>9.6</v>
      </c>
      <c r="J222" s="68" t="s">
        <v>37</v>
      </c>
      <c r="K222" s="45" t="s">
        <v>491</v>
      </c>
      <c r="L222" s="45">
        <v>6</v>
      </c>
      <c r="M222" s="45">
        <v>6</v>
      </c>
      <c r="N222" s="45">
        <v>7</v>
      </c>
      <c r="O222" s="45">
        <v>12</v>
      </c>
      <c r="P222" s="46">
        <v>1</v>
      </c>
      <c r="R222" s="76">
        <f t="shared" si="199"/>
        <v>3</v>
      </c>
      <c r="S222" s="76">
        <f t="shared" si="200"/>
        <v>1</v>
      </c>
      <c r="T222" s="76">
        <f t="shared" si="201"/>
        <v>1</v>
      </c>
      <c r="U222" s="76">
        <v>3</v>
      </c>
      <c r="V222" s="76">
        <f t="shared" si="210"/>
        <v>1</v>
      </c>
      <c r="W222" s="76">
        <f t="shared" si="211"/>
        <v>1</v>
      </c>
      <c r="X222" s="58">
        <v>4.1538461538461542</v>
      </c>
      <c r="Y222" s="58">
        <v>4.3076923076923075</v>
      </c>
      <c r="Z222" s="58">
        <v>4.8461538461538458</v>
      </c>
      <c r="AA222" s="58">
        <v>3.8461538461538463</v>
      </c>
      <c r="AB222" s="58">
        <v>4.6923076923076925</v>
      </c>
      <c r="AC222" s="58">
        <v>5.1538461538461542</v>
      </c>
      <c r="AD222" s="58">
        <v>4.416666666666667</v>
      </c>
      <c r="AE222" s="58">
        <v>4.25</v>
      </c>
      <c r="AF222" s="58">
        <v>5.25</v>
      </c>
      <c r="AG222" s="58">
        <v>4.7692307692307692</v>
      </c>
      <c r="AH222" s="58">
        <v>3.8461538461538463</v>
      </c>
      <c r="AI222" s="58">
        <v>6</v>
      </c>
      <c r="AJ222" s="58">
        <v>4.2307692307692308</v>
      </c>
      <c r="AK222" s="58">
        <v>5.25</v>
      </c>
      <c r="AL222" s="58">
        <v>4.5555555555555554</v>
      </c>
      <c r="AM222" s="58">
        <v>5.4</v>
      </c>
      <c r="AN222" s="59">
        <v>4.8571428571428568</v>
      </c>
      <c r="AO222" s="49">
        <v>5.0872649572649564</v>
      </c>
      <c r="AP222" s="49">
        <v>4.5064102564102573</v>
      </c>
      <c r="AQ222" s="49">
        <v>4.5</v>
      </c>
      <c r="AR222" s="60">
        <v>5.0090811965811959</v>
      </c>
      <c r="AS222" s="51">
        <v>-200.5</v>
      </c>
      <c r="AT222" s="51">
        <v>108</v>
      </c>
      <c r="AU222" s="51">
        <v>27</v>
      </c>
      <c r="AV222" s="87">
        <f>IF(AO222&lt;MEDIAN(AO:AO),0,1)</f>
        <v>1</v>
      </c>
      <c r="AW222" s="85">
        <f>IF(AP222&lt;MEDIAN(AP:AP),0,1)</f>
        <v>1</v>
      </c>
      <c r="AX222" s="85">
        <f>IF(AQ222&lt;MEDIAN(AQ:AQ),0,1)</f>
        <v>0</v>
      </c>
      <c r="AY222" s="85">
        <f>IF(AR222&lt;MEDIAN(AR:AR),0,1)</f>
        <v>1</v>
      </c>
      <c r="AZ222" s="85">
        <f t="shared" si="202"/>
        <v>1</v>
      </c>
      <c r="BA222" s="85" t="e">
        <f t="shared" si="203"/>
        <v>#N/A</v>
      </c>
      <c r="BB222" s="85" t="e">
        <f t="shared" si="204"/>
        <v>#N/A</v>
      </c>
      <c r="BC222" s="85" t="e">
        <f t="shared" si="205"/>
        <v>#N/A</v>
      </c>
      <c r="BD222" s="85">
        <f t="shared" si="206"/>
        <v>0</v>
      </c>
      <c r="BE222" s="85">
        <f t="shared" si="207"/>
        <v>1</v>
      </c>
      <c r="BF222" s="85">
        <f t="shared" si="208"/>
        <v>0</v>
      </c>
      <c r="BG222" s="79">
        <f t="shared" si="222"/>
        <v>3</v>
      </c>
      <c r="BH222" s="79">
        <f t="shared" si="209"/>
        <v>3</v>
      </c>
      <c r="BI222" s="85">
        <f t="shared" si="224"/>
        <v>0</v>
      </c>
      <c r="BJ222" s="85">
        <f t="shared" si="219"/>
        <v>0</v>
      </c>
      <c r="BK222" s="85">
        <f t="shared" si="229"/>
        <v>0</v>
      </c>
      <c r="BL222" s="85">
        <f t="shared" si="225"/>
        <v>0</v>
      </c>
      <c r="BM222" s="85">
        <f t="shared" si="230"/>
        <v>0</v>
      </c>
      <c r="BN222" s="85">
        <f t="shared" si="228"/>
        <v>1</v>
      </c>
      <c r="BO222" s="85">
        <f t="shared" si="226"/>
        <v>1</v>
      </c>
      <c r="BP222" s="85">
        <f t="shared" si="231"/>
        <v>1</v>
      </c>
      <c r="BQ222" s="85">
        <f t="shared" si="214"/>
        <v>1</v>
      </c>
      <c r="BR222" s="85">
        <f t="shared" si="215"/>
        <v>1</v>
      </c>
      <c r="BS222" s="85">
        <f t="shared" si="217"/>
        <v>0</v>
      </c>
      <c r="BT222" s="85">
        <f t="shared" si="182"/>
        <v>1</v>
      </c>
      <c r="BU222" s="85">
        <f t="shared" si="212"/>
        <v>0</v>
      </c>
      <c r="BV222" s="85">
        <f t="shared" si="216"/>
        <v>1</v>
      </c>
      <c r="BW222" s="85">
        <f t="shared" si="190"/>
        <v>1</v>
      </c>
      <c r="BX222" s="85">
        <f t="shared" si="221"/>
        <v>1</v>
      </c>
      <c r="BY222" s="85">
        <f t="shared" si="223"/>
        <v>1</v>
      </c>
      <c r="BZ222" s="40">
        <f>LOOKUP(A222,ANT!D:D,ANT!K:K)</f>
        <v>64.5833333333333</v>
      </c>
    </row>
    <row r="223" spans="1:143" ht="17" x14ac:dyDescent="0.2">
      <c r="A223" s="40" t="s">
        <v>500</v>
      </c>
      <c r="B223" s="67">
        <v>2.1</v>
      </c>
      <c r="C223" s="27">
        <v>2</v>
      </c>
      <c r="D223" s="27">
        <v>1</v>
      </c>
      <c r="E223" s="122">
        <v>7</v>
      </c>
      <c r="F223" s="2">
        <v>6</v>
      </c>
      <c r="G223" s="124">
        <v>72</v>
      </c>
      <c r="H223" s="115">
        <v>1</v>
      </c>
      <c r="I223" s="56">
        <v>9.3000000000000007</v>
      </c>
      <c r="J223" s="68" t="s">
        <v>70</v>
      </c>
      <c r="K223" s="45" t="s">
        <v>502</v>
      </c>
      <c r="L223" s="45">
        <v>8</v>
      </c>
      <c r="O223" s="45">
        <v>12</v>
      </c>
      <c r="P223" s="46">
        <v>1</v>
      </c>
      <c r="R223" s="76">
        <f t="shared" si="199"/>
        <v>1</v>
      </c>
      <c r="S223" s="76">
        <f t="shared" si="200"/>
        <v>1</v>
      </c>
      <c r="T223" s="76">
        <f t="shared" si="201"/>
        <v>1</v>
      </c>
      <c r="U223" s="76">
        <v>1</v>
      </c>
      <c r="V223" s="76">
        <f t="shared" si="210"/>
        <v>1</v>
      </c>
      <c r="W223" s="76">
        <f t="shared" si="211"/>
        <v>1</v>
      </c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9"/>
      <c r="AR223" s="52"/>
      <c r="AV223" s="87" t="s">
        <v>788</v>
      </c>
      <c r="AW223" s="85" t="s">
        <v>788</v>
      </c>
      <c r="AX223" s="85" t="s">
        <v>788</v>
      </c>
      <c r="AY223" s="85" t="s">
        <v>788</v>
      </c>
      <c r="AZ223" s="85" t="str">
        <f t="shared" si="202"/>
        <v>NA</v>
      </c>
      <c r="BA223" s="85" t="str">
        <f t="shared" si="203"/>
        <v>NA</v>
      </c>
      <c r="BB223" s="85" t="str">
        <f t="shared" si="204"/>
        <v>NA</v>
      </c>
      <c r="BC223" s="85" t="str">
        <f t="shared" si="205"/>
        <v>NA</v>
      </c>
      <c r="BD223" s="85" t="str">
        <f t="shared" si="206"/>
        <v>NA</v>
      </c>
      <c r="BE223" s="85" t="str">
        <f t="shared" si="207"/>
        <v>NA</v>
      </c>
      <c r="BF223" s="85" t="str">
        <f t="shared" si="208"/>
        <v>NA</v>
      </c>
      <c r="BG223" s="79" t="str">
        <f t="shared" si="222"/>
        <v>NA</v>
      </c>
      <c r="BH223" s="79" t="str">
        <f t="shared" si="209"/>
        <v>NA</v>
      </c>
      <c r="BI223" s="85" t="str">
        <f t="shared" si="224"/>
        <v>NA</v>
      </c>
      <c r="BJ223" s="85" t="str">
        <f t="shared" si="219"/>
        <v>NA</v>
      </c>
      <c r="BK223" s="85" t="str">
        <f t="shared" si="229"/>
        <v>NA</v>
      </c>
      <c r="BL223" s="85" t="str">
        <f t="shared" si="225"/>
        <v>NA</v>
      </c>
      <c r="BM223" s="85" t="str">
        <f t="shared" si="230"/>
        <v>NA</v>
      </c>
      <c r="BN223" s="85" t="str">
        <f t="shared" si="228"/>
        <v>NA</v>
      </c>
      <c r="BO223" s="85" t="str">
        <f t="shared" si="226"/>
        <v>NA</v>
      </c>
      <c r="BP223" s="85" t="str">
        <f t="shared" si="231"/>
        <v>NA</v>
      </c>
      <c r="BQ223" s="85" t="str">
        <f t="shared" si="214"/>
        <v>NA</v>
      </c>
      <c r="BR223" s="85" t="str">
        <f t="shared" si="215"/>
        <v>NA</v>
      </c>
      <c r="BS223" s="85" t="str">
        <f t="shared" si="217"/>
        <v>NA</v>
      </c>
      <c r="BT223" s="85" t="str">
        <f t="shared" si="182"/>
        <v>NA</v>
      </c>
      <c r="BU223" s="85" t="str">
        <f t="shared" si="212"/>
        <v>NA</v>
      </c>
      <c r="BV223" s="85" t="str">
        <f t="shared" si="216"/>
        <v>NA</v>
      </c>
      <c r="BW223" s="85" t="str">
        <f t="shared" si="190"/>
        <v>NA</v>
      </c>
      <c r="BX223" s="85" t="str">
        <f t="shared" si="221"/>
        <v>NA</v>
      </c>
      <c r="BY223" s="85" t="str">
        <f t="shared" si="223"/>
        <v>NA</v>
      </c>
      <c r="EG223" s="66"/>
      <c r="EH223" s="66"/>
      <c r="EI223" s="66"/>
      <c r="EJ223" s="66"/>
      <c r="EK223" s="66"/>
      <c r="EL223" s="66"/>
      <c r="EM223" s="66"/>
    </row>
    <row r="224" spans="1:143" x14ac:dyDescent="0.2">
      <c r="A224" s="40" t="s">
        <v>503</v>
      </c>
      <c r="B224" s="67">
        <v>2.1</v>
      </c>
      <c r="C224" s="27">
        <v>2</v>
      </c>
      <c r="D224" s="27">
        <v>1</v>
      </c>
      <c r="E224" s="122">
        <v>7</v>
      </c>
      <c r="G224" s="124"/>
      <c r="H224" s="115">
        <v>0</v>
      </c>
      <c r="I224" s="56">
        <v>9.3000000000000007</v>
      </c>
      <c r="J224" s="68" t="s">
        <v>106</v>
      </c>
      <c r="R224" s="76" t="str">
        <f t="shared" si="199"/>
        <v>NA</v>
      </c>
      <c r="S224" s="76" t="str">
        <f t="shared" si="200"/>
        <v>NA</v>
      </c>
      <c r="T224" s="76" t="str">
        <f t="shared" si="201"/>
        <v>NA</v>
      </c>
      <c r="U224" s="76" t="s">
        <v>788</v>
      </c>
      <c r="V224" s="76" t="str">
        <f t="shared" si="210"/>
        <v>NA</v>
      </c>
      <c r="W224" s="76" t="str">
        <f t="shared" si="211"/>
        <v>NA</v>
      </c>
      <c r="X224" s="58">
        <v>5.4615384615384617</v>
      </c>
      <c r="Y224" s="58">
        <v>5.4615384615384617</v>
      </c>
      <c r="Z224" s="58">
        <v>4.4615384615384617</v>
      </c>
      <c r="AA224" s="58">
        <v>4.416666666666667</v>
      </c>
      <c r="AB224" s="58">
        <v>4.7692307692307692</v>
      </c>
      <c r="AC224" s="58">
        <v>5.5384615384615383</v>
      </c>
      <c r="AD224" s="58">
        <v>4.75</v>
      </c>
      <c r="AE224" s="58">
        <v>5.916666666666667</v>
      </c>
      <c r="AF224" s="58">
        <v>5.0909090909090908</v>
      </c>
      <c r="AG224" s="58">
        <v>4.615384615384615</v>
      </c>
      <c r="AH224" s="58">
        <v>5.2307692307692308</v>
      </c>
      <c r="AI224" s="58">
        <v>5.5384615384615383</v>
      </c>
      <c r="AJ224" s="58">
        <v>4.9230769230769234</v>
      </c>
      <c r="AK224" s="58">
        <v>5</v>
      </c>
      <c r="AL224" s="58">
        <v>5.333333333333333</v>
      </c>
      <c r="AM224" s="58">
        <v>5.8</v>
      </c>
      <c r="AN224" s="59">
        <v>5.5</v>
      </c>
      <c r="AO224" s="49">
        <v>5.3189743589743594</v>
      </c>
      <c r="AP224" s="49">
        <v>5.1207459207459198</v>
      </c>
      <c r="AQ224" s="49">
        <v>5.0181623931623927</v>
      </c>
      <c r="AR224" s="60">
        <v>5.1987179487179489</v>
      </c>
      <c r="AS224" s="51">
        <v>151</v>
      </c>
      <c r="AT224" s="51">
        <v>102.5</v>
      </c>
      <c r="AU224" s="51">
        <v>158.5</v>
      </c>
      <c r="AV224" s="87">
        <f>IF(AO224&lt;MEDIAN(AO:AO),0,1)</f>
        <v>1</v>
      </c>
      <c r="AW224" s="85">
        <f>IF(AP224&lt;MEDIAN(AP:AP),0,1)</f>
        <v>1</v>
      </c>
      <c r="AX224" s="85">
        <f>IF(AQ224&lt;MEDIAN(AQ:AQ),0,1)</f>
        <v>1</v>
      </c>
      <c r="AY224" s="85">
        <f>IF(AR224&lt;MEDIAN(AR:AR),0,1)</f>
        <v>1</v>
      </c>
      <c r="AZ224" s="85">
        <f t="shared" si="202"/>
        <v>1</v>
      </c>
      <c r="BA224" s="85">
        <f t="shared" si="203"/>
        <v>1</v>
      </c>
      <c r="BB224" s="85">
        <f t="shared" si="204"/>
        <v>1</v>
      </c>
      <c r="BC224" s="85">
        <f t="shared" si="205"/>
        <v>1</v>
      </c>
      <c r="BD224" s="85">
        <f t="shared" si="206"/>
        <v>1</v>
      </c>
      <c r="BE224" s="85">
        <f t="shared" si="207"/>
        <v>1</v>
      </c>
      <c r="BF224" s="85">
        <f t="shared" si="208"/>
        <v>1</v>
      </c>
      <c r="BG224" s="79">
        <f t="shared" si="222"/>
        <v>3</v>
      </c>
      <c r="BH224" s="79">
        <f t="shared" si="209"/>
        <v>3</v>
      </c>
      <c r="BI224" s="85">
        <f t="shared" si="224"/>
        <v>1</v>
      </c>
      <c r="BJ224" s="85">
        <f t="shared" si="219"/>
        <v>1</v>
      </c>
      <c r="BK224" s="85">
        <f t="shared" si="229"/>
        <v>0</v>
      </c>
      <c r="BL224" s="85">
        <f t="shared" si="225"/>
        <v>1</v>
      </c>
      <c r="BM224" s="85">
        <f t="shared" si="230"/>
        <v>0</v>
      </c>
      <c r="BN224" s="85">
        <f t="shared" si="228"/>
        <v>1</v>
      </c>
      <c r="BO224" s="85">
        <f t="shared" si="226"/>
        <v>1</v>
      </c>
      <c r="BP224" s="85">
        <f t="shared" si="231"/>
        <v>1</v>
      </c>
      <c r="BQ224" s="85">
        <f t="shared" si="214"/>
        <v>1</v>
      </c>
      <c r="BR224" s="85">
        <f t="shared" si="215"/>
        <v>1</v>
      </c>
      <c r="BS224" s="85">
        <f t="shared" si="217"/>
        <v>1</v>
      </c>
      <c r="BT224" s="85">
        <f t="shared" si="182"/>
        <v>1</v>
      </c>
      <c r="BU224" s="85">
        <f t="shared" si="212"/>
        <v>0</v>
      </c>
      <c r="BV224" s="85">
        <f>IF(AK224&gt;MEDIAN(AK:AK),1,0)</f>
        <v>0</v>
      </c>
      <c r="BW224" s="85">
        <f t="shared" si="190"/>
        <v>1</v>
      </c>
      <c r="BX224" s="85">
        <f t="shared" si="221"/>
        <v>1</v>
      </c>
      <c r="BY224" s="85">
        <f t="shared" si="223"/>
        <v>1</v>
      </c>
      <c r="BZ224" s="40">
        <f>LOOKUP(A224,ANT!D:D,ANT!K:K)</f>
        <v>85.4166666666666</v>
      </c>
    </row>
    <row r="225" spans="1:143" ht="17" x14ac:dyDescent="0.2">
      <c r="A225" s="40" t="s">
        <v>505</v>
      </c>
      <c r="B225" s="67">
        <v>2.1</v>
      </c>
      <c r="C225" s="27">
        <v>2</v>
      </c>
      <c r="D225" s="27">
        <v>1</v>
      </c>
      <c r="E225" s="122">
        <v>7</v>
      </c>
      <c r="G225" s="124"/>
      <c r="H225" s="115">
        <v>0</v>
      </c>
      <c r="I225" s="56">
        <v>9.3000000000000007</v>
      </c>
      <c r="J225" s="68" t="s">
        <v>70</v>
      </c>
      <c r="L225" s="45">
        <v>5</v>
      </c>
      <c r="M225" s="45">
        <v>7</v>
      </c>
      <c r="O225" s="45">
        <v>12</v>
      </c>
      <c r="P225" s="46">
        <v>0</v>
      </c>
      <c r="Q225" s="45">
        <v>1</v>
      </c>
      <c r="R225" s="76">
        <f t="shared" si="199"/>
        <v>2</v>
      </c>
      <c r="S225" s="76">
        <f t="shared" si="200"/>
        <v>1</v>
      </c>
      <c r="T225" s="76">
        <f t="shared" si="201"/>
        <v>0</v>
      </c>
      <c r="U225" s="76">
        <v>2</v>
      </c>
      <c r="V225" s="76">
        <f t="shared" si="210"/>
        <v>1</v>
      </c>
      <c r="W225" s="76">
        <f t="shared" si="211"/>
        <v>0</v>
      </c>
      <c r="AR225" s="52"/>
      <c r="AV225" s="87" t="s">
        <v>788</v>
      </c>
      <c r="AW225" s="85" t="s">
        <v>788</v>
      </c>
      <c r="AX225" s="85" t="s">
        <v>788</v>
      </c>
      <c r="AY225" s="85" t="s">
        <v>788</v>
      </c>
      <c r="AZ225" s="85" t="str">
        <f t="shared" si="202"/>
        <v>NA</v>
      </c>
      <c r="BA225" s="85" t="str">
        <f t="shared" si="203"/>
        <v>NA</v>
      </c>
      <c r="BB225" s="85" t="str">
        <f t="shared" si="204"/>
        <v>NA</v>
      </c>
      <c r="BC225" s="85" t="str">
        <f t="shared" si="205"/>
        <v>NA</v>
      </c>
      <c r="BD225" s="85" t="str">
        <f t="shared" si="206"/>
        <v>NA</v>
      </c>
      <c r="BE225" s="85" t="str">
        <f t="shared" si="207"/>
        <v>NA</v>
      </c>
      <c r="BF225" s="85" t="str">
        <f t="shared" si="208"/>
        <v>NA</v>
      </c>
      <c r="BG225" s="79" t="str">
        <f t="shared" si="222"/>
        <v>NA</v>
      </c>
      <c r="BH225" s="79" t="str">
        <f t="shared" si="209"/>
        <v>NA</v>
      </c>
      <c r="BI225" s="85" t="str">
        <f t="shared" si="224"/>
        <v>NA</v>
      </c>
      <c r="BJ225" s="85" t="str">
        <f t="shared" si="219"/>
        <v>NA</v>
      </c>
      <c r="BK225" s="85" t="str">
        <f t="shared" si="229"/>
        <v>NA</v>
      </c>
      <c r="BL225" s="85" t="str">
        <f t="shared" si="225"/>
        <v>NA</v>
      </c>
      <c r="BM225" s="85" t="str">
        <f t="shared" si="230"/>
        <v>NA</v>
      </c>
      <c r="BN225" s="85" t="str">
        <f t="shared" si="228"/>
        <v>NA</v>
      </c>
      <c r="BO225" s="85" t="str">
        <f t="shared" si="226"/>
        <v>NA</v>
      </c>
      <c r="BP225" s="85" t="str">
        <f t="shared" si="231"/>
        <v>NA</v>
      </c>
      <c r="BQ225" s="85" t="str">
        <f t="shared" si="214"/>
        <v>NA</v>
      </c>
      <c r="BR225" s="85" t="str">
        <f t="shared" si="215"/>
        <v>NA</v>
      </c>
      <c r="BS225" s="85" t="str">
        <f t="shared" si="217"/>
        <v>NA</v>
      </c>
      <c r="BT225" s="85" t="str">
        <f t="shared" si="182"/>
        <v>NA</v>
      </c>
      <c r="BU225" s="85" t="str">
        <f t="shared" si="212"/>
        <v>NA</v>
      </c>
      <c r="BV225" s="85" t="str">
        <f t="shared" ref="BV225:BV235" si="232">_xlfn.IFS(ISBLANK(AK225),"NA", AK225&gt;MEDIAN(AK:AK),1,AK225&lt;MEDIAN(AK:AK),0)</f>
        <v>NA</v>
      </c>
      <c r="BW225" s="85" t="str">
        <f t="shared" si="190"/>
        <v>NA</v>
      </c>
      <c r="BX225" s="85" t="str">
        <f t="shared" si="221"/>
        <v>NA</v>
      </c>
      <c r="BY225" s="85" t="str">
        <f t="shared" si="223"/>
        <v>NA</v>
      </c>
      <c r="EG225" s="66"/>
      <c r="EH225" s="66"/>
      <c r="EI225" s="66"/>
      <c r="EJ225" s="66"/>
      <c r="EK225" s="66"/>
      <c r="EL225" s="66"/>
      <c r="EM225" s="66"/>
    </row>
    <row r="226" spans="1:143" ht="17" x14ac:dyDescent="0.2">
      <c r="A226" s="40" t="s">
        <v>507</v>
      </c>
      <c r="B226" s="67">
        <v>2.1</v>
      </c>
      <c r="C226" s="27">
        <v>2</v>
      </c>
      <c r="D226" s="27">
        <v>1</v>
      </c>
      <c r="E226" s="122">
        <v>7</v>
      </c>
      <c r="G226" s="124"/>
      <c r="H226" s="115">
        <v>1</v>
      </c>
      <c r="I226" s="56">
        <v>9</v>
      </c>
      <c r="J226" s="68" t="s">
        <v>70</v>
      </c>
      <c r="L226" s="45">
        <v>5</v>
      </c>
      <c r="M226" s="45">
        <v>5</v>
      </c>
      <c r="N226" s="45">
        <v>8</v>
      </c>
      <c r="O226" s="45">
        <v>12</v>
      </c>
      <c r="P226" s="46">
        <v>1</v>
      </c>
      <c r="R226" s="76">
        <f t="shared" si="199"/>
        <v>3</v>
      </c>
      <c r="S226" s="76">
        <f t="shared" si="200"/>
        <v>1</v>
      </c>
      <c r="T226" s="76">
        <f t="shared" si="201"/>
        <v>1</v>
      </c>
      <c r="U226" s="76">
        <v>3</v>
      </c>
      <c r="V226" s="76">
        <f t="shared" si="210"/>
        <v>1</v>
      </c>
      <c r="W226" s="76">
        <f t="shared" si="211"/>
        <v>1</v>
      </c>
      <c r="AR226" s="52"/>
      <c r="AV226" s="87" t="s">
        <v>788</v>
      </c>
      <c r="AW226" s="85" t="s">
        <v>788</v>
      </c>
      <c r="AX226" s="85" t="s">
        <v>788</v>
      </c>
      <c r="AY226" s="85" t="s">
        <v>788</v>
      </c>
      <c r="AZ226" s="85" t="str">
        <f t="shared" si="202"/>
        <v>NA</v>
      </c>
      <c r="BA226" s="85" t="str">
        <f t="shared" si="203"/>
        <v>NA</v>
      </c>
      <c r="BB226" s="85" t="str">
        <f t="shared" si="204"/>
        <v>NA</v>
      </c>
      <c r="BC226" s="85" t="str">
        <f t="shared" si="205"/>
        <v>NA</v>
      </c>
      <c r="BD226" s="85" t="str">
        <f t="shared" si="206"/>
        <v>NA</v>
      </c>
      <c r="BE226" s="85" t="str">
        <f t="shared" si="207"/>
        <v>NA</v>
      </c>
      <c r="BF226" s="85" t="str">
        <f t="shared" si="208"/>
        <v>NA</v>
      </c>
      <c r="BG226" s="79" t="str">
        <f t="shared" si="222"/>
        <v>NA</v>
      </c>
      <c r="BH226" s="79" t="str">
        <f t="shared" si="209"/>
        <v>NA</v>
      </c>
      <c r="BI226" s="85" t="str">
        <f t="shared" si="224"/>
        <v>NA</v>
      </c>
      <c r="BJ226" s="85" t="str">
        <f t="shared" si="219"/>
        <v>NA</v>
      </c>
      <c r="BK226" s="85" t="str">
        <f t="shared" si="229"/>
        <v>NA</v>
      </c>
      <c r="BL226" s="85" t="str">
        <f t="shared" si="225"/>
        <v>NA</v>
      </c>
      <c r="BM226" s="85" t="str">
        <f t="shared" si="230"/>
        <v>NA</v>
      </c>
      <c r="BN226" s="85" t="str">
        <f t="shared" si="228"/>
        <v>NA</v>
      </c>
      <c r="BO226" s="85" t="str">
        <f t="shared" si="226"/>
        <v>NA</v>
      </c>
      <c r="BP226" s="85" t="str">
        <f t="shared" si="231"/>
        <v>NA</v>
      </c>
      <c r="BQ226" s="85" t="str">
        <f t="shared" si="214"/>
        <v>NA</v>
      </c>
      <c r="BR226" s="85" t="str">
        <f t="shared" si="215"/>
        <v>NA</v>
      </c>
      <c r="BS226" s="85" t="str">
        <f t="shared" si="217"/>
        <v>NA</v>
      </c>
      <c r="BT226" s="85" t="str">
        <f t="shared" si="182"/>
        <v>NA</v>
      </c>
      <c r="BU226" s="85" t="str">
        <f t="shared" si="212"/>
        <v>NA</v>
      </c>
      <c r="BV226" s="85" t="str">
        <f t="shared" si="232"/>
        <v>NA</v>
      </c>
      <c r="BW226" s="85" t="str">
        <f t="shared" si="190"/>
        <v>NA</v>
      </c>
      <c r="BX226" s="85" t="str">
        <f t="shared" si="221"/>
        <v>NA</v>
      </c>
      <c r="BY226" s="85" t="str">
        <f t="shared" si="223"/>
        <v>NA</v>
      </c>
      <c r="EG226" s="66"/>
      <c r="EH226" s="66"/>
      <c r="EI226" s="66"/>
      <c r="EJ226" s="66"/>
      <c r="EK226" s="66"/>
      <c r="EL226" s="66"/>
      <c r="EM226" s="66"/>
    </row>
    <row r="227" spans="1:143" x14ac:dyDescent="0.2">
      <c r="A227" s="40" t="s">
        <v>509</v>
      </c>
      <c r="B227" s="67">
        <v>2.1</v>
      </c>
      <c r="C227" s="27">
        <v>2</v>
      </c>
      <c r="D227" s="27">
        <v>1</v>
      </c>
      <c r="E227" s="122">
        <v>7</v>
      </c>
      <c r="F227" s="2">
        <v>6</v>
      </c>
      <c r="G227" s="124">
        <v>75</v>
      </c>
      <c r="H227" s="115">
        <v>1</v>
      </c>
      <c r="I227" s="56">
        <v>9</v>
      </c>
      <c r="J227" s="68" t="s">
        <v>106</v>
      </c>
      <c r="R227" s="76" t="str">
        <f t="shared" si="199"/>
        <v>NA</v>
      </c>
      <c r="S227" s="76" t="str">
        <f t="shared" si="200"/>
        <v>NA</v>
      </c>
      <c r="T227" s="76" t="str">
        <f t="shared" si="201"/>
        <v>NA</v>
      </c>
      <c r="U227" s="76" t="s">
        <v>788</v>
      </c>
      <c r="V227" s="76" t="str">
        <f t="shared" si="210"/>
        <v>NA</v>
      </c>
      <c r="W227" s="76" t="str">
        <f t="shared" si="211"/>
        <v>NA</v>
      </c>
      <c r="X227" s="58">
        <v>4.8461538461538458</v>
      </c>
      <c r="Y227" s="58">
        <v>4.083333333333333</v>
      </c>
      <c r="Z227" s="58">
        <v>5.0769230769230766</v>
      </c>
      <c r="AA227" s="58">
        <v>4.3076923076923075</v>
      </c>
      <c r="AB227" s="58">
        <v>4.3076923076923075</v>
      </c>
      <c r="AC227" s="58">
        <v>4.8461538461538458</v>
      </c>
      <c r="AD227" s="58">
        <v>4.666666666666667</v>
      </c>
      <c r="AE227" s="58">
        <v>5.166666666666667</v>
      </c>
      <c r="AF227" s="58">
        <v>4.5</v>
      </c>
      <c r="AG227" s="58">
        <v>4.3076923076923075</v>
      </c>
      <c r="AH227" s="58">
        <v>4.5384615384615383</v>
      </c>
      <c r="AI227" s="58">
        <v>4.7692307692307692</v>
      </c>
      <c r="AJ227" s="58">
        <v>4</v>
      </c>
      <c r="AK227" s="58">
        <v>5.9090909090909092</v>
      </c>
      <c r="AL227" s="58">
        <v>5.333333333333333</v>
      </c>
      <c r="AM227" s="58">
        <v>4.5999999999999996</v>
      </c>
      <c r="AN227" s="59">
        <v>5.0714285714285712</v>
      </c>
      <c r="AO227" s="49">
        <v>4.9223310023310018</v>
      </c>
      <c r="AP227" s="49">
        <v>4.6358974358974363</v>
      </c>
      <c r="AQ227" s="49">
        <v>4.5779914529914523</v>
      </c>
      <c r="AR227" s="60">
        <v>5.0029137529137531</v>
      </c>
      <c r="AS227" s="51">
        <v>93</v>
      </c>
      <c r="AT227" s="51">
        <v>-53</v>
      </c>
      <c r="AU227" s="51">
        <v>-592.5</v>
      </c>
      <c r="AV227" s="87">
        <f t="shared" ref="AV227:AY228" si="233">IF(AO227&lt;MEDIAN(AO:AO),0,1)</f>
        <v>1</v>
      </c>
      <c r="AW227" s="85">
        <f t="shared" si="233"/>
        <v>1</v>
      </c>
      <c r="AX227" s="85">
        <f t="shared" si="233"/>
        <v>1</v>
      </c>
      <c r="AY227" s="85">
        <f t="shared" si="233"/>
        <v>1</v>
      </c>
      <c r="AZ227" s="85" t="e">
        <f t="shared" si="202"/>
        <v>#N/A</v>
      </c>
      <c r="BA227" s="85">
        <f t="shared" si="203"/>
        <v>1</v>
      </c>
      <c r="BB227" s="85" t="e">
        <f t="shared" si="204"/>
        <v>#N/A</v>
      </c>
      <c r="BC227" s="85" t="e">
        <f t="shared" si="205"/>
        <v>#N/A</v>
      </c>
      <c r="BD227" s="85">
        <f t="shared" si="206"/>
        <v>1</v>
      </c>
      <c r="BE227" s="85">
        <f t="shared" si="207"/>
        <v>0</v>
      </c>
      <c r="BF227" s="85">
        <f t="shared" si="208"/>
        <v>0</v>
      </c>
      <c r="BG227" s="79">
        <f t="shared" si="222"/>
        <v>3</v>
      </c>
      <c r="BH227" s="79">
        <f t="shared" si="209"/>
        <v>3</v>
      </c>
      <c r="BI227" s="85">
        <f t="shared" si="224"/>
        <v>1</v>
      </c>
      <c r="BJ227" s="85">
        <f t="shared" si="219"/>
        <v>0</v>
      </c>
      <c r="BK227" s="85">
        <f t="shared" si="229"/>
        <v>1</v>
      </c>
      <c r="BL227" s="85">
        <f t="shared" si="225"/>
        <v>0</v>
      </c>
      <c r="BM227" s="85">
        <f t="shared" si="230"/>
        <v>0</v>
      </c>
      <c r="BN227" s="85">
        <f t="shared" si="228"/>
        <v>1</v>
      </c>
      <c r="BO227" s="85">
        <f t="shared" si="226"/>
        <v>1</v>
      </c>
      <c r="BP227" s="85">
        <f t="shared" si="231"/>
        <v>1</v>
      </c>
      <c r="BQ227" s="85">
        <f t="shared" si="214"/>
        <v>1</v>
      </c>
      <c r="BR227" s="85">
        <f t="shared" si="215"/>
        <v>1</v>
      </c>
      <c r="BS227" s="85">
        <f t="shared" si="217"/>
        <v>0</v>
      </c>
      <c r="BT227" s="85">
        <f t="shared" ref="BT227:BT290" si="234">_xlfn.IFS(ISBLANK(AI227),"NA", AI227&gt;MEDIAN(AI:AI),1,AI227&lt;MEDIAN(AI:AI),0)</f>
        <v>1</v>
      </c>
      <c r="BU227" s="85">
        <f t="shared" ref="BU227:BU258" si="235">_xlfn.IFS(ISBLANK(AJ227),"NA", AJ227&gt;MEDIAN(AJ:AJ),1,AJ227&lt;MEDIAN(AJ:AJ),0)</f>
        <v>0</v>
      </c>
      <c r="BV227" s="85">
        <f t="shared" si="232"/>
        <v>1</v>
      </c>
      <c r="BW227" s="85">
        <f t="shared" si="190"/>
        <v>1</v>
      </c>
      <c r="BX227" s="85">
        <f t="shared" si="221"/>
        <v>1</v>
      </c>
      <c r="BY227" s="85">
        <f t="shared" si="223"/>
        <v>1</v>
      </c>
      <c r="BZ227" s="40">
        <f>LOOKUP(A227,ANT!D:D,ANT!K:K)</f>
        <v>54.8611111111111</v>
      </c>
    </row>
    <row r="228" spans="1:143" x14ac:dyDescent="0.2">
      <c r="A228" s="40" t="s">
        <v>511</v>
      </c>
      <c r="B228" s="67">
        <v>2.1</v>
      </c>
      <c r="C228" s="27">
        <v>2</v>
      </c>
      <c r="D228" s="27">
        <v>1</v>
      </c>
      <c r="E228" s="122">
        <v>7</v>
      </c>
      <c r="F228" s="2">
        <v>6</v>
      </c>
      <c r="G228" s="124">
        <v>75</v>
      </c>
      <c r="H228" s="115">
        <v>1</v>
      </c>
      <c r="I228" s="56">
        <v>9</v>
      </c>
      <c r="J228" s="68" t="s">
        <v>37</v>
      </c>
      <c r="K228" s="45" t="s">
        <v>491</v>
      </c>
      <c r="L228" s="45">
        <v>7</v>
      </c>
      <c r="M228" s="45">
        <v>7</v>
      </c>
      <c r="O228" s="45">
        <v>10</v>
      </c>
      <c r="P228" s="46">
        <v>0</v>
      </c>
      <c r="Q228" s="45">
        <v>1</v>
      </c>
      <c r="R228" s="76">
        <f t="shared" si="199"/>
        <v>2</v>
      </c>
      <c r="S228" s="76">
        <f t="shared" si="200"/>
        <v>0</v>
      </c>
      <c r="T228" s="76">
        <f t="shared" si="201"/>
        <v>0</v>
      </c>
      <c r="U228" s="76">
        <v>2</v>
      </c>
      <c r="V228" s="76">
        <f t="shared" si="210"/>
        <v>0</v>
      </c>
      <c r="W228" s="76">
        <f t="shared" si="211"/>
        <v>0</v>
      </c>
      <c r="X228" s="58">
        <v>4</v>
      </c>
      <c r="Y228" s="58">
        <v>4.3636363636363633</v>
      </c>
      <c r="Z228" s="58">
        <v>4.416666666666667</v>
      </c>
      <c r="AA228" s="58">
        <v>4.083333333333333</v>
      </c>
      <c r="AB228" s="58">
        <v>4.333333333333333</v>
      </c>
      <c r="AC228" s="58">
        <v>4.5</v>
      </c>
      <c r="AD228" s="58">
        <v>4.3636363636363633</v>
      </c>
      <c r="AE228" s="58">
        <v>4.6363636363636367</v>
      </c>
      <c r="AF228" s="58">
        <v>4.4444444444444446</v>
      </c>
      <c r="AG228" s="58">
        <v>3.8333333333333335</v>
      </c>
      <c r="AH228" s="58">
        <v>3.5555555555555554</v>
      </c>
      <c r="AI228" s="58">
        <v>4.3076923076923075</v>
      </c>
      <c r="AJ228" s="58">
        <v>5.1538461538461542</v>
      </c>
      <c r="AK228" s="58">
        <v>4.6363636363636367</v>
      </c>
      <c r="AL228" s="58">
        <v>4.8571428571428568</v>
      </c>
      <c r="AM228" s="58">
        <v>4.4000000000000004</v>
      </c>
      <c r="AN228" s="59">
        <v>4.666666666666667</v>
      </c>
      <c r="AO228" s="49">
        <v>4.6710089910089909</v>
      </c>
      <c r="AP228" s="49">
        <v>4.166666666666667</v>
      </c>
      <c r="AQ228" s="49">
        <v>4.2828282828282829</v>
      </c>
      <c r="AR228" s="60">
        <v>4.7387612387612386</v>
      </c>
      <c r="AS228" s="51">
        <v>-12.5</v>
      </c>
      <c r="AT228" s="51">
        <v>149</v>
      </c>
      <c r="AU228" s="51">
        <v>-62.5</v>
      </c>
      <c r="AV228" s="87">
        <f t="shared" si="233"/>
        <v>0</v>
      </c>
      <c r="AW228" s="85">
        <f t="shared" si="233"/>
        <v>0</v>
      </c>
      <c r="AX228" s="85">
        <f t="shared" si="233"/>
        <v>0</v>
      </c>
      <c r="AY228" s="85">
        <f t="shared" si="233"/>
        <v>0</v>
      </c>
      <c r="AZ228" s="85" t="e">
        <f t="shared" si="202"/>
        <v>#N/A</v>
      </c>
      <c r="BA228" s="85" t="e">
        <f t="shared" si="203"/>
        <v>#N/A</v>
      </c>
      <c r="BB228" s="85">
        <f t="shared" si="204"/>
        <v>0</v>
      </c>
      <c r="BC228" s="85" t="e">
        <f t="shared" si="205"/>
        <v>#N/A</v>
      </c>
      <c r="BD228" s="85">
        <f t="shared" si="206"/>
        <v>0</v>
      </c>
      <c r="BE228" s="85">
        <f t="shared" si="207"/>
        <v>1</v>
      </c>
      <c r="BF228" s="85">
        <f t="shared" si="208"/>
        <v>0</v>
      </c>
      <c r="BG228" s="79">
        <f t="shared" si="222"/>
        <v>0</v>
      </c>
      <c r="BH228" s="79">
        <f t="shared" si="209"/>
        <v>0</v>
      </c>
      <c r="BI228" s="85">
        <f t="shared" si="224"/>
        <v>0</v>
      </c>
      <c r="BJ228" s="85">
        <f t="shared" si="219"/>
        <v>0</v>
      </c>
      <c r="BK228" s="85">
        <f t="shared" si="229"/>
        <v>0</v>
      </c>
      <c r="BL228" s="85">
        <f t="shared" si="225"/>
        <v>0</v>
      </c>
      <c r="BM228" s="85">
        <f t="shared" si="230"/>
        <v>0</v>
      </c>
      <c r="BN228" s="85">
        <f t="shared" si="228"/>
        <v>1</v>
      </c>
      <c r="BO228" s="85">
        <f t="shared" si="226"/>
        <v>1</v>
      </c>
      <c r="BP228" s="85">
        <f t="shared" si="231"/>
        <v>1</v>
      </c>
      <c r="BQ228" s="85">
        <f t="shared" ref="BQ228:BQ246" si="236">_xlfn.IFS(ISBLANK(AF228),"NA", AF228&gt;MEDIAN(AF:AF),1,AF228&lt;MEDIAN(AF:AF),0)</f>
        <v>1</v>
      </c>
      <c r="BR228" s="85">
        <f t="shared" si="215"/>
        <v>0</v>
      </c>
      <c r="BS228" s="85">
        <f t="shared" si="217"/>
        <v>0</v>
      </c>
      <c r="BT228" s="85">
        <f t="shared" si="234"/>
        <v>0</v>
      </c>
      <c r="BU228" s="85">
        <f t="shared" si="235"/>
        <v>1</v>
      </c>
      <c r="BV228" s="85">
        <f t="shared" si="232"/>
        <v>0</v>
      </c>
      <c r="BW228" s="85">
        <f t="shared" si="190"/>
        <v>1</v>
      </c>
      <c r="BX228" s="85">
        <f>IF(AM228&gt;MEDIAN(AM:AM),1,0)</f>
        <v>0</v>
      </c>
      <c r="BY228" s="85">
        <f t="shared" si="223"/>
        <v>1</v>
      </c>
      <c r="BZ228" s="40">
        <f>LOOKUP(A228,ANT!D:D,ANT!K:K)</f>
        <v>45.1388888888888</v>
      </c>
    </row>
    <row r="229" spans="1:143" ht="17" x14ac:dyDescent="0.2">
      <c r="A229" s="40" t="s">
        <v>513</v>
      </c>
      <c r="B229" s="67">
        <v>2.1</v>
      </c>
      <c r="C229" s="27">
        <v>2</v>
      </c>
      <c r="D229" s="27">
        <v>1</v>
      </c>
      <c r="E229" s="122">
        <v>7</v>
      </c>
      <c r="G229" s="124"/>
      <c r="H229" s="115">
        <v>0</v>
      </c>
      <c r="I229" s="56">
        <v>8.6</v>
      </c>
      <c r="J229" s="68" t="s">
        <v>70</v>
      </c>
      <c r="L229" s="45">
        <v>6</v>
      </c>
      <c r="M229" s="45">
        <v>7</v>
      </c>
      <c r="O229" s="45">
        <v>12</v>
      </c>
      <c r="P229" s="46">
        <v>1</v>
      </c>
      <c r="R229" s="76">
        <f t="shared" si="199"/>
        <v>2</v>
      </c>
      <c r="S229" s="76">
        <f t="shared" si="200"/>
        <v>1</v>
      </c>
      <c r="T229" s="76">
        <f t="shared" si="201"/>
        <v>1</v>
      </c>
      <c r="U229" s="76">
        <v>2</v>
      </c>
      <c r="V229" s="76">
        <f t="shared" si="210"/>
        <v>1</v>
      </c>
      <c r="W229" s="76">
        <f t="shared" si="211"/>
        <v>1</v>
      </c>
      <c r="AR229" s="52"/>
      <c r="AV229" s="87" t="s">
        <v>788</v>
      </c>
      <c r="AW229" s="85" t="s">
        <v>788</v>
      </c>
      <c r="AX229" s="85" t="s">
        <v>788</v>
      </c>
      <c r="AY229" s="85" t="s">
        <v>788</v>
      </c>
      <c r="AZ229" s="85" t="str">
        <f t="shared" si="202"/>
        <v>NA</v>
      </c>
      <c r="BA229" s="85" t="str">
        <f t="shared" si="203"/>
        <v>NA</v>
      </c>
      <c r="BB229" s="85" t="str">
        <f t="shared" si="204"/>
        <v>NA</v>
      </c>
      <c r="BC229" s="85" t="str">
        <f t="shared" si="205"/>
        <v>NA</v>
      </c>
      <c r="BD229" s="85" t="str">
        <f t="shared" si="206"/>
        <v>NA</v>
      </c>
      <c r="BE229" s="85" t="str">
        <f t="shared" si="207"/>
        <v>NA</v>
      </c>
      <c r="BF229" s="85" t="str">
        <f t="shared" si="208"/>
        <v>NA</v>
      </c>
      <c r="BG229" s="79" t="str">
        <f t="shared" si="222"/>
        <v>NA</v>
      </c>
      <c r="BH229" s="79" t="str">
        <f t="shared" si="209"/>
        <v>NA</v>
      </c>
      <c r="BI229" s="85" t="str">
        <f t="shared" si="224"/>
        <v>NA</v>
      </c>
      <c r="BJ229" s="85" t="str">
        <f t="shared" si="219"/>
        <v>NA</v>
      </c>
      <c r="BK229" s="85" t="str">
        <f t="shared" si="229"/>
        <v>NA</v>
      </c>
      <c r="BL229" s="85" t="str">
        <f t="shared" si="225"/>
        <v>NA</v>
      </c>
      <c r="BM229" s="85" t="str">
        <f t="shared" si="230"/>
        <v>NA</v>
      </c>
      <c r="BN229" s="85" t="str">
        <f t="shared" si="228"/>
        <v>NA</v>
      </c>
      <c r="BO229" s="85" t="str">
        <f t="shared" si="226"/>
        <v>NA</v>
      </c>
      <c r="BP229" s="85" t="str">
        <f t="shared" si="231"/>
        <v>NA</v>
      </c>
      <c r="BQ229" s="85" t="str">
        <f t="shared" si="236"/>
        <v>NA</v>
      </c>
      <c r="BR229" s="85" t="str">
        <f t="shared" si="215"/>
        <v>NA</v>
      </c>
      <c r="BS229" s="85" t="str">
        <f t="shared" si="217"/>
        <v>NA</v>
      </c>
      <c r="BT229" s="85" t="str">
        <f t="shared" si="234"/>
        <v>NA</v>
      </c>
      <c r="BU229" s="85" t="str">
        <f t="shared" si="235"/>
        <v>NA</v>
      </c>
      <c r="BV229" s="85" t="str">
        <f t="shared" si="232"/>
        <v>NA</v>
      </c>
      <c r="BW229" s="85" t="str">
        <f t="shared" si="190"/>
        <v>NA</v>
      </c>
      <c r="BX229" s="85" t="str">
        <f t="shared" ref="BX229:BX260" si="237">_xlfn.IFS(ISBLANK(AM229),"NA", AM229&gt;MEDIAN(AM:AM),1,AM229&lt;MEDIAN(AM:AM),0)</f>
        <v>NA</v>
      </c>
      <c r="BY229" s="85" t="str">
        <f t="shared" si="223"/>
        <v>NA</v>
      </c>
      <c r="EG229" s="66"/>
      <c r="EH229" s="66"/>
      <c r="EI229" s="66"/>
      <c r="EJ229" s="66"/>
      <c r="EK229" s="66"/>
      <c r="EL229" s="66"/>
      <c r="EM229" s="66"/>
    </row>
    <row r="230" spans="1:143" x14ac:dyDescent="0.2">
      <c r="A230" s="40" t="s">
        <v>515</v>
      </c>
      <c r="B230" s="67">
        <v>2.1</v>
      </c>
      <c r="C230" s="27">
        <v>2</v>
      </c>
      <c r="D230" s="27">
        <v>1</v>
      </c>
      <c r="E230" s="122">
        <v>7</v>
      </c>
      <c r="F230" s="2">
        <v>6</v>
      </c>
      <c r="G230" s="124">
        <v>81</v>
      </c>
      <c r="H230" s="115">
        <v>0</v>
      </c>
      <c r="I230" s="56">
        <v>9.3000000000000007</v>
      </c>
      <c r="J230" s="68" t="s">
        <v>37</v>
      </c>
      <c r="K230" s="45" t="s">
        <v>491</v>
      </c>
      <c r="L230" s="45">
        <v>5</v>
      </c>
      <c r="M230" s="45">
        <v>7</v>
      </c>
      <c r="O230" s="45">
        <v>12</v>
      </c>
      <c r="P230" s="46">
        <v>1</v>
      </c>
      <c r="R230" s="76">
        <f t="shared" si="199"/>
        <v>2</v>
      </c>
      <c r="S230" s="76">
        <f t="shared" si="200"/>
        <v>1</v>
      </c>
      <c r="T230" s="76">
        <f t="shared" si="201"/>
        <v>1</v>
      </c>
      <c r="U230" s="76">
        <v>2</v>
      </c>
      <c r="V230" s="76">
        <f t="shared" si="210"/>
        <v>1</v>
      </c>
      <c r="W230" s="76">
        <f t="shared" si="211"/>
        <v>1</v>
      </c>
      <c r="X230" s="58">
        <v>4.615384615384615</v>
      </c>
      <c r="Y230" s="58">
        <v>4.5384615384615383</v>
      </c>
      <c r="Z230" s="58">
        <v>5.6923076923076925</v>
      </c>
      <c r="AA230" s="58">
        <v>4.5384615384615383</v>
      </c>
      <c r="AB230" s="58">
        <v>4.1538461538461542</v>
      </c>
      <c r="AC230" s="58">
        <v>4.7692307692307692</v>
      </c>
      <c r="AD230" s="58">
        <v>4.333333333333333</v>
      </c>
      <c r="AE230" s="58">
        <v>4.916666666666667</v>
      </c>
      <c r="AF230" s="58">
        <v>5</v>
      </c>
      <c r="AG230" s="58">
        <v>4.4615384615384617</v>
      </c>
      <c r="AH230" s="58">
        <v>4.5384615384615383</v>
      </c>
      <c r="AI230" s="58">
        <v>4.3076923076923075</v>
      </c>
      <c r="AJ230" s="58">
        <v>4.615384615384615</v>
      </c>
      <c r="AK230" s="58">
        <v>5.666666666666667</v>
      </c>
      <c r="AL230" s="58">
        <v>4.7777777777777777</v>
      </c>
      <c r="AM230" s="58">
        <v>6.2</v>
      </c>
      <c r="AN230" s="59">
        <v>5.2857142857142856</v>
      </c>
      <c r="AO230" s="49">
        <v>5.1135042735042742</v>
      </c>
      <c r="AP230" s="49">
        <v>4.6500000000000004</v>
      </c>
      <c r="AQ230" s="49">
        <v>4.7179487179487181</v>
      </c>
      <c r="AR230" s="60">
        <v>4.8418803418803424</v>
      </c>
      <c r="AS230" s="61">
        <v>-65.5</v>
      </c>
      <c r="AT230" s="61">
        <v>5</v>
      </c>
      <c r="AU230" s="61">
        <v>321</v>
      </c>
      <c r="AV230" s="87">
        <f t="shared" ref="AV230:AY233" si="238">IF(AO230&lt;MEDIAN(AO:AO),0,1)</f>
        <v>1</v>
      </c>
      <c r="AW230" s="85">
        <f t="shared" si="238"/>
        <v>1</v>
      </c>
      <c r="AX230" s="85">
        <f t="shared" si="238"/>
        <v>1</v>
      </c>
      <c r="AY230" s="85">
        <f t="shared" si="238"/>
        <v>1</v>
      </c>
      <c r="AZ230" s="85">
        <f t="shared" si="202"/>
        <v>1</v>
      </c>
      <c r="BA230" s="85">
        <f t="shared" si="203"/>
        <v>1</v>
      </c>
      <c r="BB230" s="85" t="e">
        <f t="shared" si="204"/>
        <v>#N/A</v>
      </c>
      <c r="BC230" s="85" t="e">
        <f t="shared" si="205"/>
        <v>#N/A</v>
      </c>
      <c r="BD230" s="85">
        <f t="shared" si="206"/>
        <v>0</v>
      </c>
      <c r="BE230" s="85">
        <f t="shared" si="207"/>
        <v>0</v>
      </c>
      <c r="BF230" s="85">
        <f t="shared" si="208"/>
        <v>1</v>
      </c>
      <c r="BG230" s="79">
        <f t="shared" si="222"/>
        <v>3</v>
      </c>
      <c r="BH230" s="79">
        <f t="shared" si="209"/>
        <v>3</v>
      </c>
      <c r="BI230" s="85">
        <f>IF(X230&gt;MEDIAN(X:X),1,0)</f>
        <v>0</v>
      </c>
      <c r="BJ230" s="85">
        <f t="shared" si="219"/>
        <v>0</v>
      </c>
      <c r="BK230" s="85">
        <f t="shared" si="229"/>
        <v>1</v>
      </c>
      <c r="BL230" s="85">
        <f t="shared" si="225"/>
        <v>1</v>
      </c>
      <c r="BM230" s="85">
        <f t="shared" si="230"/>
        <v>0</v>
      </c>
      <c r="BN230" s="85">
        <f t="shared" si="228"/>
        <v>1</v>
      </c>
      <c r="BO230" s="85">
        <f t="shared" si="226"/>
        <v>1</v>
      </c>
      <c r="BP230" s="85">
        <f t="shared" si="231"/>
        <v>1</v>
      </c>
      <c r="BQ230" s="85">
        <f t="shared" si="236"/>
        <v>1</v>
      </c>
      <c r="BR230" s="85">
        <f t="shared" si="215"/>
        <v>1</v>
      </c>
      <c r="BS230" s="85">
        <f t="shared" si="217"/>
        <v>0</v>
      </c>
      <c r="BT230" s="85">
        <f t="shared" si="234"/>
        <v>0</v>
      </c>
      <c r="BU230" s="85">
        <f t="shared" si="235"/>
        <v>0</v>
      </c>
      <c r="BV230" s="85">
        <f t="shared" si="232"/>
        <v>1</v>
      </c>
      <c r="BW230" s="85">
        <f t="shared" si="190"/>
        <v>1</v>
      </c>
      <c r="BX230" s="85">
        <f t="shared" si="237"/>
        <v>1</v>
      </c>
      <c r="BY230" s="85">
        <f t="shared" si="223"/>
        <v>1</v>
      </c>
      <c r="BZ230" s="40">
        <f>LOOKUP(A230,ANT!D:D,ANT!K:K)</f>
        <v>67.3611111111111</v>
      </c>
    </row>
    <row r="231" spans="1:143" x14ac:dyDescent="0.2">
      <c r="A231" s="40" t="s">
        <v>517</v>
      </c>
      <c r="B231" s="67">
        <v>2.1</v>
      </c>
      <c r="C231" s="27">
        <v>2</v>
      </c>
      <c r="D231" s="27">
        <v>1</v>
      </c>
      <c r="E231" s="122">
        <v>7</v>
      </c>
      <c r="F231" s="2">
        <v>6</v>
      </c>
      <c r="G231" s="124">
        <v>82</v>
      </c>
      <c r="H231" s="115">
        <v>0</v>
      </c>
      <c r="I231" s="56">
        <v>9.3000000000000007</v>
      </c>
      <c r="J231" s="68" t="s">
        <v>37</v>
      </c>
      <c r="K231" s="45" t="s">
        <v>491</v>
      </c>
      <c r="L231" s="45">
        <v>4</v>
      </c>
      <c r="M231" s="45">
        <v>8</v>
      </c>
      <c r="O231" s="45">
        <v>10</v>
      </c>
      <c r="P231" s="46">
        <v>1</v>
      </c>
      <c r="R231" s="76">
        <f t="shared" si="199"/>
        <v>2</v>
      </c>
      <c r="S231" s="76">
        <f t="shared" si="200"/>
        <v>0</v>
      </c>
      <c r="T231" s="76">
        <f t="shared" si="201"/>
        <v>0</v>
      </c>
      <c r="U231" s="76">
        <v>2</v>
      </c>
      <c r="V231" s="76">
        <f t="shared" si="210"/>
        <v>0</v>
      </c>
      <c r="W231" s="76">
        <f t="shared" si="211"/>
        <v>0</v>
      </c>
      <c r="X231" s="58">
        <v>4.8181818181818183</v>
      </c>
      <c r="Y231" s="58">
        <v>4</v>
      </c>
      <c r="Z231" s="58">
        <v>5.0769230769230766</v>
      </c>
      <c r="AA231" s="58">
        <v>4.6923076923076925</v>
      </c>
      <c r="AB231" s="58">
        <v>3.2307692307692308</v>
      </c>
      <c r="AC231" s="58">
        <v>4.6923076923076925</v>
      </c>
      <c r="AD231" s="58">
        <v>4.083333333333333</v>
      </c>
      <c r="AE231" s="58">
        <v>4.5454545454545459</v>
      </c>
      <c r="AF231" s="58">
        <v>3.9166666666666665</v>
      </c>
      <c r="AG231" s="58">
        <v>4.166666666666667</v>
      </c>
      <c r="AH231" s="58">
        <v>4.9230769230769234</v>
      </c>
      <c r="AI231" s="58">
        <v>4.4615384615384617</v>
      </c>
      <c r="AJ231" s="58">
        <v>4.384615384615385</v>
      </c>
      <c r="AK231" s="58">
        <v>5.166666666666667</v>
      </c>
      <c r="AL231" s="58">
        <v>4.7777777777777777</v>
      </c>
      <c r="AM231" s="58">
        <v>5</v>
      </c>
      <c r="AN231" s="59">
        <v>4.8571428571428568</v>
      </c>
      <c r="AO231" s="49">
        <v>4.758119658119659</v>
      </c>
      <c r="AP231" s="49">
        <v>4.3270396270396265</v>
      </c>
      <c r="AQ231" s="49">
        <v>4.4184149184149186</v>
      </c>
      <c r="AR231" s="60">
        <v>4.6976495726495733</v>
      </c>
      <c r="AS231" s="51">
        <v>-99</v>
      </c>
      <c r="AT231" s="51">
        <v>-11</v>
      </c>
      <c r="AU231" s="51">
        <v>17</v>
      </c>
      <c r="AV231" s="87">
        <f t="shared" si="238"/>
        <v>1</v>
      </c>
      <c r="AW231" s="85">
        <f t="shared" si="238"/>
        <v>1</v>
      </c>
      <c r="AX231" s="85">
        <f t="shared" si="238"/>
        <v>0</v>
      </c>
      <c r="AY231" s="85">
        <f t="shared" si="238"/>
        <v>0</v>
      </c>
      <c r="AZ231" s="85" t="e">
        <f t="shared" si="202"/>
        <v>#N/A</v>
      </c>
      <c r="BA231" s="85" t="e">
        <f t="shared" si="203"/>
        <v>#N/A</v>
      </c>
      <c r="BB231" s="85">
        <f t="shared" si="204"/>
        <v>0</v>
      </c>
      <c r="BC231" s="85" t="e">
        <f t="shared" si="205"/>
        <v>#N/A</v>
      </c>
      <c r="BD231" s="85">
        <f t="shared" si="206"/>
        <v>0</v>
      </c>
      <c r="BE231" s="85">
        <f t="shared" si="207"/>
        <v>0</v>
      </c>
      <c r="BF231" s="85">
        <f t="shared" si="208"/>
        <v>0</v>
      </c>
      <c r="BG231" s="79">
        <f t="shared" si="222"/>
        <v>3</v>
      </c>
      <c r="BH231" s="79">
        <f t="shared" si="209"/>
        <v>1</v>
      </c>
      <c r="BI231" s="85">
        <f t="shared" ref="BI231:BI276" si="239">_xlfn.IFS(ISBLANK(X231),"NA", X231&gt;MEDIAN(X:X),1,X231&lt;MEDIAN(X:X),0)</f>
        <v>1</v>
      </c>
      <c r="BJ231" s="85">
        <f t="shared" si="219"/>
        <v>0</v>
      </c>
      <c r="BK231" s="85">
        <f t="shared" si="229"/>
        <v>1</v>
      </c>
      <c r="BL231" s="85">
        <f t="shared" si="225"/>
        <v>1</v>
      </c>
      <c r="BM231" s="85">
        <f t="shared" si="230"/>
        <v>0</v>
      </c>
      <c r="BN231" s="85">
        <f t="shared" si="228"/>
        <v>1</v>
      </c>
      <c r="BO231" s="85">
        <f t="shared" si="226"/>
        <v>0</v>
      </c>
      <c r="BP231" s="85">
        <f t="shared" si="231"/>
        <v>1</v>
      </c>
      <c r="BQ231" s="85">
        <f t="shared" si="236"/>
        <v>0</v>
      </c>
      <c r="BR231" s="85">
        <f t="shared" si="215"/>
        <v>0</v>
      </c>
      <c r="BS231" s="85">
        <f t="shared" si="217"/>
        <v>1</v>
      </c>
      <c r="BT231" s="85">
        <f t="shared" si="234"/>
        <v>0</v>
      </c>
      <c r="BU231" s="85">
        <f t="shared" si="235"/>
        <v>0</v>
      </c>
      <c r="BV231" s="85">
        <f t="shared" si="232"/>
        <v>1</v>
      </c>
      <c r="BW231" s="85">
        <f t="shared" si="190"/>
        <v>1</v>
      </c>
      <c r="BX231" s="85">
        <f t="shared" si="237"/>
        <v>1</v>
      </c>
      <c r="BY231" s="85">
        <f t="shared" si="223"/>
        <v>1</v>
      </c>
      <c r="BZ231" s="40">
        <f>LOOKUP(A231,ANT!D:D,ANT!K:K)</f>
        <v>77.7777777777777</v>
      </c>
    </row>
    <row r="232" spans="1:143" x14ac:dyDescent="0.2">
      <c r="A232" s="40" t="s">
        <v>519</v>
      </c>
      <c r="B232" s="67">
        <v>2.1</v>
      </c>
      <c r="C232" s="27">
        <v>2</v>
      </c>
      <c r="D232" s="27">
        <v>1</v>
      </c>
      <c r="E232" s="122">
        <v>7</v>
      </c>
      <c r="F232" s="2">
        <v>7</v>
      </c>
      <c r="G232" s="124">
        <v>84</v>
      </c>
      <c r="H232" s="115">
        <v>1</v>
      </c>
      <c r="I232" s="56">
        <v>9.3000000000000007</v>
      </c>
      <c r="J232" s="68" t="s">
        <v>37</v>
      </c>
      <c r="L232" s="45">
        <v>8</v>
      </c>
      <c r="O232" s="45">
        <v>13</v>
      </c>
      <c r="P232" s="46">
        <v>1</v>
      </c>
      <c r="R232" s="76">
        <f t="shared" si="199"/>
        <v>1</v>
      </c>
      <c r="S232" s="76">
        <f t="shared" si="200"/>
        <v>1</v>
      </c>
      <c r="T232" s="76">
        <f t="shared" si="201"/>
        <v>1</v>
      </c>
      <c r="U232" s="76">
        <v>1</v>
      </c>
      <c r="V232" s="76">
        <f t="shared" si="210"/>
        <v>1</v>
      </c>
      <c r="W232" s="76">
        <f t="shared" si="211"/>
        <v>1</v>
      </c>
      <c r="X232" s="58">
        <v>4.75</v>
      </c>
      <c r="Y232" s="58">
        <v>4.083333333333333</v>
      </c>
      <c r="Z232" s="58">
        <v>5.1538461538461542</v>
      </c>
      <c r="AA232" s="58">
        <v>4.0769230769230766</v>
      </c>
      <c r="AB232" s="58">
        <v>4.083333333333333</v>
      </c>
      <c r="AC232" s="58">
        <v>4.8461538461538458</v>
      </c>
      <c r="AD232" s="58">
        <v>5.166666666666667</v>
      </c>
      <c r="AE232" s="58">
        <v>4.5</v>
      </c>
      <c r="AF232" s="58">
        <v>4.833333333333333</v>
      </c>
      <c r="AG232" s="58">
        <v>4.75</v>
      </c>
      <c r="AH232" s="58">
        <v>4.3076923076923075</v>
      </c>
      <c r="AI232" s="58">
        <v>5.615384615384615</v>
      </c>
      <c r="AJ232" s="58">
        <v>4.615384615384615</v>
      </c>
      <c r="AK232" s="58">
        <v>5.1818181818181817</v>
      </c>
      <c r="AL232" s="58">
        <v>4.666666666666667</v>
      </c>
      <c r="AM232" s="58">
        <v>5.2</v>
      </c>
      <c r="AN232" s="59">
        <v>4.8571428571428568</v>
      </c>
      <c r="AO232" s="49">
        <v>5.0558508158508157</v>
      </c>
      <c r="AP232" s="49">
        <v>4.7115384615384617</v>
      </c>
      <c r="AQ232" s="49">
        <v>4.4989316239316235</v>
      </c>
      <c r="AR232" s="60">
        <v>5.0198135198135194</v>
      </c>
      <c r="AS232" s="51">
        <v>47.5</v>
      </c>
      <c r="AT232" s="51">
        <v>-40.5</v>
      </c>
      <c r="AU232" s="51">
        <v>-30.5</v>
      </c>
      <c r="AV232" s="87">
        <f t="shared" si="238"/>
        <v>1</v>
      </c>
      <c r="AW232" s="85">
        <f t="shared" si="238"/>
        <v>1</v>
      </c>
      <c r="AX232" s="85">
        <f t="shared" si="238"/>
        <v>0</v>
      </c>
      <c r="AY232" s="85">
        <f t="shared" si="238"/>
        <v>1</v>
      </c>
      <c r="AZ232" s="85">
        <f t="shared" si="202"/>
        <v>1</v>
      </c>
      <c r="BA232" s="85">
        <f t="shared" si="203"/>
        <v>1</v>
      </c>
      <c r="BB232" s="85" t="e">
        <f t="shared" si="204"/>
        <v>#N/A</v>
      </c>
      <c r="BC232" s="85" t="e">
        <f t="shared" si="205"/>
        <v>#N/A</v>
      </c>
      <c r="BD232" s="85">
        <f t="shared" si="206"/>
        <v>0</v>
      </c>
      <c r="BE232" s="85">
        <f t="shared" si="207"/>
        <v>0</v>
      </c>
      <c r="BF232" s="85">
        <f t="shared" si="208"/>
        <v>0</v>
      </c>
      <c r="BG232" s="79">
        <f t="shared" si="222"/>
        <v>3</v>
      </c>
      <c r="BH232" s="79">
        <f t="shared" si="209"/>
        <v>3</v>
      </c>
      <c r="BI232" s="85">
        <f t="shared" si="239"/>
        <v>1</v>
      </c>
      <c r="BJ232" s="85">
        <f t="shared" si="219"/>
        <v>0</v>
      </c>
      <c r="BK232" s="85">
        <f t="shared" si="229"/>
        <v>1</v>
      </c>
      <c r="BL232" s="85">
        <f t="shared" si="225"/>
        <v>0</v>
      </c>
      <c r="BM232" s="85">
        <f t="shared" si="230"/>
        <v>0</v>
      </c>
      <c r="BN232" s="85">
        <f t="shared" si="228"/>
        <v>1</v>
      </c>
      <c r="BO232" s="85">
        <f t="shared" si="226"/>
        <v>1</v>
      </c>
      <c r="BP232" s="85">
        <f t="shared" si="231"/>
        <v>1</v>
      </c>
      <c r="BQ232" s="85">
        <f t="shared" si="236"/>
        <v>1</v>
      </c>
      <c r="BR232" s="85">
        <f t="shared" si="215"/>
        <v>1</v>
      </c>
      <c r="BS232" s="85">
        <f t="shared" si="217"/>
        <v>0</v>
      </c>
      <c r="BT232" s="85">
        <f t="shared" si="234"/>
        <v>1</v>
      </c>
      <c r="BU232" s="85">
        <f t="shared" si="235"/>
        <v>0</v>
      </c>
      <c r="BV232" s="85">
        <f t="shared" si="232"/>
        <v>1</v>
      </c>
      <c r="BW232" s="85">
        <f t="shared" si="190"/>
        <v>1</v>
      </c>
      <c r="BX232" s="85">
        <f t="shared" si="237"/>
        <v>1</v>
      </c>
      <c r="BY232" s="85">
        <f t="shared" si="223"/>
        <v>1</v>
      </c>
      <c r="BZ232" s="40">
        <f>LOOKUP(A232,ANT!D:D,ANT!K:K)</f>
        <v>88.8888888888888</v>
      </c>
    </row>
    <row r="233" spans="1:143" x14ac:dyDescent="0.2">
      <c r="A233" s="40" t="s">
        <v>521</v>
      </c>
      <c r="B233" s="67">
        <v>2.1</v>
      </c>
      <c r="C233" s="27">
        <v>2</v>
      </c>
      <c r="D233" s="27">
        <v>1</v>
      </c>
      <c r="E233" s="122">
        <v>7</v>
      </c>
      <c r="F233" s="2">
        <v>6</v>
      </c>
      <c r="G233" s="124">
        <v>75</v>
      </c>
      <c r="H233" s="115">
        <v>0</v>
      </c>
      <c r="I233" s="56">
        <v>8.3000000000000007</v>
      </c>
      <c r="J233" s="68" t="s">
        <v>37</v>
      </c>
      <c r="K233" s="45" t="s">
        <v>491</v>
      </c>
      <c r="L233" s="45">
        <v>9</v>
      </c>
      <c r="O233" s="45">
        <v>12</v>
      </c>
      <c r="P233" s="46">
        <v>0</v>
      </c>
      <c r="Q233" s="45">
        <v>1</v>
      </c>
      <c r="R233" s="76">
        <f t="shared" si="199"/>
        <v>1</v>
      </c>
      <c r="S233" s="76">
        <f t="shared" si="200"/>
        <v>1</v>
      </c>
      <c r="T233" s="76">
        <f t="shared" si="201"/>
        <v>0</v>
      </c>
      <c r="U233" s="76">
        <v>1</v>
      </c>
      <c r="V233" s="76">
        <f t="shared" si="210"/>
        <v>1</v>
      </c>
      <c r="W233" s="76">
        <f t="shared" si="211"/>
        <v>0</v>
      </c>
      <c r="X233" s="58">
        <v>3.3846153846153846</v>
      </c>
      <c r="Y233" s="58">
        <v>4.1538461538461542</v>
      </c>
      <c r="Z233" s="58">
        <v>6.083333333333333</v>
      </c>
      <c r="AA233" s="58">
        <v>3.8461538461538463</v>
      </c>
      <c r="AB233" s="58">
        <v>5.1538461538461542</v>
      </c>
      <c r="AC233" s="58">
        <v>3.8333333333333335</v>
      </c>
      <c r="AD233" s="58">
        <v>5.5</v>
      </c>
      <c r="AE233" s="58">
        <v>3.9090909090909092</v>
      </c>
      <c r="AF233" s="58">
        <v>4</v>
      </c>
      <c r="AG233" s="58">
        <v>3.6923076923076925</v>
      </c>
      <c r="AH233" s="58">
        <v>4.5</v>
      </c>
      <c r="AI233" s="58">
        <v>4.2307692307692308</v>
      </c>
      <c r="AJ233" s="58">
        <v>4.0769230769230766</v>
      </c>
      <c r="AK233" s="58">
        <v>4.3636363636363633</v>
      </c>
      <c r="AL233" s="58">
        <v>4.25</v>
      </c>
      <c r="AM233" s="58">
        <v>6.4</v>
      </c>
      <c r="AN233" s="59">
        <v>5.0769230769230766</v>
      </c>
      <c r="AO233" s="49">
        <v>4.6642657342657348</v>
      </c>
      <c r="AP233" s="49">
        <v>4.3202797202797205</v>
      </c>
      <c r="AQ233" s="49">
        <v>4.4091880341880341</v>
      </c>
      <c r="AR233" s="60">
        <v>4.2303321678321675</v>
      </c>
      <c r="AS233" s="51">
        <v>-24.5</v>
      </c>
      <c r="AT233" s="51">
        <v>-106</v>
      </c>
      <c r="AU233" s="51">
        <v>318.5</v>
      </c>
      <c r="AV233" s="87">
        <f t="shared" si="238"/>
        <v>0</v>
      </c>
      <c r="AW233" s="85">
        <f t="shared" si="238"/>
        <v>1</v>
      </c>
      <c r="AX233" s="85">
        <f t="shared" si="238"/>
        <v>0</v>
      </c>
      <c r="AY233" s="85">
        <f t="shared" si="238"/>
        <v>0</v>
      </c>
      <c r="AZ233" s="85" t="e">
        <f t="shared" si="202"/>
        <v>#N/A</v>
      </c>
      <c r="BA233" s="85" t="e">
        <f t="shared" si="203"/>
        <v>#N/A</v>
      </c>
      <c r="BB233" s="85">
        <f t="shared" si="204"/>
        <v>0</v>
      </c>
      <c r="BC233" s="85">
        <f t="shared" si="205"/>
        <v>0</v>
      </c>
      <c r="BD233" s="85">
        <f t="shared" si="206"/>
        <v>0</v>
      </c>
      <c r="BE233" s="85">
        <f t="shared" si="207"/>
        <v>0</v>
      </c>
      <c r="BF233" s="85">
        <f t="shared" si="208"/>
        <v>1</v>
      </c>
      <c r="BG233" s="79">
        <f t="shared" si="222"/>
        <v>1</v>
      </c>
      <c r="BH233" s="79">
        <f t="shared" si="209"/>
        <v>1</v>
      </c>
      <c r="BI233" s="85">
        <f t="shared" si="239"/>
        <v>0</v>
      </c>
      <c r="BJ233" s="85">
        <f t="shared" si="219"/>
        <v>0</v>
      </c>
      <c r="BK233" s="85">
        <f t="shared" si="229"/>
        <v>1</v>
      </c>
      <c r="BL233" s="85">
        <f t="shared" si="225"/>
        <v>0</v>
      </c>
      <c r="BM233" s="85">
        <f t="shared" si="230"/>
        <v>0</v>
      </c>
      <c r="BN233" s="85">
        <f t="shared" si="228"/>
        <v>1</v>
      </c>
      <c r="BO233" s="85">
        <f t="shared" si="226"/>
        <v>1</v>
      </c>
      <c r="BP233" s="85">
        <f t="shared" si="231"/>
        <v>0</v>
      </c>
      <c r="BQ233" s="85">
        <f t="shared" si="236"/>
        <v>0</v>
      </c>
      <c r="BR233" s="85">
        <f t="shared" si="215"/>
        <v>0</v>
      </c>
      <c r="BS233" s="85">
        <f t="shared" si="217"/>
        <v>0</v>
      </c>
      <c r="BT233" s="85">
        <f t="shared" si="234"/>
        <v>0</v>
      </c>
      <c r="BU233" s="85">
        <f t="shared" si="235"/>
        <v>0</v>
      </c>
      <c r="BV233" s="85">
        <f t="shared" si="232"/>
        <v>0</v>
      </c>
      <c r="BW233" s="85">
        <f t="shared" si="190"/>
        <v>0</v>
      </c>
      <c r="BX233" s="85">
        <f t="shared" si="237"/>
        <v>1</v>
      </c>
      <c r="BY233" s="85">
        <f t="shared" si="223"/>
        <v>1</v>
      </c>
      <c r="BZ233" s="40">
        <f>LOOKUP(A233,ANT!D:D,ANT!K:K)</f>
        <v>72.9166666666666</v>
      </c>
    </row>
    <row r="234" spans="1:143" ht="17" x14ac:dyDescent="0.2">
      <c r="A234" s="40" t="s">
        <v>523</v>
      </c>
      <c r="B234" s="67">
        <v>2.1</v>
      </c>
      <c r="C234" s="27">
        <v>2</v>
      </c>
      <c r="D234" s="27">
        <v>1</v>
      </c>
      <c r="E234" s="122">
        <v>7</v>
      </c>
      <c r="G234" s="124"/>
      <c r="H234" s="115">
        <v>1</v>
      </c>
      <c r="I234" s="56">
        <v>9.6</v>
      </c>
      <c r="J234" s="68" t="s">
        <v>70</v>
      </c>
      <c r="L234" s="45">
        <v>9</v>
      </c>
      <c r="O234" s="45">
        <v>13</v>
      </c>
      <c r="P234" s="46">
        <v>1</v>
      </c>
      <c r="R234" s="76">
        <f t="shared" si="199"/>
        <v>1</v>
      </c>
      <c r="S234" s="76">
        <f t="shared" si="200"/>
        <v>1</v>
      </c>
      <c r="T234" s="76">
        <f t="shared" si="201"/>
        <v>1</v>
      </c>
      <c r="U234" s="76">
        <v>1</v>
      </c>
      <c r="V234" s="76">
        <f t="shared" si="210"/>
        <v>1</v>
      </c>
      <c r="W234" s="76">
        <f t="shared" si="211"/>
        <v>1</v>
      </c>
      <c r="AR234" s="52"/>
      <c r="AV234" s="87" t="s">
        <v>788</v>
      </c>
      <c r="AW234" s="85" t="s">
        <v>788</v>
      </c>
      <c r="AX234" s="85" t="s">
        <v>788</v>
      </c>
      <c r="AY234" s="85" t="s">
        <v>788</v>
      </c>
      <c r="AZ234" s="85" t="str">
        <f t="shared" si="202"/>
        <v>NA</v>
      </c>
      <c r="BA234" s="85" t="str">
        <f t="shared" si="203"/>
        <v>NA</v>
      </c>
      <c r="BB234" s="85" t="str">
        <f t="shared" si="204"/>
        <v>NA</v>
      </c>
      <c r="BC234" s="85" t="str">
        <f t="shared" si="205"/>
        <v>NA</v>
      </c>
      <c r="BD234" s="85" t="str">
        <f t="shared" si="206"/>
        <v>NA</v>
      </c>
      <c r="BE234" s="85" t="str">
        <f t="shared" si="207"/>
        <v>NA</v>
      </c>
      <c r="BF234" s="85" t="str">
        <f t="shared" si="208"/>
        <v>NA</v>
      </c>
      <c r="BG234" s="79" t="str">
        <f t="shared" si="222"/>
        <v>NA</v>
      </c>
      <c r="BH234" s="79" t="str">
        <f t="shared" si="209"/>
        <v>NA</v>
      </c>
      <c r="BI234" s="85" t="str">
        <f t="shared" si="239"/>
        <v>NA</v>
      </c>
      <c r="BJ234" s="85" t="str">
        <f t="shared" si="219"/>
        <v>NA</v>
      </c>
      <c r="BK234" s="85" t="str">
        <f t="shared" si="229"/>
        <v>NA</v>
      </c>
      <c r="BL234" s="85" t="str">
        <f t="shared" si="225"/>
        <v>NA</v>
      </c>
      <c r="BM234" s="85" t="str">
        <f t="shared" si="230"/>
        <v>NA</v>
      </c>
      <c r="BN234" s="85" t="str">
        <f t="shared" si="228"/>
        <v>NA</v>
      </c>
      <c r="BO234" s="85" t="str">
        <f t="shared" si="226"/>
        <v>NA</v>
      </c>
      <c r="BP234" s="85" t="str">
        <f t="shared" si="231"/>
        <v>NA</v>
      </c>
      <c r="BQ234" s="85" t="str">
        <f t="shared" si="236"/>
        <v>NA</v>
      </c>
      <c r="BR234" s="85" t="str">
        <f t="shared" si="215"/>
        <v>NA</v>
      </c>
      <c r="BS234" s="85" t="str">
        <f t="shared" ref="BS234:BS245" si="240">_xlfn.IFS(ISBLANK(AH234),"NA", AH234&gt;MEDIAN(AH:AH),1,AH234&lt;MEDIAN(AH:AH),0)</f>
        <v>NA</v>
      </c>
      <c r="BT234" s="85" t="str">
        <f t="shared" si="234"/>
        <v>NA</v>
      </c>
      <c r="BU234" s="85" t="str">
        <f t="shared" si="235"/>
        <v>NA</v>
      </c>
      <c r="BV234" s="85" t="str">
        <f t="shared" si="232"/>
        <v>NA</v>
      </c>
      <c r="BW234" s="85" t="str">
        <f t="shared" si="190"/>
        <v>NA</v>
      </c>
      <c r="BX234" s="85" t="str">
        <f t="shared" si="237"/>
        <v>NA</v>
      </c>
      <c r="BY234" s="85" t="str">
        <f t="shared" si="223"/>
        <v>NA</v>
      </c>
      <c r="EG234" s="66"/>
      <c r="EH234" s="66"/>
      <c r="EI234" s="66"/>
      <c r="EJ234" s="66"/>
      <c r="EK234" s="66"/>
      <c r="EL234" s="66"/>
      <c r="EM234" s="66"/>
    </row>
    <row r="235" spans="1:143" ht="17" x14ac:dyDescent="0.2">
      <c r="A235" s="40" t="s">
        <v>525</v>
      </c>
      <c r="B235" s="67">
        <v>2.1</v>
      </c>
      <c r="C235" s="27">
        <v>2</v>
      </c>
      <c r="D235" s="27">
        <v>1</v>
      </c>
      <c r="E235" s="122">
        <v>7</v>
      </c>
      <c r="G235" s="124"/>
      <c r="H235" s="115">
        <v>1</v>
      </c>
      <c r="I235" s="56">
        <v>9</v>
      </c>
      <c r="J235" s="68" t="s">
        <v>70</v>
      </c>
      <c r="L235" s="45">
        <v>9</v>
      </c>
      <c r="O235" s="45">
        <v>12</v>
      </c>
      <c r="P235" s="46">
        <v>1</v>
      </c>
      <c r="R235" s="76">
        <f t="shared" si="199"/>
        <v>1</v>
      </c>
      <c r="S235" s="76">
        <f t="shared" si="200"/>
        <v>1</v>
      </c>
      <c r="T235" s="76">
        <f t="shared" si="201"/>
        <v>1</v>
      </c>
      <c r="U235" s="76">
        <v>1</v>
      </c>
      <c r="V235" s="76">
        <f t="shared" si="210"/>
        <v>1</v>
      </c>
      <c r="W235" s="76">
        <f t="shared" si="211"/>
        <v>1</v>
      </c>
      <c r="AR235" s="52"/>
      <c r="AV235" s="87" t="s">
        <v>788</v>
      </c>
      <c r="AW235" s="85" t="s">
        <v>788</v>
      </c>
      <c r="AX235" s="85" t="s">
        <v>788</v>
      </c>
      <c r="AY235" s="85" t="s">
        <v>788</v>
      </c>
      <c r="AZ235" s="85" t="str">
        <f t="shared" si="202"/>
        <v>NA</v>
      </c>
      <c r="BA235" s="85" t="str">
        <f t="shared" si="203"/>
        <v>NA</v>
      </c>
      <c r="BB235" s="85" t="str">
        <f t="shared" si="204"/>
        <v>NA</v>
      </c>
      <c r="BC235" s="85" t="str">
        <f t="shared" si="205"/>
        <v>NA</v>
      </c>
      <c r="BD235" s="85" t="str">
        <f t="shared" si="206"/>
        <v>NA</v>
      </c>
      <c r="BE235" s="85" t="str">
        <f t="shared" si="207"/>
        <v>NA</v>
      </c>
      <c r="BF235" s="85" t="str">
        <f t="shared" si="208"/>
        <v>NA</v>
      </c>
      <c r="BG235" s="79" t="str">
        <f t="shared" si="222"/>
        <v>NA</v>
      </c>
      <c r="BH235" s="79" t="str">
        <f t="shared" si="209"/>
        <v>NA</v>
      </c>
      <c r="BI235" s="85" t="str">
        <f t="shared" si="239"/>
        <v>NA</v>
      </c>
      <c r="BJ235" s="85" t="str">
        <f t="shared" si="219"/>
        <v>NA</v>
      </c>
      <c r="BK235" s="85" t="str">
        <f t="shared" si="229"/>
        <v>NA</v>
      </c>
      <c r="BL235" s="85" t="str">
        <f t="shared" si="225"/>
        <v>NA</v>
      </c>
      <c r="BM235" s="85" t="str">
        <f t="shared" si="230"/>
        <v>NA</v>
      </c>
      <c r="BN235" s="85" t="str">
        <f t="shared" si="228"/>
        <v>NA</v>
      </c>
      <c r="BO235" s="85" t="str">
        <f t="shared" si="226"/>
        <v>NA</v>
      </c>
      <c r="BP235" s="85" t="str">
        <f t="shared" si="231"/>
        <v>NA</v>
      </c>
      <c r="BQ235" s="85" t="str">
        <f t="shared" si="236"/>
        <v>NA</v>
      </c>
      <c r="BR235" s="85" t="str">
        <f t="shared" si="215"/>
        <v>NA</v>
      </c>
      <c r="BS235" s="85" t="str">
        <f t="shared" si="240"/>
        <v>NA</v>
      </c>
      <c r="BT235" s="85" t="str">
        <f t="shared" si="234"/>
        <v>NA</v>
      </c>
      <c r="BU235" s="85" t="str">
        <f t="shared" si="235"/>
        <v>NA</v>
      </c>
      <c r="BV235" s="85" t="str">
        <f t="shared" si="232"/>
        <v>NA</v>
      </c>
      <c r="BW235" s="85" t="str">
        <f t="shared" si="190"/>
        <v>NA</v>
      </c>
      <c r="BX235" s="85" t="str">
        <f t="shared" si="237"/>
        <v>NA</v>
      </c>
      <c r="BY235" s="85" t="str">
        <f t="shared" si="223"/>
        <v>NA</v>
      </c>
      <c r="EG235" s="66"/>
      <c r="EH235" s="66"/>
      <c r="EI235" s="66"/>
      <c r="EJ235" s="66"/>
      <c r="EK235" s="66"/>
      <c r="EL235" s="66"/>
      <c r="EM235" s="66"/>
    </row>
    <row r="236" spans="1:143" x14ac:dyDescent="0.2">
      <c r="A236" s="40" t="s">
        <v>527</v>
      </c>
      <c r="B236" s="67">
        <v>2.1</v>
      </c>
      <c r="C236" s="27">
        <v>2</v>
      </c>
      <c r="D236" s="27">
        <v>1</v>
      </c>
      <c r="E236" s="122">
        <v>7</v>
      </c>
      <c r="F236" s="2">
        <v>7</v>
      </c>
      <c r="G236" s="124">
        <v>84</v>
      </c>
      <c r="H236" s="115">
        <v>1</v>
      </c>
      <c r="I236" s="56">
        <v>9.3000000000000007</v>
      </c>
      <c r="J236" s="68" t="s">
        <v>37</v>
      </c>
      <c r="K236" s="45" t="s">
        <v>491</v>
      </c>
      <c r="L236" s="45">
        <v>9</v>
      </c>
      <c r="O236" s="45">
        <v>12</v>
      </c>
      <c r="P236" s="46">
        <v>1</v>
      </c>
      <c r="R236" s="76">
        <f t="shared" si="199"/>
        <v>1</v>
      </c>
      <c r="S236" s="76">
        <f t="shared" si="200"/>
        <v>1</v>
      </c>
      <c r="T236" s="76">
        <f t="shared" si="201"/>
        <v>1</v>
      </c>
      <c r="U236" s="76">
        <v>1</v>
      </c>
      <c r="V236" s="76">
        <f t="shared" si="210"/>
        <v>1</v>
      </c>
      <c r="W236" s="76">
        <f t="shared" si="211"/>
        <v>1</v>
      </c>
      <c r="X236" s="58">
        <v>4.6923076923076925</v>
      </c>
      <c r="Y236" s="58">
        <v>4.3076923076923075</v>
      </c>
      <c r="Z236" s="58">
        <v>5</v>
      </c>
      <c r="AA236" s="58">
        <v>4.7692307692307692</v>
      </c>
      <c r="AB236" s="58">
        <v>4.75</v>
      </c>
      <c r="AC236" s="58">
        <v>4.5384615384615383</v>
      </c>
      <c r="AD236" s="58">
        <v>4.916666666666667</v>
      </c>
      <c r="AE236" s="58">
        <v>5</v>
      </c>
      <c r="AF236" s="58">
        <v>6.1818181818181817</v>
      </c>
      <c r="AG236" s="58">
        <v>3.2307692307692308</v>
      </c>
      <c r="AH236" s="58">
        <v>4.5384615384615383</v>
      </c>
      <c r="AI236" s="58">
        <v>4.3076923076923075</v>
      </c>
      <c r="AJ236" s="58">
        <v>3.9166666666666665</v>
      </c>
      <c r="AK236" s="58">
        <v>5</v>
      </c>
      <c r="AL236" s="58">
        <v>5.375</v>
      </c>
      <c r="AM236" s="58">
        <v>5.2</v>
      </c>
      <c r="AN236" s="59">
        <v>5.3076923076923075</v>
      </c>
      <c r="AO236" s="49">
        <v>4.7598717948717946</v>
      </c>
      <c r="AP236" s="49">
        <v>4.7735431235431234</v>
      </c>
      <c r="AQ236" s="49">
        <v>4.6762820512820511</v>
      </c>
      <c r="AR236" s="60">
        <v>4.6498397435897436</v>
      </c>
      <c r="AS236" s="51">
        <v>2</v>
      </c>
      <c r="AT236" s="51">
        <v>51</v>
      </c>
      <c r="AU236" s="51">
        <v>104.5</v>
      </c>
      <c r="AV236" s="87">
        <f t="shared" ref="AV236:AY237" si="241">IF(AO236&lt;MEDIAN(AO:AO),0,1)</f>
        <v>1</v>
      </c>
      <c r="AW236" s="85">
        <f t="shared" si="241"/>
        <v>1</v>
      </c>
      <c r="AX236" s="85">
        <f t="shared" si="241"/>
        <v>1</v>
      </c>
      <c r="AY236" s="85">
        <f t="shared" si="241"/>
        <v>0</v>
      </c>
      <c r="AZ236" s="85" t="e">
        <f t="shared" si="202"/>
        <v>#N/A</v>
      </c>
      <c r="BA236" s="85">
        <f t="shared" si="203"/>
        <v>1</v>
      </c>
      <c r="BB236" s="85" t="e">
        <f t="shared" si="204"/>
        <v>#N/A</v>
      </c>
      <c r="BC236" s="85" t="e">
        <f t="shared" si="205"/>
        <v>#N/A</v>
      </c>
      <c r="BD236" s="85">
        <f t="shared" si="206"/>
        <v>0</v>
      </c>
      <c r="BE236" s="85">
        <f t="shared" si="207"/>
        <v>1</v>
      </c>
      <c r="BF236" s="85">
        <f t="shared" si="208"/>
        <v>1</v>
      </c>
      <c r="BG236" s="79">
        <f t="shared" si="222"/>
        <v>3</v>
      </c>
      <c r="BH236" s="79">
        <f t="shared" si="209"/>
        <v>1</v>
      </c>
      <c r="BI236" s="85">
        <f t="shared" si="239"/>
        <v>1</v>
      </c>
      <c r="BJ236" s="85">
        <f t="shared" si="219"/>
        <v>0</v>
      </c>
      <c r="BK236" s="85">
        <f t="shared" si="229"/>
        <v>1</v>
      </c>
      <c r="BL236" s="85">
        <f t="shared" si="225"/>
        <v>1</v>
      </c>
      <c r="BM236" s="85">
        <f t="shared" si="230"/>
        <v>0</v>
      </c>
      <c r="BN236" s="85">
        <f t="shared" si="228"/>
        <v>1</v>
      </c>
      <c r="BO236" s="85">
        <f t="shared" si="226"/>
        <v>1</v>
      </c>
      <c r="BP236" s="85">
        <f t="shared" si="231"/>
        <v>1</v>
      </c>
      <c r="BQ236" s="85">
        <f t="shared" si="236"/>
        <v>1</v>
      </c>
      <c r="BR236" s="85">
        <f t="shared" si="215"/>
        <v>0</v>
      </c>
      <c r="BS236" s="85">
        <f t="shared" si="240"/>
        <v>0</v>
      </c>
      <c r="BT236" s="85">
        <f t="shared" si="234"/>
        <v>0</v>
      </c>
      <c r="BU236" s="85">
        <f t="shared" si="235"/>
        <v>0</v>
      </c>
      <c r="BV236" s="85">
        <f>IF(AK236&gt;MEDIAN(AK:AK),1,0)</f>
        <v>0</v>
      </c>
      <c r="BW236" s="85">
        <f t="shared" si="190"/>
        <v>1</v>
      </c>
      <c r="BX236" s="85">
        <f t="shared" si="237"/>
        <v>1</v>
      </c>
      <c r="BY236" s="85">
        <f t="shared" si="223"/>
        <v>1</v>
      </c>
      <c r="BZ236" s="40">
        <f>LOOKUP(A236,ANT!D:D,ANT!K:K)</f>
        <v>97.2222222222222</v>
      </c>
    </row>
    <row r="237" spans="1:143" x14ac:dyDescent="0.2">
      <c r="A237" s="40" t="s">
        <v>529</v>
      </c>
      <c r="B237" s="67">
        <v>2.1</v>
      </c>
      <c r="C237" s="27">
        <v>2</v>
      </c>
      <c r="D237" s="27">
        <v>1</v>
      </c>
      <c r="E237" s="122">
        <v>7</v>
      </c>
      <c r="F237" s="2">
        <v>6</v>
      </c>
      <c r="G237" s="124">
        <v>76</v>
      </c>
      <c r="H237" s="115">
        <v>0</v>
      </c>
      <c r="I237" s="56">
        <v>9.6</v>
      </c>
      <c r="J237" s="68" t="s">
        <v>37</v>
      </c>
      <c r="K237" s="45" t="s">
        <v>491</v>
      </c>
      <c r="L237" s="45">
        <v>9</v>
      </c>
      <c r="O237" s="45">
        <v>13</v>
      </c>
      <c r="P237" s="46">
        <v>1</v>
      </c>
      <c r="R237" s="76">
        <f t="shared" si="199"/>
        <v>1</v>
      </c>
      <c r="S237" s="76">
        <f t="shared" si="200"/>
        <v>1</v>
      </c>
      <c r="T237" s="76">
        <f t="shared" si="201"/>
        <v>1</v>
      </c>
      <c r="U237" s="76">
        <v>1</v>
      </c>
      <c r="V237" s="76">
        <f t="shared" si="210"/>
        <v>1</v>
      </c>
      <c r="W237" s="76">
        <f t="shared" si="211"/>
        <v>1</v>
      </c>
      <c r="X237" s="58">
        <v>4.3076923076923075</v>
      </c>
      <c r="Y237" s="58">
        <v>3.7692307692307692</v>
      </c>
      <c r="Z237" s="58">
        <v>5.384615384615385</v>
      </c>
      <c r="AA237" s="58">
        <v>4.615384615384615</v>
      </c>
      <c r="AB237" s="58">
        <v>5.615384615384615</v>
      </c>
      <c r="AC237" s="58">
        <v>3.5384615384615383</v>
      </c>
      <c r="AD237" s="58">
        <v>4.833333333333333</v>
      </c>
      <c r="AE237" s="58">
        <v>5.25</v>
      </c>
      <c r="AF237" s="58">
        <v>4.75</v>
      </c>
      <c r="AG237" s="58">
        <v>4.615384615384615</v>
      </c>
      <c r="AH237" s="58">
        <v>4.9230769230769234</v>
      </c>
      <c r="AI237" s="58">
        <v>4.1538461538461542</v>
      </c>
      <c r="AJ237" s="58">
        <v>3.5384615384615383</v>
      </c>
      <c r="AK237" s="58">
        <v>4.9090909090909092</v>
      </c>
      <c r="AL237" s="58">
        <v>4.666666666666667</v>
      </c>
      <c r="AM237" s="58">
        <v>5</v>
      </c>
      <c r="AN237" s="59">
        <v>4.7857142857142856</v>
      </c>
      <c r="AO237" s="49">
        <v>4.4536130536130534</v>
      </c>
      <c r="AP237" s="49">
        <v>4.8743589743589748</v>
      </c>
      <c r="AQ237" s="49">
        <v>4.5384615384615392</v>
      </c>
      <c r="AR237" s="60">
        <v>4.3170163170163169</v>
      </c>
      <c r="AS237" s="51">
        <v>39</v>
      </c>
      <c r="AT237" s="51">
        <v>-4</v>
      </c>
      <c r="AU237" s="51">
        <v>92.5</v>
      </c>
      <c r="AV237" s="87">
        <f t="shared" si="241"/>
        <v>0</v>
      </c>
      <c r="AW237" s="85">
        <f t="shared" si="241"/>
        <v>1</v>
      </c>
      <c r="AX237" s="85">
        <f t="shared" si="241"/>
        <v>0</v>
      </c>
      <c r="AY237" s="85">
        <f t="shared" si="241"/>
        <v>0</v>
      </c>
      <c r="AZ237" s="85">
        <f t="shared" si="202"/>
        <v>0</v>
      </c>
      <c r="BA237" s="85">
        <f t="shared" si="203"/>
        <v>1</v>
      </c>
      <c r="BB237" s="85" t="e">
        <f t="shared" si="204"/>
        <v>#N/A</v>
      </c>
      <c r="BC237" s="85">
        <f t="shared" si="205"/>
        <v>0</v>
      </c>
      <c r="BD237" s="85">
        <f t="shared" si="206"/>
        <v>0</v>
      </c>
      <c r="BE237" s="85">
        <f t="shared" si="207"/>
        <v>0</v>
      </c>
      <c r="BF237" s="85">
        <f t="shared" si="208"/>
        <v>0</v>
      </c>
      <c r="BG237" s="79">
        <f t="shared" si="222"/>
        <v>1</v>
      </c>
      <c r="BH237" s="79">
        <f t="shared" si="209"/>
        <v>1</v>
      </c>
      <c r="BI237" s="85">
        <f t="shared" si="239"/>
        <v>0</v>
      </c>
      <c r="BJ237" s="85">
        <f t="shared" si="219"/>
        <v>0</v>
      </c>
      <c r="BK237" s="85">
        <f t="shared" si="229"/>
        <v>1</v>
      </c>
      <c r="BL237" s="85">
        <f t="shared" si="225"/>
        <v>1</v>
      </c>
      <c r="BM237" s="85">
        <f t="shared" si="230"/>
        <v>1</v>
      </c>
      <c r="BN237" s="85">
        <f t="shared" si="228"/>
        <v>0</v>
      </c>
      <c r="BO237" s="85">
        <f t="shared" si="226"/>
        <v>1</v>
      </c>
      <c r="BP237" s="85">
        <f t="shared" si="231"/>
        <v>1</v>
      </c>
      <c r="BQ237" s="85">
        <f t="shared" si="236"/>
        <v>1</v>
      </c>
      <c r="BR237" s="85">
        <f t="shared" si="215"/>
        <v>1</v>
      </c>
      <c r="BS237" s="85">
        <f t="shared" si="240"/>
        <v>1</v>
      </c>
      <c r="BT237" s="85">
        <f t="shared" si="234"/>
        <v>0</v>
      </c>
      <c r="BU237" s="85">
        <f t="shared" si="235"/>
        <v>0</v>
      </c>
      <c r="BV237" s="85">
        <f t="shared" ref="BV237:BV259" si="242">_xlfn.IFS(ISBLANK(AK237),"NA", AK237&gt;MEDIAN(AK:AK),1,AK237&lt;MEDIAN(AK:AK),0)</f>
        <v>0</v>
      </c>
      <c r="BW237" s="85">
        <f t="shared" si="190"/>
        <v>1</v>
      </c>
      <c r="BX237" s="85">
        <f t="shared" si="237"/>
        <v>1</v>
      </c>
      <c r="BY237" s="85">
        <f t="shared" si="223"/>
        <v>1</v>
      </c>
      <c r="BZ237" s="40">
        <f>LOOKUP(A237,ANT!D:D,ANT!K:K)</f>
        <v>84.0277777777777</v>
      </c>
    </row>
    <row r="238" spans="1:143" ht="17" x14ac:dyDescent="0.2">
      <c r="A238" s="40" t="s">
        <v>531</v>
      </c>
      <c r="B238" s="67">
        <v>2.1</v>
      </c>
      <c r="C238" s="27">
        <v>2</v>
      </c>
      <c r="D238" s="27">
        <v>1</v>
      </c>
      <c r="E238" s="122">
        <v>7</v>
      </c>
      <c r="G238" s="124"/>
      <c r="H238" s="115">
        <v>1</v>
      </c>
      <c r="I238" s="56">
        <v>9.3000000000000007</v>
      </c>
      <c r="J238" s="68" t="s">
        <v>70</v>
      </c>
      <c r="L238" s="45">
        <v>4</v>
      </c>
      <c r="M238" s="45">
        <v>15</v>
      </c>
      <c r="N238" s="45">
        <v>8</v>
      </c>
      <c r="O238" s="45">
        <v>12</v>
      </c>
      <c r="P238" s="46">
        <v>1</v>
      </c>
      <c r="R238" s="76">
        <f t="shared" si="199"/>
        <v>3</v>
      </c>
      <c r="S238" s="76">
        <f t="shared" si="200"/>
        <v>1</v>
      </c>
      <c r="T238" s="76">
        <f t="shared" si="201"/>
        <v>1</v>
      </c>
      <c r="U238" s="76">
        <v>3</v>
      </c>
      <c r="V238" s="76">
        <f t="shared" si="210"/>
        <v>1</v>
      </c>
      <c r="W238" s="76">
        <f t="shared" si="211"/>
        <v>1</v>
      </c>
      <c r="AR238" s="52"/>
      <c r="AV238" s="87" t="s">
        <v>788</v>
      </c>
      <c r="AW238" s="85" t="s">
        <v>788</v>
      </c>
      <c r="AX238" s="85" t="s">
        <v>788</v>
      </c>
      <c r="AY238" s="85" t="s">
        <v>788</v>
      </c>
      <c r="AZ238" s="85" t="str">
        <f t="shared" si="202"/>
        <v>NA</v>
      </c>
      <c r="BA238" s="85" t="str">
        <f t="shared" si="203"/>
        <v>NA</v>
      </c>
      <c r="BB238" s="85" t="str">
        <f t="shared" si="204"/>
        <v>NA</v>
      </c>
      <c r="BC238" s="85" t="str">
        <f t="shared" si="205"/>
        <v>NA</v>
      </c>
      <c r="BD238" s="85" t="str">
        <f t="shared" si="206"/>
        <v>NA</v>
      </c>
      <c r="BE238" s="85" t="str">
        <f t="shared" si="207"/>
        <v>NA</v>
      </c>
      <c r="BF238" s="85" t="str">
        <f t="shared" si="208"/>
        <v>NA</v>
      </c>
      <c r="BG238" s="79" t="str">
        <f t="shared" si="222"/>
        <v>NA</v>
      </c>
      <c r="BH238" s="79" t="str">
        <f t="shared" si="209"/>
        <v>NA</v>
      </c>
      <c r="BI238" s="85" t="str">
        <f t="shared" si="239"/>
        <v>NA</v>
      </c>
      <c r="BJ238" s="85" t="str">
        <f t="shared" si="219"/>
        <v>NA</v>
      </c>
      <c r="BK238" s="85" t="str">
        <f t="shared" si="229"/>
        <v>NA</v>
      </c>
      <c r="BL238" s="85" t="str">
        <f t="shared" si="225"/>
        <v>NA</v>
      </c>
      <c r="BM238" s="85" t="str">
        <f t="shared" si="230"/>
        <v>NA</v>
      </c>
      <c r="BN238" s="85" t="str">
        <f t="shared" si="228"/>
        <v>NA</v>
      </c>
      <c r="BO238" s="85" t="str">
        <f t="shared" si="226"/>
        <v>NA</v>
      </c>
      <c r="BP238" s="85" t="str">
        <f t="shared" si="231"/>
        <v>NA</v>
      </c>
      <c r="BQ238" s="85" t="str">
        <f t="shared" si="236"/>
        <v>NA</v>
      </c>
      <c r="BR238" s="85" t="str">
        <f t="shared" si="215"/>
        <v>NA</v>
      </c>
      <c r="BS238" s="85" t="str">
        <f t="shared" si="240"/>
        <v>NA</v>
      </c>
      <c r="BT238" s="85" t="str">
        <f t="shared" si="234"/>
        <v>NA</v>
      </c>
      <c r="BU238" s="85" t="str">
        <f t="shared" si="235"/>
        <v>NA</v>
      </c>
      <c r="BV238" s="85" t="str">
        <f t="shared" si="242"/>
        <v>NA</v>
      </c>
      <c r="BW238" s="85" t="str">
        <f t="shared" si="190"/>
        <v>NA</v>
      </c>
      <c r="BX238" s="85" t="str">
        <f t="shared" si="237"/>
        <v>NA</v>
      </c>
      <c r="BY238" s="85" t="str">
        <f t="shared" si="223"/>
        <v>NA</v>
      </c>
      <c r="EG238" s="66"/>
      <c r="EH238" s="66"/>
      <c r="EI238" s="66"/>
      <c r="EJ238" s="66"/>
      <c r="EK238" s="66"/>
      <c r="EL238" s="66"/>
      <c r="EM238" s="66"/>
    </row>
    <row r="239" spans="1:143" x14ac:dyDescent="0.2">
      <c r="A239" s="40" t="s">
        <v>533</v>
      </c>
      <c r="B239" s="67">
        <v>2.1</v>
      </c>
      <c r="C239" s="27">
        <v>2</v>
      </c>
      <c r="D239" s="27">
        <v>1</v>
      </c>
      <c r="E239" s="122">
        <v>7</v>
      </c>
      <c r="F239" s="2">
        <v>6</v>
      </c>
      <c r="G239" s="124">
        <v>82</v>
      </c>
      <c r="H239" s="115">
        <v>0</v>
      </c>
      <c r="I239" s="56">
        <v>9</v>
      </c>
      <c r="J239" s="68" t="s">
        <v>37</v>
      </c>
      <c r="K239" s="45" t="s">
        <v>491</v>
      </c>
      <c r="L239" s="45">
        <v>8</v>
      </c>
      <c r="O239" s="45">
        <v>11</v>
      </c>
      <c r="P239" s="46">
        <v>1</v>
      </c>
      <c r="R239" s="76">
        <f t="shared" si="199"/>
        <v>1</v>
      </c>
      <c r="S239" s="76">
        <f t="shared" si="200"/>
        <v>1</v>
      </c>
      <c r="T239" s="76">
        <f t="shared" si="201"/>
        <v>1</v>
      </c>
      <c r="U239" s="76">
        <v>1</v>
      </c>
      <c r="V239" s="76">
        <f t="shared" si="210"/>
        <v>0</v>
      </c>
      <c r="W239" s="76">
        <f t="shared" si="211"/>
        <v>0</v>
      </c>
      <c r="X239" s="58">
        <v>4.5384615384615383</v>
      </c>
      <c r="Y239" s="58">
        <v>4.5</v>
      </c>
      <c r="Z239" s="58">
        <v>4.4615384615384617</v>
      </c>
      <c r="AA239" s="58">
        <v>4.3636363636363633</v>
      </c>
      <c r="AB239" s="58">
        <v>3.3076923076923075</v>
      </c>
      <c r="AC239" s="58">
        <v>5</v>
      </c>
      <c r="AD239" s="58">
        <v>3.4166666666666665</v>
      </c>
      <c r="AE239" s="58">
        <v>4.666666666666667</v>
      </c>
      <c r="AF239" s="58">
        <v>4.583333333333333</v>
      </c>
      <c r="AG239" s="58">
        <v>4.1538461538461542</v>
      </c>
      <c r="AH239" s="58">
        <v>4.583333333333333</v>
      </c>
      <c r="AI239" s="58">
        <v>5.384615384615385</v>
      </c>
      <c r="AJ239" s="58">
        <v>4.9230769230769234</v>
      </c>
      <c r="AK239" s="58">
        <v>6.333333333333333</v>
      </c>
      <c r="AL239" s="58">
        <v>4.4444444444444446</v>
      </c>
      <c r="AM239" s="58">
        <v>5.4</v>
      </c>
      <c r="AN239" s="59">
        <v>4.7857142857142856</v>
      </c>
      <c r="AO239" s="49">
        <v>5.2970940170940164</v>
      </c>
      <c r="AP239" s="49">
        <v>4.2807692307692307</v>
      </c>
      <c r="AQ239" s="49">
        <v>4.3618881118881117</v>
      </c>
      <c r="AR239" s="60">
        <v>5.2713675213675213</v>
      </c>
      <c r="AS239" s="61">
        <v>94.5</v>
      </c>
      <c r="AT239" s="61">
        <v>-0.5</v>
      </c>
      <c r="AU239" s="61">
        <v>68</v>
      </c>
      <c r="AV239" s="87">
        <f t="shared" ref="AV239:AY240" si="243">IF(AO239&lt;MEDIAN(AO:AO),0,1)</f>
        <v>1</v>
      </c>
      <c r="AW239" s="85">
        <f t="shared" si="243"/>
        <v>0</v>
      </c>
      <c r="AX239" s="85">
        <f t="shared" si="243"/>
        <v>0</v>
      </c>
      <c r="AY239" s="85">
        <f t="shared" si="243"/>
        <v>1</v>
      </c>
      <c r="AZ239" s="85">
        <f t="shared" si="202"/>
        <v>1</v>
      </c>
      <c r="BA239" s="85" t="e">
        <f t="shared" si="203"/>
        <v>#N/A</v>
      </c>
      <c r="BB239" s="85">
        <f t="shared" si="204"/>
        <v>0</v>
      </c>
      <c r="BC239" s="85">
        <f t="shared" si="205"/>
        <v>1</v>
      </c>
      <c r="BD239" s="85">
        <f t="shared" si="206"/>
        <v>1</v>
      </c>
      <c r="BE239" s="85">
        <f t="shared" si="207"/>
        <v>0</v>
      </c>
      <c r="BF239" s="85">
        <f t="shared" si="208"/>
        <v>0</v>
      </c>
      <c r="BG239" s="79">
        <f t="shared" si="222"/>
        <v>2</v>
      </c>
      <c r="BH239" s="79">
        <f t="shared" si="209"/>
        <v>2</v>
      </c>
      <c r="BI239" s="85">
        <f t="shared" si="239"/>
        <v>0</v>
      </c>
      <c r="BJ239" s="85">
        <f t="shared" si="219"/>
        <v>0</v>
      </c>
      <c r="BK239" s="85">
        <f t="shared" si="229"/>
        <v>0</v>
      </c>
      <c r="BL239" s="85">
        <f t="shared" si="225"/>
        <v>0</v>
      </c>
      <c r="BM239" s="85">
        <f t="shared" si="230"/>
        <v>0</v>
      </c>
      <c r="BN239" s="85">
        <f t="shared" si="228"/>
        <v>1</v>
      </c>
      <c r="BO239" s="85">
        <f t="shared" si="226"/>
        <v>0</v>
      </c>
      <c r="BP239" s="85">
        <f t="shared" si="231"/>
        <v>1</v>
      </c>
      <c r="BQ239" s="85">
        <f t="shared" si="236"/>
        <v>1</v>
      </c>
      <c r="BR239" s="85">
        <f t="shared" si="215"/>
        <v>0</v>
      </c>
      <c r="BS239" s="85">
        <f t="shared" si="240"/>
        <v>0</v>
      </c>
      <c r="BT239" s="85">
        <f t="shared" si="234"/>
        <v>1</v>
      </c>
      <c r="BU239" s="85">
        <f t="shared" si="235"/>
        <v>0</v>
      </c>
      <c r="BV239" s="85">
        <f t="shared" si="242"/>
        <v>1</v>
      </c>
      <c r="BW239" s="85">
        <f t="shared" ref="BW239:BW302" si="244">_xlfn.IFS(ISBLANK(AL239),"NA", AL239&gt;MEDIAN(AL:AL),1,AL239&lt;MEDIAN(AL:AL),0)</f>
        <v>0</v>
      </c>
      <c r="BX239" s="85">
        <f t="shared" si="237"/>
        <v>1</v>
      </c>
      <c r="BY239" s="85">
        <f t="shared" si="223"/>
        <v>1</v>
      </c>
      <c r="BZ239" s="40">
        <f>LOOKUP(A239,ANT!D:D,ANT!K:K)</f>
        <v>84.0277777777777</v>
      </c>
    </row>
    <row r="240" spans="1:143" x14ac:dyDescent="0.2">
      <c r="A240" s="40" t="s">
        <v>535</v>
      </c>
      <c r="B240" s="67">
        <v>2.1</v>
      </c>
      <c r="C240" s="27">
        <v>2</v>
      </c>
      <c r="D240" s="27">
        <v>1</v>
      </c>
      <c r="E240" s="122">
        <v>7</v>
      </c>
      <c r="F240" s="2">
        <v>6</v>
      </c>
      <c r="G240" s="124">
        <v>76</v>
      </c>
      <c r="H240" s="115">
        <v>1</v>
      </c>
      <c r="I240" s="56">
        <v>9.3000000000000007</v>
      </c>
      <c r="J240" s="68" t="s">
        <v>106</v>
      </c>
      <c r="R240" s="76" t="str">
        <f t="shared" si="199"/>
        <v>NA</v>
      </c>
      <c r="S240" s="76" t="str">
        <f t="shared" si="200"/>
        <v>NA</v>
      </c>
      <c r="T240" s="76" t="str">
        <f t="shared" si="201"/>
        <v>NA</v>
      </c>
      <c r="U240" s="76" t="s">
        <v>788</v>
      </c>
      <c r="V240" s="76" t="str">
        <f t="shared" si="210"/>
        <v>NA</v>
      </c>
      <c r="W240" s="76" t="str">
        <f t="shared" si="211"/>
        <v>NA</v>
      </c>
      <c r="X240" s="58">
        <v>4</v>
      </c>
      <c r="Y240" s="58">
        <v>4.6923076923076925</v>
      </c>
      <c r="Z240" s="58">
        <v>5.3076923076923075</v>
      </c>
      <c r="AA240" s="58">
        <v>5.3076923076923075</v>
      </c>
      <c r="AB240" s="58">
        <v>3.7692307692307692</v>
      </c>
      <c r="AC240" s="58">
        <v>3.2307692307692308</v>
      </c>
      <c r="AD240" s="58">
        <v>4.25</v>
      </c>
      <c r="AE240" s="58">
        <v>4</v>
      </c>
      <c r="AF240" s="58">
        <v>3.9166666666666665</v>
      </c>
      <c r="AG240" s="58">
        <v>2.8461538461538463</v>
      </c>
      <c r="AH240" s="58">
        <v>4.166666666666667</v>
      </c>
      <c r="AI240" s="58">
        <v>5.0769230769230766</v>
      </c>
      <c r="AJ240" s="58">
        <v>4.6923076923076925</v>
      </c>
      <c r="AK240" s="58">
        <v>4.2727272727272725</v>
      </c>
      <c r="AL240" s="58">
        <v>5</v>
      </c>
      <c r="AM240" s="58">
        <v>4.5999999999999996</v>
      </c>
      <c r="AN240" s="59">
        <v>4.8571428571428568</v>
      </c>
      <c r="AO240" s="49">
        <v>4.7283916083916084</v>
      </c>
      <c r="AP240" s="49">
        <v>3.8358974358974356</v>
      </c>
      <c r="AQ240" s="49">
        <v>4.3846153846153841</v>
      </c>
      <c r="AR240" s="60">
        <v>4.7604895104895109</v>
      </c>
      <c r="AS240" s="51">
        <v>138.5</v>
      </c>
      <c r="AT240" s="51">
        <v>80.5</v>
      </c>
      <c r="AU240" s="51">
        <v>18</v>
      </c>
      <c r="AV240" s="87">
        <f t="shared" si="243"/>
        <v>1</v>
      </c>
      <c r="AW240" s="85">
        <f t="shared" si="243"/>
        <v>0</v>
      </c>
      <c r="AX240" s="85">
        <f t="shared" si="243"/>
        <v>0</v>
      </c>
      <c r="AY240" s="85">
        <f t="shared" si="243"/>
        <v>0</v>
      </c>
      <c r="AZ240" s="85" t="e">
        <f t="shared" si="202"/>
        <v>#N/A</v>
      </c>
      <c r="BA240" s="85">
        <f t="shared" si="203"/>
        <v>0</v>
      </c>
      <c r="BB240" s="85">
        <f t="shared" si="204"/>
        <v>0</v>
      </c>
      <c r="BC240" s="85" t="e">
        <f t="shared" si="205"/>
        <v>#N/A</v>
      </c>
      <c r="BD240" s="85">
        <f t="shared" si="206"/>
        <v>1</v>
      </c>
      <c r="BE240" s="85">
        <f t="shared" si="207"/>
        <v>1</v>
      </c>
      <c r="BF240" s="85">
        <f t="shared" si="208"/>
        <v>0</v>
      </c>
      <c r="BG240" s="79">
        <f t="shared" si="222"/>
        <v>2</v>
      </c>
      <c r="BH240" s="79">
        <f t="shared" si="209"/>
        <v>0</v>
      </c>
      <c r="BI240" s="85">
        <f t="shared" si="239"/>
        <v>0</v>
      </c>
      <c r="BJ240" s="85">
        <f t="shared" si="219"/>
        <v>0</v>
      </c>
      <c r="BK240" s="85">
        <f t="shared" si="229"/>
        <v>1</v>
      </c>
      <c r="BL240" s="85">
        <f t="shared" si="225"/>
        <v>1</v>
      </c>
      <c r="BM240" s="85">
        <f t="shared" si="230"/>
        <v>0</v>
      </c>
      <c r="BN240" s="85">
        <f t="shared" si="228"/>
        <v>0</v>
      </c>
      <c r="BO240" s="85">
        <f t="shared" si="226"/>
        <v>0</v>
      </c>
      <c r="BP240" s="85">
        <f t="shared" si="231"/>
        <v>0</v>
      </c>
      <c r="BQ240" s="85">
        <f t="shared" si="236"/>
        <v>0</v>
      </c>
      <c r="BR240" s="85">
        <f t="shared" si="215"/>
        <v>0</v>
      </c>
      <c r="BS240" s="85">
        <f t="shared" si="240"/>
        <v>0</v>
      </c>
      <c r="BT240" s="85">
        <f t="shared" si="234"/>
        <v>1</v>
      </c>
      <c r="BU240" s="85">
        <f t="shared" si="235"/>
        <v>0</v>
      </c>
      <c r="BV240" s="85">
        <f t="shared" si="242"/>
        <v>0</v>
      </c>
      <c r="BW240" s="85">
        <f t="shared" si="244"/>
        <v>1</v>
      </c>
      <c r="BX240" s="85">
        <f t="shared" si="237"/>
        <v>1</v>
      </c>
      <c r="BY240" s="85">
        <f t="shared" si="223"/>
        <v>1</v>
      </c>
      <c r="BZ240" s="40">
        <f>LOOKUP(A240,ANT!D:D,ANT!K:K)</f>
        <v>86.8055555555555</v>
      </c>
    </row>
    <row r="241" spans="1:143" ht="17" x14ac:dyDescent="0.2">
      <c r="A241" s="40" t="s">
        <v>537</v>
      </c>
      <c r="B241" s="67">
        <v>2.1</v>
      </c>
      <c r="C241" s="27">
        <v>2</v>
      </c>
      <c r="D241" s="27">
        <v>1</v>
      </c>
      <c r="E241" s="122">
        <v>7</v>
      </c>
      <c r="F241" s="2">
        <v>6</v>
      </c>
      <c r="G241" s="124">
        <v>81</v>
      </c>
      <c r="H241" s="115">
        <v>1</v>
      </c>
      <c r="I241" s="56">
        <v>9</v>
      </c>
      <c r="J241" s="68" t="s">
        <v>70</v>
      </c>
      <c r="L241" s="45">
        <v>6</v>
      </c>
      <c r="M241" s="45">
        <v>8</v>
      </c>
      <c r="O241" s="45">
        <v>12</v>
      </c>
      <c r="P241" s="46">
        <v>1</v>
      </c>
      <c r="R241" s="76">
        <f t="shared" si="199"/>
        <v>2</v>
      </c>
      <c r="S241" s="76">
        <f t="shared" si="200"/>
        <v>1</v>
      </c>
      <c r="T241" s="76">
        <f t="shared" si="201"/>
        <v>1</v>
      </c>
      <c r="U241" s="76">
        <v>2</v>
      </c>
      <c r="V241" s="76">
        <f t="shared" si="210"/>
        <v>1</v>
      </c>
      <c r="W241" s="76">
        <f t="shared" si="211"/>
        <v>1</v>
      </c>
      <c r="AR241" s="52"/>
      <c r="AV241" s="87" t="s">
        <v>788</v>
      </c>
      <c r="AW241" s="85" t="s">
        <v>788</v>
      </c>
      <c r="AX241" s="85" t="s">
        <v>788</v>
      </c>
      <c r="AY241" s="85" t="s">
        <v>788</v>
      </c>
      <c r="AZ241" s="85" t="str">
        <f t="shared" si="202"/>
        <v>NA</v>
      </c>
      <c r="BA241" s="85" t="str">
        <f t="shared" si="203"/>
        <v>NA</v>
      </c>
      <c r="BB241" s="85" t="str">
        <f t="shared" si="204"/>
        <v>NA</v>
      </c>
      <c r="BC241" s="85" t="str">
        <f t="shared" si="205"/>
        <v>NA</v>
      </c>
      <c r="BD241" s="85" t="str">
        <f t="shared" si="206"/>
        <v>NA</v>
      </c>
      <c r="BE241" s="85" t="str">
        <f t="shared" si="207"/>
        <v>NA</v>
      </c>
      <c r="BF241" s="85" t="str">
        <f t="shared" si="208"/>
        <v>NA</v>
      </c>
      <c r="BG241" s="79" t="str">
        <f t="shared" si="222"/>
        <v>NA</v>
      </c>
      <c r="BH241" s="79" t="str">
        <f t="shared" si="209"/>
        <v>NA</v>
      </c>
      <c r="BI241" s="85" t="str">
        <f t="shared" si="239"/>
        <v>NA</v>
      </c>
      <c r="BJ241" s="85" t="str">
        <f t="shared" si="219"/>
        <v>NA</v>
      </c>
      <c r="BK241" s="85" t="str">
        <f t="shared" si="229"/>
        <v>NA</v>
      </c>
      <c r="BL241" s="85" t="str">
        <f t="shared" si="225"/>
        <v>NA</v>
      </c>
      <c r="BM241" s="85" t="str">
        <f t="shared" si="230"/>
        <v>NA</v>
      </c>
      <c r="BN241" s="85" t="str">
        <f t="shared" si="228"/>
        <v>NA</v>
      </c>
      <c r="BO241" s="85" t="str">
        <f t="shared" si="226"/>
        <v>NA</v>
      </c>
      <c r="BP241" s="85" t="str">
        <f t="shared" si="231"/>
        <v>NA</v>
      </c>
      <c r="BQ241" s="85" t="str">
        <f t="shared" si="236"/>
        <v>NA</v>
      </c>
      <c r="BR241" s="85" t="str">
        <f t="shared" si="215"/>
        <v>NA</v>
      </c>
      <c r="BS241" s="85" t="str">
        <f t="shared" si="240"/>
        <v>NA</v>
      </c>
      <c r="BT241" s="85" t="str">
        <f t="shared" si="234"/>
        <v>NA</v>
      </c>
      <c r="BU241" s="85" t="str">
        <f t="shared" si="235"/>
        <v>NA</v>
      </c>
      <c r="BV241" s="85" t="str">
        <f t="shared" si="242"/>
        <v>NA</v>
      </c>
      <c r="BW241" s="85" t="str">
        <f t="shared" si="244"/>
        <v>NA</v>
      </c>
      <c r="BX241" s="85" t="str">
        <f t="shared" si="237"/>
        <v>NA</v>
      </c>
      <c r="BY241" s="85" t="str">
        <f t="shared" si="223"/>
        <v>NA</v>
      </c>
      <c r="EG241" s="66"/>
      <c r="EH241" s="66"/>
      <c r="EI241" s="66"/>
      <c r="EJ241" s="66"/>
      <c r="EK241" s="66"/>
      <c r="EL241" s="66"/>
      <c r="EM241" s="66"/>
    </row>
    <row r="242" spans="1:143" ht="17" x14ac:dyDescent="0.2">
      <c r="A242" s="40" t="s">
        <v>539</v>
      </c>
      <c r="B242" s="67">
        <v>2.1</v>
      </c>
      <c r="C242" s="27">
        <v>2</v>
      </c>
      <c r="D242" s="27">
        <v>1</v>
      </c>
      <c r="E242" s="122">
        <v>7</v>
      </c>
      <c r="G242" s="124"/>
      <c r="H242" s="115">
        <v>0</v>
      </c>
      <c r="I242" s="56">
        <v>8.3000000000000007</v>
      </c>
      <c r="J242" s="68" t="s">
        <v>70</v>
      </c>
      <c r="L242" s="45">
        <v>10</v>
      </c>
      <c r="O242" s="45">
        <v>14</v>
      </c>
      <c r="P242" s="46">
        <v>1</v>
      </c>
      <c r="R242" s="76">
        <f t="shared" si="199"/>
        <v>1</v>
      </c>
      <c r="S242" s="76">
        <f t="shared" si="200"/>
        <v>1</v>
      </c>
      <c r="T242" s="76">
        <f t="shared" si="201"/>
        <v>1</v>
      </c>
      <c r="U242" s="76">
        <v>1</v>
      </c>
      <c r="V242" s="76">
        <f t="shared" si="210"/>
        <v>0</v>
      </c>
      <c r="W242" s="76">
        <f t="shared" si="211"/>
        <v>0</v>
      </c>
      <c r="AR242" s="52"/>
      <c r="AV242" s="87" t="s">
        <v>788</v>
      </c>
      <c r="AW242" s="85" t="s">
        <v>788</v>
      </c>
      <c r="AX242" s="85" t="s">
        <v>788</v>
      </c>
      <c r="AY242" s="85" t="s">
        <v>788</v>
      </c>
      <c r="AZ242" s="85" t="str">
        <f t="shared" si="202"/>
        <v>NA</v>
      </c>
      <c r="BA242" s="85" t="str">
        <f t="shared" si="203"/>
        <v>NA</v>
      </c>
      <c r="BB242" s="85" t="str">
        <f t="shared" si="204"/>
        <v>NA</v>
      </c>
      <c r="BC242" s="85" t="str">
        <f t="shared" si="205"/>
        <v>NA</v>
      </c>
      <c r="BD242" s="85" t="str">
        <f t="shared" si="206"/>
        <v>NA</v>
      </c>
      <c r="BE242" s="85" t="str">
        <f t="shared" si="207"/>
        <v>NA</v>
      </c>
      <c r="BF242" s="85" t="str">
        <f t="shared" si="208"/>
        <v>NA</v>
      </c>
      <c r="BG242" s="79" t="str">
        <f t="shared" si="222"/>
        <v>NA</v>
      </c>
      <c r="BH242" s="79" t="str">
        <f t="shared" si="209"/>
        <v>NA</v>
      </c>
      <c r="BI242" s="85" t="str">
        <f t="shared" si="239"/>
        <v>NA</v>
      </c>
      <c r="BJ242" s="85" t="str">
        <f t="shared" si="219"/>
        <v>NA</v>
      </c>
      <c r="BK242" s="85" t="str">
        <f t="shared" si="229"/>
        <v>NA</v>
      </c>
      <c r="BL242" s="85" t="str">
        <f t="shared" si="225"/>
        <v>NA</v>
      </c>
      <c r="BM242" s="85" t="str">
        <f t="shared" si="230"/>
        <v>NA</v>
      </c>
      <c r="BN242" s="85" t="str">
        <f t="shared" si="228"/>
        <v>NA</v>
      </c>
      <c r="BO242" s="85" t="str">
        <f t="shared" si="226"/>
        <v>NA</v>
      </c>
      <c r="BP242" s="85" t="str">
        <f t="shared" si="231"/>
        <v>NA</v>
      </c>
      <c r="BQ242" s="85" t="str">
        <f t="shared" si="236"/>
        <v>NA</v>
      </c>
      <c r="BR242" s="85" t="str">
        <f t="shared" si="215"/>
        <v>NA</v>
      </c>
      <c r="BS242" s="85" t="str">
        <f t="shared" si="240"/>
        <v>NA</v>
      </c>
      <c r="BT242" s="85" t="str">
        <f t="shared" si="234"/>
        <v>NA</v>
      </c>
      <c r="BU242" s="85" t="str">
        <f t="shared" si="235"/>
        <v>NA</v>
      </c>
      <c r="BV242" s="85" t="str">
        <f t="shared" si="242"/>
        <v>NA</v>
      </c>
      <c r="BW242" s="85" t="str">
        <f t="shared" si="244"/>
        <v>NA</v>
      </c>
      <c r="BX242" s="85" t="str">
        <f t="shared" si="237"/>
        <v>NA</v>
      </c>
      <c r="BY242" s="85" t="str">
        <f t="shared" si="223"/>
        <v>NA</v>
      </c>
      <c r="EG242" s="66"/>
      <c r="EH242" s="66"/>
      <c r="EI242" s="66"/>
      <c r="EJ242" s="66"/>
      <c r="EK242" s="66"/>
      <c r="EL242" s="66"/>
      <c r="EM242" s="66"/>
    </row>
    <row r="243" spans="1:143" x14ac:dyDescent="0.2">
      <c r="A243" s="40" t="s">
        <v>541</v>
      </c>
      <c r="B243" s="67">
        <v>2.1</v>
      </c>
      <c r="C243" s="27">
        <v>2</v>
      </c>
      <c r="D243" s="27">
        <v>1</v>
      </c>
      <c r="E243" s="122">
        <v>7</v>
      </c>
      <c r="F243" s="2">
        <v>7</v>
      </c>
      <c r="G243" s="124">
        <v>84</v>
      </c>
      <c r="H243" s="115">
        <v>1</v>
      </c>
      <c r="I243" s="56">
        <v>9</v>
      </c>
      <c r="J243" s="68" t="s">
        <v>37</v>
      </c>
      <c r="K243" s="45" t="s">
        <v>491</v>
      </c>
      <c r="L243" s="45">
        <v>5</v>
      </c>
      <c r="M243" s="45">
        <v>8</v>
      </c>
      <c r="O243" s="45">
        <v>13</v>
      </c>
      <c r="P243" s="46">
        <v>0</v>
      </c>
      <c r="Q243" s="45">
        <v>1</v>
      </c>
      <c r="R243" s="76">
        <f t="shared" si="199"/>
        <v>2</v>
      </c>
      <c r="S243" s="76">
        <f t="shared" si="200"/>
        <v>1</v>
      </c>
      <c r="T243" s="76">
        <f t="shared" si="201"/>
        <v>0</v>
      </c>
      <c r="U243" s="76">
        <v>2</v>
      </c>
      <c r="V243" s="76">
        <f t="shared" si="210"/>
        <v>1</v>
      </c>
      <c r="W243" s="76">
        <f t="shared" si="211"/>
        <v>0</v>
      </c>
      <c r="X243" s="58">
        <v>4.7692307692307692</v>
      </c>
      <c r="Y243" s="58">
        <v>5.1538461538461542</v>
      </c>
      <c r="Z243" s="58">
        <v>5.3076923076923075</v>
      </c>
      <c r="AA243" s="58">
        <v>4.916666666666667</v>
      </c>
      <c r="AB243" s="58">
        <v>5.0909090909090908</v>
      </c>
      <c r="AC243" s="58">
        <v>5.5</v>
      </c>
      <c r="AD243" s="58">
        <v>4.25</v>
      </c>
      <c r="AE243" s="58">
        <v>4.0909090909090908</v>
      </c>
      <c r="AF243" s="58">
        <v>5.25</v>
      </c>
      <c r="AG243" s="58">
        <v>4.5384615384615383</v>
      </c>
      <c r="AH243" s="58">
        <v>4.9090909090909092</v>
      </c>
      <c r="AI243" s="58">
        <v>4.615384615384615</v>
      </c>
      <c r="AJ243" s="58">
        <v>4.2307692307692308</v>
      </c>
      <c r="AK243" s="58">
        <v>6.25</v>
      </c>
      <c r="AL243" s="58">
        <v>5.2222222222222223</v>
      </c>
      <c r="AM243" s="58">
        <v>5</v>
      </c>
      <c r="AN243" s="59">
        <v>5.1428571428571432</v>
      </c>
      <c r="AO243" s="49">
        <v>5.0636752136752134</v>
      </c>
      <c r="AP243" s="49">
        <v>4.6076923076923073</v>
      </c>
      <c r="AQ243" s="49">
        <v>5.1230574980574977</v>
      </c>
      <c r="AR243" s="60">
        <v>5.079594017094017</v>
      </c>
      <c r="AS243" s="51">
        <v>43.5</v>
      </c>
      <c r="AT243" s="51">
        <v>75</v>
      </c>
      <c r="AU243" s="51">
        <v>123.5</v>
      </c>
      <c r="AV243" s="87">
        <f t="shared" ref="AV243:AY249" si="245">IF(AO243&lt;MEDIAN(AO:AO),0,1)</f>
        <v>1</v>
      </c>
      <c r="AW243" s="85">
        <f t="shared" si="245"/>
        <v>1</v>
      </c>
      <c r="AX243" s="85">
        <f t="shared" si="245"/>
        <v>1</v>
      </c>
      <c r="AY243" s="85">
        <f t="shared" si="245"/>
        <v>1</v>
      </c>
      <c r="AZ243" s="85">
        <f t="shared" si="202"/>
        <v>1</v>
      </c>
      <c r="BA243" s="85">
        <f t="shared" si="203"/>
        <v>1</v>
      </c>
      <c r="BB243" s="85">
        <f t="shared" si="204"/>
        <v>1</v>
      </c>
      <c r="BC243" s="85">
        <f t="shared" si="205"/>
        <v>1</v>
      </c>
      <c r="BD243" s="85">
        <f t="shared" si="206"/>
        <v>0</v>
      </c>
      <c r="BE243" s="85">
        <f t="shared" si="207"/>
        <v>1</v>
      </c>
      <c r="BF243" s="85">
        <f t="shared" si="208"/>
        <v>1</v>
      </c>
      <c r="BG243" s="79">
        <f t="shared" si="222"/>
        <v>3</v>
      </c>
      <c r="BH243" s="79">
        <f t="shared" si="209"/>
        <v>3</v>
      </c>
      <c r="BI243" s="85">
        <f t="shared" si="239"/>
        <v>1</v>
      </c>
      <c r="BJ243" s="85">
        <f t="shared" si="219"/>
        <v>1</v>
      </c>
      <c r="BK243" s="85">
        <f t="shared" si="229"/>
        <v>1</v>
      </c>
      <c r="BL243" s="85">
        <f t="shared" si="225"/>
        <v>1</v>
      </c>
      <c r="BM243" s="85">
        <f t="shared" si="230"/>
        <v>0</v>
      </c>
      <c r="BN243" s="85">
        <f t="shared" si="228"/>
        <v>1</v>
      </c>
      <c r="BO243" s="85">
        <f t="shared" si="226"/>
        <v>0</v>
      </c>
      <c r="BP243" s="85">
        <f t="shared" si="231"/>
        <v>1</v>
      </c>
      <c r="BQ243" s="85">
        <f t="shared" si="236"/>
        <v>1</v>
      </c>
      <c r="BR243" s="85">
        <f t="shared" si="215"/>
        <v>1</v>
      </c>
      <c r="BS243" s="85">
        <f t="shared" si="240"/>
        <v>1</v>
      </c>
      <c r="BT243" s="85">
        <f t="shared" si="234"/>
        <v>1</v>
      </c>
      <c r="BU243" s="85">
        <f t="shared" si="235"/>
        <v>0</v>
      </c>
      <c r="BV243" s="85">
        <f t="shared" si="242"/>
        <v>1</v>
      </c>
      <c r="BW243" s="85">
        <f t="shared" si="244"/>
        <v>1</v>
      </c>
      <c r="BX243" s="85">
        <f t="shared" si="237"/>
        <v>1</v>
      </c>
      <c r="BY243" s="85">
        <f t="shared" si="223"/>
        <v>1</v>
      </c>
      <c r="BZ243" s="40">
        <f>LOOKUP(A243,ANT!D:D,ANT!K:K)</f>
        <v>75</v>
      </c>
    </row>
    <row r="244" spans="1:143" x14ac:dyDescent="0.2">
      <c r="A244" s="40" t="s">
        <v>543</v>
      </c>
      <c r="B244" s="67">
        <v>2.1</v>
      </c>
      <c r="C244" s="27">
        <v>2</v>
      </c>
      <c r="D244" s="27">
        <v>1</v>
      </c>
      <c r="E244" s="122">
        <v>7</v>
      </c>
      <c r="F244" s="2">
        <v>6</v>
      </c>
      <c r="G244" s="124">
        <v>81</v>
      </c>
      <c r="H244" s="115">
        <v>0</v>
      </c>
      <c r="I244" s="56">
        <v>9.3000000000000007</v>
      </c>
      <c r="J244" s="68" t="s">
        <v>37</v>
      </c>
      <c r="K244" s="45" t="s">
        <v>491</v>
      </c>
      <c r="L244" s="45">
        <v>7</v>
      </c>
      <c r="M244" s="45">
        <v>7</v>
      </c>
      <c r="O244" s="45">
        <v>14</v>
      </c>
      <c r="P244" s="46">
        <v>0</v>
      </c>
      <c r="Q244" s="45">
        <v>1</v>
      </c>
      <c r="R244" s="76">
        <f t="shared" si="199"/>
        <v>2</v>
      </c>
      <c r="S244" s="76">
        <f t="shared" si="200"/>
        <v>1</v>
      </c>
      <c r="T244" s="76">
        <f t="shared" si="201"/>
        <v>0</v>
      </c>
      <c r="U244" s="76">
        <v>2</v>
      </c>
      <c r="V244" s="76">
        <f t="shared" si="210"/>
        <v>0</v>
      </c>
      <c r="W244" s="76">
        <f t="shared" si="211"/>
        <v>0</v>
      </c>
      <c r="X244" s="58">
        <v>3.6153846153846154</v>
      </c>
      <c r="Y244" s="58">
        <v>3.4615384615384617</v>
      </c>
      <c r="Z244" s="58">
        <v>5.4615384615384617</v>
      </c>
      <c r="AA244" s="58">
        <v>4.4615384615384617</v>
      </c>
      <c r="AB244" s="58">
        <v>4.3076923076923075</v>
      </c>
      <c r="AC244" s="58">
        <v>5.5384615384615383</v>
      </c>
      <c r="AD244" s="58">
        <v>4.75</v>
      </c>
      <c r="AE244" s="58">
        <v>4.25</v>
      </c>
      <c r="AF244" s="58">
        <v>4.25</v>
      </c>
      <c r="AG244" s="58">
        <v>4.0769230769230766</v>
      </c>
      <c r="AH244" s="58">
        <v>5.8461538461538458</v>
      </c>
      <c r="AI244" s="58">
        <v>4.6923076923076925</v>
      </c>
      <c r="AJ244" s="58">
        <v>4.4615384615384617</v>
      </c>
      <c r="AK244" s="58">
        <v>5.75</v>
      </c>
      <c r="AL244" s="58">
        <v>4.4444444444444446</v>
      </c>
      <c r="AM244" s="58">
        <v>5.6</v>
      </c>
      <c r="AN244" s="59">
        <v>4.8571428571428568</v>
      </c>
      <c r="AO244" s="49">
        <v>4.9896581196581193</v>
      </c>
      <c r="AP244" s="49">
        <v>4.634615384615385</v>
      </c>
      <c r="AQ244" s="49">
        <v>4.4743589743589745</v>
      </c>
      <c r="AR244" s="60">
        <v>4.837072649572649</v>
      </c>
      <c r="AS244" s="51">
        <v>-14</v>
      </c>
      <c r="AT244" s="51">
        <v>-97.5</v>
      </c>
      <c r="AU244" s="51">
        <v>-103.5</v>
      </c>
      <c r="AV244" s="87">
        <f t="shared" si="245"/>
        <v>1</v>
      </c>
      <c r="AW244" s="85">
        <f t="shared" si="245"/>
        <v>1</v>
      </c>
      <c r="AX244" s="85">
        <f t="shared" si="245"/>
        <v>0</v>
      </c>
      <c r="AY244" s="85">
        <f t="shared" si="245"/>
        <v>1</v>
      </c>
      <c r="AZ244" s="85">
        <f t="shared" si="202"/>
        <v>1</v>
      </c>
      <c r="BA244" s="85">
        <f t="shared" si="203"/>
        <v>1</v>
      </c>
      <c r="BB244" s="85" t="e">
        <f t="shared" si="204"/>
        <v>#N/A</v>
      </c>
      <c r="BC244" s="85" t="e">
        <f t="shared" si="205"/>
        <v>#N/A</v>
      </c>
      <c r="BD244" s="85">
        <f t="shared" si="206"/>
        <v>0</v>
      </c>
      <c r="BE244" s="85">
        <f t="shared" si="207"/>
        <v>0</v>
      </c>
      <c r="BF244" s="85">
        <f t="shared" si="208"/>
        <v>0</v>
      </c>
      <c r="BG244" s="79">
        <f t="shared" si="222"/>
        <v>3</v>
      </c>
      <c r="BH244" s="79">
        <f t="shared" si="209"/>
        <v>3</v>
      </c>
      <c r="BI244" s="85">
        <f t="shared" si="239"/>
        <v>0</v>
      </c>
      <c r="BJ244" s="85">
        <f t="shared" si="219"/>
        <v>0</v>
      </c>
      <c r="BK244" s="85">
        <f t="shared" si="229"/>
        <v>1</v>
      </c>
      <c r="BL244" s="85">
        <f t="shared" si="225"/>
        <v>1</v>
      </c>
      <c r="BM244" s="85">
        <f t="shared" si="230"/>
        <v>0</v>
      </c>
      <c r="BN244" s="85">
        <f t="shared" si="228"/>
        <v>1</v>
      </c>
      <c r="BO244" s="85">
        <f t="shared" si="226"/>
        <v>1</v>
      </c>
      <c r="BP244" s="85">
        <f t="shared" si="231"/>
        <v>1</v>
      </c>
      <c r="BQ244" s="85">
        <f t="shared" si="236"/>
        <v>1</v>
      </c>
      <c r="BR244" s="85">
        <f t="shared" si="215"/>
        <v>0</v>
      </c>
      <c r="BS244" s="85">
        <f t="shared" si="240"/>
        <v>1</v>
      </c>
      <c r="BT244" s="85">
        <f t="shared" si="234"/>
        <v>1</v>
      </c>
      <c r="BU244" s="85">
        <f t="shared" si="235"/>
        <v>0</v>
      </c>
      <c r="BV244" s="85">
        <f t="shared" si="242"/>
        <v>1</v>
      </c>
      <c r="BW244" s="85">
        <f t="shared" si="244"/>
        <v>0</v>
      </c>
      <c r="BX244" s="85">
        <f t="shared" si="237"/>
        <v>1</v>
      </c>
      <c r="BY244" s="85">
        <f t="shared" si="223"/>
        <v>1</v>
      </c>
      <c r="BZ244" s="40">
        <f>LOOKUP(A244,ANT!D:D,ANT!K:K)</f>
        <v>62.5</v>
      </c>
    </row>
    <row r="245" spans="1:143" x14ac:dyDescent="0.2">
      <c r="A245" s="40" t="s">
        <v>545</v>
      </c>
      <c r="B245" s="67">
        <v>2.1</v>
      </c>
      <c r="C245" s="27">
        <v>2</v>
      </c>
      <c r="D245" s="27">
        <v>1</v>
      </c>
      <c r="E245" s="122">
        <v>7</v>
      </c>
      <c r="F245" s="2">
        <v>6</v>
      </c>
      <c r="G245" s="124">
        <v>77</v>
      </c>
      <c r="H245" s="115">
        <v>0</v>
      </c>
      <c r="I245" s="56">
        <v>9</v>
      </c>
      <c r="J245" s="68" t="s">
        <v>37</v>
      </c>
      <c r="L245" s="45">
        <v>7</v>
      </c>
      <c r="M245" s="45">
        <v>7</v>
      </c>
      <c r="O245" s="45">
        <v>13</v>
      </c>
      <c r="P245" s="46">
        <v>1</v>
      </c>
      <c r="R245" s="76">
        <f t="shared" si="199"/>
        <v>2</v>
      </c>
      <c r="S245" s="76">
        <f t="shared" si="200"/>
        <v>1</v>
      </c>
      <c r="T245" s="76">
        <f t="shared" si="201"/>
        <v>1</v>
      </c>
      <c r="U245" s="76">
        <v>2</v>
      </c>
      <c r="V245" s="76">
        <f t="shared" si="210"/>
        <v>1</v>
      </c>
      <c r="W245" s="76">
        <f t="shared" si="211"/>
        <v>1</v>
      </c>
      <c r="X245" s="58">
        <v>7</v>
      </c>
      <c r="Y245" s="58">
        <v>4.083333333333333</v>
      </c>
      <c r="Z245" s="58">
        <v>5.3076923076923075</v>
      </c>
      <c r="AA245" s="58">
        <v>4.384615384615385</v>
      </c>
      <c r="AB245" s="58">
        <v>4.2307692307692308</v>
      </c>
      <c r="AC245" s="58">
        <v>4.615384615384615</v>
      </c>
      <c r="AD245" s="58">
        <v>3.8333333333333335</v>
      </c>
      <c r="AE245" s="58">
        <v>3.3333333333333335</v>
      </c>
      <c r="AF245" s="58">
        <v>4.583333333333333</v>
      </c>
      <c r="AG245" s="58">
        <v>4.8461538461538458</v>
      </c>
      <c r="AH245" s="58">
        <v>4.2307692307692308</v>
      </c>
      <c r="AI245" s="58">
        <v>3</v>
      </c>
      <c r="AJ245" s="58">
        <v>3.8181818181818183</v>
      </c>
      <c r="AK245" s="58">
        <v>4.583333333333333</v>
      </c>
      <c r="AL245" s="58">
        <v>4.333333333333333</v>
      </c>
      <c r="AM245" s="58">
        <v>5.6</v>
      </c>
      <c r="AN245" s="59">
        <v>4.7857142857142856</v>
      </c>
      <c r="AO245" s="49">
        <v>4.2669696969696975</v>
      </c>
      <c r="AP245" s="49">
        <v>4.1653846153846157</v>
      </c>
      <c r="AQ245" s="49">
        <v>4.9369658119658117</v>
      </c>
      <c r="AR245" s="60">
        <v>3.9337121212121211</v>
      </c>
      <c r="AS245" s="51">
        <v>224.5</v>
      </c>
      <c r="AT245" s="51">
        <v>124</v>
      </c>
      <c r="AU245" s="51">
        <v>101.5</v>
      </c>
      <c r="AV245" s="87">
        <f t="shared" si="245"/>
        <v>0</v>
      </c>
      <c r="AW245" s="85">
        <f t="shared" si="245"/>
        <v>0</v>
      </c>
      <c r="AX245" s="85">
        <f t="shared" si="245"/>
        <v>1</v>
      </c>
      <c r="AY245" s="85">
        <f t="shared" si="245"/>
        <v>0</v>
      </c>
      <c r="AZ245" s="85">
        <f t="shared" si="202"/>
        <v>0</v>
      </c>
      <c r="BA245" s="85" t="e">
        <f t="shared" si="203"/>
        <v>#N/A</v>
      </c>
      <c r="BB245" s="85">
        <f t="shared" si="204"/>
        <v>1</v>
      </c>
      <c r="BC245" s="85">
        <f t="shared" si="205"/>
        <v>0</v>
      </c>
      <c r="BD245" s="85">
        <f t="shared" si="206"/>
        <v>1</v>
      </c>
      <c r="BE245" s="85">
        <f t="shared" si="207"/>
        <v>1</v>
      </c>
      <c r="BF245" s="85">
        <f t="shared" si="208"/>
        <v>1</v>
      </c>
      <c r="BG245" s="79">
        <f t="shared" si="222"/>
        <v>0</v>
      </c>
      <c r="BH245" s="79">
        <f t="shared" si="209"/>
        <v>0</v>
      </c>
      <c r="BI245" s="85">
        <f t="shared" si="239"/>
        <v>1</v>
      </c>
      <c r="BJ245" s="85">
        <f t="shared" si="219"/>
        <v>0</v>
      </c>
      <c r="BK245" s="85">
        <f t="shared" si="229"/>
        <v>1</v>
      </c>
      <c r="BL245" s="85">
        <f>IF(AA245&gt;MEDIAN(AA:AA),1,0)</f>
        <v>0</v>
      </c>
      <c r="BM245" s="85">
        <f t="shared" si="230"/>
        <v>0</v>
      </c>
      <c r="BN245" s="85">
        <f t="shared" si="228"/>
        <v>1</v>
      </c>
      <c r="BO245" s="85">
        <f t="shared" si="226"/>
        <v>0</v>
      </c>
      <c r="BP245" s="85">
        <f t="shared" si="231"/>
        <v>0</v>
      </c>
      <c r="BQ245" s="85">
        <f t="shared" si="236"/>
        <v>1</v>
      </c>
      <c r="BR245" s="85">
        <f t="shared" si="215"/>
        <v>1</v>
      </c>
      <c r="BS245" s="85">
        <f t="shared" si="240"/>
        <v>0</v>
      </c>
      <c r="BT245" s="85">
        <f t="shared" si="234"/>
        <v>0</v>
      </c>
      <c r="BU245" s="85">
        <f t="shared" si="235"/>
        <v>0</v>
      </c>
      <c r="BV245" s="85">
        <f t="shared" si="242"/>
        <v>0</v>
      </c>
      <c r="BW245" s="85">
        <f t="shared" si="244"/>
        <v>0</v>
      </c>
      <c r="BX245" s="85">
        <f t="shared" si="237"/>
        <v>1</v>
      </c>
      <c r="BY245" s="85">
        <f t="shared" si="223"/>
        <v>1</v>
      </c>
      <c r="BZ245" s="40">
        <f>LOOKUP(A245,ANT!D:D,ANT!K:K)</f>
        <v>72.9166666666666</v>
      </c>
    </row>
    <row r="246" spans="1:143" x14ac:dyDescent="0.2">
      <c r="A246" s="40" t="s">
        <v>547</v>
      </c>
      <c r="B246" s="67">
        <v>2.1</v>
      </c>
      <c r="C246" s="27">
        <v>2</v>
      </c>
      <c r="D246" s="27">
        <v>1</v>
      </c>
      <c r="E246" s="122">
        <v>7</v>
      </c>
      <c r="G246" s="124"/>
      <c r="H246" s="115">
        <v>1</v>
      </c>
      <c r="I246" s="56">
        <v>9.6</v>
      </c>
      <c r="J246" s="68" t="s">
        <v>37</v>
      </c>
      <c r="L246" s="45">
        <v>8</v>
      </c>
      <c r="O246" s="45">
        <v>12</v>
      </c>
      <c r="P246" s="46">
        <v>0</v>
      </c>
      <c r="Q246" s="45">
        <v>1</v>
      </c>
      <c r="R246" s="76">
        <f t="shared" si="199"/>
        <v>1</v>
      </c>
      <c r="S246" s="76">
        <f t="shared" si="200"/>
        <v>1</v>
      </c>
      <c r="T246" s="76">
        <f t="shared" si="201"/>
        <v>0</v>
      </c>
      <c r="U246" s="76">
        <v>1</v>
      </c>
      <c r="V246" s="76">
        <f t="shared" si="210"/>
        <v>1</v>
      </c>
      <c r="W246" s="76">
        <f t="shared" si="211"/>
        <v>0</v>
      </c>
      <c r="X246" s="58">
        <v>4.5384615384615383</v>
      </c>
      <c r="Y246" s="58">
        <v>5.4615384615384617</v>
      </c>
      <c r="Z246" s="58">
        <v>3.7692307692307692</v>
      </c>
      <c r="AA246" s="58">
        <v>4.7692307692307692</v>
      </c>
      <c r="AB246" s="58">
        <v>5.0769230769230766</v>
      </c>
      <c r="AC246" s="58">
        <v>4.5384615384615383</v>
      </c>
      <c r="AD246" s="58">
        <v>5.5</v>
      </c>
      <c r="AE246" s="58">
        <v>5.083333333333333</v>
      </c>
      <c r="AF246" s="58">
        <v>4.5</v>
      </c>
      <c r="AG246" s="58">
        <v>4.4615384615384617</v>
      </c>
      <c r="AH246" s="58">
        <v>4.666666666666667</v>
      </c>
      <c r="AI246" s="58">
        <v>5.3076923076923075</v>
      </c>
      <c r="AJ246" s="58">
        <v>4.384615384615385</v>
      </c>
      <c r="AK246" s="58">
        <v>5.083333333333333</v>
      </c>
      <c r="AL246" s="58">
        <v>3.4444444444444446</v>
      </c>
      <c r="AM246" s="58">
        <v>4</v>
      </c>
      <c r="AN246" s="59">
        <v>3.6428571428571428</v>
      </c>
      <c r="AO246" s="49">
        <v>4.4440170940170942</v>
      </c>
      <c r="AP246" s="49">
        <v>4.8423076923076929</v>
      </c>
      <c r="AQ246" s="49">
        <v>4.6923076923076925</v>
      </c>
      <c r="AR246" s="60">
        <v>4.555021367521368</v>
      </c>
      <c r="AS246" s="62">
        <v>35.5</v>
      </c>
      <c r="AT246" s="62">
        <v>-12</v>
      </c>
      <c r="AU246" s="62">
        <v>139.5</v>
      </c>
      <c r="AV246" s="87">
        <f t="shared" si="245"/>
        <v>0</v>
      </c>
      <c r="AW246" s="85">
        <f t="shared" si="245"/>
        <v>1</v>
      </c>
      <c r="AX246" s="85">
        <f t="shared" si="245"/>
        <v>1</v>
      </c>
      <c r="AY246" s="85">
        <f t="shared" si="245"/>
        <v>0</v>
      </c>
      <c r="AZ246" s="85">
        <f t="shared" si="202"/>
        <v>0</v>
      </c>
      <c r="BA246" s="85">
        <f t="shared" si="203"/>
        <v>1</v>
      </c>
      <c r="BB246" s="85" t="e">
        <f t="shared" si="204"/>
        <v>#N/A</v>
      </c>
      <c r="BC246" s="85">
        <f t="shared" si="205"/>
        <v>0</v>
      </c>
      <c r="BD246" s="85">
        <f t="shared" si="206"/>
        <v>0</v>
      </c>
      <c r="BE246" s="85">
        <f t="shared" si="207"/>
        <v>0</v>
      </c>
      <c r="BF246" s="85">
        <f t="shared" si="208"/>
        <v>1</v>
      </c>
      <c r="BG246" s="79">
        <f t="shared" si="222"/>
        <v>1</v>
      </c>
      <c r="BH246" s="79">
        <f t="shared" si="209"/>
        <v>1</v>
      </c>
      <c r="BI246" s="85">
        <f t="shared" si="239"/>
        <v>0</v>
      </c>
      <c r="BJ246" s="85">
        <f t="shared" si="219"/>
        <v>1</v>
      </c>
      <c r="BK246" s="85">
        <f t="shared" si="229"/>
        <v>0</v>
      </c>
      <c r="BL246" s="85">
        <f>_xlfn.IFS(ISBLANK(AA246),"NA", AA246&gt;MEDIAN(AA:AA),1,AA246&lt;MEDIAN(AA:AA),0)</f>
        <v>1</v>
      </c>
      <c r="BM246" s="85">
        <f t="shared" si="230"/>
        <v>0</v>
      </c>
      <c r="BN246" s="85">
        <f t="shared" si="228"/>
        <v>1</v>
      </c>
      <c r="BO246" s="85">
        <f t="shared" si="226"/>
        <v>1</v>
      </c>
      <c r="BP246" s="85">
        <f t="shared" si="231"/>
        <v>1</v>
      </c>
      <c r="BQ246" s="85">
        <f t="shared" si="236"/>
        <v>1</v>
      </c>
      <c r="BR246" s="85">
        <f t="shared" si="215"/>
        <v>1</v>
      </c>
      <c r="BS246" s="85">
        <f>IF(AH246&gt;MEDIAN(AH:AH),1,0)</f>
        <v>0</v>
      </c>
      <c r="BT246" s="85">
        <f t="shared" si="234"/>
        <v>1</v>
      </c>
      <c r="BU246" s="85">
        <f t="shared" si="235"/>
        <v>0</v>
      </c>
      <c r="BV246" s="85">
        <f t="shared" si="242"/>
        <v>1</v>
      </c>
      <c r="BW246" s="85">
        <f t="shared" si="244"/>
        <v>0</v>
      </c>
      <c r="BX246" s="85">
        <f t="shared" si="237"/>
        <v>0</v>
      </c>
      <c r="BY246" s="85">
        <f t="shared" si="223"/>
        <v>0</v>
      </c>
      <c r="BZ246" s="40">
        <f>LOOKUP(A246,ANT!D:D,ANT!K:K)</f>
        <v>93.75</v>
      </c>
    </row>
    <row r="247" spans="1:143" x14ac:dyDescent="0.2">
      <c r="A247" s="40" t="s">
        <v>549</v>
      </c>
      <c r="B247" s="67">
        <v>2.1</v>
      </c>
      <c r="C247" s="27">
        <v>2</v>
      </c>
      <c r="D247" s="27">
        <v>1</v>
      </c>
      <c r="E247" s="122">
        <v>7</v>
      </c>
      <c r="F247" s="2">
        <v>6</v>
      </c>
      <c r="G247" s="124">
        <v>72</v>
      </c>
      <c r="H247" s="115">
        <v>1</v>
      </c>
      <c r="I247" s="56">
        <v>9.3000000000000007</v>
      </c>
      <c r="J247" s="68" t="s">
        <v>106</v>
      </c>
      <c r="R247" s="76" t="str">
        <f t="shared" si="199"/>
        <v>NA</v>
      </c>
      <c r="S247" s="76" t="str">
        <f t="shared" si="200"/>
        <v>NA</v>
      </c>
      <c r="T247" s="76" t="str">
        <f t="shared" si="201"/>
        <v>NA</v>
      </c>
      <c r="U247" s="76" t="s">
        <v>788</v>
      </c>
      <c r="V247" s="76" t="str">
        <f t="shared" si="210"/>
        <v>NA</v>
      </c>
      <c r="W247" s="76" t="str">
        <f t="shared" si="211"/>
        <v>NA</v>
      </c>
      <c r="X247" s="58">
        <v>4.384615384615385</v>
      </c>
      <c r="Y247" s="58">
        <v>3.9090909090909092</v>
      </c>
      <c r="Z247" s="58">
        <v>4.4545454545454541</v>
      </c>
      <c r="AA247" s="58">
        <v>4.833333333333333</v>
      </c>
      <c r="AB247" s="58">
        <v>4.7272727272727275</v>
      </c>
      <c r="AC247" s="58">
        <v>4.416666666666667</v>
      </c>
      <c r="AD247" s="58">
        <v>4.0999999999999996</v>
      </c>
      <c r="AE247" s="58">
        <v>4.166666666666667</v>
      </c>
      <c r="AF247" s="58">
        <v>4.166666666666667</v>
      </c>
      <c r="AG247" s="58">
        <v>5.615384615384615</v>
      </c>
      <c r="AH247" s="58">
        <v>5</v>
      </c>
      <c r="AI247" s="58">
        <v>4.8461538461538458</v>
      </c>
      <c r="AJ247" s="58">
        <v>4.3076923076923075</v>
      </c>
      <c r="AK247" s="58">
        <v>4.583333333333333</v>
      </c>
      <c r="AL247" s="58">
        <v>4.666666666666667</v>
      </c>
      <c r="AM247" s="58">
        <v>4</v>
      </c>
      <c r="AN247" s="59">
        <v>4.4285714285714288</v>
      </c>
      <c r="AO247" s="49">
        <v>4.4807692307692308</v>
      </c>
      <c r="AP247" s="49">
        <v>4.6097435897435899</v>
      </c>
      <c r="AQ247" s="49">
        <v>4.4542540792540786</v>
      </c>
      <c r="AR247" s="60">
        <v>4.6009615384615383</v>
      </c>
      <c r="AS247" s="51">
        <v>102</v>
      </c>
      <c r="AT247" s="51">
        <v>-12</v>
      </c>
      <c r="AU247" s="51">
        <v>93</v>
      </c>
      <c r="AV247" s="87">
        <f t="shared" si="245"/>
        <v>0</v>
      </c>
      <c r="AW247" s="85">
        <f t="shared" si="245"/>
        <v>1</v>
      </c>
      <c r="AX247" s="85">
        <f t="shared" si="245"/>
        <v>0</v>
      </c>
      <c r="AY247" s="85">
        <f t="shared" si="245"/>
        <v>0</v>
      </c>
      <c r="AZ247" s="85" t="e">
        <f t="shared" si="202"/>
        <v>#N/A</v>
      </c>
      <c r="BA247" s="85">
        <f t="shared" si="203"/>
        <v>1</v>
      </c>
      <c r="BB247" s="85" t="e">
        <f t="shared" si="204"/>
        <v>#N/A</v>
      </c>
      <c r="BC247" s="85" t="e">
        <f t="shared" si="205"/>
        <v>#N/A</v>
      </c>
      <c r="BD247" s="85">
        <f t="shared" si="206"/>
        <v>1</v>
      </c>
      <c r="BE247" s="85">
        <f t="shared" si="207"/>
        <v>0</v>
      </c>
      <c r="BF247" s="85">
        <f t="shared" si="208"/>
        <v>0</v>
      </c>
      <c r="BG247" s="79">
        <f t="shared" si="222"/>
        <v>1</v>
      </c>
      <c r="BH247" s="79">
        <f t="shared" si="209"/>
        <v>1</v>
      </c>
      <c r="BI247" s="85">
        <f t="shared" si="239"/>
        <v>0</v>
      </c>
      <c r="BJ247" s="85">
        <f t="shared" si="219"/>
        <v>0</v>
      </c>
      <c r="BK247" s="85">
        <f t="shared" si="229"/>
        <v>0</v>
      </c>
      <c r="BL247" s="85">
        <f>_xlfn.IFS(ISBLANK(AA247),"NA", AA247&gt;MEDIAN(AA:AA),1,AA247&lt;MEDIAN(AA:AA),0)</f>
        <v>1</v>
      </c>
      <c r="BM247" s="85">
        <f t="shared" si="230"/>
        <v>0</v>
      </c>
      <c r="BN247" s="85">
        <f t="shared" si="228"/>
        <v>1</v>
      </c>
      <c r="BO247" s="85">
        <f t="shared" si="226"/>
        <v>0</v>
      </c>
      <c r="BP247" s="85">
        <f t="shared" si="231"/>
        <v>1</v>
      </c>
      <c r="BQ247" s="85">
        <f>IF(AF247&gt;MEDIAN(AF:AF),1,0)</f>
        <v>0</v>
      </c>
      <c r="BR247" s="85">
        <f t="shared" si="215"/>
        <v>1</v>
      </c>
      <c r="BS247" s="85">
        <f t="shared" ref="BS247:BS278" si="246">_xlfn.IFS(ISBLANK(AH247),"NA", AH247&gt;MEDIAN(AH:AH),1,AH247&lt;MEDIAN(AH:AH),0)</f>
        <v>1</v>
      </c>
      <c r="BT247" s="85">
        <f t="shared" si="234"/>
        <v>1</v>
      </c>
      <c r="BU247" s="85">
        <f t="shared" si="235"/>
        <v>0</v>
      </c>
      <c r="BV247" s="85">
        <f t="shared" si="242"/>
        <v>0</v>
      </c>
      <c r="BW247" s="85">
        <f t="shared" si="244"/>
        <v>1</v>
      </c>
      <c r="BX247" s="85">
        <f t="shared" si="237"/>
        <v>0</v>
      </c>
      <c r="BY247" s="85">
        <f>IF(AN247&gt;MEDIAN(AN:AN),1,0)</f>
        <v>0</v>
      </c>
      <c r="BZ247" s="40">
        <f>LOOKUP(A247,ANT!D:D,ANT!K:K)</f>
        <v>50</v>
      </c>
    </row>
    <row r="248" spans="1:143" x14ac:dyDescent="0.2">
      <c r="A248" s="40" t="s">
        <v>551</v>
      </c>
      <c r="B248" s="67">
        <v>2.2000000000000002</v>
      </c>
      <c r="C248" s="27">
        <v>2</v>
      </c>
      <c r="D248" s="27">
        <v>2</v>
      </c>
      <c r="E248" s="122">
        <v>8</v>
      </c>
      <c r="G248" s="124">
        <v>0</v>
      </c>
      <c r="H248" s="115">
        <v>0</v>
      </c>
      <c r="I248" s="56">
        <v>9.4</v>
      </c>
      <c r="J248" s="68" t="s">
        <v>37</v>
      </c>
      <c r="L248" s="45">
        <v>8</v>
      </c>
      <c r="O248" s="45">
        <v>12</v>
      </c>
      <c r="P248" s="46">
        <v>1</v>
      </c>
      <c r="R248" s="76">
        <f t="shared" si="199"/>
        <v>1</v>
      </c>
      <c r="S248" s="76">
        <f t="shared" si="200"/>
        <v>1</v>
      </c>
      <c r="T248" s="76">
        <f t="shared" si="201"/>
        <v>1</v>
      </c>
      <c r="U248" s="76">
        <v>1</v>
      </c>
      <c r="V248" s="76">
        <f t="shared" si="210"/>
        <v>1</v>
      </c>
      <c r="W248" s="76">
        <f t="shared" si="211"/>
        <v>1</v>
      </c>
      <c r="X248" s="58">
        <v>5.5384615384615383</v>
      </c>
      <c r="Y248" s="58">
        <v>3.5833333333333335</v>
      </c>
      <c r="Z248" s="58">
        <v>6</v>
      </c>
      <c r="AA248" s="58">
        <v>5.615384615384615</v>
      </c>
      <c r="AB248" s="58">
        <v>5</v>
      </c>
      <c r="AC248" s="58">
        <v>5.384615384615385</v>
      </c>
      <c r="AD248" s="58">
        <v>5</v>
      </c>
      <c r="AE248" s="58">
        <v>5</v>
      </c>
      <c r="AF248" s="58">
        <v>5.5454545454545459</v>
      </c>
      <c r="AG248" s="58">
        <v>3.9230769230769229</v>
      </c>
      <c r="AH248" s="58">
        <v>3.6153846153846154</v>
      </c>
      <c r="AI248" s="58">
        <v>4.8461538461538458</v>
      </c>
      <c r="AJ248" s="58">
        <v>5</v>
      </c>
      <c r="AK248" s="58">
        <v>5.333333333333333</v>
      </c>
      <c r="AL248" s="58">
        <v>5.1111111111111107</v>
      </c>
      <c r="AM248" s="58">
        <v>6</v>
      </c>
      <c r="AN248" s="59">
        <v>5.4285714285714288</v>
      </c>
      <c r="AO248" s="49">
        <v>5.2581196581196581</v>
      </c>
      <c r="AP248" s="49">
        <v>4.616783216783217</v>
      </c>
      <c r="AQ248" s="49">
        <v>5.1869658119658126</v>
      </c>
      <c r="AR248" s="60">
        <v>5.0726495726495724</v>
      </c>
      <c r="AS248" s="51">
        <v>106.5</v>
      </c>
      <c r="AT248" s="51">
        <v>-31.5</v>
      </c>
      <c r="AU248" s="51">
        <v>136</v>
      </c>
      <c r="AV248" s="87">
        <f t="shared" si="245"/>
        <v>1</v>
      </c>
      <c r="AW248" s="85">
        <f t="shared" si="245"/>
        <v>1</v>
      </c>
      <c r="AX248" s="85">
        <f t="shared" si="245"/>
        <v>1</v>
      </c>
      <c r="AY248" s="85">
        <f t="shared" si="245"/>
        <v>1</v>
      </c>
      <c r="AZ248" s="85">
        <f t="shared" si="202"/>
        <v>1</v>
      </c>
      <c r="BA248" s="85">
        <f t="shared" si="203"/>
        <v>1</v>
      </c>
      <c r="BB248" s="85">
        <f t="shared" si="204"/>
        <v>1</v>
      </c>
      <c r="BC248" s="85">
        <f t="shared" si="205"/>
        <v>1</v>
      </c>
      <c r="BD248" s="85">
        <f t="shared" si="206"/>
        <v>1</v>
      </c>
      <c r="BE248" s="85">
        <f t="shared" si="207"/>
        <v>0</v>
      </c>
      <c r="BF248" s="85">
        <f t="shared" si="208"/>
        <v>1</v>
      </c>
      <c r="BG248" s="79">
        <f t="shared" si="222"/>
        <v>3</v>
      </c>
      <c r="BH248" s="79">
        <f t="shared" si="209"/>
        <v>3</v>
      </c>
      <c r="BI248" s="85">
        <f t="shared" si="239"/>
        <v>1</v>
      </c>
      <c r="BJ248" s="85">
        <f t="shared" si="219"/>
        <v>0</v>
      </c>
      <c r="BK248" s="85">
        <f t="shared" si="229"/>
        <v>1</v>
      </c>
      <c r="BL248" s="85">
        <f>_xlfn.IFS(ISBLANK(AA248),"NA", AA248&gt;MEDIAN(AA:AA),1,AA248&lt;MEDIAN(AA:AA),0)</f>
        <v>1</v>
      </c>
      <c r="BM248" s="85">
        <f t="shared" si="230"/>
        <v>0</v>
      </c>
      <c r="BN248" s="85">
        <f t="shared" si="228"/>
        <v>1</v>
      </c>
      <c r="BO248" s="85">
        <f t="shared" ref="BO248:BO279" si="247">_xlfn.IFS(ISBLANK(AD248),"NA", AD248&gt;MEDIAN(AD:AD),1,AD248&lt;MEDIAN(AD:AD),0)</f>
        <v>1</v>
      </c>
      <c r="BP248" s="85">
        <f t="shared" si="231"/>
        <v>1</v>
      </c>
      <c r="BQ248" s="85">
        <f t="shared" ref="BQ248:BQ253" si="248">_xlfn.IFS(ISBLANK(AF248),"NA", AF248&gt;MEDIAN(AF:AF),1,AF248&lt;MEDIAN(AF:AF),0)</f>
        <v>1</v>
      </c>
      <c r="BR248" s="85">
        <f t="shared" si="215"/>
        <v>0</v>
      </c>
      <c r="BS248" s="85">
        <f t="shared" si="246"/>
        <v>0</v>
      </c>
      <c r="BT248" s="85">
        <f t="shared" si="234"/>
        <v>1</v>
      </c>
      <c r="BU248" s="85">
        <f t="shared" si="235"/>
        <v>0</v>
      </c>
      <c r="BV248" s="85">
        <f t="shared" si="242"/>
        <v>1</v>
      </c>
      <c r="BW248" s="85">
        <f t="shared" si="244"/>
        <v>1</v>
      </c>
      <c r="BX248" s="85">
        <f t="shared" si="237"/>
        <v>1</v>
      </c>
      <c r="BY248" s="85">
        <f t="shared" ref="BY248:BY279" si="249">_xlfn.IFS(ISBLANK(AN248),"NA", AN248&gt;MEDIAN(AN:AN),1,AN248&lt;MEDIAN(AN:AN),0)</f>
        <v>1</v>
      </c>
      <c r="BZ248" s="40">
        <f>LOOKUP(A248,ANT!D:D,ANT!K:K)</f>
        <v>93.75</v>
      </c>
    </row>
    <row r="249" spans="1:143" x14ac:dyDescent="0.2">
      <c r="A249" s="40" t="s">
        <v>553</v>
      </c>
      <c r="B249" s="67">
        <v>2.2000000000000002</v>
      </c>
      <c r="C249" s="27">
        <v>2</v>
      </c>
      <c r="D249" s="27">
        <v>2</v>
      </c>
      <c r="E249" s="122">
        <v>8</v>
      </c>
      <c r="G249" s="124">
        <v>0</v>
      </c>
      <c r="H249" s="115">
        <v>0</v>
      </c>
      <c r="I249" s="56">
        <v>9.5</v>
      </c>
      <c r="J249" s="68" t="s">
        <v>37</v>
      </c>
      <c r="L249" s="45">
        <v>13</v>
      </c>
      <c r="M249" s="45">
        <v>10</v>
      </c>
      <c r="O249" s="45">
        <v>15</v>
      </c>
      <c r="P249" s="46">
        <v>0</v>
      </c>
      <c r="Q249" s="45">
        <v>1</v>
      </c>
      <c r="R249" s="76">
        <f t="shared" si="199"/>
        <v>2</v>
      </c>
      <c r="S249" s="76">
        <f t="shared" si="200"/>
        <v>0</v>
      </c>
      <c r="T249" s="76">
        <f t="shared" si="201"/>
        <v>0</v>
      </c>
      <c r="U249" s="76">
        <v>2</v>
      </c>
      <c r="V249" s="76">
        <f t="shared" si="210"/>
        <v>0</v>
      </c>
      <c r="W249" s="76">
        <f t="shared" si="211"/>
        <v>0</v>
      </c>
      <c r="X249" s="58">
        <v>4.1538461538461542</v>
      </c>
      <c r="Y249" s="58">
        <v>4.9230769230769234</v>
      </c>
      <c r="Z249" s="58">
        <v>5.2307692307692308</v>
      </c>
      <c r="AA249" s="58">
        <v>4.384615384615385</v>
      </c>
      <c r="AB249" s="58">
        <v>3.3333333333333335</v>
      </c>
      <c r="AC249" s="58">
        <v>4.5384615384615383</v>
      </c>
      <c r="AD249" s="58">
        <v>4.916666666666667</v>
      </c>
      <c r="AE249" s="58">
        <v>4</v>
      </c>
      <c r="AF249" s="58">
        <v>4.583333333333333</v>
      </c>
      <c r="AG249" s="58">
        <v>3.3076923076923075</v>
      </c>
      <c r="AH249" s="58">
        <v>4.5384615384615383</v>
      </c>
      <c r="AI249" s="58">
        <v>3.7692307692307692</v>
      </c>
      <c r="AJ249" s="58">
        <v>4.4615384615384617</v>
      </c>
      <c r="AK249" s="58">
        <v>4.916666666666667</v>
      </c>
      <c r="AL249" s="58">
        <v>4.5555555555555554</v>
      </c>
      <c r="AM249" s="58">
        <v>5.6</v>
      </c>
      <c r="AN249" s="59">
        <v>4.9285714285714288</v>
      </c>
      <c r="AO249" s="49">
        <v>4.6605982905982914</v>
      </c>
      <c r="AP249" s="49">
        <v>4.2692307692307692</v>
      </c>
      <c r="AQ249" s="49">
        <v>4.4273504273504267</v>
      </c>
      <c r="AR249" s="60">
        <v>4.4257478632478637</v>
      </c>
      <c r="AS249" s="51">
        <v>112</v>
      </c>
      <c r="AT249" s="51">
        <v>82.5</v>
      </c>
      <c r="AU249" s="51">
        <v>172</v>
      </c>
      <c r="AV249" s="87">
        <f t="shared" si="245"/>
        <v>0</v>
      </c>
      <c r="AW249" s="85">
        <f t="shared" si="245"/>
        <v>0</v>
      </c>
      <c r="AX249" s="85">
        <f t="shared" si="245"/>
        <v>0</v>
      </c>
      <c r="AY249" s="85">
        <f t="shared" si="245"/>
        <v>0</v>
      </c>
      <c r="AZ249" s="85" t="e">
        <f t="shared" si="202"/>
        <v>#N/A</v>
      </c>
      <c r="BA249" s="85" t="e">
        <f t="shared" si="203"/>
        <v>#N/A</v>
      </c>
      <c r="BB249" s="85" t="e">
        <f t="shared" si="204"/>
        <v>#N/A</v>
      </c>
      <c r="BC249" s="85">
        <f t="shared" si="205"/>
        <v>0</v>
      </c>
      <c r="BD249" s="85">
        <f t="shared" si="206"/>
        <v>1</v>
      </c>
      <c r="BE249" s="85">
        <f t="shared" si="207"/>
        <v>1</v>
      </c>
      <c r="BF249" s="85">
        <f t="shared" si="208"/>
        <v>1</v>
      </c>
      <c r="BG249" s="79">
        <f t="shared" si="222"/>
        <v>0</v>
      </c>
      <c r="BH249" s="79">
        <f t="shared" si="209"/>
        <v>0</v>
      </c>
      <c r="BI249" s="85">
        <f t="shared" si="239"/>
        <v>0</v>
      </c>
      <c r="BJ249" s="85">
        <f t="shared" si="219"/>
        <v>1</v>
      </c>
      <c r="BK249" s="85">
        <f t="shared" si="229"/>
        <v>1</v>
      </c>
      <c r="BL249" s="85">
        <f>IF(AA249&gt;MEDIAN(AA:AA),1,0)</f>
        <v>0</v>
      </c>
      <c r="BM249" s="85">
        <f t="shared" si="230"/>
        <v>0</v>
      </c>
      <c r="BN249" s="85">
        <f t="shared" si="228"/>
        <v>1</v>
      </c>
      <c r="BO249" s="85">
        <f t="shared" si="247"/>
        <v>1</v>
      </c>
      <c r="BP249" s="85">
        <f t="shared" si="231"/>
        <v>0</v>
      </c>
      <c r="BQ249" s="85">
        <f t="shared" si="248"/>
        <v>1</v>
      </c>
      <c r="BR249" s="85">
        <f t="shared" si="215"/>
        <v>0</v>
      </c>
      <c r="BS249" s="85">
        <f t="shared" si="246"/>
        <v>0</v>
      </c>
      <c r="BT249" s="85">
        <f t="shared" si="234"/>
        <v>0</v>
      </c>
      <c r="BU249" s="85">
        <f t="shared" si="235"/>
        <v>0</v>
      </c>
      <c r="BV249" s="85">
        <f t="shared" si="242"/>
        <v>0</v>
      </c>
      <c r="BW249" s="85">
        <f t="shared" si="244"/>
        <v>1</v>
      </c>
      <c r="BX249" s="85">
        <f t="shared" si="237"/>
        <v>1</v>
      </c>
      <c r="BY249" s="85">
        <f t="shared" si="249"/>
        <v>1</v>
      </c>
      <c r="BZ249" s="40">
        <f>LOOKUP(A249,ANT!D:D,ANT!K:K)</f>
        <v>92.3611111111111</v>
      </c>
    </row>
    <row r="250" spans="1:143" ht="17" x14ac:dyDescent="0.2">
      <c r="A250" s="40" t="s">
        <v>555</v>
      </c>
      <c r="B250" s="67">
        <v>2.2000000000000002</v>
      </c>
      <c r="C250" s="27">
        <v>2</v>
      </c>
      <c r="D250" s="27">
        <v>2</v>
      </c>
      <c r="E250" s="122">
        <v>8</v>
      </c>
      <c r="G250" s="124">
        <v>0</v>
      </c>
      <c r="H250" s="115">
        <v>0</v>
      </c>
      <c r="I250" s="56">
        <v>7.5</v>
      </c>
      <c r="J250" s="68" t="s">
        <v>70</v>
      </c>
      <c r="L250" s="45">
        <v>10</v>
      </c>
      <c r="O250" s="45">
        <v>20</v>
      </c>
      <c r="P250" s="46">
        <v>0</v>
      </c>
      <c r="Q250" s="45">
        <v>1</v>
      </c>
      <c r="R250" s="76">
        <f t="shared" si="199"/>
        <v>1</v>
      </c>
      <c r="S250" s="76">
        <f t="shared" si="200"/>
        <v>0</v>
      </c>
      <c r="T250" s="76">
        <f t="shared" si="201"/>
        <v>0</v>
      </c>
      <c r="U250" s="76">
        <v>1</v>
      </c>
      <c r="V250" s="76">
        <f t="shared" si="210"/>
        <v>0</v>
      </c>
      <c r="W250" s="76">
        <f t="shared" si="211"/>
        <v>0</v>
      </c>
      <c r="AR250" s="52"/>
      <c r="AV250" s="87" t="s">
        <v>788</v>
      </c>
      <c r="AW250" s="85" t="s">
        <v>788</v>
      </c>
      <c r="AX250" s="85" t="s">
        <v>788</v>
      </c>
      <c r="AY250" s="85" t="s">
        <v>788</v>
      </c>
      <c r="AZ250" s="85" t="str">
        <f t="shared" si="202"/>
        <v>NA</v>
      </c>
      <c r="BA250" s="85" t="str">
        <f t="shared" si="203"/>
        <v>NA</v>
      </c>
      <c r="BB250" s="85" t="str">
        <f t="shared" si="204"/>
        <v>NA</v>
      </c>
      <c r="BC250" s="85" t="str">
        <f t="shared" si="205"/>
        <v>NA</v>
      </c>
      <c r="BD250" s="85" t="str">
        <f t="shared" si="206"/>
        <v>NA</v>
      </c>
      <c r="BE250" s="85" t="str">
        <f t="shared" si="207"/>
        <v>NA</v>
      </c>
      <c r="BF250" s="85" t="str">
        <f t="shared" si="208"/>
        <v>NA</v>
      </c>
      <c r="BG250" s="79" t="str">
        <f t="shared" si="222"/>
        <v>NA</v>
      </c>
      <c r="BH250" s="79" t="str">
        <f t="shared" si="209"/>
        <v>NA</v>
      </c>
      <c r="BI250" s="85" t="str">
        <f t="shared" si="239"/>
        <v>NA</v>
      </c>
      <c r="BJ250" s="85" t="str">
        <f t="shared" si="219"/>
        <v>NA</v>
      </c>
      <c r="BK250" s="85" t="str">
        <f t="shared" ref="BK250:BK281" si="250">_xlfn.IFS(ISBLANK(Z250),"NA", Z250&gt;MEDIAN(Z:Z),1,Z250&lt;MEDIAN(Z:Z),0)</f>
        <v>NA</v>
      </c>
      <c r="BL250" s="85" t="str">
        <f t="shared" ref="BL250:BL281" si="251">_xlfn.IFS(ISBLANK(AA250),"NA", AA250&gt;MEDIAN(AA:AA),1,AA250&lt;MEDIAN(AA:AA),0)</f>
        <v>NA</v>
      </c>
      <c r="BM250" s="85" t="str">
        <f t="shared" si="230"/>
        <v>NA</v>
      </c>
      <c r="BN250" s="85" t="str">
        <f t="shared" si="228"/>
        <v>NA</v>
      </c>
      <c r="BO250" s="85" t="str">
        <f t="shared" si="247"/>
        <v>NA</v>
      </c>
      <c r="BP250" s="85" t="str">
        <f t="shared" si="231"/>
        <v>NA</v>
      </c>
      <c r="BQ250" s="85" t="str">
        <f t="shared" si="248"/>
        <v>NA</v>
      </c>
      <c r="BR250" s="85" t="str">
        <f t="shared" si="215"/>
        <v>NA</v>
      </c>
      <c r="BS250" s="85" t="str">
        <f t="shared" si="246"/>
        <v>NA</v>
      </c>
      <c r="BT250" s="85" t="str">
        <f t="shared" si="234"/>
        <v>NA</v>
      </c>
      <c r="BU250" s="85" t="str">
        <f t="shared" si="235"/>
        <v>NA</v>
      </c>
      <c r="BV250" s="85" t="str">
        <f t="shared" si="242"/>
        <v>NA</v>
      </c>
      <c r="BW250" s="85" t="str">
        <f t="shared" si="244"/>
        <v>NA</v>
      </c>
      <c r="BX250" s="85" t="str">
        <f t="shared" si="237"/>
        <v>NA</v>
      </c>
      <c r="BY250" s="85" t="str">
        <f t="shared" si="249"/>
        <v>NA</v>
      </c>
      <c r="EG250" s="66"/>
      <c r="EH250" s="66"/>
      <c r="EI250" s="66"/>
      <c r="EJ250" s="66"/>
      <c r="EK250" s="66"/>
      <c r="EL250" s="66"/>
      <c r="EM250" s="66"/>
    </row>
    <row r="251" spans="1:143" ht="17" x14ac:dyDescent="0.2">
      <c r="A251" s="40" t="s">
        <v>557</v>
      </c>
      <c r="B251" s="67">
        <v>2.2000000000000002</v>
      </c>
      <c r="C251" s="27">
        <v>2</v>
      </c>
      <c r="D251" s="27">
        <v>2</v>
      </c>
      <c r="E251" s="122">
        <v>8</v>
      </c>
      <c r="G251" s="124">
        <v>0</v>
      </c>
      <c r="H251" s="115">
        <v>1</v>
      </c>
      <c r="I251" s="56">
        <v>8.6</v>
      </c>
      <c r="J251" s="68" t="s">
        <v>70</v>
      </c>
      <c r="L251" s="45">
        <v>9</v>
      </c>
      <c r="O251" s="45">
        <v>11</v>
      </c>
      <c r="P251" s="46">
        <v>1</v>
      </c>
      <c r="R251" s="76">
        <f t="shared" si="199"/>
        <v>1</v>
      </c>
      <c r="S251" s="76">
        <f t="shared" si="200"/>
        <v>1</v>
      </c>
      <c r="T251" s="76">
        <f t="shared" si="201"/>
        <v>1</v>
      </c>
      <c r="U251" s="76">
        <v>1</v>
      </c>
      <c r="V251" s="76">
        <f t="shared" si="210"/>
        <v>0</v>
      </c>
      <c r="W251" s="76">
        <f t="shared" si="211"/>
        <v>0</v>
      </c>
      <c r="AR251" s="52"/>
      <c r="AV251" s="87" t="s">
        <v>788</v>
      </c>
      <c r="AW251" s="85" t="s">
        <v>788</v>
      </c>
      <c r="AX251" s="85" t="s">
        <v>788</v>
      </c>
      <c r="AY251" s="85" t="s">
        <v>788</v>
      </c>
      <c r="AZ251" s="85" t="str">
        <f t="shared" si="202"/>
        <v>NA</v>
      </c>
      <c r="BA251" s="85" t="str">
        <f t="shared" si="203"/>
        <v>NA</v>
      </c>
      <c r="BB251" s="85" t="str">
        <f t="shared" si="204"/>
        <v>NA</v>
      </c>
      <c r="BC251" s="85" t="str">
        <f t="shared" si="205"/>
        <v>NA</v>
      </c>
      <c r="BD251" s="85" t="str">
        <f t="shared" si="206"/>
        <v>NA</v>
      </c>
      <c r="BE251" s="85" t="str">
        <f t="shared" si="207"/>
        <v>NA</v>
      </c>
      <c r="BF251" s="85" t="str">
        <f t="shared" si="208"/>
        <v>NA</v>
      </c>
      <c r="BG251" s="79" t="str">
        <f t="shared" si="222"/>
        <v>NA</v>
      </c>
      <c r="BH251" s="79" t="str">
        <f t="shared" si="209"/>
        <v>NA</v>
      </c>
      <c r="BI251" s="85" t="str">
        <f t="shared" si="239"/>
        <v>NA</v>
      </c>
      <c r="BJ251" s="85" t="str">
        <f t="shared" si="219"/>
        <v>NA</v>
      </c>
      <c r="BK251" s="85" t="str">
        <f t="shared" si="250"/>
        <v>NA</v>
      </c>
      <c r="BL251" s="85" t="str">
        <f t="shared" si="251"/>
        <v>NA</v>
      </c>
      <c r="BM251" s="85" t="str">
        <f t="shared" ref="BM251:BM282" si="252">_xlfn.IFS(ISBLANK(AB251),"NA", AB251&gt;MEDIAN(AB:AB),1,AB251&lt;MEDIAN(AB:AB),0)</f>
        <v>NA</v>
      </c>
      <c r="BN251" s="85" t="str">
        <f t="shared" si="228"/>
        <v>NA</v>
      </c>
      <c r="BO251" s="85" t="str">
        <f t="shared" si="247"/>
        <v>NA</v>
      </c>
      <c r="BP251" s="85" t="str">
        <f t="shared" ref="BP251:BP282" si="253">_xlfn.IFS(ISBLANK(AE251),"NA", AE251&gt;MEDIAN(AE:AE),1,AE251&lt;MEDIAN(AE:AE),0)</f>
        <v>NA</v>
      </c>
      <c r="BQ251" s="85" t="str">
        <f t="shared" si="248"/>
        <v>NA</v>
      </c>
      <c r="BR251" s="85" t="str">
        <f t="shared" si="215"/>
        <v>NA</v>
      </c>
      <c r="BS251" s="85" t="str">
        <f t="shared" si="246"/>
        <v>NA</v>
      </c>
      <c r="BT251" s="85" t="str">
        <f t="shared" si="234"/>
        <v>NA</v>
      </c>
      <c r="BU251" s="85" t="str">
        <f t="shared" si="235"/>
        <v>NA</v>
      </c>
      <c r="BV251" s="85" t="str">
        <f t="shared" si="242"/>
        <v>NA</v>
      </c>
      <c r="BW251" s="85" t="str">
        <f t="shared" si="244"/>
        <v>NA</v>
      </c>
      <c r="BX251" s="85" t="str">
        <f t="shared" si="237"/>
        <v>NA</v>
      </c>
      <c r="BY251" s="85" t="str">
        <f t="shared" si="249"/>
        <v>NA</v>
      </c>
      <c r="EG251" s="66"/>
      <c r="EH251" s="66"/>
      <c r="EI251" s="66"/>
      <c r="EJ251" s="66"/>
      <c r="EK251" s="66"/>
      <c r="EL251" s="66"/>
      <c r="EM251" s="66"/>
    </row>
    <row r="252" spans="1:143" ht="17" x14ac:dyDescent="0.2">
      <c r="A252" s="40" t="s">
        <v>559</v>
      </c>
      <c r="B252" s="67">
        <v>2.2000000000000002</v>
      </c>
      <c r="C252" s="27">
        <v>2</v>
      </c>
      <c r="D252" s="27">
        <v>2</v>
      </c>
      <c r="E252" s="122">
        <v>8</v>
      </c>
      <c r="G252" s="124">
        <v>0</v>
      </c>
      <c r="H252" s="115">
        <v>0</v>
      </c>
      <c r="I252" s="56">
        <v>9.9</v>
      </c>
      <c r="J252" s="68" t="s">
        <v>70</v>
      </c>
      <c r="L252" s="45">
        <v>9</v>
      </c>
      <c r="O252" s="45">
        <v>12</v>
      </c>
      <c r="P252" s="46">
        <v>1</v>
      </c>
      <c r="R252" s="76">
        <f t="shared" si="199"/>
        <v>1</v>
      </c>
      <c r="S252" s="76">
        <f t="shared" si="200"/>
        <v>1</v>
      </c>
      <c r="T252" s="76">
        <f t="shared" si="201"/>
        <v>1</v>
      </c>
      <c r="U252" s="76">
        <v>1</v>
      </c>
      <c r="V252" s="76">
        <f t="shared" si="210"/>
        <v>1</v>
      </c>
      <c r="W252" s="76">
        <f t="shared" si="211"/>
        <v>1</v>
      </c>
      <c r="AR252" s="52"/>
      <c r="AV252" s="87" t="s">
        <v>788</v>
      </c>
      <c r="AW252" s="85" t="s">
        <v>788</v>
      </c>
      <c r="AX252" s="85" t="s">
        <v>788</v>
      </c>
      <c r="AY252" s="85" t="s">
        <v>788</v>
      </c>
      <c r="AZ252" s="85" t="str">
        <f t="shared" si="202"/>
        <v>NA</v>
      </c>
      <c r="BA252" s="85" t="str">
        <f t="shared" si="203"/>
        <v>NA</v>
      </c>
      <c r="BB252" s="85" t="str">
        <f t="shared" si="204"/>
        <v>NA</v>
      </c>
      <c r="BC252" s="85" t="str">
        <f t="shared" si="205"/>
        <v>NA</v>
      </c>
      <c r="BD252" s="85" t="str">
        <f t="shared" si="206"/>
        <v>NA</v>
      </c>
      <c r="BE252" s="85" t="str">
        <f t="shared" si="207"/>
        <v>NA</v>
      </c>
      <c r="BF252" s="85" t="str">
        <f t="shared" si="208"/>
        <v>NA</v>
      </c>
      <c r="BG252" s="79" t="str">
        <f t="shared" si="222"/>
        <v>NA</v>
      </c>
      <c r="BH252" s="79" t="str">
        <f t="shared" si="209"/>
        <v>NA</v>
      </c>
      <c r="BI252" s="85" t="str">
        <f t="shared" si="239"/>
        <v>NA</v>
      </c>
      <c r="BJ252" s="85" t="str">
        <f t="shared" si="219"/>
        <v>NA</v>
      </c>
      <c r="BK252" s="85" t="str">
        <f t="shared" si="250"/>
        <v>NA</v>
      </c>
      <c r="BL252" s="85" t="str">
        <f t="shared" si="251"/>
        <v>NA</v>
      </c>
      <c r="BM252" s="85" t="str">
        <f t="shared" si="252"/>
        <v>NA</v>
      </c>
      <c r="BN252" s="85" t="str">
        <f t="shared" si="228"/>
        <v>NA</v>
      </c>
      <c r="BO252" s="85" t="str">
        <f t="shared" si="247"/>
        <v>NA</v>
      </c>
      <c r="BP252" s="85" t="str">
        <f t="shared" si="253"/>
        <v>NA</v>
      </c>
      <c r="BQ252" s="85" t="str">
        <f t="shared" si="248"/>
        <v>NA</v>
      </c>
      <c r="BR252" s="85" t="str">
        <f t="shared" si="215"/>
        <v>NA</v>
      </c>
      <c r="BS252" s="85" t="str">
        <f t="shared" si="246"/>
        <v>NA</v>
      </c>
      <c r="BT252" s="85" t="str">
        <f t="shared" si="234"/>
        <v>NA</v>
      </c>
      <c r="BU252" s="85" t="str">
        <f t="shared" si="235"/>
        <v>NA</v>
      </c>
      <c r="BV252" s="85" t="str">
        <f t="shared" si="242"/>
        <v>NA</v>
      </c>
      <c r="BW252" s="85" t="str">
        <f t="shared" si="244"/>
        <v>NA</v>
      </c>
      <c r="BX252" s="85" t="str">
        <f t="shared" si="237"/>
        <v>NA</v>
      </c>
      <c r="BY252" s="85" t="str">
        <f t="shared" si="249"/>
        <v>NA</v>
      </c>
      <c r="EG252" s="66"/>
      <c r="EH252" s="66"/>
      <c r="EI252" s="66"/>
      <c r="EJ252" s="66"/>
      <c r="EK252" s="66"/>
      <c r="EL252" s="66"/>
      <c r="EM252" s="66"/>
    </row>
    <row r="253" spans="1:143" x14ac:dyDescent="0.2">
      <c r="A253" s="40" t="s">
        <v>561</v>
      </c>
      <c r="B253" s="67">
        <v>2.2000000000000002</v>
      </c>
      <c r="C253" s="27">
        <v>2</v>
      </c>
      <c r="D253" s="27">
        <v>2</v>
      </c>
      <c r="E253" s="122">
        <v>8</v>
      </c>
      <c r="G253" s="124">
        <v>0</v>
      </c>
      <c r="H253" s="115">
        <v>0</v>
      </c>
      <c r="I253" s="56">
        <v>8.8000000000000007</v>
      </c>
      <c r="J253" s="68" t="s">
        <v>37</v>
      </c>
      <c r="L253" s="45">
        <v>9</v>
      </c>
      <c r="O253" s="45">
        <v>12</v>
      </c>
      <c r="P253" s="46">
        <v>0</v>
      </c>
      <c r="Q253" s="45">
        <v>1</v>
      </c>
      <c r="R253" s="76">
        <f t="shared" si="199"/>
        <v>1</v>
      </c>
      <c r="S253" s="76">
        <f t="shared" si="200"/>
        <v>1</v>
      </c>
      <c r="T253" s="76">
        <f t="shared" si="201"/>
        <v>0</v>
      </c>
      <c r="U253" s="76">
        <v>1</v>
      </c>
      <c r="V253" s="76">
        <f t="shared" si="210"/>
        <v>1</v>
      </c>
      <c r="W253" s="76">
        <f t="shared" si="211"/>
        <v>0</v>
      </c>
      <c r="X253" s="58">
        <v>5.333333333333333</v>
      </c>
      <c r="Y253" s="58">
        <v>4.333333333333333</v>
      </c>
      <c r="Z253" s="58">
        <v>5.4615384615384617</v>
      </c>
      <c r="AA253" s="58">
        <v>3.6153846153846154</v>
      </c>
      <c r="AB253" s="58">
        <v>4.6923076923076925</v>
      </c>
      <c r="AC253" s="58">
        <v>4.2307692307692308</v>
      </c>
      <c r="AD253" s="58">
        <v>4.583333333333333</v>
      </c>
      <c r="AE253" s="58">
        <v>4.333333333333333</v>
      </c>
      <c r="AF253" s="58">
        <v>4.583333333333333</v>
      </c>
      <c r="AG253" s="58">
        <v>4.5384615384615383</v>
      </c>
      <c r="AH253" s="58">
        <v>4.7692307692307692</v>
      </c>
      <c r="AI253" s="58">
        <v>4.7692307692307692</v>
      </c>
      <c r="AJ253" s="58">
        <v>4.9230769230769234</v>
      </c>
      <c r="AK253" s="58">
        <v>4.583333333333333</v>
      </c>
      <c r="AL253" s="58">
        <v>5</v>
      </c>
      <c r="AM253" s="58">
        <v>5.4</v>
      </c>
      <c r="AN253" s="59">
        <v>5.1428571428571432</v>
      </c>
      <c r="AO253" s="49">
        <v>4.9351282051282057</v>
      </c>
      <c r="AP253" s="49">
        <v>4.5615384615384622</v>
      </c>
      <c r="AQ253" s="49">
        <v>4.6111111111111116</v>
      </c>
      <c r="AR253" s="60">
        <v>4.8189102564102564</v>
      </c>
      <c r="AS253" s="51">
        <v>43</v>
      </c>
      <c r="AT253" s="51">
        <v>-52</v>
      </c>
      <c r="AU253" s="51">
        <v>161</v>
      </c>
      <c r="AV253" s="87">
        <f t="shared" ref="AV253:AY254" si="254">IF(AO253&lt;MEDIAN(AO:AO),0,1)</f>
        <v>1</v>
      </c>
      <c r="AW253" s="85">
        <f t="shared" si="254"/>
        <v>1</v>
      </c>
      <c r="AX253" s="85">
        <f t="shared" si="254"/>
        <v>1</v>
      </c>
      <c r="AY253" s="85">
        <f t="shared" si="254"/>
        <v>0</v>
      </c>
      <c r="AZ253" s="85" t="e">
        <f t="shared" si="202"/>
        <v>#N/A</v>
      </c>
      <c r="BA253" s="85">
        <f t="shared" si="203"/>
        <v>1</v>
      </c>
      <c r="BB253" s="85" t="e">
        <f t="shared" si="204"/>
        <v>#N/A</v>
      </c>
      <c r="BC253" s="85" t="e">
        <f t="shared" si="205"/>
        <v>#N/A</v>
      </c>
      <c r="BD253" s="85">
        <f t="shared" si="206"/>
        <v>0</v>
      </c>
      <c r="BE253" s="85">
        <f t="shared" si="207"/>
        <v>0</v>
      </c>
      <c r="BF253" s="85">
        <f t="shared" si="208"/>
        <v>1</v>
      </c>
      <c r="BG253" s="79">
        <f t="shared" si="222"/>
        <v>3</v>
      </c>
      <c r="BH253" s="79">
        <f t="shared" si="209"/>
        <v>1</v>
      </c>
      <c r="BI253" s="85">
        <f t="shared" si="239"/>
        <v>1</v>
      </c>
      <c r="BJ253" s="85">
        <f t="shared" si="219"/>
        <v>0</v>
      </c>
      <c r="BK253" s="85">
        <f t="shared" si="250"/>
        <v>1</v>
      </c>
      <c r="BL253" s="85">
        <f t="shared" si="251"/>
        <v>0</v>
      </c>
      <c r="BM253" s="85">
        <f t="shared" si="252"/>
        <v>0</v>
      </c>
      <c r="BN253" s="85">
        <f t="shared" si="228"/>
        <v>1</v>
      </c>
      <c r="BO253" s="85">
        <f t="shared" si="247"/>
        <v>1</v>
      </c>
      <c r="BP253" s="85">
        <f t="shared" si="253"/>
        <v>1</v>
      </c>
      <c r="BQ253" s="85">
        <f t="shared" si="248"/>
        <v>1</v>
      </c>
      <c r="BR253" s="85">
        <f t="shared" si="215"/>
        <v>1</v>
      </c>
      <c r="BS253" s="85">
        <f t="shared" si="246"/>
        <v>1</v>
      </c>
      <c r="BT253" s="85">
        <f t="shared" si="234"/>
        <v>1</v>
      </c>
      <c r="BU253" s="85">
        <f t="shared" si="235"/>
        <v>0</v>
      </c>
      <c r="BV253" s="85">
        <f t="shared" si="242"/>
        <v>0</v>
      </c>
      <c r="BW253" s="85">
        <f t="shared" si="244"/>
        <v>1</v>
      </c>
      <c r="BX253" s="85">
        <f t="shared" si="237"/>
        <v>1</v>
      </c>
      <c r="BY253" s="85">
        <f t="shared" si="249"/>
        <v>1</v>
      </c>
      <c r="BZ253" s="40">
        <f>LOOKUP(A253,ANT!D:D,ANT!K:K)</f>
        <v>95.8333333333333</v>
      </c>
    </row>
    <row r="254" spans="1:143" x14ac:dyDescent="0.2">
      <c r="A254" s="40" t="s">
        <v>563</v>
      </c>
      <c r="B254" s="67">
        <v>2.2000000000000002</v>
      </c>
      <c r="C254" s="27">
        <v>2</v>
      </c>
      <c r="D254" s="27">
        <v>2</v>
      </c>
      <c r="E254" s="122">
        <v>8</v>
      </c>
      <c r="G254" s="124">
        <v>0</v>
      </c>
      <c r="H254" s="115">
        <v>1</v>
      </c>
      <c r="I254" s="56">
        <v>8.1999999999999993</v>
      </c>
      <c r="J254" s="68" t="s">
        <v>37</v>
      </c>
      <c r="L254" s="45">
        <v>7</v>
      </c>
      <c r="M254" s="45">
        <v>9</v>
      </c>
      <c r="O254" s="45">
        <v>12</v>
      </c>
      <c r="P254" s="46">
        <v>1</v>
      </c>
      <c r="R254" s="76">
        <f t="shared" si="199"/>
        <v>2</v>
      </c>
      <c r="S254" s="76">
        <f t="shared" si="200"/>
        <v>1</v>
      </c>
      <c r="T254" s="76">
        <f t="shared" si="201"/>
        <v>1</v>
      </c>
      <c r="U254" s="76">
        <v>2</v>
      </c>
      <c r="V254" s="76">
        <f t="shared" si="210"/>
        <v>1</v>
      </c>
      <c r="W254" s="76">
        <f t="shared" si="211"/>
        <v>1</v>
      </c>
      <c r="X254" s="58">
        <v>4.7</v>
      </c>
      <c r="Y254" s="58">
        <v>4.2307692307692308</v>
      </c>
      <c r="Z254" s="58">
        <v>5.4615384615384617</v>
      </c>
      <c r="AA254" s="58">
        <v>4.25</v>
      </c>
      <c r="AB254" s="58">
        <v>4.384615384615385</v>
      </c>
      <c r="AC254" s="58">
        <v>5.1538461538461542</v>
      </c>
      <c r="AD254" s="58">
        <v>4.25</v>
      </c>
      <c r="AE254" s="58">
        <v>5.083333333333333</v>
      </c>
      <c r="AF254" s="58">
        <v>4.166666666666667</v>
      </c>
      <c r="AG254" s="58">
        <v>5.8181818181818183</v>
      </c>
      <c r="AH254" s="58">
        <v>4.8461538461538458</v>
      </c>
      <c r="AI254" s="58">
        <v>4.384615384615385</v>
      </c>
      <c r="AJ254" s="58">
        <v>4.666666666666667</v>
      </c>
      <c r="AK254" s="58">
        <v>4.7272727272727275</v>
      </c>
      <c r="AL254" s="58">
        <v>4.7777777777777777</v>
      </c>
      <c r="AM254" s="58">
        <v>5</v>
      </c>
      <c r="AN254" s="59">
        <v>4.8571428571428568</v>
      </c>
      <c r="AO254" s="49">
        <v>4.7112665112665111</v>
      </c>
      <c r="AP254" s="49">
        <v>4.8328671328671335</v>
      </c>
      <c r="AQ254" s="49">
        <v>4.6967948717948715</v>
      </c>
      <c r="AR254" s="60">
        <v>4.6390831390831391</v>
      </c>
      <c r="AS254" s="51">
        <v>13</v>
      </c>
      <c r="AT254" s="51">
        <v>58.5</v>
      </c>
      <c r="AU254" s="51">
        <v>128</v>
      </c>
      <c r="AV254" s="87">
        <f t="shared" si="254"/>
        <v>1</v>
      </c>
      <c r="AW254" s="85">
        <f t="shared" si="254"/>
        <v>1</v>
      </c>
      <c r="AX254" s="85">
        <f t="shared" si="254"/>
        <v>1</v>
      </c>
      <c r="AY254" s="85">
        <f t="shared" si="254"/>
        <v>0</v>
      </c>
      <c r="AZ254" s="85" t="e">
        <f t="shared" si="202"/>
        <v>#N/A</v>
      </c>
      <c r="BA254" s="85">
        <f t="shared" si="203"/>
        <v>1</v>
      </c>
      <c r="BB254" s="85" t="e">
        <f t="shared" si="204"/>
        <v>#N/A</v>
      </c>
      <c r="BC254" s="85" t="e">
        <f t="shared" si="205"/>
        <v>#N/A</v>
      </c>
      <c r="BD254" s="85">
        <f t="shared" si="206"/>
        <v>0</v>
      </c>
      <c r="BE254" s="85">
        <f t="shared" si="207"/>
        <v>1</v>
      </c>
      <c r="BF254" s="85">
        <f t="shared" si="208"/>
        <v>1</v>
      </c>
      <c r="BG254" s="79">
        <f t="shared" si="222"/>
        <v>3</v>
      </c>
      <c r="BH254" s="79">
        <f t="shared" si="209"/>
        <v>1</v>
      </c>
      <c r="BI254" s="85">
        <f t="shared" si="239"/>
        <v>1</v>
      </c>
      <c r="BJ254" s="85">
        <f t="shared" si="219"/>
        <v>0</v>
      </c>
      <c r="BK254" s="85">
        <f t="shared" si="250"/>
        <v>1</v>
      </c>
      <c r="BL254" s="85">
        <f t="shared" si="251"/>
        <v>0</v>
      </c>
      <c r="BM254" s="85">
        <f t="shared" si="252"/>
        <v>0</v>
      </c>
      <c r="BN254" s="85">
        <f t="shared" si="228"/>
        <v>1</v>
      </c>
      <c r="BO254" s="85">
        <f t="shared" si="247"/>
        <v>0</v>
      </c>
      <c r="BP254" s="85">
        <f t="shared" si="253"/>
        <v>1</v>
      </c>
      <c r="BQ254" s="85">
        <f>IF(AF254&gt;MEDIAN(AF:AF),1,0)</f>
        <v>0</v>
      </c>
      <c r="BR254" s="85">
        <f t="shared" si="215"/>
        <v>1</v>
      </c>
      <c r="BS254" s="85">
        <f t="shared" si="246"/>
        <v>1</v>
      </c>
      <c r="BT254" s="85">
        <f t="shared" si="234"/>
        <v>0</v>
      </c>
      <c r="BU254" s="85">
        <f t="shared" si="235"/>
        <v>0</v>
      </c>
      <c r="BV254" s="85">
        <f t="shared" si="242"/>
        <v>0</v>
      </c>
      <c r="BW254" s="85">
        <f t="shared" si="244"/>
        <v>1</v>
      </c>
      <c r="BX254" s="85">
        <f t="shared" si="237"/>
        <v>1</v>
      </c>
      <c r="BY254" s="85">
        <f t="shared" si="249"/>
        <v>1</v>
      </c>
      <c r="BZ254" s="40">
        <f>LOOKUP(A254,ANT!D:D,ANT!K:K)</f>
        <v>71.5277777777777</v>
      </c>
    </row>
    <row r="255" spans="1:143" ht="17" x14ac:dyDescent="0.2">
      <c r="A255" s="40" t="s">
        <v>565</v>
      </c>
      <c r="B255" s="67">
        <v>2.2000000000000002</v>
      </c>
      <c r="C255" s="27">
        <v>2</v>
      </c>
      <c r="D255" s="27">
        <v>2</v>
      </c>
      <c r="E255" s="122">
        <v>8</v>
      </c>
      <c r="G255" s="124">
        <v>0</v>
      </c>
      <c r="H255" s="115">
        <v>1</v>
      </c>
      <c r="I255" s="56">
        <v>9.1</v>
      </c>
      <c r="J255" s="68" t="s">
        <v>70</v>
      </c>
      <c r="L255" s="45">
        <v>15</v>
      </c>
      <c r="M255" s="45">
        <v>13</v>
      </c>
      <c r="N255" s="45">
        <v>9</v>
      </c>
      <c r="O255" s="45">
        <v>13</v>
      </c>
      <c r="P255" s="46">
        <v>1</v>
      </c>
      <c r="R255" s="76">
        <f t="shared" si="199"/>
        <v>3</v>
      </c>
      <c r="S255" s="76">
        <f t="shared" si="200"/>
        <v>1</v>
      </c>
      <c r="T255" s="76">
        <f t="shared" si="201"/>
        <v>1</v>
      </c>
      <c r="U255" s="76">
        <v>3</v>
      </c>
      <c r="V255" s="76">
        <f t="shared" si="210"/>
        <v>1</v>
      </c>
      <c r="W255" s="76">
        <f t="shared" si="211"/>
        <v>1</v>
      </c>
      <c r="AR255" s="52"/>
      <c r="AV255" s="87" t="s">
        <v>788</v>
      </c>
      <c r="AW255" s="85" t="s">
        <v>788</v>
      </c>
      <c r="AX255" s="85" t="s">
        <v>788</v>
      </c>
      <c r="AY255" s="85" t="s">
        <v>788</v>
      </c>
      <c r="AZ255" s="85" t="str">
        <f t="shared" si="202"/>
        <v>NA</v>
      </c>
      <c r="BA255" s="85" t="str">
        <f t="shared" si="203"/>
        <v>NA</v>
      </c>
      <c r="BB255" s="85" t="str">
        <f t="shared" si="204"/>
        <v>NA</v>
      </c>
      <c r="BC255" s="85" t="str">
        <f t="shared" si="205"/>
        <v>NA</v>
      </c>
      <c r="BD255" s="85" t="str">
        <f t="shared" si="206"/>
        <v>NA</v>
      </c>
      <c r="BE255" s="85" t="str">
        <f t="shared" si="207"/>
        <v>NA</v>
      </c>
      <c r="BF255" s="85" t="str">
        <f t="shared" si="208"/>
        <v>NA</v>
      </c>
      <c r="BG255" s="79" t="str">
        <f t="shared" si="222"/>
        <v>NA</v>
      </c>
      <c r="BH255" s="79" t="str">
        <f t="shared" si="209"/>
        <v>NA</v>
      </c>
      <c r="BI255" s="85" t="str">
        <f t="shared" si="239"/>
        <v>NA</v>
      </c>
      <c r="BJ255" s="85" t="str">
        <f t="shared" si="219"/>
        <v>NA</v>
      </c>
      <c r="BK255" s="85" t="str">
        <f t="shared" si="250"/>
        <v>NA</v>
      </c>
      <c r="BL255" s="85" t="str">
        <f t="shared" si="251"/>
        <v>NA</v>
      </c>
      <c r="BM255" s="85" t="str">
        <f t="shared" si="252"/>
        <v>NA</v>
      </c>
      <c r="BN255" s="85" t="str">
        <f t="shared" si="228"/>
        <v>NA</v>
      </c>
      <c r="BO255" s="85" t="str">
        <f t="shared" si="247"/>
        <v>NA</v>
      </c>
      <c r="BP255" s="85" t="str">
        <f t="shared" si="253"/>
        <v>NA</v>
      </c>
      <c r="BQ255" s="85" t="str">
        <f t="shared" ref="BQ255:BQ280" si="255">_xlfn.IFS(ISBLANK(AF255),"NA", AF255&gt;MEDIAN(AF:AF),1,AF255&lt;MEDIAN(AF:AF),0)</f>
        <v>NA</v>
      </c>
      <c r="BR255" s="85" t="str">
        <f t="shared" si="215"/>
        <v>NA</v>
      </c>
      <c r="BS255" s="85" t="str">
        <f t="shared" si="246"/>
        <v>NA</v>
      </c>
      <c r="BT255" s="85" t="str">
        <f t="shared" si="234"/>
        <v>NA</v>
      </c>
      <c r="BU255" s="85" t="str">
        <f t="shared" si="235"/>
        <v>NA</v>
      </c>
      <c r="BV255" s="85" t="str">
        <f t="shared" si="242"/>
        <v>NA</v>
      </c>
      <c r="BW255" s="85" t="str">
        <f t="shared" si="244"/>
        <v>NA</v>
      </c>
      <c r="BX255" s="85" t="str">
        <f t="shared" si="237"/>
        <v>NA</v>
      </c>
      <c r="BY255" s="85" t="str">
        <f t="shared" si="249"/>
        <v>NA</v>
      </c>
      <c r="EG255" s="66"/>
      <c r="EH255" s="66"/>
      <c r="EI255" s="66"/>
      <c r="EJ255" s="66"/>
      <c r="EK255" s="66"/>
      <c r="EL255" s="66"/>
      <c r="EM255" s="66"/>
    </row>
    <row r="256" spans="1:143" ht="17" x14ac:dyDescent="0.2">
      <c r="A256" s="40" t="s">
        <v>567</v>
      </c>
      <c r="B256" s="67">
        <v>2.2000000000000002</v>
      </c>
      <c r="C256" s="27">
        <v>2</v>
      </c>
      <c r="D256" s="27">
        <v>2</v>
      </c>
      <c r="E256" s="122">
        <v>8</v>
      </c>
      <c r="G256" s="124">
        <v>0</v>
      </c>
      <c r="H256" s="115">
        <v>0</v>
      </c>
      <c r="I256" s="56">
        <v>9.8000000000000007</v>
      </c>
      <c r="J256" s="68" t="s">
        <v>70</v>
      </c>
      <c r="L256" s="45">
        <v>9</v>
      </c>
      <c r="O256" s="45">
        <v>12</v>
      </c>
      <c r="P256" s="46">
        <v>0</v>
      </c>
      <c r="Q256" s="45">
        <v>1</v>
      </c>
      <c r="R256" s="76">
        <f t="shared" si="199"/>
        <v>1</v>
      </c>
      <c r="S256" s="76">
        <f t="shared" si="200"/>
        <v>1</v>
      </c>
      <c r="T256" s="76">
        <f t="shared" si="201"/>
        <v>0</v>
      </c>
      <c r="U256" s="76">
        <v>1</v>
      </c>
      <c r="V256" s="76">
        <f t="shared" si="210"/>
        <v>1</v>
      </c>
      <c r="W256" s="76">
        <f t="shared" si="211"/>
        <v>0</v>
      </c>
      <c r="AR256" s="52"/>
      <c r="AV256" s="87" t="s">
        <v>788</v>
      </c>
      <c r="AW256" s="85" t="s">
        <v>788</v>
      </c>
      <c r="AX256" s="85" t="s">
        <v>788</v>
      </c>
      <c r="AY256" s="85" t="s">
        <v>788</v>
      </c>
      <c r="AZ256" s="85" t="str">
        <f t="shared" si="202"/>
        <v>NA</v>
      </c>
      <c r="BA256" s="85" t="str">
        <f t="shared" si="203"/>
        <v>NA</v>
      </c>
      <c r="BB256" s="85" t="str">
        <f t="shared" si="204"/>
        <v>NA</v>
      </c>
      <c r="BC256" s="85" t="str">
        <f t="shared" si="205"/>
        <v>NA</v>
      </c>
      <c r="BD256" s="85" t="str">
        <f t="shared" si="206"/>
        <v>NA</v>
      </c>
      <c r="BE256" s="85" t="str">
        <f t="shared" si="207"/>
        <v>NA</v>
      </c>
      <c r="BF256" s="85" t="str">
        <f t="shared" si="208"/>
        <v>NA</v>
      </c>
      <c r="BG256" s="79" t="str">
        <f t="shared" si="222"/>
        <v>NA</v>
      </c>
      <c r="BH256" s="79" t="str">
        <f t="shared" si="209"/>
        <v>NA</v>
      </c>
      <c r="BI256" s="85" t="str">
        <f t="shared" si="239"/>
        <v>NA</v>
      </c>
      <c r="BJ256" s="85" t="str">
        <f t="shared" si="219"/>
        <v>NA</v>
      </c>
      <c r="BK256" s="85" t="str">
        <f t="shared" si="250"/>
        <v>NA</v>
      </c>
      <c r="BL256" s="85" t="str">
        <f t="shared" si="251"/>
        <v>NA</v>
      </c>
      <c r="BM256" s="85" t="str">
        <f t="shared" si="252"/>
        <v>NA</v>
      </c>
      <c r="BN256" s="85" t="str">
        <f t="shared" si="228"/>
        <v>NA</v>
      </c>
      <c r="BO256" s="85" t="str">
        <f t="shared" si="247"/>
        <v>NA</v>
      </c>
      <c r="BP256" s="85" t="str">
        <f t="shared" si="253"/>
        <v>NA</v>
      </c>
      <c r="BQ256" s="85" t="str">
        <f t="shared" si="255"/>
        <v>NA</v>
      </c>
      <c r="BR256" s="85" t="str">
        <f t="shared" si="215"/>
        <v>NA</v>
      </c>
      <c r="BS256" s="85" t="str">
        <f t="shared" si="246"/>
        <v>NA</v>
      </c>
      <c r="BT256" s="85" t="str">
        <f t="shared" si="234"/>
        <v>NA</v>
      </c>
      <c r="BU256" s="85" t="str">
        <f t="shared" si="235"/>
        <v>NA</v>
      </c>
      <c r="BV256" s="85" t="str">
        <f t="shared" si="242"/>
        <v>NA</v>
      </c>
      <c r="BW256" s="85" t="str">
        <f t="shared" si="244"/>
        <v>NA</v>
      </c>
      <c r="BX256" s="85" t="str">
        <f t="shared" si="237"/>
        <v>NA</v>
      </c>
      <c r="BY256" s="85" t="str">
        <f t="shared" si="249"/>
        <v>NA</v>
      </c>
      <c r="EG256" s="66"/>
      <c r="EH256" s="66"/>
      <c r="EI256" s="66"/>
      <c r="EJ256" s="66"/>
      <c r="EK256" s="66"/>
      <c r="EL256" s="66"/>
      <c r="EM256" s="66"/>
    </row>
    <row r="257" spans="1:143" ht="17" x14ac:dyDescent="0.2">
      <c r="A257" s="40" t="s">
        <v>569</v>
      </c>
      <c r="B257" s="67">
        <v>2.2000000000000002</v>
      </c>
      <c r="C257" s="27">
        <v>2</v>
      </c>
      <c r="D257" s="27">
        <v>2</v>
      </c>
      <c r="E257" s="122">
        <v>8</v>
      </c>
      <c r="G257" s="124">
        <v>0</v>
      </c>
      <c r="H257" s="115">
        <v>0</v>
      </c>
      <c r="I257" s="56">
        <v>8</v>
      </c>
      <c r="J257" s="68" t="s">
        <v>70</v>
      </c>
      <c r="L257" s="45">
        <v>7</v>
      </c>
      <c r="O257" s="45">
        <v>12</v>
      </c>
      <c r="P257" s="46">
        <v>0</v>
      </c>
      <c r="Q257" s="45">
        <v>1</v>
      </c>
      <c r="R257" s="76">
        <f t="shared" si="199"/>
        <v>1</v>
      </c>
      <c r="S257" s="76">
        <f t="shared" si="200"/>
        <v>1</v>
      </c>
      <c r="T257" s="76">
        <f t="shared" si="201"/>
        <v>0</v>
      </c>
      <c r="U257" s="76">
        <v>1</v>
      </c>
      <c r="V257" s="76">
        <f t="shared" si="210"/>
        <v>1</v>
      </c>
      <c r="W257" s="76">
        <f t="shared" si="211"/>
        <v>0</v>
      </c>
      <c r="AR257" s="52"/>
      <c r="AV257" s="87" t="s">
        <v>788</v>
      </c>
      <c r="AW257" s="85" t="s">
        <v>788</v>
      </c>
      <c r="AX257" s="85" t="s">
        <v>788</v>
      </c>
      <c r="AY257" s="85" t="s">
        <v>788</v>
      </c>
      <c r="AZ257" s="85" t="str">
        <f t="shared" si="202"/>
        <v>NA</v>
      </c>
      <c r="BA257" s="85" t="str">
        <f t="shared" si="203"/>
        <v>NA</v>
      </c>
      <c r="BB257" s="85" t="str">
        <f t="shared" si="204"/>
        <v>NA</v>
      </c>
      <c r="BC257" s="85" t="str">
        <f t="shared" si="205"/>
        <v>NA</v>
      </c>
      <c r="BD257" s="85" t="str">
        <f t="shared" si="206"/>
        <v>NA</v>
      </c>
      <c r="BE257" s="85" t="str">
        <f t="shared" si="207"/>
        <v>NA</v>
      </c>
      <c r="BF257" s="85" t="str">
        <f t="shared" si="208"/>
        <v>NA</v>
      </c>
      <c r="BG257" s="79" t="str">
        <f t="shared" si="222"/>
        <v>NA</v>
      </c>
      <c r="BH257" s="79" t="str">
        <f t="shared" si="209"/>
        <v>NA</v>
      </c>
      <c r="BI257" s="85" t="str">
        <f t="shared" si="239"/>
        <v>NA</v>
      </c>
      <c r="BJ257" s="85" t="str">
        <f t="shared" si="219"/>
        <v>NA</v>
      </c>
      <c r="BK257" s="85" t="str">
        <f t="shared" si="250"/>
        <v>NA</v>
      </c>
      <c r="BL257" s="85" t="str">
        <f t="shared" si="251"/>
        <v>NA</v>
      </c>
      <c r="BM257" s="85" t="str">
        <f t="shared" si="252"/>
        <v>NA</v>
      </c>
      <c r="BN257" s="85" t="str">
        <f t="shared" si="228"/>
        <v>NA</v>
      </c>
      <c r="BO257" s="85" t="str">
        <f t="shared" si="247"/>
        <v>NA</v>
      </c>
      <c r="BP257" s="85" t="str">
        <f t="shared" si="253"/>
        <v>NA</v>
      </c>
      <c r="BQ257" s="85" t="str">
        <f t="shared" si="255"/>
        <v>NA</v>
      </c>
      <c r="BR257" s="85" t="str">
        <f t="shared" si="215"/>
        <v>NA</v>
      </c>
      <c r="BS257" s="85" t="str">
        <f t="shared" si="246"/>
        <v>NA</v>
      </c>
      <c r="BT257" s="85" t="str">
        <f t="shared" si="234"/>
        <v>NA</v>
      </c>
      <c r="BU257" s="85" t="str">
        <f t="shared" si="235"/>
        <v>NA</v>
      </c>
      <c r="BV257" s="85" t="str">
        <f t="shared" si="242"/>
        <v>NA</v>
      </c>
      <c r="BW257" s="85" t="str">
        <f t="shared" si="244"/>
        <v>NA</v>
      </c>
      <c r="BX257" s="85" t="str">
        <f t="shared" si="237"/>
        <v>NA</v>
      </c>
      <c r="BY257" s="85" t="str">
        <f t="shared" si="249"/>
        <v>NA</v>
      </c>
      <c r="EG257" s="66"/>
      <c r="EH257" s="66"/>
      <c r="EI257" s="66"/>
      <c r="EJ257" s="66"/>
      <c r="EK257" s="66"/>
      <c r="EL257" s="66"/>
      <c r="EM257" s="66"/>
    </row>
    <row r="258" spans="1:143" ht="17" x14ac:dyDescent="0.2">
      <c r="A258" s="40" t="s">
        <v>571</v>
      </c>
      <c r="B258" s="67">
        <v>2.2000000000000002</v>
      </c>
      <c r="C258" s="27">
        <v>2</v>
      </c>
      <c r="D258" s="27">
        <v>2</v>
      </c>
      <c r="E258" s="122">
        <v>8</v>
      </c>
      <c r="G258" s="124">
        <v>0</v>
      </c>
      <c r="H258" s="115">
        <v>1</v>
      </c>
      <c r="I258" s="56">
        <v>9</v>
      </c>
      <c r="J258" s="68" t="s">
        <v>70</v>
      </c>
      <c r="L258" s="45">
        <v>6</v>
      </c>
      <c r="M258" s="45">
        <v>8</v>
      </c>
      <c r="O258" s="45">
        <v>11</v>
      </c>
      <c r="P258" s="46">
        <v>0</v>
      </c>
      <c r="Q258" s="45">
        <v>1</v>
      </c>
      <c r="R258" s="76">
        <f t="shared" ref="R258:R321" si="256">_xlfn.IFS(ISBLANK(L258),"NA",AND((NOT(ISBLANK(L258))),ISBLANK(M258)),1,AND((NOT(ISBLANK(M258))),ISBLANK(N258)),2,(NOT(ISBLANK(N258))),3)</f>
        <v>2</v>
      </c>
      <c r="S258" s="76">
        <f t="shared" ref="S258:S321" si="257">_xlfn.IFS(ISBLANK(O258),"NA",O258&lt;11,0,O258&gt;14,0,O258=11,1,O258=12,1,O258=13,1,O258=14,1)</f>
        <v>1</v>
      </c>
      <c r="T258" s="76">
        <f t="shared" ref="T258:T321" si="258">IF(AND(P258=1,S258=1),1,IF(S258="NA","NA",0))</f>
        <v>0</v>
      </c>
      <c r="U258" s="76">
        <v>2</v>
      </c>
      <c r="V258" s="76">
        <f t="shared" si="210"/>
        <v>0</v>
      </c>
      <c r="W258" s="76">
        <f t="shared" si="211"/>
        <v>0</v>
      </c>
      <c r="AR258" s="52"/>
      <c r="AV258" s="87" t="s">
        <v>788</v>
      </c>
      <c r="AW258" s="85" t="s">
        <v>788</v>
      </c>
      <c r="AX258" s="85" t="s">
        <v>788</v>
      </c>
      <c r="AY258" s="85" t="s">
        <v>788</v>
      </c>
      <c r="AZ258" s="85" t="str">
        <f t="shared" ref="AZ258:AZ321" si="259">_xlfn.IFS(ISBLANK(AO258),"NA",AO258&gt;_xlfn.PERCENTILE.INC(AO:AO,0.7),1,AO258&lt;_xlfn.PERCENTILE.INC(AO:AO,0.3),0)</f>
        <v>NA</v>
      </c>
      <c r="BA258" s="85" t="str">
        <f t="shared" ref="BA258:BA321" si="260">_xlfn.IFS(ISBLANK(AP258),"NA",AP258&gt;_xlfn.PERCENTILE.INC(AP:AP,0.7),1,AP258&lt;_xlfn.PERCENTILE.INC(AP:AP,0.3),0)</f>
        <v>NA</v>
      </c>
      <c r="BB258" s="85" t="str">
        <f t="shared" ref="BB258:BB321" si="261">_xlfn.IFS(ISBLANK(AQ258),"NA",AQ258&gt;_xlfn.PERCENTILE.INC(AQ:AQ,0.7),1,AQ258&lt;_xlfn.PERCENTILE.INC(AQ:AQ,0.3),0)</f>
        <v>NA</v>
      </c>
      <c r="BC258" s="85" t="str">
        <f t="shared" ref="BC258:BC321" si="262">_xlfn.IFS(ISBLANK(AR258),"NA",AR258&gt;_xlfn.PERCENTILE.INC(AR:AR,0.7),1,AR258&lt;_xlfn.PERCENTILE.INC(AR:AR,0.3),0)</f>
        <v>NA</v>
      </c>
      <c r="BD258" s="85" t="str">
        <f t="shared" ref="BD258:BD321" si="263">_xlfn.IFS(ISBLANK(AS258),"NA", AS258&gt;MEDIAN(AS:AS),1,AS258&lt;MEDIAN(AS:AS),0)</f>
        <v>NA</v>
      </c>
      <c r="BE258" s="85" t="str">
        <f t="shared" ref="BE258:BE321" si="264">_xlfn.IFS(ISBLANK(AT258),"NA", AT258&gt;MEDIAN(AT:AT),1,AT258&lt;MEDIAN(AT:AT),0)</f>
        <v>NA</v>
      </c>
      <c r="BF258" s="85" t="str">
        <f t="shared" ref="BF258:BF321" si="265">_xlfn.IFS(ISBLANK(AU258),"NA", AU258&gt;MEDIAN(AU:AU),1,AU258&lt;MEDIAN(AU:AU),0)</f>
        <v>NA</v>
      </c>
      <c r="BG258" s="79" t="str">
        <f t="shared" si="222"/>
        <v>NA</v>
      </c>
      <c r="BH258" s="79" t="str">
        <f t="shared" ref="BH258:BH321" si="266">_xlfn.IFS(AW258="NA","NA",AND(AY258=1,AW258=1),3,AND(AY258=1,AW258=0),2,AND(AY258=0,AW258=1),1,AND(AY258=0,AW258=0),0)</f>
        <v>NA</v>
      </c>
      <c r="BI258" s="85" t="str">
        <f t="shared" si="239"/>
        <v>NA</v>
      </c>
      <c r="BJ258" s="85" t="str">
        <f t="shared" si="219"/>
        <v>NA</v>
      </c>
      <c r="BK258" s="85" t="str">
        <f t="shared" si="250"/>
        <v>NA</v>
      </c>
      <c r="BL258" s="85" t="str">
        <f t="shared" si="251"/>
        <v>NA</v>
      </c>
      <c r="BM258" s="85" t="str">
        <f t="shared" si="252"/>
        <v>NA</v>
      </c>
      <c r="BN258" s="85" t="str">
        <f t="shared" si="228"/>
        <v>NA</v>
      </c>
      <c r="BO258" s="85" t="str">
        <f t="shared" si="247"/>
        <v>NA</v>
      </c>
      <c r="BP258" s="85" t="str">
        <f t="shared" si="253"/>
        <v>NA</v>
      </c>
      <c r="BQ258" s="85" t="str">
        <f t="shared" si="255"/>
        <v>NA</v>
      </c>
      <c r="BR258" s="85" t="str">
        <f t="shared" si="215"/>
        <v>NA</v>
      </c>
      <c r="BS258" s="85" t="str">
        <f t="shared" si="246"/>
        <v>NA</v>
      </c>
      <c r="BT258" s="85" t="str">
        <f t="shared" si="234"/>
        <v>NA</v>
      </c>
      <c r="BU258" s="85" t="str">
        <f t="shared" si="235"/>
        <v>NA</v>
      </c>
      <c r="BV258" s="85" t="str">
        <f t="shared" si="242"/>
        <v>NA</v>
      </c>
      <c r="BW258" s="85" t="str">
        <f t="shared" si="244"/>
        <v>NA</v>
      </c>
      <c r="BX258" s="85" t="str">
        <f t="shared" si="237"/>
        <v>NA</v>
      </c>
      <c r="BY258" s="85" t="str">
        <f t="shared" si="249"/>
        <v>NA</v>
      </c>
      <c r="EG258" s="66"/>
      <c r="EH258" s="66"/>
      <c r="EI258" s="66"/>
      <c r="EJ258" s="66"/>
      <c r="EK258" s="66"/>
      <c r="EL258" s="66"/>
      <c r="EM258" s="66"/>
    </row>
    <row r="259" spans="1:143" x14ac:dyDescent="0.2">
      <c r="A259" s="40" t="s">
        <v>573</v>
      </c>
      <c r="B259" s="67">
        <v>2.2000000000000002</v>
      </c>
      <c r="C259" s="27">
        <v>2</v>
      </c>
      <c r="D259" s="27">
        <v>2</v>
      </c>
      <c r="E259" s="122">
        <v>8</v>
      </c>
      <c r="G259" s="124">
        <v>0</v>
      </c>
      <c r="H259" s="115">
        <v>1</v>
      </c>
      <c r="I259" s="56">
        <v>9.6</v>
      </c>
      <c r="J259" s="68" t="s">
        <v>106</v>
      </c>
      <c r="R259" s="76" t="str">
        <f t="shared" si="256"/>
        <v>NA</v>
      </c>
      <c r="S259" s="76" t="str">
        <f t="shared" si="257"/>
        <v>NA</v>
      </c>
      <c r="T259" s="76" t="str">
        <f t="shared" si="258"/>
        <v>NA</v>
      </c>
      <c r="U259" s="76" t="s">
        <v>788</v>
      </c>
      <c r="V259" s="76" t="str">
        <f t="shared" ref="V259:V322" si="267">_xlfn.IFS(ISBLANK(O259),"NA",O259&lt;12,0,O259&gt;13,0,O259=12,1,O259=13,1)</f>
        <v>NA</v>
      </c>
      <c r="W259" s="76" t="str">
        <f t="shared" ref="W259:W322" si="268">IF(AND(P259=1,V259=1),1,IF(V259="NA","NA",0))</f>
        <v>NA</v>
      </c>
      <c r="X259" s="58">
        <v>3.9230769230769229</v>
      </c>
      <c r="Y259" s="58">
        <v>4</v>
      </c>
      <c r="Z259" s="58">
        <v>5.25</v>
      </c>
      <c r="AA259" s="58">
        <v>3.6923076923076925</v>
      </c>
      <c r="AB259" s="58">
        <v>4.615384615384615</v>
      </c>
      <c r="AC259" s="58">
        <v>4.5384615384615383</v>
      </c>
      <c r="AD259" s="58">
        <v>4.833333333333333</v>
      </c>
      <c r="AE259" s="58">
        <v>5.083333333333333</v>
      </c>
      <c r="AF259" s="58">
        <v>4.75</v>
      </c>
      <c r="AG259" s="58">
        <v>4</v>
      </c>
      <c r="AH259" s="58">
        <v>4.6923076923076925</v>
      </c>
      <c r="AI259" s="58">
        <v>5.615384615384615</v>
      </c>
      <c r="AJ259" s="58">
        <v>4.7692307692307692</v>
      </c>
      <c r="AK259" s="58">
        <v>4.333333333333333</v>
      </c>
      <c r="AL259" s="58">
        <v>4.666666666666667</v>
      </c>
      <c r="AM259" s="58">
        <v>5</v>
      </c>
      <c r="AN259" s="59">
        <v>4.7857142857142856</v>
      </c>
      <c r="AO259" s="49">
        <v>4.8769230769230765</v>
      </c>
      <c r="AP259" s="49">
        <v>4.6717948717948712</v>
      </c>
      <c r="AQ259" s="49">
        <v>4.3365384615384626</v>
      </c>
      <c r="AR259" s="60">
        <v>4.8461538461538458</v>
      </c>
      <c r="AS259" s="51">
        <v>46.5</v>
      </c>
      <c r="AT259" s="51">
        <v>21</v>
      </c>
      <c r="AU259" s="51">
        <v>141</v>
      </c>
      <c r="AV259" s="87">
        <f t="shared" ref="AV259:AY260" si="269">IF(AO259&lt;MEDIAN(AO:AO),0,1)</f>
        <v>1</v>
      </c>
      <c r="AW259" s="85">
        <f t="shared" si="269"/>
        <v>1</v>
      </c>
      <c r="AX259" s="85">
        <f t="shared" si="269"/>
        <v>0</v>
      </c>
      <c r="AY259" s="85">
        <f t="shared" si="269"/>
        <v>1</v>
      </c>
      <c r="AZ259" s="85" t="e">
        <f t="shared" si="259"/>
        <v>#N/A</v>
      </c>
      <c r="BA259" s="85">
        <f t="shared" si="260"/>
        <v>1</v>
      </c>
      <c r="BB259" s="85">
        <f t="shared" si="261"/>
        <v>0</v>
      </c>
      <c r="BC259" s="85" t="e">
        <f t="shared" si="262"/>
        <v>#N/A</v>
      </c>
      <c r="BD259" s="85">
        <f t="shared" si="263"/>
        <v>0</v>
      </c>
      <c r="BE259" s="85">
        <f t="shared" si="264"/>
        <v>0</v>
      </c>
      <c r="BF259" s="85">
        <f t="shared" si="265"/>
        <v>1</v>
      </c>
      <c r="BG259" s="79">
        <f t="shared" si="222"/>
        <v>3</v>
      </c>
      <c r="BH259" s="79">
        <f t="shared" si="266"/>
        <v>3</v>
      </c>
      <c r="BI259" s="85">
        <f t="shared" si="239"/>
        <v>0</v>
      </c>
      <c r="BJ259" s="85">
        <f t="shared" si="219"/>
        <v>0</v>
      </c>
      <c r="BK259" s="85">
        <f t="shared" si="250"/>
        <v>1</v>
      </c>
      <c r="BL259" s="85">
        <f t="shared" si="251"/>
        <v>0</v>
      </c>
      <c r="BM259" s="85">
        <f t="shared" si="252"/>
        <v>0</v>
      </c>
      <c r="BN259" s="85">
        <f t="shared" si="228"/>
        <v>1</v>
      </c>
      <c r="BO259" s="85">
        <f t="shared" si="247"/>
        <v>1</v>
      </c>
      <c r="BP259" s="85">
        <f t="shared" si="253"/>
        <v>1</v>
      </c>
      <c r="BQ259" s="85">
        <f t="shared" si="255"/>
        <v>1</v>
      </c>
      <c r="BR259" s="85">
        <f t="shared" si="215"/>
        <v>0</v>
      </c>
      <c r="BS259" s="85">
        <f t="shared" si="246"/>
        <v>1</v>
      </c>
      <c r="BT259" s="85">
        <f t="shared" si="234"/>
        <v>1</v>
      </c>
      <c r="BU259" s="85">
        <f t="shared" ref="BU259:BU280" si="270">_xlfn.IFS(ISBLANK(AJ259),"NA", AJ259&gt;MEDIAN(AJ:AJ),1,AJ259&lt;MEDIAN(AJ:AJ),0)</f>
        <v>0</v>
      </c>
      <c r="BV259" s="85">
        <f t="shared" si="242"/>
        <v>0</v>
      </c>
      <c r="BW259" s="85">
        <f t="shared" si="244"/>
        <v>1</v>
      </c>
      <c r="BX259" s="85">
        <f t="shared" si="237"/>
        <v>1</v>
      </c>
      <c r="BY259" s="85">
        <f t="shared" si="249"/>
        <v>1</v>
      </c>
      <c r="BZ259" s="40">
        <f>LOOKUP(A259,ANT!D:D,ANT!K:K)</f>
        <v>90.2777777777777</v>
      </c>
    </row>
    <row r="260" spans="1:143" x14ac:dyDescent="0.2">
      <c r="A260" s="40" t="s">
        <v>575</v>
      </c>
      <c r="B260" s="67">
        <v>2.2000000000000002</v>
      </c>
      <c r="C260" s="27">
        <v>2</v>
      </c>
      <c r="D260" s="27">
        <v>2</v>
      </c>
      <c r="E260" s="122">
        <v>8</v>
      </c>
      <c r="G260" s="124">
        <v>0</v>
      </c>
      <c r="H260" s="115">
        <v>1</v>
      </c>
      <c r="I260" s="56">
        <v>9.4</v>
      </c>
      <c r="J260" s="68" t="s">
        <v>37</v>
      </c>
      <c r="L260" s="45">
        <v>7</v>
      </c>
      <c r="M260" s="45">
        <v>9</v>
      </c>
      <c r="O260" s="45">
        <v>12</v>
      </c>
      <c r="P260" s="46">
        <v>1</v>
      </c>
      <c r="R260" s="76">
        <f t="shared" si="256"/>
        <v>2</v>
      </c>
      <c r="S260" s="76">
        <f t="shared" si="257"/>
        <v>1</v>
      </c>
      <c r="T260" s="76">
        <f t="shared" si="258"/>
        <v>1</v>
      </c>
      <c r="U260" s="76">
        <v>2</v>
      </c>
      <c r="V260" s="76">
        <f t="shared" si="267"/>
        <v>1</v>
      </c>
      <c r="W260" s="76">
        <f t="shared" si="268"/>
        <v>1</v>
      </c>
      <c r="X260" s="58">
        <v>4.5454545454545459</v>
      </c>
      <c r="Y260" s="58">
        <v>5.384615384615385</v>
      </c>
      <c r="Z260" s="58">
        <v>4.6923076923076925</v>
      </c>
      <c r="AA260" s="58">
        <v>4.25</v>
      </c>
      <c r="AB260" s="58">
        <v>4.7692307692307692</v>
      </c>
      <c r="AC260" s="58">
        <v>3.6923076923076925</v>
      </c>
      <c r="AD260" s="58">
        <v>6</v>
      </c>
      <c r="AE260" s="58">
        <v>3.75</v>
      </c>
      <c r="AF260" s="58">
        <v>4.3636363636363633</v>
      </c>
      <c r="AG260" s="58">
        <v>3.75</v>
      </c>
      <c r="AH260" s="58">
        <v>5.8461538461538458</v>
      </c>
      <c r="AI260" s="58">
        <v>4.8461538461538458</v>
      </c>
      <c r="AJ260" s="58">
        <v>5.25</v>
      </c>
      <c r="AK260" s="58">
        <v>5</v>
      </c>
      <c r="AL260" s="58">
        <v>3.3333333333333335</v>
      </c>
      <c r="AM260" s="58">
        <v>4</v>
      </c>
      <c r="AN260" s="59">
        <v>3.5714285714285716</v>
      </c>
      <c r="AO260" s="49">
        <v>4.4858974358974359</v>
      </c>
      <c r="AP260" s="49">
        <v>4.7419580419580418</v>
      </c>
      <c r="AQ260" s="49">
        <v>4.5556526806526811</v>
      </c>
      <c r="AR260" s="60">
        <v>4.6073717948717947</v>
      </c>
      <c r="AS260" s="51">
        <v>12.5</v>
      </c>
      <c r="AT260" s="51">
        <v>8</v>
      </c>
      <c r="AU260" s="51">
        <v>135</v>
      </c>
      <c r="AV260" s="87">
        <f t="shared" si="269"/>
        <v>0</v>
      </c>
      <c r="AW260" s="85">
        <f t="shared" si="269"/>
        <v>1</v>
      </c>
      <c r="AX260" s="85">
        <f t="shared" si="269"/>
        <v>0</v>
      </c>
      <c r="AY260" s="85">
        <f t="shared" si="269"/>
        <v>0</v>
      </c>
      <c r="AZ260" s="85" t="e">
        <f t="shared" si="259"/>
        <v>#N/A</v>
      </c>
      <c r="BA260" s="85">
        <f t="shared" si="260"/>
        <v>1</v>
      </c>
      <c r="BB260" s="85" t="e">
        <f t="shared" si="261"/>
        <v>#N/A</v>
      </c>
      <c r="BC260" s="85" t="e">
        <f t="shared" si="262"/>
        <v>#N/A</v>
      </c>
      <c r="BD260" s="85">
        <f t="shared" si="263"/>
        <v>0</v>
      </c>
      <c r="BE260" s="85">
        <f t="shared" si="264"/>
        <v>0</v>
      </c>
      <c r="BF260" s="85">
        <f t="shared" si="265"/>
        <v>1</v>
      </c>
      <c r="BG260" s="79">
        <f t="shared" si="222"/>
        <v>1</v>
      </c>
      <c r="BH260" s="79">
        <f t="shared" si="266"/>
        <v>1</v>
      </c>
      <c r="BI260" s="85">
        <f t="shared" si="239"/>
        <v>0</v>
      </c>
      <c r="BJ260" s="85">
        <f t="shared" si="219"/>
        <v>1</v>
      </c>
      <c r="BK260" s="85">
        <f t="shared" si="250"/>
        <v>0</v>
      </c>
      <c r="BL260" s="85">
        <f t="shared" si="251"/>
        <v>0</v>
      </c>
      <c r="BM260" s="85">
        <f t="shared" si="252"/>
        <v>0</v>
      </c>
      <c r="BN260" s="85">
        <f t="shared" si="228"/>
        <v>1</v>
      </c>
      <c r="BO260" s="85">
        <f t="shared" si="247"/>
        <v>1</v>
      </c>
      <c r="BP260" s="85">
        <f t="shared" si="253"/>
        <v>0</v>
      </c>
      <c r="BQ260" s="85">
        <f t="shared" si="255"/>
        <v>1</v>
      </c>
      <c r="BR260" s="85">
        <f t="shared" si="215"/>
        <v>0</v>
      </c>
      <c r="BS260" s="85">
        <f t="shared" si="246"/>
        <v>1</v>
      </c>
      <c r="BT260" s="85">
        <f t="shared" si="234"/>
        <v>1</v>
      </c>
      <c r="BU260" s="85">
        <f t="shared" si="270"/>
        <v>1</v>
      </c>
      <c r="BV260" s="85">
        <f>IF(AK260&gt;MEDIAN(AK:AK),1,0)</f>
        <v>0</v>
      </c>
      <c r="BW260" s="85">
        <f t="shared" si="244"/>
        <v>0</v>
      </c>
      <c r="BX260" s="85">
        <f t="shared" si="237"/>
        <v>0</v>
      </c>
      <c r="BY260" s="85">
        <f t="shared" si="249"/>
        <v>0</v>
      </c>
      <c r="BZ260" s="40">
        <f>LOOKUP(A260,ANT!D:D,ANT!K:K)</f>
        <v>89.5833333333333</v>
      </c>
    </row>
    <row r="261" spans="1:143" ht="17" x14ac:dyDescent="0.2">
      <c r="A261" s="40" t="s">
        <v>577</v>
      </c>
      <c r="B261" s="67">
        <v>2.2000000000000002</v>
      </c>
      <c r="C261" s="27">
        <v>2</v>
      </c>
      <c r="D261" s="27">
        <v>2</v>
      </c>
      <c r="E261" s="122">
        <v>8</v>
      </c>
      <c r="G261" s="124">
        <v>0</v>
      </c>
      <c r="H261" s="115">
        <v>0</v>
      </c>
      <c r="I261" s="56">
        <v>9.4</v>
      </c>
      <c r="J261" s="68" t="s">
        <v>70</v>
      </c>
      <c r="L261" s="45">
        <v>7</v>
      </c>
      <c r="M261" s="45">
        <v>10</v>
      </c>
      <c r="O261" s="45">
        <v>13</v>
      </c>
      <c r="P261" s="46">
        <v>0</v>
      </c>
      <c r="Q261" s="45">
        <v>1</v>
      </c>
      <c r="R261" s="76">
        <f t="shared" si="256"/>
        <v>2</v>
      </c>
      <c r="S261" s="76">
        <f t="shared" si="257"/>
        <v>1</v>
      </c>
      <c r="T261" s="76">
        <f t="shared" si="258"/>
        <v>0</v>
      </c>
      <c r="U261" s="76">
        <v>2</v>
      </c>
      <c r="V261" s="76">
        <f t="shared" si="267"/>
        <v>1</v>
      </c>
      <c r="W261" s="76">
        <f t="shared" si="268"/>
        <v>0</v>
      </c>
      <c r="AR261" s="52"/>
      <c r="AV261" s="87" t="s">
        <v>788</v>
      </c>
      <c r="AW261" s="85" t="s">
        <v>788</v>
      </c>
      <c r="AX261" s="85" t="s">
        <v>788</v>
      </c>
      <c r="AY261" s="85" t="s">
        <v>788</v>
      </c>
      <c r="AZ261" s="85" t="str">
        <f t="shared" si="259"/>
        <v>NA</v>
      </c>
      <c r="BA261" s="85" t="str">
        <f t="shared" si="260"/>
        <v>NA</v>
      </c>
      <c r="BB261" s="85" t="str">
        <f t="shared" si="261"/>
        <v>NA</v>
      </c>
      <c r="BC261" s="85" t="str">
        <f t="shared" si="262"/>
        <v>NA</v>
      </c>
      <c r="BD261" s="85" t="str">
        <f t="shared" si="263"/>
        <v>NA</v>
      </c>
      <c r="BE261" s="85" t="str">
        <f t="shared" si="264"/>
        <v>NA</v>
      </c>
      <c r="BF261" s="85" t="str">
        <f t="shared" si="265"/>
        <v>NA</v>
      </c>
      <c r="BG261" s="79" t="str">
        <f t="shared" si="222"/>
        <v>NA</v>
      </c>
      <c r="BH261" s="79" t="str">
        <f t="shared" si="266"/>
        <v>NA</v>
      </c>
      <c r="BI261" s="85" t="str">
        <f t="shared" si="239"/>
        <v>NA</v>
      </c>
      <c r="BJ261" s="85" t="str">
        <f t="shared" si="219"/>
        <v>NA</v>
      </c>
      <c r="BK261" s="85" t="str">
        <f t="shared" si="250"/>
        <v>NA</v>
      </c>
      <c r="BL261" s="85" t="str">
        <f t="shared" si="251"/>
        <v>NA</v>
      </c>
      <c r="BM261" s="85" t="str">
        <f t="shared" si="252"/>
        <v>NA</v>
      </c>
      <c r="BN261" s="85" t="str">
        <f t="shared" si="228"/>
        <v>NA</v>
      </c>
      <c r="BO261" s="85" t="str">
        <f t="shared" si="247"/>
        <v>NA</v>
      </c>
      <c r="BP261" s="85" t="str">
        <f t="shared" si="253"/>
        <v>NA</v>
      </c>
      <c r="BQ261" s="85" t="str">
        <f t="shared" si="255"/>
        <v>NA</v>
      </c>
      <c r="BR261" s="85" t="str">
        <f t="shared" si="215"/>
        <v>NA</v>
      </c>
      <c r="BS261" s="85" t="str">
        <f t="shared" si="246"/>
        <v>NA</v>
      </c>
      <c r="BT261" s="85" t="str">
        <f t="shared" si="234"/>
        <v>NA</v>
      </c>
      <c r="BU261" s="85" t="str">
        <f t="shared" si="270"/>
        <v>NA</v>
      </c>
      <c r="BV261" s="85" t="str">
        <f t="shared" ref="BV261:BV274" si="271">_xlfn.IFS(ISBLANK(AK261),"NA", AK261&gt;MEDIAN(AK:AK),1,AK261&lt;MEDIAN(AK:AK),0)</f>
        <v>NA</v>
      </c>
      <c r="BW261" s="85" t="str">
        <f t="shared" si="244"/>
        <v>NA</v>
      </c>
      <c r="BX261" s="85" t="str">
        <f t="shared" ref="BX261:BX281" si="272">_xlfn.IFS(ISBLANK(AM261),"NA", AM261&gt;MEDIAN(AM:AM),1,AM261&lt;MEDIAN(AM:AM),0)</f>
        <v>NA</v>
      </c>
      <c r="BY261" s="85" t="str">
        <f t="shared" si="249"/>
        <v>NA</v>
      </c>
      <c r="EG261" s="66"/>
      <c r="EH261" s="66"/>
      <c r="EI261" s="66"/>
      <c r="EJ261" s="66"/>
      <c r="EK261" s="66"/>
      <c r="EL261" s="66"/>
      <c r="EM261" s="66"/>
    </row>
    <row r="262" spans="1:143" ht="17" x14ac:dyDescent="0.2">
      <c r="A262" s="40" t="s">
        <v>579</v>
      </c>
      <c r="B262" s="67">
        <v>2.2000000000000002</v>
      </c>
      <c r="C262" s="27">
        <v>2</v>
      </c>
      <c r="D262" s="27">
        <v>2</v>
      </c>
      <c r="E262" s="122">
        <v>8</v>
      </c>
      <c r="G262" s="124">
        <v>0</v>
      </c>
      <c r="H262" s="115">
        <v>0</v>
      </c>
      <c r="I262" s="56">
        <v>9.3000000000000007</v>
      </c>
      <c r="J262" s="68" t="s">
        <v>70</v>
      </c>
      <c r="L262" s="45">
        <v>8</v>
      </c>
      <c r="O262" s="45">
        <v>13</v>
      </c>
      <c r="P262" s="46">
        <v>0</v>
      </c>
      <c r="Q262" s="45">
        <v>1</v>
      </c>
      <c r="R262" s="76">
        <f t="shared" si="256"/>
        <v>1</v>
      </c>
      <c r="S262" s="76">
        <f t="shared" si="257"/>
        <v>1</v>
      </c>
      <c r="T262" s="76">
        <f t="shared" si="258"/>
        <v>0</v>
      </c>
      <c r="U262" s="76">
        <v>1</v>
      </c>
      <c r="V262" s="76">
        <f t="shared" si="267"/>
        <v>1</v>
      </c>
      <c r="W262" s="76">
        <f t="shared" si="268"/>
        <v>0</v>
      </c>
      <c r="AR262" s="52"/>
      <c r="AV262" s="87" t="s">
        <v>788</v>
      </c>
      <c r="AW262" s="85" t="s">
        <v>788</v>
      </c>
      <c r="AX262" s="85" t="s">
        <v>788</v>
      </c>
      <c r="AY262" s="85" t="s">
        <v>788</v>
      </c>
      <c r="AZ262" s="85" t="str">
        <f t="shared" si="259"/>
        <v>NA</v>
      </c>
      <c r="BA262" s="85" t="str">
        <f t="shared" si="260"/>
        <v>NA</v>
      </c>
      <c r="BB262" s="85" t="str">
        <f t="shared" si="261"/>
        <v>NA</v>
      </c>
      <c r="BC262" s="85" t="str">
        <f t="shared" si="262"/>
        <v>NA</v>
      </c>
      <c r="BD262" s="85" t="str">
        <f t="shared" si="263"/>
        <v>NA</v>
      </c>
      <c r="BE262" s="85" t="str">
        <f t="shared" si="264"/>
        <v>NA</v>
      </c>
      <c r="BF262" s="85" t="str">
        <f t="shared" si="265"/>
        <v>NA</v>
      </c>
      <c r="BG262" s="79" t="str">
        <f t="shared" si="222"/>
        <v>NA</v>
      </c>
      <c r="BH262" s="79" t="str">
        <f t="shared" si="266"/>
        <v>NA</v>
      </c>
      <c r="BI262" s="85" t="str">
        <f t="shared" si="239"/>
        <v>NA</v>
      </c>
      <c r="BJ262" s="85" t="str">
        <f t="shared" si="219"/>
        <v>NA</v>
      </c>
      <c r="BK262" s="85" t="str">
        <f t="shared" si="250"/>
        <v>NA</v>
      </c>
      <c r="BL262" s="85" t="str">
        <f t="shared" si="251"/>
        <v>NA</v>
      </c>
      <c r="BM262" s="85" t="str">
        <f t="shared" si="252"/>
        <v>NA</v>
      </c>
      <c r="BN262" s="85" t="str">
        <f t="shared" si="228"/>
        <v>NA</v>
      </c>
      <c r="BO262" s="85" t="str">
        <f t="shared" si="247"/>
        <v>NA</v>
      </c>
      <c r="BP262" s="85" t="str">
        <f t="shared" si="253"/>
        <v>NA</v>
      </c>
      <c r="BQ262" s="85" t="str">
        <f t="shared" si="255"/>
        <v>NA</v>
      </c>
      <c r="BR262" s="85" t="str">
        <f t="shared" ref="BR262:BR277" si="273">_xlfn.IFS(ISBLANK(AG262),"NA", AG262&gt;MEDIAN(AG:AG),1,AG262&lt;MEDIAN(AG:AG),0)</f>
        <v>NA</v>
      </c>
      <c r="BS262" s="85" t="str">
        <f t="shared" si="246"/>
        <v>NA</v>
      </c>
      <c r="BT262" s="85" t="str">
        <f t="shared" si="234"/>
        <v>NA</v>
      </c>
      <c r="BU262" s="85" t="str">
        <f t="shared" si="270"/>
        <v>NA</v>
      </c>
      <c r="BV262" s="85" t="str">
        <f t="shared" si="271"/>
        <v>NA</v>
      </c>
      <c r="BW262" s="85" t="str">
        <f t="shared" si="244"/>
        <v>NA</v>
      </c>
      <c r="BX262" s="85" t="str">
        <f t="shared" si="272"/>
        <v>NA</v>
      </c>
      <c r="BY262" s="85" t="str">
        <f t="shared" si="249"/>
        <v>NA</v>
      </c>
      <c r="EG262" s="66"/>
      <c r="EH262" s="66"/>
      <c r="EI262" s="66"/>
      <c r="EJ262" s="66"/>
      <c r="EK262" s="66"/>
      <c r="EL262" s="66"/>
      <c r="EM262" s="66"/>
    </row>
    <row r="263" spans="1:143" x14ac:dyDescent="0.2">
      <c r="A263" s="40" t="s">
        <v>581</v>
      </c>
      <c r="B263" s="67">
        <v>2.2000000000000002</v>
      </c>
      <c r="C263" s="27">
        <v>2</v>
      </c>
      <c r="D263" s="27">
        <v>2</v>
      </c>
      <c r="E263" s="122">
        <v>8</v>
      </c>
      <c r="G263" s="124">
        <v>0</v>
      </c>
      <c r="H263" s="115">
        <v>1</v>
      </c>
      <c r="I263" s="56">
        <v>9.6999999999999993</v>
      </c>
      <c r="J263" s="68" t="s">
        <v>37</v>
      </c>
      <c r="L263" s="45">
        <v>6</v>
      </c>
      <c r="M263" s="45">
        <v>8</v>
      </c>
      <c r="O263" s="45">
        <v>11</v>
      </c>
      <c r="P263" s="46">
        <v>1</v>
      </c>
      <c r="R263" s="76">
        <f t="shared" si="256"/>
        <v>2</v>
      </c>
      <c r="S263" s="76">
        <f t="shared" si="257"/>
        <v>1</v>
      </c>
      <c r="T263" s="76">
        <f t="shared" si="258"/>
        <v>1</v>
      </c>
      <c r="U263" s="76">
        <v>2</v>
      </c>
      <c r="V263" s="76">
        <f t="shared" si="267"/>
        <v>0</v>
      </c>
      <c r="W263" s="76">
        <f t="shared" si="268"/>
        <v>0</v>
      </c>
      <c r="X263" s="58">
        <v>4.75</v>
      </c>
      <c r="Y263" s="58">
        <v>3.6153846153846154</v>
      </c>
      <c r="Z263" s="58">
        <v>4.384615384615385</v>
      </c>
      <c r="AA263" s="58">
        <v>4.5384615384615383</v>
      </c>
      <c r="AB263" s="58">
        <v>3.6666666666666665</v>
      </c>
      <c r="AC263" s="58">
        <v>4.9230769230769234</v>
      </c>
      <c r="AD263" s="58">
        <v>3.8333333333333335</v>
      </c>
      <c r="AE263" s="58">
        <v>4.166666666666667</v>
      </c>
      <c r="AF263" s="58">
        <v>4.1818181818181817</v>
      </c>
      <c r="AG263" s="58">
        <v>4.5</v>
      </c>
      <c r="AH263" s="58">
        <v>4.5384615384615383</v>
      </c>
      <c r="AI263" s="58">
        <v>3.4615384615384617</v>
      </c>
      <c r="AJ263" s="58">
        <v>3.7692307692307692</v>
      </c>
      <c r="AK263" s="58">
        <v>4.166666666666667</v>
      </c>
      <c r="AL263" s="58">
        <v>5.2222222222222223</v>
      </c>
      <c r="AM263" s="58">
        <v>5.4</v>
      </c>
      <c r="AN263" s="59">
        <v>5.2857142857142856</v>
      </c>
      <c r="AO263" s="49">
        <v>4.4039316239316237</v>
      </c>
      <c r="AP263" s="49">
        <v>4.244055944055944</v>
      </c>
      <c r="AQ263" s="49">
        <v>4.3130341880341883</v>
      </c>
      <c r="AR263" s="60">
        <v>4.1549145299145298</v>
      </c>
      <c r="AS263" s="51">
        <v>6</v>
      </c>
      <c r="AT263" s="51">
        <v>71</v>
      </c>
      <c r="AU263" s="51">
        <v>131</v>
      </c>
      <c r="AV263" s="87">
        <f>IF(AO263&lt;MEDIAN(AO:AO),0,1)</f>
        <v>0</v>
      </c>
      <c r="AW263" s="85">
        <f>IF(AP263&lt;MEDIAN(AP:AP),0,1)</f>
        <v>0</v>
      </c>
      <c r="AX263" s="85">
        <f>IF(AQ263&lt;MEDIAN(AQ:AQ),0,1)</f>
        <v>0</v>
      </c>
      <c r="AY263" s="85">
        <f>IF(AR263&lt;MEDIAN(AR:AR),0,1)</f>
        <v>0</v>
      </c>
      <c r="AZ263" s="85">
        <f t="shared" si="259"/>
        <v>0</v>
      </c>
      <c r="BA263" s="85" t="e">
        <f t="shared" si="260"/>
        <v>#N/A</v>
      </c>
      <c r="BB263" s="85">
        <f t="shared" si="261"/>
        <v>0</v>
      </c>
      <c r="BC263" s="85">
        <f t="shared" si="262"/>
        <v>0</v>
      </c>
      <c r="BD263" s="85">
        <f t="shared" si="263"/>
        <v>0</v>
      </c>
      <c r="BE263" s="85">
        <f t="shared" si="264"/>
        <v>1</v>
      </c>
      <c r="BF263" s="85">
        <f t="shared" si="265"/>
        <v>1</v>
      </c>
      <c r="BG263" s="79">
        <f t="shared" si="222"/>
        <v>0</v>
      </c>
      <c r="BH263" s="79">
        <f t="shared" si="266"/>
        <v>0</v>
      </c>
      <c r="BI263" s="85">
        <f t="shared" si="239"/>
        <v>1</v>
      </c>
      <c r="BJ263" s="85">
        <f t="shared" si="219"/>
        <v>0</v>
      </c>
      <c r="BK263" s="85">
        <f t="shared" si="250"/>
        <v>0</v>
      </c>
      <c r="BL263" s="85">
        <f t="shared" si="251"/>
        <v>1</v>
      </c>
      <c r="BM263" s="85">
        <f t="shared" si="252"/>
        <v>0</v>
      </c>
      <c r="BN263" s="85">
        <f t="shared" si="228"/>
        <v>1</v>
      </c>
      <c r="BO263" s="85">
        <f t="shared" si="247"/>
        <v>0</v>
      </c>
      <c r="BP263" s="85">
        <f t="shared" si="253"/>
        <v>1</v>
      </c>
      <c r="BQ263" s="85">
        <f t="shared" si="255"/>
        <v>1</v>
      </c>
      <c r="BR263" s="85">
        <f t="shared" si="273"/>
        <v>1</v>
      </c>
      <c r="BS263" s="85">
        <f t="shared" si="246"/>
        <v>0</v>
      </c>
      <c r="BT263" s="85">
        <f t="shared" si="234"/>
        <v>0</v>
      </c>
      <c r="BU263" s="85">
        <f t="shared" si="270"/>
        <v>0</v>
      </c>
      <c r="BV263" s="85">
        <f t="shared" si="271"/>
        <v>0</v>
      </c>
      <c r="BW263" s="85">
        <f t="shared" si="244"/>
        <v>1</v>
      </c>
      <c r="BX263" s="85">
        <f t="shared" si="272"/>
        <v>1</v>
      </c>
      <c r="BY263" s="85">
        <f t="shared" si="249"/>
        <v>1</v>
      </c>
      <c r="BZ263" s="40">
        <f>LOOKUP(A263,ANT!D:D,ANT!K:K)</f>
        <v>93.75</v>
      </c>
    </row>
    <row r="264" spans="1:143" ht="17" x14ac:dyDescent="0.2">
      <c r="A264" s="40" t="s">
        <v>583</v>
      </c>
      <c r="B264" s="67">
        <v>2.2000000000000002</v>
      </c>
      <c r="C264" s="27">
        <v>2</v>
      </c>
      <c r="D264" s="27">
        <v>2</v>
      </c>
      <c r="E264" s="122">
        <v>8</v>
      </c>
      <c r="G264" s="124">
        <v>0</v>
      </c>
      <c r="H264" s="115">
        <v>1</v>
      </c>
      <c r="I264" s="56">
        <v>8.1999999999999993</v>
      </c>
      <c r="J264" s="68" t="s">
        <v>70</v>
      </c>
      <c r="L264" s="45">
        <v>9</v>
      </c>
      <c r="O264" s="45">
        <v>14</v>
      </c>
      <c r="P264" s="46">
        <v>1</v>
      </c>
      <c r="R264" s="76">
        <f t="shared" si="256"/>
        <v>1</v>
      </c>
      <c r="S264" s="76">
        <f t="shared" si="257"/>
        <v>1</v>
      </c>
      <c r="T264" s="76">
        <f t="shared" si="258"/>
        <v>1</v>
      </c>
      <c r="U264" s="76">
        <v>1</v>
      </c>
      <c r="V264" s="76">
        <f t="shared" si="267"/>
        <v>0</v>
      </c>
      <c r="W264" s="76">
        <f t="shared" si="268"/>
        <v>0</v>
      </c>
      <c r="AR264" s="52"/>
      <c r="AV264" s="87" t="s">
        <v>788</v>
      </c>
      <c r="AW264" s="85" t="s">
        <v>788</v>
      </c>
      <c r="AX264" s="85" t="s">
        <v>788</v>
      </c>
      <c r="AY264" s="85" t="s">
        <v>788</v>
      </c>
      <c r="AZ264" s="85" t="str">
        <f t="shared" si="259"/>
        <v>NA</v>
      </c>
      <c r="BA264" s="85" t="str">
        <f t="shared" si="260"/>
        <v>NA</v>
      </c>
      <c r="BB264" s="85" t="str">
        <f t="shared" si="261"/>
        <v>NA</v>
      </c>
      <c r="BC264" s="85" t="str">
        <f t="shared" si="262"/>
        <v>NA</v>
      </c>
      <c r="BD264" s="85" t="str">
        <f t="shared" si="263"/>
        <v>NA</v>
      </c>
      <c r="BE264" s="85" t="str">
        <f t="shared" si="264"/>
        <v>NA</v>
      </c>
      <c r="BF264" s="85" t="str">
        <f t="shared" si="265"/>
        <v>NA</v>
      </c>
      <c r="BG264" s="79" t="str">
        <f t="shared" si="222"/>
        <v>NA</v>
      </c>
      <c r="BH264" s="79" t="str">
        <f t="shared" si="266"/>
        <v>NA</v>
      </c>
      <c r="BI264" s="85" t="str">
        <f t="shared" si="239"/>
        <v>NA</v>
      </c>
      <c r="BJ264" s="85" t="str">
        <f t="shared" si="219"/>
        <v>NA</v>
      </c>
      <c r="BK264" s="85" t="str">
        <f t="shared" si="250"/>
        <v>NA</v>
      </c>
      <c r="BL264" s="85" t="str">
        <f t="shared" si="251"/>
        <v>NA</v>
      </c>
      <c r="BM264" s="85" t="str">
        <f t="shared" si="252"/>
        <v>NA</v>
      </c>
      <c r="BN264" s="85" t="str">
        <f t="shared" si="228"/>
        <v>NA</v>
      </c>
      <c r="BO264" s="85" t="str">
        <f t="shared" si="247"/>
        <v>NA</v>
      </c>
      <c r="BP264" s="85" t="str">
        <f t="shared" si="253"/>
        <v>NA</v>
      </c>
      <c r="BQ264" s="85" t="str">
        <f t="shared" si="255"/>
        <v>NA</v>
      </c>
      <c r="BR264" s="85" t="str">
        <f t="shared" si="273"/>
        <v>NA</v>
      </c>
      <c r="BS264" s="85" t="str">
        <f t="shared" si="246"/>
        <v>NA</v>
      </c>
      <c r="BT264" s="85" t="str">
        <f t="shared" si="234"/>
        <v>NA</v>
      </c>
      <c r="BU264" s="85" t="str">
        <f t="shared" si="270"/>
        <v>NA</v>
      </c>
      <c r="BV264" s="85" t="str">
        <f t="shared" si="271"/>
        <v>NA</v>
      </c>
      <c r="BW264" s="85" t="str">
        <f t="shared" si="244"/>
        <v>NA</v>
      </c>
      <c r="BX264" s="85" t="str">
        <f t="shared" si="272"/>
        <v>NA</v>
      </c>
      <c r="BY264" s="85" t="str">
        <f t="shared" si="249"/>
        <v>NA</v>
      </c>
      <c r="EG264" s="66"/>
      <c r="EH264" s="66"/>
      <c r="EI264" s="66"/>
      <c r="EJ264" s="66"/>
      <c r="EK264" s="66"/>
      <c r="EL264" s="66"/>
      <c r="EM264" s="66"/>
    </row>
    <row r="265" spans="1:143" x14ac:dyDescent="0.2">
      <c r="A265" s="40" t="s">
        <v>585</v>
      </c>
      <c r="B265" s="67">
        <v>2.2000000000000002</v>
      </c>
      <c r="C265" s="27">
        <v>2</v>
      </c>
      <c r="D265" s="27">
        <v>2</v>
      </c>
      <c r="E265" s="122">
        <v>8</v>
      </c>
      <c r="F265" s="2">
        <v>8</v>
      </c>
      <c r="G265" s="124">
        <v>97</v>
      </c>
      <c r="H265" s="115">
        <v>1</v>
      </c>
      <c r="I265" s="56">
        <v>8.4</v>
      </c>
      <c r="J265" s="68" t="s">
        <v>37</v>
      </c>
      <c r="L265" s="45">
        <v>8</v>
      </c>
      <c r="O265" s="45">
        <v>11</v>
      </c>
      <c r="P265" s="46">
        <v>1</v>
      </c>
      <c r="R265" s="76">
        <f t="shared" si="256"/>
        <v>1</v>
      </c>
      <c r="S265" s="76">
        <f t="shared" si="257"/>
        <v>1</v>
      </c>
      <c r="T265" s="76">
        <f t="shared" si="258"/>
        <v>1</v>
      </c>
      <c r="U265" s="76">
        <v>1</v>
      </c>
      <c r="V265" s="76">
        <f t="shared" si="267"/>
        <v>0</v>
      </c>
      <c r="W265" s="76">
        <f t="shared" si="268"/>
        <v>0</v>
      </c>
      <c r="X265" s="58">
        <v>5.2307692307692308</v>
      </c>
      <c r="Y265" s="58">
        <v>5.6923076923076925</v>
      </c>
      <c r="Z265" s="58">
        <v>5.3076923076923075</v>
      </c>
      <c r="AA265" s="58">
        <v>4.6923076923076925</v>
      </c>
      <c r="AB265" s="58">
        <v>6.416666666666667</v>
      </c>
      <c r="AC265" s="58">
        <v>4</v>
      </c>
      <c r="AD265" s="58">
        <v>5.5</v>
      </c>
      <c r="AE265" s="58">
        <v>4.1818181818181817</v>
      </c>
      <c r="AF265" s="58">
        <v>4</v>
      </c>
      <c r="AG265" s="58">
        <v>5.5384615384615383</v>
      </c>
      <c r="AH265" s="58">
        <v>4.0769230769230766</v>
      </c>
      <c r="AI265" s="58">
        <v>2.8333333333333335</v>
      </c>
      <c r="AJ265" s="58">
        <v>4.8461538461538458</v>
      </c>
      <c r="AK265" s="58">
        <v>5.2727272727272725</v>
      </c>
      <c r="AL265" s="58">
        <v>3.5</v>
      </c>
      <c r="AM265" s="58">
        <v>3.4</v>
      </c>
      <c r="AN265" s="59">
        <v>3.4615384615384617</v>
      </c>
      <c r="AO265" s="49">
        <v>3.9704428904428903</v>
      </c>
      <c r="AP265" s="49">
        <v>4.6594405594405597</v>
      </c>
      <c r="AQ265" s="49">
        <v>5.2232905982905988</v>
      </c>
      <c r="AR265" s="60">
        <v>4.1130536130536131</v>
      </c>
      <c r="AS265" s="51">
        <v>120</v>
      </c>
      <c r="AT265" s="51">
        <v>71</v>
      </c>
      <c r="AU265" s="51">
        <v>140</v>
      </c>
      <c r="AV265" s="87">
        <f t="shared" ref="AV265:AY269" si="274">IF(AO265&lt;MEDIAN(AO:AO),0,1)</f>
        <v>0</v>
      </c>
      <c r="AW265" s="85">
        <f t="shared" si="274"/>
        <v>1</v>
      </c>
      <c r="AX265" s="85">
        <f t="shared" si="274"/>
        <v>1</v>
      </c>
      <c r="AY265" s="85">
        <f t="shared" si="274"/>
        <v>0</v>
      </c>
      <c r="AZ265" s="85">
        <f t="shared" si="259"/>
        <v>0</v>
      </c>
      <c r="BA265" s="85">
        <f t="shared" si="260"/>
        <v>1</v>
      </c>
      <c r="BB265" s="85">
        <f t="shared" si="261"/>
        <v>1</v>
      </c>
      <c r="BC265" s="85">
        <f t="shared" si="262"/>
        <v>0</v>
      </c>
      <c r="BD265" s="85">
        <f t="shared" si="263"/>
        <v>1</v>
      </c>
      <c r="BE265" s="85">
        <f t="shared" si="264"/>
        <v>1</v>
      </c>
      <c r="BF265" s="85">
        <f t="shared" si="265"/>
        <v>1</v>
      </c>
      <c r="BG265" s="79">
        <f t="shared" si="222"/>
        <v>1</v>
      </c>
      <c r="BH265" s="79">
        <f t="shared" si="266"/>
        <v>1</v>
      </c>
      <c r="BI265" s="85">
        <f t="shared" si="239"/>
        <v>1</v>
      </c>
      <c r="BJ265" s="85">
        <f t="shared" si="219"/>
        <v>1</v>
      </c>
      <c r="BK265" s="85">
        <f t="shared" si="250"/>
        <v>1</v>
      </c>
      <c r="BL265" s="85">
        <f t="shared" si="251"/>
        <v>1</v>
      </c>
      <c r="BM265" s="85">
        <f t="shared" si="252"/>
        <v>1</v>
      </c>
      <c r="BN265" s="85">
        <f t="shared" si="228"/>
        <v>1</v>
      </c>
      <c r="BO265" s="85">
        <f t="shared" si="247"/>
        <v>1</v>
      </c>
      <c r="BP265" s="85">
        <f t="shared" si="253"/>
        <v>1</v>
      </c>
      <c r="BQ265" s="85">
        <f t="shared" si="255"/>
        <v>0</v>
      </c>
      <c r="BR265" s="85">
        <f t="shared" si="273"/>
        <v>1</v>
      </c>
      <c r="BS265" s="85">
        <f t="shared" si="246"/>
        <v>0</v>
      </c>
      <c r="BT265" s="85">
        <f t="shared" si="234"/>
        <v>0</v>
      </c>
      <c r="BU265" s="85">
        <f t="shared" si="270"/>
        <v>0</v>
      </c>
      <c r="BV265" s="85">
        <f t="shared" si="271"/>
        <v>1</v>
      </c>
      <c r="BW265" s="85">
        <f t="shared" si="244"/>
        <v>0</v>
      </c>
      <c r="BX265" s="85">
        <f t="shared" si="272"/>
        <v>0</v>
      </c>
      <c r="BY265" s="85">
        <f t="shared" si="249"/>
        <v>0</v>
      </c>
      <c r="BZ265" s="40">
        <f>LOOKUP(A265,ANT!D:D,ANT!K:K)</f>
        <v>96.5277777777777</v>
      </c>
    </row>
    <row r="266" spans="1:143" x14ac:dyDescent="0.2">
      <c r="A266" s="40" t="s">
        <v>587</v>
      </c>
      <c r="B266" s="67">
        <v>2.2000000000000002</v>
      </c>
      <c r="C266" s="27">
        <v>2</v>
      </c>
      <c r="D266" s="27">
        <v>2</v>
      </c>
      <c r="E266" s="122">
        <v>8</v>
      </c>
      <c r="G266" s="124">
        <v>0</v>
      </c>
      <c r="H266" s="115">
        <v>1</v>
      </c>
      <c r="I266" s="56">
        <v>8.3000000000000007</v>
      </c>
      <c r="J266" s="68" t="s">
        <v>37</v>
      </c>
      <c r="L266" s="45">
        <v>9</v>
      </c>
      <c r="O266" s="45">
        <v>12</v>
      </c>
      <c r="P266" s="46">
        <v>1</v>
      </c>
      <c r="R266" s="76">
        <f t="shared" si="256"/>
        <v>1</v>
      </c>
      <c r="S266" s="76">
        <f t="shared" si="257"/>
        <v>1</v>
      </c>
      <c r="T266" s="76">
        <f t="shared" si="258"/>
        <v>1</v>
      </c>
      <c r="U266" s="76">
        <v>1</v>
      </c>
      <c r="V266" s="76">
        <f t="shared" si="267"/>
        <v>1</v>
      </c>
      <c r="W266" s="76">
        <f t="shared" si="268"/>
        <v>1</v>
      </c>
      <c r="X266" s="58">
        <v>4.0769230769230766</v>
      </c>
      <c r="Y266" s="58">
        <v>4.4615384615384617</v>
      </c>
      <c r="Z266" s="58">
        <v>4.4615384615384617</v>
      </c>
      <c r="AA266" s="58">
        <v>3.7692307692307692</v>
      </c>
      <c r="AB266" s="58">
        <v>4.7692307692307692</v>
      </c>
      <c r="AC266" s="58">
        <v>2.6923076923076925</v>
      </c>
      <c r="AD266" s="58">
        <v>3.3333333333333335</v>
      </c>
      <c r="AE266" s="58">
        <v>3.9166666666666665</v>
      </c>
      <c r="AF266" s="58">
        <v>3.6666666666666665</v>
      </c>
      <c r="AG266" s="58">
        <v>3.3846153846153846</v>
      </c>
      <c r="AH266" s="58">
        <v>5.3076923076923075</v>
      </c>
      <c r="AI266" s="58">
        <v>6.1538461538461542</v>
      </c>
      <c r="AJ266" s="58">
        <v>5.9230769230769234</v>
      </c>
      <c r="AK266" s="58">
        <v>5.083333333333333</v>
      </c>
      <c r="AL266" s="58">
        <v>4.8888888888888893</v>
      </c>
      <c r="AM266" s="58">
        <v>5.6</v>
      </c>
      <c r="AN266" s="59">
        <v>5.1428571428571432</v>
      </c>
      <c r="AO266" s="49">
        <v>5.5298290598290594</v>
      </c>
      <c r="AP266" s="49">
        <v>3.9217948717948716</v>
      </c>
      <c r="AQ266" s="49">
        <v>4.0384615384615392</v>
      </c>
      <c r="AR266" s="60">
        <v>5.5122863247863245</v>
      </c>
      <c r="AS266" s="51">
        <v>75.5</v>
      </c>
      <c r="AT266" s="51">
        <v>95</v>
      </c>
      <c r="AU266" s="51">
        <v>130</v>
      </c>
      <c r="AV266" s="87">
        <f t="shared" si="274"/>
        <v>1</v>
      </c>
      <c r="AW266" s="85">
        <f t="shared" si="274"/>
        <v>0</v>
      </c>
      <c r="AX266" s="85">
        <f t="shared" si="274"/>
        <v>0</v>
      </c>
      <c r="AY266" s="85">
        <f t="shared" si="274"/>
        <v>1</v>
      </c>
      <c r="AZ266" s="85">
        <f t="shared" si="259"/>
        <v>1</v>
      </c>
      <c r="BA266" s="85">
        <f t="shared" si="260"/>
        <v>0</v>
      </c>
      <c r="BB266" s="85">
        <f t="shared" si="261"/>
        <v>0</v>
      </c>
      <c r="BC266" s="85">
        <f t="shared" si="262"/>
        <v>1</v>
      </c>
      <c r="BD266" s="85">
        <f t="shared" si="263"/>
        <v>1</v>
      </c>
      <c r="BE266" s="85">
        <f t="shared" si="264"/>
        <v>1</v>
      </c>
      <c r="BF266" s="85">
        <f t="shared" si="265"/>
        <v>1</v>
      </c>
      <c r="BG266" s="79">
        <f t="shared" si="222"/>
        <v>2</v>
      </c>
      <c r="BH266" s="79">
        <f t="shared" si="266"/>
        <v>2</v>
      </c>
      <c r="BI266" s="85">
        <f t="shared" si="239"/>
        <v>0</v>
      </c>
      <c r="BJ266" s="85">
        <f t="shared" si="219"/>
        <v>0</v>
      </c>
      <c r="BK266" s="85">
        <f t="shared" si="250"/>
        <v>0</v>
      </c>
      <c r="BL266" s="85">
        <f t="shared" si="251"/>
        <v>0</v>
      </c>
      <c r="BM266" s="85">
        <f t="shared" si="252"/>
        <v>0</v>
      </c>
      <c r="BN266" s="85">
        <f t="shared" si="228"/>
        <v>0</v>
      </c>
      <c r="BO266" s="85">
        <f t="shared" si="247"/>
        <v>0</v>
      </c>
      <c r="BP266" s="85">
        <f t="shared" si="253"/>
        <v>0</v>
      </c>
      <c r="BQ266" s="85">
        <f t="shared" si="255"/>
        <v>0</v>
      </c>
      <c r="BR266" s="85">
        <f t="shared" si="273"/>
        <v>0</v>
      </c>
      <c r="BS266" s="85">
        <f t="shared" si="246"/>
        <v>1</v>
      </c>
      <c r="BT266" s="85">
        <f t="shared" si="234"/>
        <v>1</v>
      </c>
      <c r="BU266" s="85">
        <f t="shared" si="270"/>
        <v>1</v>
      </c>
      <c r="BV266" s="85">
        <f t="shared" si="271"/>
        <v>1</v>
      </c>
      <c r="BW266" s="85">
        <f t="shared" si="244"/>
        <v>1</v>
      </c>
      <c r="BX266" s="85">
        <f t="shared" si="272"/>
        <v>1</v>
      </c>
      <c r="BY266" s="85">
        <f t="shared" si="249"/>
        <v>1</v>
      </c>
      <c r="BZ266" s="40">
        <f>LOOKUP(A266,ANT!D:D,ANT!K:K)</f>
        <v>90.2777777777777</v>
      </c>
    </row>
    <row r="267" spans="1:143" x14ac:dyDescent="0.2">
      <c r="A267" s="40" t="s">
        <v>589</v>
      </c>
      <c r="B267" s="67">
        <v>2.2000000000000002</v>
      </c>
      <c r="C267" s="27">
        <v>2</v>
      </c>
      <c r="D267" s="27">
        <v>2</v>
      </c>
      <c r="E267" s="122">
        <v>8</v>
      </c>
      <c r="G267" s="124">
        <v>0</v>
      </c>
      <c r="H267" s="115">
        <v>0</v>
      </c>
      <c r="I267" s="56">
        <v>9.8000000000000007</v>
      </c>
      <c r="J267" s="68" t="s">
        <v>37</v>
      </c>
      <c r="L267" s="45">
        <v>8</v>
      </c>
      <c r="O267" s="45">
        <v>12</v>
      </c>
      <c r="P267" s="46">
        <v>1</v>
      </c>
      <c r="R267" s="76">
        <f t="shared" si="256"/>
        <v>1</v>
      </c>
      <c r="S267" s="76">
        <f t="shared" si="257"/>
        <v>1</v>
      </c>
      <c r="T267" s="76">
        <f t="shared" si="258"/>
        <v>1</v>
      </c>
      <c r="U267" s="76">
        <v>1</v>
      </c>
      <c r="V267" s="76">
        <f t="shared" si="267"/>
        <v>1</v>
      </c>
      <c r="W267" s="76">
        <f t="shared" si="268"/>
        <v>1</v>
      </c>
      <c r="X267" s="58">
        <v>4.2307692307692308</v>
      </c>
      <c r="Y267" s="58">
        <v>4.384615384615385</v>
      </c>
      <c r="Z267" s="58">
        <v>4.7692307692307692</v>
      </c>
      <c r="AA267" s="58">
        <v>4.4615384615384617</v>
      </c>
      <c r="AB267" s="58">
        <v>4.615384615384615</v>
      </c>
      <c r="AC267" s="58">
        <v>4.3076923076923075</v>
      </c>
      <c r="AD267" s="58">
        <v>4.416666666666667</v>
      </c>
      <c r="AE267" s="58">
        <v>4.416666666666667</v>
      </c>
      <c r="AF267" s="58">
        <v>4.583333333333333</v>
      </c>
      <c r="AG267" s="58">
        <v>4.4615384615384617</v>
      </c>
      <c r="AH267" s="58">
        <v>4.2307692307692308</v>
      </c>
      <c r="AI267" s="58">
        <v>4.2307692307692308</v>
      </c>
      <c r="AJ267" s="58">
        <v>4.384615384615385</v>
      </c>
      <c r="AK267" s="58">
        <v>5.166666666666667</v>
      </c>
      <c r="AL267" s="58">
        <v>4.5555555555555554</v>
      </c>
      <c r="AM267" s="58">
        <v>4.8</v>
      </c>
      <c r="AN267" s="59">
        <v>4.6428571428571432</v>
      </c>
      <c r="AO267" s="49">
        <v>4.6275213675213687</v>
      </c>
      <c r="AP267" s="49">
        <v>4.4217948717948721</v>
      </c>
      <c r="AQ267" s="49">
        <v>4.4615384615384608</v>
      </c>
      <c r="AR267" s="60">
        <v>4.5844017094017104</v>
      </c>
      <c r="AS267" s="51">
        <v>46</v>
      </c>
      <c r="AT267" s="51">
        <v>-32</v>
      </c>
      <c r="AU267" s="51">
        <v>136.5</v>
      </c>
      <c r="AV267" s="87">
        <f t="shared" si="274"/>
        <v>0</v>
      </c>
      <c r="AW267" s="85">
        <f t="shared" si="274"/>
        <v>1</v>
      </c>
      <c r="AX267" s="85">
        <f t="shared" si="274"/>
        <v>0</v>
      </c>
      <c r="AY267" s="85">
        <f t="shared" si="274"/>
        <v>0</v>
      </c>
      <c r="AZ267" s="85" t="e">
        <f t="shared" si="259"/>
        <v>#N/A</v>
      </c>
      <c r="BA267" s="85" t="e">
        <f t="shared" si="260"/>
        <v>#N/A</v>
      </c>
      <c r="BB267" s="85" t="e">
        <f t="shared" si="261"/>
        <v>#N/A</v>
      </c>
      <c r="BC267" s="85" t="e">
        <f t="shared" si="262"/>
        <v>#N/A</v>
      </c>
      <c r="BD267" s="85">
        <f t="shared" si="263"/>
        <v>0</v>
      </c>
      <c r="BE267" s="85">
        <f t="shared" si="264"/>
        <v>0</v>
      </c>
      <c r="BF267" s="85">
        <f t="shared" si="265"/>
        <v>1</v>
      </c>
      <c r="BG267" s="79">
        <f t="shared" si="222"/>
        <v>1</v>
      </c>
      <c r="BH267" s="79">
        <f t="shared" si="266"/>
        <v>1</v>
      </c>
      <c r="BI267" s="85">
        <f t="shared" si="239"/>
        <v>0</v>
      </c>
      <c r="BJ267" s="85">
        <f t="shared" si="219"/>
        <v>0</v>
      </c>
      <c r="BK267" s="85">
        <f t="shared" si="250"/>
        <v>0</v>
      </c>
      <c r="BL267" s="85">
        <f t="shared" si="251"/>
        <v>1</v>
      </c>
      <c r="BM267" s="85">
        <f t="shared" si="252"/>
        <v>0</v>
      </c>
      <c r="BN267" s="85">
        <f t="shared" si="228"/>
        <v>1</v>
      </c>
      <c r="BO267" s="85">
        <f t="shared" si="247"/>
        <v>1</v>
      </c>
      <c r="BP267" s="85">
        <f t="shared" si="253"/>
        <v>1</v>
      </c>
      <c r="BQ267" s="85">
        <f t="shared" si="255"/>
        <v>1</v>
      </c>
      <c r="BR267" s="85">
        <f t="shared" si="273"/>
        <v>1</v>
      </c>
      <c r="BS267" s="85">
        <f t="shared" si="246"/>
        <v>0</v>
      </c>
      <c r="BT267" s="85">
        <f t="shared" si="234"/>
        <v>0</v>
      </c>
      <c r="BU267" s="85">
        <f t="shared" si="270"/>
        <v>0</v>
      </c>
      <c r="BV267" s="85">
        <f t="shared" si="271"/>
        <v>1</v>
      </c>
      <c r="BW267" s="85">
        <f t="shared" si="244"/>
        <v>1</v>
      </c>
      <c r="BX267" s="85">
        <f t="shared" si="272"/>
        <v>1</v>
      </c>
      <c r="BY267" s="85">
        <f t="shared" si="249"/>
        <v>1</v>
      </c>
      <c r="BZ267" s="40">
        <f>LOOKUP(A267,ANT!D:D,ANT!K:K)</f>
        <v>77.7777777777777</v>
      </c>
    </row>
    <row r="268" spans="1:143" x14ac:dyDescent="0.2">
      <c r="A268" s="40" t="s">
        <v>591</v>
      </c>
      <c r="B268" s="67">
        <v>2.2000000000000002</v>
      </c>
      <c r="C268" s="27">
        <v>2</v>
      </c>
      <c r="D268" s="27">
        <v>2</v>
      </c>
      <c r="E268" s="122">
        <v>8</v>
      </c>
      <c r="G268" s="124">
        <v>0</v>
      </c>
      <c r="H268" s="115">
        <v>0</v>
      </c>
      <c r="I268" s="56">
        <v>7.6</v>
      </c>
      <c r="J268" s="68" t="s">
        <v>37</v>
      </c>
      <c r="L268" s="45">
        <v>4</v>
      </c>
      <c r="M268" s="45">
        <v>5</v>
      </c>
      <c r="N268" s="45">
        <v>8</v>
      </c>
      <c r="O268" s="45">
        <v>12</v>
      </c>
      <c r="P268" s="46">
        <v>1</v>
      </c>
      <c r="R268" s="76">
        <f t="shared" si="256"/>
        <v>3</v>
      </c>
      <c r="S268" s="76">
        <f t="shared" si="257"/>
        <v>1</v>
      </c>
      <c r="T268" s="76">
        <f t="shared" si="258"/>
        <v>1</v>
      </c>
      <c r="U268" s="76">
        <v>3</v>
      </c>
      <c r="V268" s="76">
        <f t="shared" si="267"/>
        <v>1</v>
      </c>
      <c r="W268" s="76">
        <f t="shared" si="268"/>
        <v>1</v>
      </c>
      <c r="X268" s="58">
        <v>4.9230769230769234</v>
      </c>
      <c r="Y268" s="58">
        <v>4.3076923076923075</v>
      </c>
      <c r="Z268" s="58">
        <v>5.2307692307692308</v>
      </c>
      <c r="AA268" s="58">
        <v>4.8461538461538458</v>
      </c>
      <c r="AB268" s="58">
        <v>5</v>
      </c>
      <c r="AC268" s="58">
        <v>4.8461538461538458</v>
      </c>
      <c r="AD268" s="58">
        <v>4.416666666666667</v>
      </c>
      <c r="AE268" s="58">
        <v>5.5</v>
      </c>
      <c r="AF268" s="58">
        <v>4.083333333333333</v>
      </c>
      <c r="AG268" s="58">
        <v>4.615384615384615</v>
      </c>
      <c r="AH268" s="58">
        <v>5.1538461538461542</v>
      </c>
      <c r="AI268" s="58">
        <v>4.384615384615385</v>
      </c>
      <c r="AJ268" s="58">
        <v>4.9230769230769234</v>
      </c>
      <c r="AK268" s="58">
        <v>5.5</v>
      </c>
      <c r="AL268" s="58">
        <v>4.7777777777777777</v>
      </c>
      <c r="AM268" s="58">
        <v>5.8</v>
      </c>
      <c r="AN268" s="59">
        <v>5.1428571428571432</v>
      </c>
      <c r="AO268" s="49">
        <v>5.0770940170940175</v>
      </c>
      <c r="AP268" s="49">
        <v>4.7538461538461529</v>
      </c>
      <c r="AQ268" s="49">
        <v>4.8589743589743586</v>
      </c>
      <c r="AR268" s="60">
        <v>4.8963675213675213</v>
      </c>
      <c r="AS268" s="51">
        <v>-126</v>
      </c>
      <c r="AT268" s="51">
        <v>-118</v>
      </c>
      <c r="AU268" s="51">
        <v>152</v>
      </c>
      <c r="AV268" s="87">
        <f t="shared" si="274"/>
        <v>1</v>
      </c>
      <c r="AW268" s="85">
        <f t="shared" si="274"/>
        <v>1</v>
      </c>
      <c r="AX268" s="85">
        <f t="shared" si="274"/>
        <v>1</v>
      </c>
      <c r="AY268" s="85">
        <f t="shared" si="274"/>
        <v>1</v>
      </c>
      <c r="AZ268" s="85">
        <f t="shared" si="259"/>
        <v>1</v>
      </c>
      <c r="BA268" s="85">
        <f t="shared" si="260"/>
        <v>1</v>
      </c>
      <c r="BB268" s="85">
        <f t="shared" si="261"/>
        <v>1</v>
      </c>
      <c r="BC268" s="85" t="e">
        <f t="shared" si="262"/>
        <v>#N/A</v>
      </c>
      <c r="BD268" s="85">
        <f t="shared" si="263"/>
        <v>0</v>
      </c>
      <c r="BE268" s="85">
        <f t="shared" si="264"/>
        <v>0</v>
      </c>
      <c r="BF268" s="85">
        <f t="shared" si="265"/>
        <v>1</v>
      </c>
      <c r="BG268" s="79">
        <f t="shared" si="222"/>
        <v>3</v>
      </c>
      <c r="BH268" s="79">
        <f t="shared" si="266"/>
        <v>3</v>
      </c>
      <c r="BI268" s="85">
        <f t="shared" si="239"/>
        <v>1</v>
      </c>
      <c r="BJ268" s="85">
        <f t="shared" si="219"/>
        <v>0</v>
      </c>
      <c r="BK268" s="85">
        <f t="shared" si="250"/>
        <v>1</v>
      </c>
      <c r="BL268" s="85">
        <f t="shared" si="251"/>
        <v>1</v>
      </c>
      <c r="BM268" s="85">
        <f t="shared" si="252"/>
        <v>0</v>
      </c>
      <c r="BN268" s="85">
        <f t="shared" si="228"/>
        <v>1</v>
      </c>
      <c r="BO268" s="85">
        <f t="shared" si="247"/>
        <v>1</v>
      </c>
      <c r="BP268" s="85">
        <f t="shared" si="253"/>
        <v>1</v>
      </c>
      <c r="BQ268" s="85">
        <f t="shared" si="255"/>
        <v>0</v>
      </c>
      <c r="BR268" s="85">
        <f t="shared" si="273"/>
        <v>1</v>
      </c>
      <c r="BS268" s="85">
        <f t="shared" si="246"/>
        <v>1</v>
      </c>
      <c r="BT268" s="85">
        <f t="shared" si="234"/>
        <v>0</v>
      </c>
      <c r="BU268" s="85">
        <f t="shared" si="270"/>
        <v>0</v>
      </c>
      <c r="BV268" s="85">
        <f t="shared" si="271"/>
        <v>1</v>
      </c>
      <c r="BW268" s="85">
        <f t="shared" si="244"/>
        <v>1</v>
      </c>
      <c r="BX268" s="85">
        <f t="shared" si="272"/>
        <v>1</v>
      </c>
      <c r="BY268" s="85">
        <f t="shared" si="249"/>
        <v>1</v>
      </c>
      <c r="BZ268" s="40">
        <f>LOOKUP(A268,ANT!D:D,ANT!K:K)</f>
        <v>40.2777777777777</v>
      </c>
    </row>
    <row r="269" spans="1:143" x14ac:dyDescent="0.2">
      <c r="A269" s="40" t="s">
        <v>593</v>
      </c>
      <c r="B269" s="67">
        <v>2.2000000000000002</v>
      </c>
      <c r="C269" s="27">
        <v>2</v>
      </c>
      <c r="D269" s="27">
        <v>2</v>
      </c>
      <c r="E269" s="122">
        <v>8</v>
      </c>
      <c r="G269" s="124">
        <v>0</v>
      </c>
      <c r="H269" s="115">
        <v>1</v>
      </c>
      <c r="I269" s="56">
        <v>9.1999999999999993</v>
      </c>
      <c r="J269" s="68" t="s">
        <v>37</v>
      </c>
      <c r="L269" s="45">
        <v>3</v>
      </c>
      <c r="M269" s="45">
        <v>8</v>
      </c>
      <c r="O269" s="45">
        <v>12</v>
      </c>
      <c r="P269" s="46">
        <v>1</v>
      </c>
      <c r="R269" s="76">
        <f t="shared" si="256"/>
        <v>2</v>
      </c>
      <c r="S269" s="76">
        <f t="shared" si="257"/>
        <v>1</v>
      </c>
      <c r="T269" s="76">
        <f t="shared" si="258"/>
        <v>1</v>
      </c>
      <c r="U269" s="76">
        <v>2</v>
      </c>
      <c r="V269" s="76">
        <f t="shared" si="267"/>
        <v>1</v>
      </c>
      <c r="W269" s="76">
        <f t="shared" si="268"/>
        <v>1</v>
      </c>
      <c r="X269" s="58">
        <v>3.8461538461538463</v>
      </c>
      <c r="Y269" s="58">
        <v>4.384615384615385</v>
      </c>
      <c r="Z269" s="58">
        <v>5.1538461538461542</v>
      </c>
      <c r="AA269" s="58">
        <v>3.8461538461538463</v>
      </c>
      <c r="AB269" s="58">
        <v>4.8461538461538458</v>
      </c>
      <c r="AC269" s="58">
        <v>4.9230769230769234</v>
      </c>
      <c r="AD269" s="58">
        <v>4.416666666666667</v>
      </c>
      <c r="AE269" s="58">
        <v>4.333333333333333</v>
      </c>
      <c r="AF269" s="58">
        <v>5.25</v>
      </c>
      <c r="AG269" s="58">
        <v>4.1538461538461542</v>
      </c>
      <c r="AH269" s="58">
        <v>4.3076923076923075</v>
      </c>
      <c r="AI269" s="58">
        <v>4.615384615384615</v>
      </c>
      <c r="AJ269" s="58">
        <v>4.2307692307692308</v>
      </c>
      <c r="AK269" s="58">
        <v>5.166666666666667</v>
      </c>
      <c r="AL269" s="58">
        <v>4.5555555555555554</v>
      </c>
      <c r="AM269" s="58">
        <v>4.5999999999999996</v>
      </c>
      <c r="AN269" s="59">
        <v>4.5714285714285712</v>
      </c>
      <c r="AO269" s="49">
        <v>4.6336752136752137</v>
      </c>
      <c r="AP269" s="49">
        <v>4.4923076923076923</v>
      </c>
      <c r="AQ269" s="49">
        <v>4.5000000000000009</v>
      </c>
      <c r="AR269" s="60">
        <v>4.642094017094017</v>
      </c>
      <c r="AS269" s="51">
        <v>59.5</v>
      </c>
      <c r="AT269" s="51">
        <v>109.5</v>
      </c>
      <c r="AU269" s="51">
        <v>270</v>
      </c>
      <c r="AV269" s="87">
        <f t="shared" si="274"/>
        <v>0</v>
      </c>
      <c r="AW269" s="85">
        <f t="shared" si="274"/>
        <v>1</v>
      </c>
      <c r="AX269" s="85">
        <f t="shared" si="274"/>
        <v>0</v>
      </c>
      <c r="AY269" s="85">
        <f t="shared" si="274"/>
        <v>0</v>
      </c>
      <c r="AZ269" s="85" t="e">
        <f t="shared" si="259"/>
        <v>#N/A</v>
      </c>
      <c r="BA269" s="85" t="e">
        <f t="shared" si="260"/>
        <v>#N/A</v>
      </c>
      <c r="BB269" s="85" t="e">
        <f t="shared" si="261"/>
        <v>#N/A</v>
      </c>
      <c r="BC269" s="85" t="e">
        <f t="shared" si="262"/>
        <v>#N/A</v>
      </c>
      <c r="BD269" s="85">
        <f t="shared" si="263"/>
        <v>1</v>
      </c>
      <c r="BE269" s="85">
        <f t="shared" si="264"/>
        <v>1</v>
      </c>
      <c r="BF269" s="85">
        <f t="shared" si="265"/>
        <v>1</v>
      </c>
      <c r="BG269" s="79">
        <f t="shared" si="222"/>
        <v>1</v>
      </c>
      <c r="BH269" s="79">
        <f t="shared" si="266"/>
        <v>1</v>
      </c>
      <c r="BI269" s="85">
        <f t="shared" si="239"/>
        <v>0</v>
      </c>
      <c r="BJ269" s="85">
        <f t="shared" si="219"/>
        <v>0</v>
      </c>
      <c r="BK269" s="85">
        <f t="shared" si="250"/>
        <v>1</v>
      </c>
      <c r="BL269" s="85">
        <f t="shared" si="251"/>
        <v>0</v>
      </c>
      <c r="BM269" s="85">
        <f t="shared" si="252"/>
        <v>0</v>
      </c>
      <c r="BN269" s="85">
        <f t="shared" si="228"/>
        <v>1</v>
      </c>
      <c r="BO269" s="85">
        <f t="shared" si="247"/>
        <v>1</v>
      </c>
      <c r="BP269" s="85">
        <f t="shared" si="253"/>
        <v>1</v>
      </c>
      <c r="BQ269" s="85">
        <f t="shared" si="255"/>
        <v>1</v>
      </c>
      <c r="BR269" s="85">
        <f t="shared" si="273"/>
        <v>0</v>
      </c>
      <c r="BS269" s="85">
        <f t="shared" si="246"/>
        <v>0</v>
      </c>
      <c r="BT269" s="85">
        <f t="shared" si="234"/>
        <v>1</v>
      </c>
      <c r="BU269" s="85">
        <f t="shared" si="270"/>
        <v>0</v>
      </c>
      <c r="BV269" s="85">
        <f t="shared" si="271"/>
        <v>1</v>
      </c>
      <c r="BW269" s="85">
        <f t="shared" si="244"/>
        <v>1</v>
      </c>
      <c r="BX269" s="85">
        <f t="shared" si="272"/>
        <v>1</v>
      </c>
      <c r="BY269" s="85">
        <f t="shared" si="249"/>
        <v>1</v>
      </c>
      <c r="BZ269" s="40">
        <f>LOOKUP(A269,ANT!D:D,ANT!K:K)</f>
        <v>83.3333333333333</v>
      </c>
    </row>
    <row r="270" spans="1:143" ht="17" x14ac:dyDescent="0.2">
      <c r="A270" s="40" t="s">
        <v>595</v>
      </c>
      <c r="B270" s="67">
        <v>2.2000000000000002</v>
      </c>
      <c r="C270" s="27">
        <v>2</v>
      </c>
      <c r="D270" s="27">
        <v>2</v>
      </c>
      <c r="E270" s="122">
        <v>8</v>
      </c>
      <c r="G270" s="124">
        <v>0</v>
      </c>
      <c r="H270" s="115">
        <v>0</v>
      </c>
      <c r="I270" s="56">
        <v>9.1999999999999993</v>
      </c>
      <c r="J270" s="68" t="s">
        <v>70</v>
      </c>
      <c r="L270" s="45">
        <v>7</v>
      </c>
      <c r="O270" s="45">
        <v>12</v>
      </c>
      <c r="P270" s="46">
        <v>1</v>
      </c>
      <c r="R270" s="76">
        <f t="shared" si="256"/>
        <v>1</v>
      </c>
      <c r="S270" s="76">
        <f t="shared" si="257"/>
        <v>1</v>
      </c>
      <c r="T270" s="76">
        <f t="shared" si="258"/>
        <v>1</v>
      </c>
      <c r="U270" s="76">
        <v>1</v>
      </c>
      <c r="V270" s="76">
        <f t="shared" si="267"/>
        <v>1</v>
      </c>
      <c r="W270" s="76">
        <f t="shared" si="268"/>
        <v>1</v>
      </c>
      <c r="AR270" s="52"/>
      <c r="AV270" s="87" t="s">
        <v>788</v>
      </c>
      <c r="AW270" s="85" t="s">
        <v>788</v>
      </c>
      <c r="AX270" s="85" t="s">
        <v>788</v>
      </c>
      <c r="AY270" s="85" t="s">
        <v>788</v>
      </c>
      <c r="AZ270" s="85" t="str">
        <f t="shared" si="259"/>
        <v>NA</v>
      </c>
      <c r="BA270" s="85" t="str">
        <f t="shared" si="260"/>
        <v>NA</v>
      </c>
      <c r="BB270" s="85" t="str">
        <f t="shared" si="261"/>
        <v>NA</v>
      </c>
      <c r="BC270" s="85" t="str">
        <f t="shared" si="262"/>
        <v>NA</v>
      </c>
      <c r="BD270" s="85" t="str">
        <f t="shared" si="263"/>
        <v>NA</v>
      </c>
      <c r="BE270" s="85" t="str">
        <f t="shared" si="264"/>
        <v>NA</v>
      </c>
      <c r="BF270" s="85" t="str">
        <f t="shared" si="265"/>
        <v>NA</v>
      </c>
      <c r="BG270" s="79" t="str">
        <f t="shared" si="222"/>
        <v>NA</v>
      </c>
      <c r="BH270" s="79" t="str">
        <f t="shared" si="266"/>
        <v>NA</v>
      </c>
      <c r="BI270" s="85" t="str">
        <f t="shared" si="239"/>
        <v>NA</v>
      </c>
      <c r="BJ270" s="85" t="str">
        <f t="shared" ref="BJ270:BJ333" si="275">_xlfn.IFS(ISBLANK(Y270),"NA", Y270&gt;MEDIAN(Y:Y),1,Y270&lt;MEDIAN(Y:Y),0)</f>
        <v>NA</v>
      </c>
      <c r="BK270" s="85" t="str">
        <f t="shared" si="250"/>
        <v>NA</v>
      </c>
      <c r="BL270" s="85" t="str">
        <f t="shared" si="251"/>
        <v>NA</v>
      </c>
      <c r="BM270" s="85" t="str">
        <f t="shared" si="252"/>
        <v>NA</v>
      </c>
      <c r="BN270" s="85" t="str">
        <f t="shared" si="228"/>
        <v>NA</v>
      </c>
      <c r="BO270" s="85" t="str">
        <f t="shared" si="247"/>
        <v>NA</v>
      </c>
      <c r="BP270" s="85" t="str">
        <f t="shared" si="253"/>
        <v>NA</v>
      </c>
      <c r="BQ270" s="85" t="str">
        <f t="shared" si="255"/>
        <v>NA</v>
      </c>
      <c r="BR270" s="85" t="str">
        <f t="shared" si="273"/>
        <v>NA</v>
      </c>
      <c r="BS270" s="85" t="str">
        <f t="shared" si="246"/>
        <v>NA</v>
      </c>
      <c r="BT270" s="85" t="str">
        <f t="shared" si="234"/>
        <v>NA</v>
      </c>
      <c r="BU270" s="85" t="str">
        <f t="shared" si="270"/>
        <v>NA</v>
      </c>
      <c r="BV270" s="85" t="str">
        <f t="shared" si="271"/>
        <v>NA</v>
      </c>
      <c r="BW270" s="85" t="str">
        <f t="shared" si="244"/>
        <v>NA</v>
      </c>
      <c r="BX270" s="85" t="str">
        <f t="shared" si="272"/>
        <v>NA</v>
      </c>
      <c r="BY270" s="85" t="str">
        <f t="shared" si="249"/>
        <v>NA</v>
      </c>
      <c r="EG270" s="66"/>
      <c r="EH270" s="66"/>
      <c r="EI270" s="66"/>
      <c r="EJ270" s="66"/>
      <c r="EK270" s="66"/>
      <c r="EL270" s="66"/>
      <c r="EM270" s="66"/>
    </row>
    <row r="271" spans="1:143" ht="17" x14ac:dyDescent="0.2">
      <c r="A271" s="40" t="s">
        <v>597</v>
      </c>
      <c r="B271" s="67">
        <v>2.2000000000000002</v>
      </c>
      <c r="C271" s="27">
        <v>2</v>
      </c>
      <c r="D271" s="27">
        <v>2</v>
      </c>
      <c r="E271" s="122">
        <v>8</v>
      </c>
      <c r="G271" s="124">
        <v>0</v>
      </c>
      <c r="H271" s="115">
        <v>1</v>
      </c>
      <c r="I271" s="56">
        <v>8.9</v>
      </c>
      <c r="J271" s="68" t="s">
        <v>70</v>
      </c>
      <c r="L271" s="45">
        <v>10</v>
      </c>
      <c r="O271" s="45">
        <v>11</v>
      </c>
      <c r="P271" s="46">
        <v>1</v>
      </c>
      <c r="R271" s="76">
        <f t="shared" si="256"/>
        <v>1</v>
      </c>
      <c r="S271" s="76">
        <f t="shared" si="257"/>
        <v>1</v>
      </c>
      <c r="T271" s="76">
        <f t="shared" si="258"/>
        <v>1</v>
      </c>
      <c r="U271" s="76">
        <v>1</v>
      </c>
      <c r="V271" s="76">
        <f t="shared" si="267"/>
        <v>0</v>
      </c>
      <c r="W271" s="76">
        <f t="shared" si="268"/>
        <v>0</v>
      </c>
      <c r="AR271" s="52"/>
      <c r="AV271" s="87" t="s">
        <v>788</v>
      </c>
      <c r="AW271" s="85" t="s">
        <v>788</v>
      </c>
      <c r="AX271" s="85" t="s">
        <v>788</v>
      </c>
      <c r="AY271" s="85" t="s">
        <v>788</v>
      </c>
      <c r="AZ271" s="85" t="str">
        <f t="shared" si="259"/>
        <v>NA</v>
      </c>
      <c r="BA271" s="85" t="str">
        <f t="shared" si="260"/>
        <v>NA</v>
      </c>
      <c r="BB271" s="85" t="str">
        <f t="shared" si="261"/>
        <v>NA</v>
      </c>
      <c r="BC271" s="85" t="str">
        <f t="shared" si="262"/>
        <v>NA</v>
      </c>
      <c r="BD271" s="85" t="str">
        <f t="shared" si="263"/>
        <v>NA</v>
      </c>
      <c r="BE271" s="85" t="str">
        <f t="shared" si="264"/>
        <v>NA</v>
      </c>
      <c r="BF271" s="85" t="str">
        <f t="shared" si="265"/>
        <v>NA</v>
      </c>
      <c r="BG271" s="79" t="str">
        <f t="shared" si="222"/>
        <v>NA</v>
      </c>
      <c r="BH271" s="79" t="str">
        <f t="shared" si="266"/>
        <v>NA</v>
      </c>
      <c r="BI271" s="85" t="str">
        <f t="shared" si="239"/>
        <v>NA</v>
      </c>
      <c r="BJ271" s="85" t="str">
        <f t="shared" si="275"/>
        <v>NA</v>
      </c>
      <c r="BK271" s="85" t="str">
        <f t="shared" si="250"/>
        <v>NA</v>
      </c>
      <c r="BL271" s="85" t="str">
        <f t="shared" si="251"/>
        <v>NA</v>
      </c>
      <c r="BM271" s="85" t="str">
        <f t="shared" si="252"/>
        <v>NA</v>
      </c>
      <c r="BN271" s="85" t="str">
        <f t="shared" si="228"/>
        <v>NA</v>
      </c>
      <c r="BO271" s="85" t="str">
        <f t="shared" si="247"/>
        <v>NA</v>
      </c>
      <c r="BP271" s="85" t="str">
        <f t="shared" si="253"/>
        <v>NA</v>
      </c>
      <c r="BQ271" s="85" t="str">
        <f t="shared" si="255"/>
        <v>NA</v>
      </c>
      <c r="BR271" s="85" t="str">
        <f t="shared" si="273"/>
        <v>NA</v>
      </c>
      <c r="BS271" s="85" t="str">
        <f t="shared" si="246"/>
        <v>NA</v>
      </c>
      <c r="BT271" s="85" t="str">
        <f t="shared" si="234"/>
        <v>NA</v>
      </c>
      <c r="BU271" s="85" t="str">
        <f t="shared" si="270"/>
        <v>NA</v>
      </c>
      <c r="BV271" s="85" t="str">
        <f t="shared" si="271"/>
        <v>NA</v>
      </c>
      <c r="BW271" s="85" t="str">
        <f t="shared" si="244"/>
        <v>NA</v>
      </c>
      <c r="BX271" s="85" t="str">
        <f t="shared" si="272"/>
        <v>NA</v>
      </c>
      <c r="BY271" s="85" t="str">
        <f t="shared" si="249"/>
        <v>NA</v>
      </c>
      <c r="EG271" s="66"/>
      <c r="EH271" s="66"/>
      <c r="EI271" s="66"/>
      <c r="EJ271" s="66"/>
      <c r="EK271" s="66"/>
      <c r="EL271" s="66"/>
      <c r="EM271" s="66"/>
    </row>
    <row r="272" spans="1:143" ht="17" x14ac:dyDescent="0.2">
      <c r="A272" s="40" t="s">
        <v>599</v>
      </c>
      <c r="B272" s="67">
        <v>2.2000000000000002</v>
      </c>
      <c r="C272" s="27">
        <v>2</v>
      </c>
      <c r="D272" s="27">
        <v>2</v>
      </c>
      <c r="E272" s="122">
        <v>8</v>
      </c>
      <c r="G272" s="124">
        <v>0</v>
      </c>
      <c r="H272" s="115">
        <v>1</v>
      </c>
      <c r="I272" s="56">
        <v>9.5</v>
      </c>
      <c r="J272" s="68" t="s">
        <v>70</v>
      </c>
      <c r="L272" s="45">
        <v>7</v>
      </c>
      <c r="O272" s="45">
        <v>12</v>
      </c>
      <c r="P272" s="46">
        <v>0</v>
      </c>
      <c r="Q272" s="45">
        <v>1</v>
      </c>
      <c r="R272" s="76">
        <f t="shared" si="256"/>
        <v>1</v>
      </c>
      <c r="S272" s="76">
        <f t="shared" si="257"/>
        <v>1</v>
      </c>
      <c r="T272" s="76">
        <f t="shared" si="258"/>
        <v>0</v>
      </c>
      <c r="U272" s="76">
        <v>1</v>
      </c>
      <c r="V272" s="76">
        <f t="shared" si="267"/>
        <v>1</v>
      </c>
      <c r="W272" s="76">
        <f t="shared" si="268"/>
        <v>0</v>
      </c>
      <c r="AR272" s="52"/>
      <c r="AV272" s="87" t="s">
        <v>788</v>
      </c>
      <c r="AW272" s="85" t="s">
        <v>788</v>
      </c>
      <c r="AX272" s="85" t="s">
        <v>788</v>
      </c>
      <c r="AY272" s="85" t="s">
        <v>788</v>
      </c>
      <c r="AZ272" s="85" t="str">
        <f t="shared" si="259"/>
        <v>NA</v>
      </c>
      <c r="BA272" s="85" t="str">
        <f t="shared" si="260"/>
        <v>NA</v>
      </c>
      <c r="BB272" s="85" t="str">
        <f t="shared" si="261"/>
        <v>NA</v>
      </c>
      <c r="BC272" s="85" t="str">
        <f t="shared" si="262"/>
        <v>NA</v>
      </c>
      <c r="BD272" s="85" t="str">
        <f t="shared" si="263"/>
        <v>NA</v>
      </c>
      <c r="BE272" s="85" t="str">
        <f t="shared" si="264"/>
        <v>NA</v>
      </c>
      <c r="BF272" s="85" t="str">
        <f t="shared" si="265"/>
        <v>NA</v>
      </c>
      <c r="BG272" s="79" t="str">
        <f t="shared" ref="BG272:BG335" si="276">_xlfn.IFS(AV272="NA","NA",AND(AV272=1,AW272=1),3,AND(AV272=1,AW272=0),2,AND(AV272=0,AW272=1),1,AND(AV272=0,AW272=0),0)</f>
        <v>NA</v>
      </c>
      <c r="BH272" s="79" t="str">
        <f t="shared" si="266"/>
        <v>NA</v>
      </c>
      <c r="BI272" s="85" t="str">
        <f t="shared" si="239"/>
        <v>NA</v>
      </c>
      <c r="BJ272" s="85" t="str">
        <f t="shared" si="275"/>
        <v>NA</v>
      </c>
      <c r="BK272" s="85" t="str">
        <f t="shared" si="250"/>
        <v>NA</v>
      </c>
      <c r="BL272" s="85" t="str">
        <f t="shared" si="251"/>
        <v>NA</v>
      </c>
      <c r="BM272" s="85" t="str">
        <f t="shared" si="252"/>
        <v>NA</v>
      </c>
      <c r="BN272" s="85" t="str">
        <f t="shared" si="228"/>
        <v>NA</v>
      </c>
      <c r="BO272" s="85" t="str">
        <f t="shared" si="247"/>
        <v>NA</v>
      </c>
      <c r="BP272" s="85" t="str">
        <f t="shared" si="253"/>
        <v>NA</v>
      </c>
      <c r="BQ272" s="85" t="str">
        <f t="shared" si="255"/>
        <v>NA</v>
      </c>
      <c r="BR272" s="85" t="str">
        <f t="shared" si="273"/>
        <v>NA</v>
      </c>
      <c r="BS272" s="85" t="str">
        <f t="shared" si="246"/>
        <v>NA</v>
      </c>
      <c r="BT272" s="85" t="str">
        <f t="shared" si="234"/>
        <v>NA</v>
      </c>
      <c r="BU272" s="85" t="str">
        <f t="shared" si="270"/>
        <v>NA</v>
      </c>
      <c r="BV272" s="85" t="str">
        <f t="shared" si="271"/>
        <v>NA</v>
      </c>
      <c r="BW272" s="85" t="str">
        <f t="shared" si="244"/>
        <v>NA</v>
      </c>
      <c r="BX272" s="85" t="str">
        <f t="shared" si="272"/>
        <v>NA</v>
      </c>
      <c r="BY272" s="85" t="str">
        <f t="shared" si="249"/>
        <v>NA</v>
      </c>
      <c r="EG272" s="66"/>
      <c r="EH272" s="66"/>
      <c r="EI272" s="66"/>
      <c r="EJ272" s="66"/>
      <c r="EK272" s="66"/>
      <c r="EL272" s="66"/>
      <c r="EM272" s="66"/>
    </row>
    <row r="273" spans="1:143" x14ac:dyDescent="0.2">
      <c r="A273" s="40" t="s">
        <v>601</v>
      </c>
      <c r="B273" s="67">
        <v>2.2000000000000002</v>
      </c>
      <c r="C273" s="27">
        <v>2</v>
      </c>
      <c r="D273" s="27">
        <v>2</v>
      </c>
      <c r="E273" s="122">
        <v>8</v>
      </c>
      <c r="G273" s="124">
        <v>0</v>
      </c>
      <c r="H273" s="115">
        <v>1</v>
      </c>
      <c r="I273" s="56">
        <v>9.4</v>
      </c>
      <c r="J273" s="68" t="s">
        <v>37</v>
      </c>
      <c r="L273" s="45">
        <v>8</v>
      </c>
      <c r="O273" s="45">
        <v>12</v>
      </c>
      <c r="P273" s="46">
        <v>0</v>
      </c>
      <c r="Q273" s="45">
        <v>1</v>
      </c>
      <c r="R273" s="76">
        <f t="shared" si="256"/>
        <v>1</v>
      </c>
      <c r="S273" s="76">
        <f t="shared" si="257"/>
        <v>1</v>
      </c>
      <c r="T273" s="76">
        <f t="shared" si="258"/>
        <v>0</v>
      </c>
      <c r="U273" s="76">
        <v>1</v>
      </c>
      <c r="V273" s="76">
        <f t="shared" si="267"/>
        <v>1</v>
      </c>
      <c r="W273" s="76">
        <f t="shared" si="268"/>
        <v>0</v>
      </c>
      <c r="X273" s="58">
        <v>3.3846153846153846</v>
      </c>
      <c r="Y273" s="58">
        <v>2.9230769230769229</v>
      </c>
      <c r="Z273" s="58">
        <v>6.615384615384615</v>
      </c>
      <c r="AA273" s="58">
        <v>4.8461538461538458</v>
      </c>
      <c r="AB273" s="58">
        <v>4.384615384615385</v>
      </c>
      <c r="AC273" s="58">
        <v>5.333333333333333</v>
      </c>
      <c r="AD273" s="58">
        <v>4.666666666666667</v>
      </c>
      <c r="AE273" s="58">
        <v>5.25</v>
      </c>
      <c r="AF273" s="58">
        <v>5.8181818181818183</v>
      </c>
      <c r="AG273" s="58">
        <v>4.4615384615384617</v>
      </c>
      <c r="AH273" s="58">
        <v>4</v>
      </c>
      <c r="AI273" s="58">
        <v>4.3076923076923075</v>
      </c>
      <c r="AJ273" s="58">
        <v>4.615384615384615</v>
      </c>
      <c r="AK273" s="58">
        <v>6.5</v>
      </c>
      <c r="AL273" s="58">
        <v>4.8888888888888893</v>
      </c>
      <c r="AM273" s="58">
        <v>4.8</v>
      </c>
      <c r="AN273" s="59">
        <v>4.8571428571428568</v>
      </c>
      <c r="AO273" s="49">
        <v>5.022393162393163</v>
      </c>
      <c r="AP273" s="49">
        <v>4.8392773892773899</v>
      </c>
      <c r="AQ273" s="49">
        <v>4.5811965811965809</v>
      </c>
      <c r="AR273" s="60">
        <v>5.0779914529914532</v>
      </c>
      <c r="AS273" s="51">
        <v>-19</v>
      </c>
      <c r="AT273" s="51">
        <v>-16</v>
      </c>
      <c r="AU273" s="51">
        <v>111.5</v>
      </c>
      <c r="AV273" s="87">
        <f t="shared" ref="AV273:AV285" si="277">IF(AO273&lt;MEDIAN(AO:AO),0,1)</f>
        <v>1</v>
      </c>
      <c r="AW273" s="85">
        <f t="shared" ref="AW273:AW285" si="278">IF(AP273&lt;MEDIAN(AP:AP),0,1)</f>
        <v>1</v>
      </c>
      <c r="AX273" s="85">
        <f t="shared" ref="AX273:AX285" si="279">IF(AQ273&lt;MEDIAN(AQ:AQ),0,1)</f>
        <v>1</v>
      </c>
      <c r="AY273" s="85">
        <f t="shared" ref="AY273:AY285" si="280">IF(AR273&lt;MEDIAN(AR:AR),0,1)</f>
        <v>1</v>
      </c>
      <c r="AZ273" s="85">
        <f t="shared" si="259"/>
        <v>1</v>
      </c>
      <c r="BA273" s="85">
        <f t="shared" si="260"/>
        <v>1</v>
      </c>
      <c r="BB273" s="85" t="e">
        <f t="shared" si="261"/>
        <v>#N/A</v>
      </c>
      <c r="BC273" s="85">
        <f t="shared" si="262"/>
        <v>1</v>
      </c>
      <c r="BD273" s="85">
        <f t="shared" si="263"/>
        <v>0</v>
      </c>
      <c r="BE273" s="85">
        <f t="shared" si="264"/>
        <v>0</v>
      </c>
      <c r="BF273" s="85">
        <f t="shared" si="265"/>
        <v>1</v>
      </c>
      <c r="BG273" s="79">
        <f t="shared" si="276"/>
        <v>3</v>
      </c>
      <c r="BH273" s="79">
        <f t="shared" si="266"/>
        <v>3</v>
      </c>
      <c r="BI273" s="85">
        <f t="shared" si="239"/>
        <v>0</v>
      </c>
      <c r="BJ273" s="85">
        <f t="shared" si="275"/>
        <v>0</v>
      </c>
      <c r="BK273" s="85">
        <f t="shared" si="250"/>
        <v>1</v>
      </c>
      <c r="BL273" s="85">
        <f t="shared" si="251"/>
        <v>1</v>
      </c>
      <c r="BM273" s="85">
        <f t="shared" si="252"/>
        <v>0</v>
      </c>
      <c r="BN273" s="85">
        <f t="shared" si="228"/>
        <v>1</v>
      </c>
      <c r="BO273" s="85">
        <f t="shared" si="247"/>
        <v>1</v>
      </c>
      <c r="BP273" s="85">
        <f t="shared" si="253"/>
        <v>1</v>
      </c>
      <c r="BQ273" s="85">
        <f t="shared" si="255"/>
        <v>1</v>
      </c>
      <c r="BR273" s="85">
        <f t="shared" si="273"/>
        <v>1</v>
      </c>
      <c r="BS273" s="85">
        <f t="shared" si="246"/>
        <v>0</v>
      </c>
      <c r="BT273" s="85">
        <f t="shared" si="234"/>
        <v>0</v>
      </c>
      <c r="BU273" s="85">
        <f t="shared" si="270"/>
        <v>0</v>
      </c>
      <c r="BV273" s="85">
        <f t="shared" si="271"/>
        <v>1</v>
      </c>
      <c r="BW273" s="85">
        <f t="shared" si="244"/>
        <v>1</v>
      </c>
      <c r="BX273" s="85">
        <f t="shared" si="272"/>
        <v>1</v>
      </c>
      <c r="BY273" s="85">
        <f t="shared" si="249"/>
        <v>1</v>
      </c>
      <c r="BZ273" s="40">
        <f>LOOKUP(A273,ANT!D:D,ANT!K:K)</f>
        <v>94.4444444444444</v>
      </c>
    </row>
    <row r="274" spans="1:143" x14ac:dyDescent="0.2">
      <c r="A274" s="40" t="s">
        <v>603</v>
      </c>
      <c r="B274" s="55" t="s">
        <v>605</v>
      </c>
      <c r="C274" s="27">
        <v>3</v>
      </c>
      <c r="D274" s="3">
        <v>0</v>
      </c>
      <c r="E274" s="121">
        <v>9</v>
      </c>
      <c r="G274" s="124">
        <v>0</v>
      </c>
      <c r="H274" s="115">
        <v>1</v>
      </c>
      <c r="J274" s="57" t="s">
        <v>37</v>
      </c>
      <c r="L274" s="45">
        <v>7</v>
      </c>
      <c r="M274" s="45">
        <v>9</v>
      </c>
      <c r="O274" s="45">
        <v>12</v>
      </c>
      <c r="P274" s="46">
        <v>1</v>
      </c>
      <c r="R274" s="76">
        <f t="shared" si="256"/>
        <v>2</v>
      </c>
      <c r="S274" s="76">
        <f t="shared" si="257"/>
        <v>1</v>
      </c>
      <c r="T274" s="76">
        <f t="shared" si="258"/>
        <v>1</v>
      </c>
      <c r="U274" s="76">
        <v>2</v>
      </c>
      <c r="V274" s="76">
        <f t="shared" si="267"/>
        <v>1</v>
      </c>
      <c r="W274" s="76">
        <f t="shared" si="268"/>
        <v>1</v>
      </c>
      <c r="X274" s="58">
        <v>5.8461538461538458</v>
      </c>
      <c r="Y274" s="58">
        <v>5.6923076923076925</v>
      </c>
      <c r="Z274" s="58">
        <v>6.4615384615384617</v>
      </c>
      <c r="AA274" s="58">
        <v>6.2307692307692308</v>
      </c>
      <c r="AB274" s="58">
        <v>5.9230769230769234</v>
      </c>
      <c r="AC274" s="58">
        <v>1.6923076923076923</v>
      </c>
      <c r="AD274" s="58">
        <v>4.5</v>
      </c>
      <c r="AE274" s="58">
        <v>2.0833333333333335</v>
      </c>
      <c r="AF274" s="58">
        <v>4.666666666666667</v>
      </c>
      <c r="AG274" s="58">
        <v>5.384615384615385</v>
      </c>
      <c r="AH274" s="58">
        <v>4.75</v>
      </c>
      <c r="AI274" s="58">
        <v>2.9230769230769229</v>
      </c>
      <c r="AJ274" s="58">
        <v>5.384615384615385</v>
      </c>
      <c r="AK274" s="58">
        <v>4.833333333333333</v>
      </c>
      <c r="AL274" s="58">
        <v>3.2222222222222223</v>
      </c>
      <c r="AM274" s="58">
        <v>4.8</v>
      </c>
      <c r="AN274" s="59">
        <v>3.7857142857142856</v>
      </c>
      <c r="AO274" s="49">
        <v>4.2326495726495725</v>
      </c>
      <c r="AP274" s="49">
        <v>4.2769230769230777</v>
      </c>
      <c r="AQ274" s="49">
        <v>5.3076923076923075</v>
      </c>
      <c r="AR274" s="60">
        <v>4.0908119658119659</v>
      </c>
      <c r="AS274" s="51">
        <v>149.5</v>
      </c>
      <c r="AT274" s="51">
        <v>-18.5</v>
      </c>
      <c r="AU274" s="51">
        <v>64</v>
      </c>
      <c r="AV274" s="87">
        <f t="shared" si="277"/>
        <v>0</v>
      </c>
      <c r="AW274" s="85">
        <f t="shared" si="278"/>
        <v>0</v>
      </c>
      <c r="AX274" s="85">
        <f t="shared" si="279"/>
        <v>1</v>
      </c>
      <c r="AY274" s="85">
        <f t="shared" si="280"/>
        <v>0</v>
      </c>
      <c r="AZ274" s="85">
        <f t="shared" si="259"/>
        <v>0</v>
      </c>
      <c r="BA274" s="85" t="e">
        <f t="shared" si="260"/>
        <v>#N/A</v>
      </c>
      <c r="BB274" s="85">
        <f t="shared" si="261"/>
        <v>1</v>
      </c>
      <c r="BC274" s="85">
        <f t="shared" si="262"/>
        <v>0</v>
      </c>
      <c r="BD274" s="85">
        <f t="shared" si="263"/>
        <v>1</v>
      </c>
      <c r="BE274" s="85">
        <f t="shared" si="264"/>
        <v>0</v>
      </c>
      <c r="BF274" s="85">
        <f t="shared" si="265"/>
        <v>0</v>
      </c>
      <c r="BG274" s="79">
        <f t="shared" si="276"/>
        <v>0</v>
      </c>
      <c r="BH274" s="79">
        <f t="shared" si="266"/>
        <v>0</v>
      </c>
      <c r="BI274" s="85">
        <f t="shared" si="239"/>
        <v>1</v>
      </c>
      <c r="BJ274" s="85">
        <f t="shared" si="275"/>
        <v>1</v>
      </c>
      <c r="BK274" s="85">
        <f t="shared" si="250"/>
        <v>1</v>
      </c>
      <c r="BL274" s="85">
        <f t="shared" si="251"/>
        <v>1</v>
      </c>
      <c r="BM274" s="85">
        <f t="shared" si="252"/>
        <v>1</v>
      </c>
      <c r="BN274" s="85">
        <f t="shared" si="228"/>
        <v>0</v>
      </c>
      <c r="BO274" s="85">
        <f t="shared" si="247"/>
        <v>1</v>
      </c>
      <c r="BP274" s="85">
        <f t="shared" si="253"/>
        <v>0</v>
      </c>
      <c r="BQ274" s="85">
        <f t="shared" si="255"/>
        <v>1</v>
      </c>
      <c r="BR274" s="85">
        <f t="shared" si="273"/>
        <v>1</v>
      </c>
      <c r="BS274" s="85">
        <f t="shared" si="246"/>
        <v>1</v>
      </c>
      <c r="BT274" s="85">
        <f t="shared" si="234"/>
        <v>0</v>
      </c>
      <c r="BU274" s="85">
        <f t="shared" si="270"/>
        <v>1</v>
      </c>
      <c r="BV274" s="85">
        <f t="shared" si="271"/>
        <v>0</v>
      </c>
      <c r="BW274" s="85">
        <f t="shared" si="244"/>
        <v>0</v>
      </c>
      <c r="BX274" s="85">
        <f t="shared" si="272"/>
        <v>1</v>
      </c>
      <c r="BY274" s="85">
        <f t="shared" si="249"/>
        <v>0</v>
      </c>
      <c r="BZ274" s="40">
        <f>LOOKUP(A274,ANT!D:D,ANT!K:K)</f>
        <v>73.6111111111111</v>
      </c>
    </row>
    <row r="275" spans="1:143" x14ac:dyDescent="0.2">
      <c r="A275" s="40" t="s">
        <v>606</v>
      </c>
      <c r="B275" s="55" t="s">
        <v>605</v>
      </c>
      <c r="C275" s="27">
        <v>3</v>
      </c>
      <c r="D275" s="3">
        <v>0</v>
      </c>
      <c r="E275" s="121">
        <v>9</v>
      </c>
      <c r="G275" s="124">
        <v>0</v>
      </c>
      <c r="H275" s="115">
        <v>0</v>
      </c>
      <c r="J275" s="57" t="s">
        <v>37</v>
      </c>
      <c r="L275" s="45">
        <v>6</v>
      </c>
      <c r="M275" s="45">
        <v>9</v>
      </c>
      <c r="O275" s="45">
        <v>11</v>
      </c>
      <c r="P275" s="46">
        <v>0</v>
      </c>
      <c r="Q275" s="45">
        <v>1</v>
      </c>
      <c r="R275" s="76">
        <f t="shared" si="256"/>
        <v>2</v>
      </c>
      <c r="S275" s="76">
        <f t="shared" si="257"/>
        <v>1</v>
      </c>
      <c r="T275" s="76">
        <f t="shared" si="258"/>
        <v>0</v>
      </c>
      <c r="U275" s="76">
        <v>2</v>
      </c>
      <c r="V275" s="76">
        <f t="shared" si="267"/>
        <v>0</v>
      </c>
      <c r="W275" s="76">
        <f t="shared" si="268"/>
        <v>0</v>
      </c>
      <c r="X275" s="58">
        <v>4.8461538461538458</v>
      </c>
      <c r="Y275" s="58">
        <v>5.0769230769230766</v>
      </c>
      <c r="Z275" s="58">
        <v>5.7692307692307692</v>
      </c>
      <c r="AA275" s="58">
        <v>4.4615384615384617</v>
      </c>
      <c r="AB275" s="58">
        <v>5.9230769230769234</v>
      </c>
      <c r="AC275" s="58">
        <v>3.8461538461538463</v>
      </c>
      <c r="AD275" s="58">
        <v>3.4166666666666665</v>
      </c>
      <c r="AE275" s="58">
        <v>3.9166666666666665</v>
      </c>
      <c r="AF275" s="58">
        <v>3.5833333333333335</v>
      </c>
      <c r="AG275" s="58">
        <v>4.0769230769230766</v>
      </c>
      <c r="AH275" s="58">
        <v>5.615384615384615</v>
      </c>
      <c r="AI275" s="58">
        <v>5.6923076923076925</v>
      </c>
      <c r="AJ275" s="58">
        <v>6.2307692307692308</v>
      </c>
      <c r="AK275" s="58">
        <v>5</v>
      </c>
      <c r="AL275" s="58">
        <v>5</v>
      </c>
      <c r="AM275" s="58">
        <v>5.2</v>
      </c>
      <c r="AN275" s="59">
        <v>5.0714285714285712</v>
      </c>
      <c r="AO275" s="49">
        <v>5.4246153846153842</v>
      </c>
      <c r="AP275" s="49">
        <v>4.1217948717948714</v>
      </c>
      <c r="AQ275" s="49">
        <v>4.9871794871794872</v>
      </c>
      <c r="AR275" s="60">
        <v>5.4807692307692308</v>
      </c>
      <c r="AS275" s="51">
        <v>-10</v>
      </c>
      <c r="AT275" s="51">
        <v>126.5</v>
      </c>
      <c r="AU275" s="51">
        <v>131</v>
      </c>
      <c r="AV275" s="87">
        <f t="shared" si="277"/>
        <v>1</v>
      </c>
      <c r="AW275" s="85">
        <f t="shared" si="278"/>
        <v>0</v>
      </c>
      <c r="AX275" s="85">
        <f t="shared" si="279"/>
        <v>1</v>
      </c>
      <c r="AY275" s="85">
        <f t="shared" si="280"/>
        <v>1</v>
      </c>
      <c r="AZ275" s="85">
        <f t="shared" si="259"/>
        <v>1</v>
      </c>
      <c r="BA275" s="85" t="e">
        <f t="shared" si="260"/>
        <v>#N/A</v>
      </c>
      <c r="BB275" s="85">
        <f t="shared" si="261"/>
        <v>1</v>
      </c>
      <c r="BC275" s="85">
        <f t="shared" si="262"/>
        <v>1</v>
      </c>
      <c r="BD275" s="85">
        <f t="shared" si="263"/>
        <v>0</v>
      </c>
      <c r="BE275" s="85">
        <f t="shared" si="264"/>
        <v>1</v>
      </c>
      <c r="BF275" s="85">
        <f t="shared" si="265"/>
        <v>1</v>
      </c>
      <c r="BG275" s="79">
        <f t="shared" si="276"/>
        <v>2</v>
      </c>
      <c r="BH275" s="79">
        <f t="shared" si="266"/>
        <v>2</v>
      </c>
      <c r="BI275" s="85">
        <f t="shared" si="239"/>
        <v>1</v>
      </c>
      <c r="BJ275" s="85">
        <f t="shared" si="275"/>
        <v>1</v>
      </c>
      <c r="BK275" s="85">
        <f t="shared" si="250"/>
        <v>1</v>
      </c>
      <c r="BL275" s="85">
        <f t="shared" si="251"/>
        <v>1</v>
      </c>
      <c r="BM275" s="85">
        <f t="shared" si="252"/>
        <v>1</v>
      </c>
      <c r="BN275" s="85">
        <f t="shared" si="228"/>
        <v>1</v>
      </c>
      <c r="BO275" s="85">
        <f t="shared" si="247"/>
        <v>0</v>
      </c>
      <c r="BP275" s="85">
        <f t="shared" si="253"/>
        <v>0</v>
      </c>
      <c r="BQ275" s="85">
        <f t="shared" si="255"/>
        <v>0</v>
      </c>
      <c r="BR275" s="85">
        <f t="shared" si="273"/>
        <v>0</v>
      </c>
      <c r="BS275" s="85">
        <f t="shared" si="246"/>
        <v>1</v>
      </c>
      <c r="BT275" s="85">
        <f t="shared" si="234"/>
        <v>1</v>
      </c>
      <c r="BU275" s="85">
        <f t="shared" si="270"/>
        <v>1</v>
      </c>
      <c r="BV275" s="85">
        <f>IF(AK275&gt;MEDIAN(AK:AK),1,0)</f>
        <v>0</v>
      </c>
      <c r="BW275" s="85">
        <f t="shared" si="244"/>
        <v>1</v>
      </c>
      <c r="BX275" s="85">
        <f t="shared" si="272"/>
        <v>1</v>
      </c>
      <c r="BY275" s="85">
        <f t="shared" si="249"/>
        <v>1</v>
      </c>
      <c r="BZ275" s="40">
        <f>LOOKUP(A275,ANT!D:D,ANT!K:K)</f>
        <v>88.1944444444444</v>
      </c>
    </row>
    <row r="276" spans="1:143" x14ac:dyDescent="0.2">
      <c r="A276" s="40" t="s">
        <v>608</v>
      </c>
      <c r="B276" s="55" t="s">
        <v>605</v>
      </c>
      <c r="C276" s="27">
        <v>3</v>
      </c>
      <c r="D276" s="3">
        <v>0</v>
      </c>
      <c r="E276" s="121">
        <v>9</v>
      </c>
      <c r="G276" s="124">
        <v>0</v>
      </c>
      <c r="H276" s="115">
        <v>1</v>
      </c>
      <c r="J276" s="57" t="s">
        <v>106</v>
      </c>
      <c r="R276" s="76" t="str">
        <f t="shared" si="256"/>
        <v>NA</v>
      </c>
      <c r="S276" s="76" t="str">
        <f t="shared" si="257"/>
        <v>NA</v>
      </c>
      <c r="T276" s="76" t="str">
        <f t="shared" si="258"/>
        <v>NA</v>
      </c>
      <c r="U276" s="76" t="s">
        <v>788</v>
      </c>
      <c r="V276" s="76" t="str">
        <f t="shared" si="267"/>
        <v>NA</v>
      </c>
      <c r="W276" s="76" t="str">
        <f t="shared" si="268"/>
        <v>NA</v>
      </c>
      <c r="X276" s="58">
        <v>3.3846153846153846</v>
      </c>
      <c r="Y276" s="58">
        <v>4.7692307692307692</v>
      </c>
      <c r="Z276" s="58">
        <v>4.384615384615385</v>
      </c>
      <c r="AA276" s="58">
        <v>4.0769230769230766</v>
      </c>
      <c r="AB276" s="58">
        <v>6.1538461538461542</v>
      </c>
      <c r="AC276" s="58">
        <v>4</v>
      </c>
      <c r="AD276" s="58">
        <v>4.666666666666667</v>
      </c>
      <c r="AE276" s="58">
        <v>3.9166666666666665</v>
      </c>
      <c r="AF276" s="58">
        <v>3.3333333333333335</v>
      </c>
      <c r="AG276" s="58">
        <v>2.8461538461538463</v>
      </c>
      <c r="AH276" s="58">
        <v>4.615384615384615</v>
      </c>
      <c r="AI276" s="58">
        <v>4.6923076923076925</v>
      </c>
      <c r="AJ276" s="58">
        <v>5.5384615384615383</v>
      </c>
      <c r="AK276" s="58">
        <v>4.833333333333333</v>
      </c>
      <c r="AL276" s="58">
        <v>6</v>
      </c>
      <c r="AM276" s="58">
        <v>5</v>
      </c>
      <c r="AN276" s="59">
        <v>5.6428571428571432</v>
      </c>
      <c r="AO276" s="49">
        <v>5.2128205128205121</v>
      </c>
      <c r="AP276" s="49">
        <v>3.8756410256410261</v>
      </c>
      <c r="AQ276" s="49">
        <v>4.4615384615384608</v>
      </c>
      <c r="AR276" s="60">
        <v>5.2660256410256405</v>
      </c>
      <c r="AS276" s="51">
        <v>127.5</v>
      </c>
      <c r="AT276" s="51">
        <v>62</v>
      </c>
      <c r="AU276" s="51">
        <v>391</v>
      </c>
      <c r="AV276" s="87">
        <f t="shared" si="277"/>
        <v>1</v>
      </c>
      <c r="AW276" s="85">
        <f t="shared" si="278"/>
        <v>0</v>
      </c>
      <c r="AX276" s="85">
        <f t="shared" si="279"/>
        <v>0</v>
      </c>
      <c r="AY276" s="85">
        <f t="shared" si="280"/>
        <v>1</v>
      </c>
      <c r="AZ276" s="85">
        <f t="shared" si="259"/>
        <v>1</v>
      </c>
      <c r="BA276" s="85">
        <f t="shared" si="260"/>
        <v>0</v>
      </c>
      <c r="BB276" s="85" t="e">
        <f t="shared" si="261"/>
        <v>#N/A</v>
      </c>
      <c r="BC276" s="85">
        <f t="shared" si="262"/>
        <v>1</v>
      </c>
      <c r="BD276" s="85">
        <f t="shared" si="263"/>
        <v>1</v>
      </c>
      <c r="BE276" s="85">
        <f t="shared" si="264"/>
        <v>1</v>
      </c>
      <c r="BF276" s="85">
        <f t="shared" si="265"/>
        <v>1</v>
      </c>
      <c r="BG276" s="79">
        <f t="shared" si="276"/>
        <v>2</v>
      </c>
      <c r="BH276" s="79">
        <f t="shared" si="266"/>
        <v>2</v>
      </c>
      <c r="BI276" s="85">
        <f t="shared" si="239"/>
        <v>0</v>
      </c>
      <c r="BJ276" s="85">
        <f t="shared" si="275"/>
        <v>0</v>
      </c>
      <c r="BK276" s="85">
        <f t="shared" si="250"/>
        <v>0</v>
      </c>
      <c r="BL276" s="85">
        <f t="shared" si="251"/>
        <v>0</v>
      </c>
      <c r="BM276" s="85">
        <f t="shared" si="252"/>
        <v>1</v>
      </c>
      <c r="BN276" s="85">
        <f t="shared" si="228"/>
        <v>1</v>
      </c>
      <c r="BO276" s="85">
        <f t="shared" si="247"/>
        <v>1</v>
      </c>
      <c r="BP276" s="85">
        <f t="shared" si="253"/>
        <v>0</v>
      </c>
      <c r="BQ276" s="85">
        <f t="shared" si="255"/>
        <v>0</v>
      </c>
      <c r="BR276" s="85">
        <f t="shared" si="273"/>
        <v>0</v>
      </c>
      <c r="BS276" s="85">
        <f t="shared" si="246"/>
        <v>0</v>
      </c>
      <c r="BT276" s="85">
        <f t="shared" si="234"/>
        <v>1</v>
      </c>
      <c r="BU276" s="85">
        <f t="shared" si="270"/>
        <v>1</v>
      </c>
      <c r="BV276" s="85">
        <f t="shared" ref="BV276:BV287" si="281">_xlfn.IFS(ISBLANK(AK276),"NA", AK276&gt;MEDIAN(AK:AK),1,AK276&lt;MEDIAN(AK:AK),0)</f>
        <v>0</v>
      </c>
      <c r="BW276" s="85">
        <f t="shared" si="244"/>
        <v>1</v>
      </c>
      <c r="BX276" s="85">
        <f t="shared" si="272"/>
        <v>1</v>
      </c>
      <c r="BY276" s="85">
        <f t="shared" si="249"/>
        <v>1</v>
      </c>
      <c r="BZ276" s="40">
        <f>LOOKUP(A276,ANT!D:D,ANT!K:K)</f>
        <v>70.8333333333333</v>
      </c>
    </row>
    <row r="277" spans="1:143" x14ac:dyDescent="0.2">
      <c r="A277" s="40" t="s">
        <v>610</v>
      </c>
      <c r="B277" s="55" t="s">
        <v>605</v>
      </c>
      <c r="C277" s="27">
        <v>3</v>
      </c>
      <c r="D277" s="3">
        <v>0</v>
      </c>
      <c r="E277" s="121">
        <v>9</v>
      </c>
      <c r="G277" s="124">
        <v>0</v>
      </c>
      <c r="H277" s="115">
        <v>0</v>
      </c>
      <c r="J277" s="57" t="s">
        <v>37</v>
      </c>
      <c r="K277" s="71" t="s">
        <v>612</v>
      </c>
      <c r="L277" s="45">
        <v>9</v>
      </c>
      <c r="O277" s="45">
        <v>14</v>
      </c>
      <c r="P277" s="46">
        <v>1</v>
      </c>
      <c r="R277" s="76">
        <f t="shared" si="256"/>
        <v>1</v>
      </c>
      <c r="S277" s="76">
        <f t="shared" si="257"/>
        <v>1</v>
      </c>
      <c r="T277" s="76">
        <f t="shared" si="258"/>
        <v>1</v>
      </c>
      <c r="U277" s="76">
        <v>1</v>
      </c>
      <c r="V277" s="76">
        <f t="shared" si="267"/>
        <v>0</v>
      </c>
      <c r="W277" s="76">
        <f t="shared" si="268"/>
        <v>0</v>
      </c>
      <c r="X277" s="58">
        <v>4.615384615384615</v>
      </c>
      <c r="Y277" s="58">
        <v>5.666666666666667</v>
      </c>
      <c r="Z277" s="58">
        <v>4.416666666666667</v>
      </c>
      <c r="AA277" s="58">
        <v>4.333333333333333</v>
      </c>
      <c r="AB277" s="58">
        <v>5.4615384615384617</v>
      </c>
      <c r="AC277" s="58">
        <v>2.4615384615384617</v>
      </c>
      <c r="AD277" s="58">
        <v>5.5454545454545459</v>
      </c>
      <c r="AE277" s="58">
        <v>5.083333333333333</v>
      </c>
      <c r="AF277" s="58">
        <v>5.3</v>
      </c>
      <c r="AG277" s="58">
        <v>4.4615384615384617</v>
      </c>
      <c r="AH277" s="58">
        <v>5.5384615384615383</v>
      </c>
      <c r="AI277" s="58">
        <v>4.8461538461538458</v>
      </c>
      <c r="AJ277" s="58">
        <v>5.166666666666667</v>
      </c>
      <c r="AK277" s="58">
        <v>4.9090909090909092</v>
      </c>
      <c r="AL277" s="58">
        <v>5.333333333333333</v>
      </c>
      <c r="AM277" s="58">
        <v>5</v>
      </c>
      <c r="AN277" s="59">
        <v>5.2142857142857144</v>
      </c>
      <c r="AO277" s="49">
        <v>5.0510489510489505</v>
      </c>
      <c r="AP277" s="49">
        <v>5.1857575757575756</v>
      </c>
      <c r="AQ277" s="49">
        <v>4.4925213675213671</v>
      </c>
      <c r="AR277" s="60">
        <v>5.0638111888111883</v>
      </c>
      <c r="AS277" s="51">
        <v>-55</v>
      </c>
      <c r="AT277" s="51">
        <v>25.5</v>
      </c>
      <c r="AU277" s="51">
        <v>60.5</v>
      </c>
      <c r="AV277" s="87">
        <f t="shared" si="277"/>
        <v>1</v>
      </c>
      <c r="AW277" s="85">
        <f t="shared" si="278"/>
        <v>1</v>
      </c>
      <c r="AX277" s="85">
        <f t="shared" si="279"/>
        <v>0</v>
      </c>
      <c r="AY277" s="85">
        <f t="shared" si="280"/>
        <v>1</v>
      </c>
      <c r="AZ277" s="85">
        <f t="shared" si="259"/>
        <v>1</v>
      </c>
      <c r="BA277" s="85">
        <f t="shared" si="260"/>
        <v>1</v>
      </c>
      <c r="BB277" s="85" t="e">
        <f t="shared" si="261"/>
        <v>#N/A</v>
      </c>
      <c r="BC277" s="85">
        <f t="shared" si="262"/>
        <v>1</v>
      </c>
      <c r="BD277" s="85">
        <f t="shared" si="263"/>
        <v>0</v>
      </c>
      <c r="BE277" s="85">
        <f t="shared" si="264"/>
        <v>0</v>
      </c>
      <c r="BF277" s="85">
        <f t="shared" si="265"/>
        <v>0</v>
      </c>
      <c r="BG277" s="79">
        <f t="shared" si="276"/>
        <v>3</v>
      </c>
      <c r="BH277" s="79">
        <f t="shared" si="266"/>
        <v>3</v>
      </c>
      <c r="BI277" s="85">
        <f>IF(X277&gt;MEDIAN(X:X),1,0)</f>
        <v>0</v>
      </c>
      <c r="BJ277" s="85">
        <f t="shared" si="275"/>
        <v>1</v>
      </c>
      <c r="BK277" s="85">
        <f t="shared" si="250"/>
        <v>0</v>
      </c>
      <c r="BL277" s="85">
        <f t="shared" si="251"/>
        <v>0</v>
      </c>
      <c r="BM277" s="85">
        <f t="shared" si="252"/>
        <v>1</v>
      </c>
      <c r="BN277" s="85">
        <f t="shared" si="228"/>
        <v>0</v>
      </c>
      <c r="BO277" s="85">
        <f t="shared" si="247"/>
        <v>1</v>
      </c>
      <c r="BP277" s="85">
        <f t="shared" si="253"/>
        <v>1</v>
      </c>
      <c r="BQ277" s="85">
        <f t="shared" si="255"/>
        <v>1</v>
      </c>
      <c r="BR277" s="85">
        <f t="shared" si="273"/>
        <v>1</v>
      </c>
      <c r="BS277" s="85">
        <f t="shared" si="246"/>
        <v>1</v>
      </c>
      <c r="BT277" s="85">
        <f t="shared" si="234"/>
        <v>1</v>
      </c>
      <c r="BU277" s="85">
        <f t="shared" si="270"/>
        <v>1</v>
      </c>
      <c r="BV277" s="85">
        <f t="shared" si="281"/>
        <v>0</v>
      </c>
      <c r="BW277" s="85">
        <f t="shared" si="244"/>
        <v>1</v>
      </c>
      <c r="BX277" s="85">
        <f t="shared" si="272"/>
        <v>1</v>
      </c>
      <c r="BY277" s="85">
        <f t="shared" si="249"/>
        <v>1</v>
      </c>
      <c r="BZ277" s="40">
        <f>LOOKUP(A277,ANT!D:D,ANT!K:K)</f>
        <v>72.9166666666666</v>
      </c>
    </row>
    <row r="278" spans="1:143" x14ac:dyDescent="0.2">
      <c r="A278" s="40" t="s">
        <v>613</v>
      </c>
      <c r="B278" s="55" t="s">
        <v>605</v>
      </c>
      <c r="C278" s="27">
        <v>3</v>
      </c>
      <c r="D278" s="3">
        <v>0</v>
      </c>
      <c r="E278" s="121">
        <v>9</v>
      </c>
      <c r="G278" s="124">
        <v>0</v>
      </c>
      <c r="H278" s="115">
        <v>0</v>
      </c>
      <c r="J278" s="57" t="s">
        <v>37</v>
      </c>
      <c r="L278" s="45">
        <v>4</v>
      </c>
      <c r="M278" s="45">
        <v>8</v>
      </c>
      <c r="O278" s="45">
        <v>13</v>
      </c>
      <c r="P278" s="46">
        <v>1</v>
      </c>
      <c r="R278" s="76">
        <f t="shared" si="256"/>
        <v>2</v>
      </c>
      <c r="S278" s="76">
        <f t="shared" si="257"/>
        <v>1</v>
      </c>
      <c r="T278" s="76">
        <f t="shared" si="258"/>
        <v>1</v>
      </c>
      <c r="U278" s="76">
        <v>2</v>
      </c>
      <c r="V278" s="76">
        <f t="shared" si="267"/>
        <v>1</v>
      </c>
      <c r="W278" s="76">
        <f t="shared" si="268"/>
        <v>1</v>
      </c>
      <c r="X278" s="58">
        <v>5.9230769230769234</v>
      </c>
      <c r="Y278" s="58">
        <v>5.5384615384615383</v>
      </c>
      <c r="Z278" s="58">
        <v>6.5</v>
      </c>
      <c r="AA278" s="58">
        <v>6.333333333333333</v>
      </c>
      <c r="AB278" s="58">
        <v>5.416666666666667</v>
      </c>
      <c r="AC278" s="58">
        <v>1.3076923076923077</v>
      </c>
      <c r="AD278" s="58">
        <v>2.75</v>
      </c>
      <c r="AE278" s="58">
        <v>4.75</v>
      </c>
      <c r="AF278" s="58">
        <v>2.5454545454545454</v>
      </c>
      <c r="AG278" s="58">
        <v>4.2307692307692308</v>
      </c>
      <c r="AH278" s="58">
        <v>4.3636363636363633</v>
      </c>
      <c r="AI278" s="58">
        <v>3.5384615384615383</v>
      </c>
      <c r="AJ278" s="58">
        <v>4.6923076923076925</v>
      </c>
      <c r="AK278" s="58">
        <v>6.416666666666667</v>
      </c>
      <c r="AL278" s="58">
        <v>4.2222222222222223</v>
      </c>
      <c r="AM278" s="58">
        <v>4.5999999999999996</v>
      </c>
      <c r="AN278" s="59">
        <v>4.3571428571428568</v>
      </c>
      <c r="AO278" s="49">
        <v>4.6939316239316238</v>
      </c>
      <c r="AP278" s="49">
        <v>3.7279720279720281</v>
      </c>
      <c r="AQ278" s="49">
        <v>5.1698717948717947</v>
      </c>
      <c r="AR278" s="60">
        <v>4.7174145299145298</v>
      </c>
      <c r="AS278" s="62">
        <v>196.5</v>
      </c>
      <c r="AT278" s="62">
        <v>21.5</v>
      </c>
      <c r="AU278" s="62">
        <v>61.5</v>
      </c>
      <c r="AV278" s="87">
        <f t="shared" si="277"/>
        <v>0</v>
      </c>
      <c r="AW278" s="85">
        <f t="shared" si="278"/>
        <v>0</v>
      </c>
      <c r="AX278" s="85">
        <f t="shared" si="279"/>
        <v>1</v>
      </c>
      <c r="AY278" s="85">
        <f t="shared" si="280"/>
        <v>0</v>
      </c>
      <c r="AZ278" s="85" t="e">
        <f t="shared" si="259"/>
        <v>#N/A</v>
      </c>
      <c r="BA278" s="85">
        <f t="shared" si="260"/>
        <v>0</v>
      </c>
      <c r="BB278" s="85">
        <f t="shared" si="261"/>
        <v>1</v>
      </c>
      <c r="BC278" s="85" t="e">
        <f t="shared" si="262"/>
        <v>#N/A</v>
      </c>
      <c r="BD278" s="85">
        <f t="shared" si="263"/>
        <v>1</v>
      </c>
      <c r="BE278" s="85">
        <f t="shared" si="264"/>
        <v>0</v>
      </c>
      <c r="BF278" s="85">
        <f t="shared" si="265"/>
        <v>0</v>
      </c>
      <c r="BG278" s="79">
        <f t="shared" si="276"/>
        <v>0</v>
      </c>
      <c r="BH278" s="79">
        <f t="shared" si="266"/>
        <v>0</v>
      </c>
      <c r="BI278" s="85">
        <f t="shared" ref="BI278:BI311" si="282">_xlfn.IFS(ISBLANK(X278),"NA", X278&gt;MEDIAN(X:X),1,X278&lt;MEDIAN(X:X),0)</f>
        <v>1</v>
      </c>
      <c r="BJ278" s="85">
        <f t="shared" si="275"/>
        <v>1</v>
      </c>
      <c r="BK278" s="85">
        <f t="shared" si="250"/>
        <v>1</v>
      </c>
      <c r="BL278" s="85">
        <f t="shared" si="251"/>
        <v>1</v>
      </c>
      <c r="BM278" s="85">
        <f t="shared" si="252"/>
        <v>1</v>
      </c>
      <c r="BN278" s="85">
        <f t="shared" si="228"/>
        <v>0</v>
      </c>
      <c r="BO278" s="85">
        <f t="shared" si="247"/>
        <v>0</v>
      </c>
      <c r="BP278" s="85">
        <f t="shared" si="253"/>
        <v>1</v>
      </c>
      <c r="BQ278" s="85">
        <f t="shared" si="255"/>
        <v>0</v>
      </c>
      <c r="BR278" s="85">
        <f>IF(AG278&gt;MEDIAN(AG:AG),1,0)</f>
        <v>0</v>
      </c>
      <c r="BS278" s="85">
        <f t="shared" si="246"/>
        <v>0</v>
      </c>
      <c r="BT278" s="85">
        <f t="shared" si="234"/>
        <v>0</v>
      </c>
      <c r="BU278" s="85">
        <f t="shared" si="270"/>
        <v>0</v>
      </c>
      <c r="BV278" s="85">
        <f t="shared" si="281"/>
        <v>1</v>
      </c>
      <c r="BW278" s="85">
        <f t="shared" si="244"/>
        <v>0</v>
      </c>
      <c r="BX278" s="85">
        <f t="shared" si="272"/>
        <v>1</v>
      </c>
      <c r="BY278" s="85">
        <f t="shared" si="249"/>
        <v>0</v>
      </c>
      <c r="BZ278" s="40">
        <f>LOOKUP(A278,ANT!D:D,ANT!K:K)</f>
        <v>81.9444444444444</v>
      </c>
    </row>
    <row r="279" spans="1:143" x14ac:dyDescent="0.2">
      <c r="A279" s="40" t="s">
        <v>615</v>
      </c>
      <c r="B279" s="55" t="s">
        <v>605</v>
      </c>
      <c r="C279" s="27">
        <v>3</v>
      </c>
      <c r="D279" s="3">
        <v>0</v>
      </c>
      <c r="E279" s="121">
        <v>9</v>
      </c>
      <c r="G279" s="124">
        <v>0</v>
      </c>
      <c r="H279" s="115">
        <v>0</v>
      </c>
      <c r="J279" s="57" t="s">
        <v>37</v>
      </c>
      <c r="L279" s="45">
        <v>7</v>
      </c>
      <c r="M279" s="45">
        <v>9</v>
      </c>
      <c r="O279" s="45">
        <v>12</v>
      </c>
      <c r="P279" s="46">
        <v>1</v>
      </c>
      <c r="R279" s="76">
        <f t="shared" si="256"/>
        <v>2</v>
      </c>
      <c r="S279" s="76">
        <f t="shared" si="257"/>
        <v>1</v>
      </c>
      <c r="T279" s="76">
        <f t="shared" si="258"/>
        <v>1</v>
      </c>
      <c r="U279" s="76">
        <v>2</v>
      </c>
      <c r="V279" s="76">
        <f t="shared" si="267"/>
        <v>1</v>
      </c>
      <c r="W279" s="76">
        <f t="shared" si="268"/>
        <v>1</v>
      </c>
      <c r="X279" s="58">
        <v>3.7692307692307692</v>
      </c>
      <c r="Y279" s="58">
        <v>4.4615384615384617</v>
      </c>
      <c r="Z279" s="58">
        <v>3.8461538461538463</v>
      </c>
      <c r="AA279" s="58">
        <v>3.6923076923076925</v>
      </c>
      <c r="AB279" s="58">
        <v>4.7692307692307692</v>
      </c>
      <c r="AC279" s="58">
        <v>3.1538461538461537</v>
      </c>
      <c r="AD279" s="58">
        <v>4.583333333333333</v>
      </c>
      <c r="AE279" s="58">
        <v>4.333333333333333</v>
      </c>
      <c r="AF279" s="58">
        <v>5.166666666666667</v>
      </c>
      <c r="AG279" s="58">
        <v>4.2307692307692308</v>
      </c>
      <c r="AH279" s="58">
        <v>4.75</v>
      </c>
      <c r="AI279" s="58">
        <v>6.1538461538461542</v>
      </c>
      <c r="AJ279" s="58">
        <v>5.8461538461538458</v>
      </c>
      <c r="AK279" s="58">
        <v>4.583333333333333</v>
      </c>
      <c r="AL279" s="58">
        <v>6</v>
      </c>
      <c r="AM279" s="58">
        <v>4.2</v>
      </c>
      <c r="AN279" s="59">
        <v>5.3571428571428568</v>
      </c>
      <c r="AO279" s="49">
        <v>5.3566666666666665</v>
      </c>
      <c r="AP279" s="49">
        <v>4.6128205128205124</v>
      </c>
      <c r="AQ279" s="49">
        <v>3.9487179487179489</v>
      </c>
      <c r="AR279" s="60">
        <v>5.645833333333333</v>
      </c>
      <c r="AS279" s="51">
        <v>52.5</v>
      </c>
      <c r="AT279" s="51">
        <v>-68.5</v>
      </c>
      <c r="AU279" s="51">
        <v>87.5</v>
      </c>
      <c r="AV279" s="87">
        <f t="shared" si="277"/>
        <v>1</v>
      </c>
      <c r="AW279" s="85">
        <f t="shared" si="278"/>
        <v>1</v>
      </c>
      <c r="AX279" s="85">
        <f t="shared" si="279"/>
        <v>0</v>
      </c>
      <c r="AY279" s="85">
        <f t="shared" si="280"/>
        <v>1</v>
      </c>
      <c r="AZ279" s="85">
        <f t="shared" si="259"/>
        <v>1</v>
      </c>
      <c r="BA279" s="85">
        <f t="shared" si="260"/>
        <v>1</v>
      </c>
      <c r="BB279" s="85">
        <f t="shared" si="261"/>
        <v>0</v>
      </c>
      <c r="BC279" s="85">
        <f t="shared" si="262"/>
        <v>1</v>
      </c>
      <c r="BD279" s="85">
        <f t="shared" si="263"/>
        <v>0</v>
      </c>
      <c r="BE279" s="85">
        <f t="shared" si="264"/>
        <v>0</v>
      </c>
      <c r="BF279" s="85">
        <f t="shared" si="265"/>
        <v>0</v>
      </c>
      <c r="BG279" s="79">
        <f t="shared" si="276"/>
        <v>3</v>
      </c>
      <c r="BH279" s="79">
        <f t="shared" si="266"/>
        <v>3</v>
      </c>
      <c r="BI279" s="85">
        <f t="shared" si="282"/>
        <v>0</v>
      </c>
      <c r="BJ279" s="85">
        <f t="shared" si="275"/>
        <v>0</v>
      </c>
      <c r="BK279" s="85">
        <f t="shared" si="250"/>
        <v>0</v>
      </c>
      <c r="BL279" s="85">
        <f t="shared" si="251"/>
        <v>0</v>
      </c>
      <c r="BM279" s="85">
        <f t="shared" si="252"/>
        <v>0</v>
      </c>
      <c r="BN279" s="85">
        <f t="shared" si="228"/>
        <v>0</v>
      </c>
      <c r="BO279" s="85">
        <f t="shared" si="247"/>
        <v>1</v>
      </c>
      <c r="BP279" s="85">
        <f t="shared" si="253"/>
        <v>1</v>
      </c>
      <c r="BQ279" s="85">
        <f t="shared" si="255"/>
        <v>1</v>
      </c>
      <c r="BR279" s="85">
        <f>IF(AG279&gt;MEDIAN(AG:AG),1,0)</f>
        <v>0</v>
      </c>
      <c r="BS279" s="85">
        <f t="shared" ref="BS279:BS310" si="283">_xlfn.IFS(ISBLANK(AH279),"NA", AH279&gt;MEDIAN(AH:AH),1,AH279&lt;MEDIAN(AH:AH),0)</f>
        <v>1</v>
      </c>
      <c r="BT279" s="85">
        <f t="shared" si="234"/>
        <v>1</v>
      </c>
      <c r="BU279" s="85">
        <f t="shared" si="270"/>
        <v>1</v>
      </c>
      <c r="BV279" s="85">
        <f t="shared" si="281"/>
        <v>0</v>
      </c>
      <c r="BW279" s="85">
        <f t="shared" si="244"/>
        <v>1</v>
      </c>
      <c r="BX279" s="85">
        <f t="shared" si="272"/>
        <v>0</v>
      </c>
      <c r="BY279" s="85">
        <f t="shared" si="249"/>
        <v>1</v>
      </c>
      <c r="BZ279" s="40">
        <f>LOOKUP(A279,ANT!D:D,ANT!K:K)</f>
        <v>94.4444444444444</v>
      </c>
    </row>
    <row r="280" spans="1:143" x14ac:dyDescent="0.2">
      <c r="A280" s="40" t="s">
        <v>617</v>
      </c>
      <c r="B280" s="55" t="s">
        <v>605</v>
      </c>
      <c r="C280" s="27">
        <v>3</v>
      </c>
      <c r="D280" s="3">
        <v>0</v>
      </c>
      <c r="E280" s="121">
        <v>9</v>
      </c>
      <c r="G280" s="124">
        <v>0</v>
      </c>
      <c r="H280" s="115">
        <v>0</v>
      </c>
      <c r="J280" s="57" t="s">
        <v>37</v>
      </c>
      <c r="L280" s="45">
        <v>4</v>
      </c>
      <c r="M280" s="45">
        <v>9</v>
      </c>
      <c r="O280" s="45">
        <v>12</v>
      </c>
      <c r="P280" s="46">
        <v>1</v>
      </c>
      <c r="R280" s="76">
        <f t="shared" si="256"/>
        <v>2</v>
      </c>
      <c r="S280" s="76">
        <f t="shared" si="257"/>
        <v>1</v>
      </c>
      <c r="T280" s="76">
        <f t="shared" si="258"/>
        <v>1</v>
      </c>
      <c r="U280" s="76">
        <v>2</v>
      </c>
      <c r="V280" s="76">
        <f t="shared" si="267"/>
        <v>1</v>
      </c>
      <c r="W280" s="76">
        <f t="shared" si="268"/>
        <v>1</v>
      </c>
      <c r="X280" s="58">
        <v>5.0769230769230766</v>
      </c>
      <c r="Y280" s="58">
        <v>5.7692307692307692</v>
      </c>
      <c r="Z280" s="58">
        <v>4.6923076923076925</v>
      </c>
      <c r="AA280" s="58">
        <v>4.615384615384615</v>
      </c>
      <c r="AB280" s="58">
        <v>5.384615384615385</v>
      </c>
      <c r="AC280" s="58">
        <v>3.6153846153846154</v>
      </c>
      <c r="AD280" s="58">
        <v>3.9090909090909092</v>
      </c>
      <c r="AE280" s="58">
        <v>3.1666666666666665</v>
      </c>
      <c r="AF280" s="58">
        <v>3.0833333333333335</v>
      </c>
      <c r="AG280" s="58">
        <v>4.0769230769230766</v>
      </c>
      <c r="AH280" s="58">
        <v>5</v>
      </c>
      <c r="AI280" s="58">
        <v>5.0769230769230766</v>
      </c>
      <c r="AJ280" s="58">
        <v>4.9230769230769234</v>
      </c>
      <c r="AK280" s="58">
        <v>4.4000000000000004</v>
      </c>
      <c r="AL280" s="58">
        <v>5.2222222222222223</v>
      </c>
      <c r="AM280" s="58">
        <v>5.2</v>
      </c>
      <c r="AN280" s="59">
        <v>5.2142857142857144</v>
      </c>
      <c r="AO280" s="49">
        <v>4.9644444444444442</v>
      </c>
      <c r="AP280" s="49">
        <v>3.8472027972027973</v>
      </c>
      <c r="AQ280" s="49">
        <v>4.8589743589743595</v>
      </c>
      <c r="AR280" s="60">
        <v>4.9055555555555559</v>
      </c>
      <c r="AS280" s="61">
        <v>225</v>
      </c>
      <c r="AT280" s="61">
        <v>-8</v>
      </c>
      <c r="AU280" s="61">
        <v>23</v>
      </c>
      <c r="AV280" s="87">
        <f t="shared" si="277"/>
        <v>1</v>
      </c>
      <c r="AW280" s="85">
        <f t="shared" si="278"/>
        <v>0</v>
      </c>
      <c r="AX280" s="85">
        <f t="shared" si="279"/>
        <v>1</v>
      </c>
      <c r="AY280" s="85">
        <f t="shared" si="280"/>
        <v>1</v>
      </c>
      <c r="AZ280" s="85" t="e">
        <f t="shared" si="259"/>
        <v>#N/A</v>
      </c>
      <c r="BA280" s="85">
        <f t="shared" si="260"/>
        <v>0</v>
      </c>
      <c r="BB280" s="85">
        <f t="shared" si="261"/>
        <v>1</v>
      </c>
      <c r="BC280" s="85" t="e">
        <f t="shared" si="262"/>
        <v>#N/A</v>
      </c>
      <c r="BD280" s="85">
        <f t="shared" si="263"/>
        <v>1</v>
      </c>
      <c r="BE280" s="85">
        <f t="shared" si="264"/>
        <v>0</v>
      </c>
      <c r="BF280" s="85">
        <f t="shared" si="265"/>
        <v>0</v>
      </c>
      <c r="BG280" s="79">
        <f t="shared" si="276"/>
        <v>2</v>
      </c>
      <c r="BH280" s="79">
        <f t="shared" si="266"/>
        <v>2</v>
      </c>
      <c r="BI280" s="85">
        <f t="shared" si="282"/>
        <v>1</v>
      </c>
      <c r="BJ280" s="85">
        <f t="shared" si="275"/>
        <v>1</v>
      </c>
      <c r="BK280" s="85">
        <f t="shared" si="250"/>
        <v>0</v>
      </c>
      <c r="BL280" s="85">
        <f t="shared" si="251"/>
        <v>1</v>
      </c>
      <c r="BM280" s="85">
        <f t="shared" si="252"/>
        <v>1</v>
      </c>
      <c r="BN280" s="85">
        <f t="shared" si="228"/>
        <v>0</v>
      </c>
      <c r="BO280" s="85">
        <f t="shared" ref="BO280:BO302" si="284">_xlfn.IFS(ISBLANK(AD280),"NA", AD280&gt;MEDIAN(AD:AD),1,AD280&lt;MEDIAN(AD:AD),0)</f>
        <v>0</v>
      </c>
      <c r="BP280" s="85">
        <f t="shared" si="253"/>
        <v>0</v>
      </c>
      <c r="BQ280" s="85">
        <f t="shared" si="255"/>
        <v>0</v>
      </c>
      <c r="BR280" s="85">
        <f>IF(AG280&gt;MEDIAN(AG:AG),1,0)</f>
        <v>0</v>
      </c>
      <c r="BS280" s="85">
        <f t="shared" si="283"/>
        <v>1</v>
      </c>
      <c r="BT280" s="85">
        <f t="shared" si="234"/>
        <v>1</v>
      </c>
      <c r="BU280" s="85">
        <f t="shared" si="270"/>
        <v>0</v>
      </c>
      <c r="BV280" s="85">
        <f t="shared" si="281"/>
        <v>0</v>
      </c>
      <c r="BW280" s="85">
        <f t="shared" si="244"/>
        <v>1</v>
      </c>
      <c r="BX280" s="85">
        <f t="shared" si="272"/>
        <v>1</v>
      </c>
      <c r="BY280" s="85">
        <f t="shared" ref="BY280:BY311" si="285">_xlfn.IFS(ISBLANK(AN280),"NA", AN280&gt;MEDIAN(AN:AN),1,AN280&lt;MEDIAN(AN:AN),0)</f>
        <v>1</v>
      </c>
      <c r="BZ280" s="40">
        <f>LOOKUP(A280,ANT!D:D,ANT!K:K)</f>
        <v>21.5277777777777</v>
      </c>
    </row>
    <row r="281" spans="1:143" x14ac:dyDescent="0.2">
      <c r="A281" s="40" t="s">
        <v>619</v>
      </c>
      <c r="B281" s="55" t="s">
        <v>605</v>
      </c>
      <c r="C281" s="27">
        <v>3</v>
      </c>
      <c r="D281" s="3">
        <v>0</v>
      </c>
      <c r="E281" s="121">
        <v>9</v>
      </c>
      <c r="G281" s="124">
        <v>0</v>
      </c>
      <c r="H281" s="115">
        <v>0</v>
      </c>
      <c r="J281" s="57" t="s">
        <v>37</v>
      </c>
      <c r="L281" s="45">
        <v>6</v>
      </c>
      <c r="M281" s="45">
        <v>8</v>
      </c>
      <c r="O281" s="45">
        <v>12</v>
      </c>
      <c r="P281" s="46">
        <v>1</v>
      </c>
      <c r="R281" s="76">
        <f t="shared" si="256"/>
        <v>2</v>
      </c>
      <c r="S281" s="76">
        <f t="shared" si="257"/>
        <v>1</v>
      </c>
      <c r="T281" s="76">
        <f t="shared" si="258"/>
        <v>1</v>
      </c>
      <c r="U281" s="76">
        <v>2</v>
      </c>
      <c r="V281" s="76">
        <f t="shared" si="267"/>
        <v>1</v>
      </c>
      <c r="W281" s="76">
        <f t="shared" si="268"/>
        <v>1</v>
      </c>
      <c r="X281" s="58">
        <v>4.7692307692307692</v>
      </c>
      <c r="Y281" s="58">
        <v>4.4615384615384617</v>
      </c>
      <c r="Z281" s="58">
        <v>3.8461538461538463</v>
      </c>
      <c r="AA281" s="58">
        <v>5.2307692307692308</v>
      </c>
      <c r="AB281" s="58">
        <v>5.5384615384615383</v>
      </c>
      <c r="AC281" s="58">
        <v>3.2307692307692308</v>
      </c>
      <c r="AD281" s="58">
        <v>5.5</v>
      </c>
      <c r="AE281" s="58">
        <v>4</v>
      </c>
      <c r="AF281" s="58">
        <v>4.166666666666667</v>
      </c>
      <c r="AG281" s="58">
        <v>4.2307692307692308</v>
      </c>
      <c r="AH281" s="58">
        <v>4.615384615384615</v>
      </c>
      <c r="AI281" s="58">
        <v>4.4615384615384617</v>
      </c>
      <c r="AJ281" s="58">
        <v>5.0769230769230766</v>
      </c>
      <c r="AK281" s="58">
        <v>4.5</v>
      </c>
      <c r="AL281" s="58">
        <v>5.2222222222222223</v>
      </c>
      <c r="AM281" s="58">
        <v>4.5999999999999996</v>
      </c>
      <c r="AN281" s="59">
        <v>5</v>
      </c>
      <c r="AO281" s="49">
        <v>4.7721367521367526</v>
      </c>
      <c r="AP281" s="49">
        <v>4.5025641025641026</v>
      </c>
      <c r="AQ281" s="49">
        <v>4.5128205128205128</v>
      </c>
      <c r="AR281" s="60">
        <v>4.8151709401709404</v>
      </c>
      <c r="AS281" s="51">
        <v>99</v>
      </c>
      <c r="AT281" s="51">
        <v>10.5</v>
      </c>
      <c r="AU281" s="51">
        <v>160.5</v>
      </c>
      <c r="AV281" s="87">
        <f t="shared" si="277"/>
        <v>1</v>
      </c>
      <c r="AW281" s="85">
        <f t="shared" si="278"/>
        <v>1</v>
      </c>
      <c r="AX281" s="85">
        <f t="shared" si="279"/>
        <v>0</v>
      </c>
      <c r="AY281" s="85">
        <f t="shared" si="280"/>
        <v>0</v>
      </c>
      <c r="AZ281" s="85" t="e">
        <f t="shared" si="259"/>
        <v>#N/A</v>
      </c>
      <c r="BA281" s="85" t="e">
        <f t="shared" si="260"/>
        <v>#N/A</v>
      </c>
      <c r="BB281" s="85" t="e">
        <f t="shared" si="261"/>
        <v>#N/A</v>
      </c>
      <c r="BC281" s="85" t="e">
        <f t="shared" si="262"/>
        <v>#N/A</v>
      </c>
      <c r="BD281" s="85">
        <f t="shared" si="263"/>
        <v>1</v>
      </c>
      <c r="BE281" s="85">
        <f t="shared" si="264"/>
        <v>0</v>
      </c>
      <c r="BF281" s="85">
        <f t="shared" si="265"/>
        <v>1</v>
      </c>
      <c r="BG281" s="79">
        <f t="shared" si="276"/>
        <v>3</v>
      </c>
      <c r="BH281" s="79">
        <f t="shared" si="266"/>
        <v>1</v>
      </c>
      <c r="BI281" s="85">
        <f t="shared" si="282"/>
        <v>1</v>
      </c>
      <c r="BJ281" s="85">
        <f t="shared" si="275"/>
        <v>0</v>
      </c>
      <c r="BK281" s="85">
        <f t="shared" si="250"/>
        <v>0</v>
      </c>
      <c r="BL281" s="85">
        <f t="shared" si="251"/>
        <v>1</v>
      </c>
      <c r="BM281" s="85">
        <f t="shared" si="252"/>
        <v>1</v>
      </c>
      <c r="BN281" s="85">
        <f t="shared" ref="BN281:BN344" si="286">_xlfn.IFS(ISBLANK(AC281),"NA", AC281&gt;MEDIAN(AC:AC),1,AC281&lt;MEDIAN(AC:AC),0)</f>
        <v>0</v>
      </c>
      <c r="BO281" s="85">
        <f t="shared" si="284"/>
        <v>1</v>
      </c>
      <c r="BP281" s="85">
        <f t="shared" si="253"/>
        <v>0</v>
      </c>
      <c r="BQ281" s="85">
        <f>IF(AF281&gt;MEDIAN(AF:AF),1,0)</f>
        <v>0</v>
      </c>
      <c r="BR281" s="85">
        <f>IF(AG281&gt;MEDIAN(AG:AG),1,0)</f>
        <v>0</v>
      </c>
      <c r="BS281" s="85">
        <f t="shared" si="283"/>
        <v>0</v>
      </c>
      <c r="BT281" s="85">
        <f t="shared" si="234"/>
        <v>0</v>
      </c>
      <c r="BU281" s="85">
        <f>IF(AJ281&gt;MEDIAN(AJ:AJ),1,0)</f>
        <v>0</v>
      </c>
      <c r="BV281" s="85">
        <f t="shared" si="281"/>
        <v>0</v>
      </c>
      <c r="BW281" s="85">
        <f t="shared" si="244"/>
        <v>1</v>
      </c>
      <c r="BX281" s="85">
        <f t="shared" si="272"/>
        <v>1</v>
      </c>
      <c r="BY281" s="85">
        <f t="shared" si="285"/>
        <v>1</v>
      </c>
      <c r="BZ281" s="40">
        <f>LOOKUP(A281,ANT!D:D,ANT!K:K)</f>
        <v>81.25</v>
      </c>
    </row>
    <row r="282" spans="1:143" x14ac:dyDescent="0.2">
      <c r="A282" s="40" t="s">
        <v>621</v>
      </c>
      <c r="B282" s="55" t="s">
        <v>605</v>
      </c>
      <c r="C282" s="27">
        <v>3</v>
      </c>
      <c r="D282" s="3">
        <v>0</v>
      </c>
      <c r="E282" s="121">
        <v>9</v>
      </c>
      <c r="G282" s="124">
        <v>0</v>
      </c>
      <c r="H282" s="115">
        <v>0</v>
      </c>
      <c r="J282" s="57" t="s">
        <v>37</v>
      </c>
      <c r="L282" s="45">
        <v>8</v>
      </c>
      <c r="O282" s="45">
        <v>12</v>
      </c>
      <c r="P282" s="46">
        <v>0</v>
      </c>
      <c r="Q282" s="45">
        <v>1</v>
      </c>
      <c r="R282" s="76">
        <f t="shared" si="256"/>
        <v>1</v>
      </c>
      <c r="S282" s="76">
        <f t="shared" si="257"/>
        <v>1</v>
      </c>
      <c r="T282" s="76">
        <f t="shared" si="258"/>
        <v>0</v>
      </c>
      <c r="U282" s="76">
        <v>1</v>
      </c>
      <c r="V282" s="76">
        <f t="shared" si="267"/>
        <v>1</v>
      </c>
      <c r="W282" s="76">
        <f t="shared" si="268"/>
        <v>0</v>
      </c>
      <c r="X282" s="58">
        <v>4.9230769230769234</v>
      </c>
      <c r="Y282" s="58">
        <v>5</v>
      </c>
      <c r="Z282" s="58">
        <v>4.9230769230769234</v>
      </c>
      <c r="AA282" s="58">
        <v>4.6923076923076925</v>
      </c>
      <c r="AB282" s="58">
        <v>5.833333333333333</v>
      </c>
      <c r="AC282" s="58">
        <v>3.6153846153846154</v>
      </c>
      <c r="AD282" s="58">
        <v>4.25</v>
      </c>
      <c r="AE282" s="58">
        <v>5.083333333333333</v>
      </c>
      <c r="AF282" s="58">
        <v>5</v>
      </c>
      <c r="AG282" s="58">
        <v>5.0769230769230766</v>
      </c>
      <c r="AH282" s="58">
        <v>3.7692307692307692</v>
      </c>
      <c r="AI282" s="58">
        <v>4.0769230769230766</v>
      </c>
      <c r="AJ282" s="58">
        <v>4.6923076923076925</v>
      </c>
      <c r="AK282" s="58">
        <v>4.75</v>
      </c>
      <c r="AL282" s="58">
        <v>3.8888888888888888</v>
      </c>
      <c r="AM282" s="58">
        <v>4.4000000000000004</v>
      </c>
      <c r="AN282" s="59">
        <v>4.0714285714285712</v>
      </c>
      <c r="AO282" s="49">
        <v>4.3616239316239316</v>
      </c>
      <c r="AP282" s="49">
        <v>4.6358974358974354</v>
      </c>
      <c r="AQ282" s="49">
        <v>4.8311965811965818</v>
      </c>
      <c r="AR282" s="60">
        <v>4.3520299145299148</v>
      </c>
      <c r="AS282" s="51">
        <v>-198.5</v>
      </c>
      <c r="AT282" s="51">
        <v>-65</v>
      </c>
      <c r="AU282" s="51">
        <v>-23</v>
      </c>
      <c r="AV282" s="87">
        <f t="shared" si="277"/>
        <v>0</v>
      </c>
      <c r="AW282" s="85">
        <f t="shared" si="278"/>
        <v>1</v>
      </c>
      <c r="AX282" s="85">
        <f t="shared" si="279"/>
        <v>1</v>
      </c>
      <c r="AY282" s="85">
        <f t="shared" si="280"/>
        <v>0</v>
      </c>
      <c r="AZ282" s="85">
        <f t="shared" si="259"/>
        <v>0</v>
      </c>
      <c r="BA282" s="85">
        <f t="shared" si="260"/>
        <v>1</v>
      </c>
      <c r="BB282" s="85">
        <f t="shared" si="261"/>
        <v>1</v>
      </c>
      <c r="BC282" s="85">
        <f t="shared" si="262"/>
        <v>0</v>
      </c>
      <c r="BD282" s="85">
        <f t="shared" si="263"/>
        <v>0</v>
      </c>
      <c r="BE282" s="85">
        <f t="shared" si="264"/>
        <v>0</v>
      </c>
      <c r="BF282" s="85">
        <f t="shared" si="265"/>
        <v>0</v>
      </c>
      <c r="BG282" s="79">
        <f t="shared" si="276"/>
        <v>1</v>
      </c>
      <c r="BH282" s="79">
        <f t="shared" si="266"/>
        <v>1</v>
      </c>
      <c r="BI282" s="85">
        <f t="shared" si="282"/>
        <v>1</v>
      </c>
      <c r="BJ282" s="85">
        <f t="shared" si="275"/>
        <v>1</v>
      </c>
      <c r="BK282" s="85">
        <f>IF(Z282&gt;MEDIAN(Z:Z),1,0)</f>
        <v>0</v>
      </c>
      <c r="BL282" s="85">
        <f t="shared" ref="BL282:BL313" si="287">_xlfn.IFS(ISBLANK(AA282),"NA", AA282&gt;MEDIAN(AA:AA),1,AA282&lt;MEDIAN(AA:AA),0)</f>
        <v>1</v>
      </c>
      <c r="BM282" s="85">
        <f t="shared" si="252"/>
        <v>1</v>
      </c>
      <c r="BN282" s="85">
        <f t="shared" si="286"/>
        <v>0</v>
      </c>
      <c r="BO282" s="85">
        <f t="shared" si="284"/>
        <v>0</v>
      </c>
      <c r="BP282" s="85">
        <f t="shared" si="253"/>
        <v>1</v>
      </c>
      <c r="BQ282" s="85">
        <f t="shared" ref="BQ282:BQ310" si="288">_xlfn.IFS(ISBLANK(AF282),"NA", AF282&gt;MEDIAN(AF:AF),1,AF282&lt;MEDIAN(AF:AF),0)</f>
        <v>1</v>
      </c>
      <c r="BR282" s="85">
        <f t="shared" ref="BR282:BR310" si="289">_xlfn.IFS(ISBLANK(AG282),"NA", AG282&gt;MEDIAN(AG:AG),1,AG282&lt;MEDIAN(AG:AG),0)</f>
        <v>1</v>
      </c>
      <c r="BS282" s="85">
        <f t="shared" si="283"/>
        <v>0</v>
      </c>
      <c r="BT282" s="85">
        <f t="shared" si="234"/>
        <v>0</v>
      </c>
      <c r="BU282" s="85">
        <f t="shared" ref="BU282:BU310" si="290">_xlfn.IFS(ISBLANK(AJ282),"NA", AJ282&gt;MEDIAN(AJ:AJ),1,AJ282&lt;MEDIAN(AJ:AJ),0)</f>
        <v>0</v>
      </c>
      <c r="BV282" s="85">
        <f t="shared" si="281"/>
        <v>0</v>
      </c>
      <c r="BW282" s="85">
        <f t="shared" si="244"/>
        <v>0</v>
      </c>
      <c r="BX282" s="85">
        <f>IF(AM282&gt;MEDIAN(AM:AM),1,0)</f>
        <v>0</v>
      </c>
      <c r="BY282" s="85">
        <f t="shared" si="285"/>
        <v>0</v>
      </c>
      <c r="BZ282" s="40">
        <f>LOOKUP(A282,ANT!D:D,ANT!K:K)</f>
        <v>69.4444444444444</v>
      </c>
    </row>
    <row r="283" spans="1:143" x14ac:dyDescent="0.2">
      <c r="A283" s="40" t="s">
        <v>623</v>
      </c>
      <c r="B283" s="55" t="s">
        <v>605</v>
      </c>
      <c r="C283" s="27">
        <v>3</v>
      </c>
      <c r="D283" s="3">
        <v>0</v>
      </c>
      <c r="E283" s="121">
        <v>9</v>
      </c>
      <c r="G283" s="124">
        <v>0</v>
      </c>
      <c r="H283" s="115">
        <v>1</v>
      </c>
      <c r="J283" s="57" t="s">
        <v>37</v>
      </c>
      <c r="L283" s="45">
        <v>12</v>
      </c>
      <c r="M283" s="45">
        <v>8</v>
      </c>
      <c r="O283" s="45">
        <v>12</v>
      </c>
      <c r="P283" s="46">
        <v>1</v>
      </c>
      <c r="R283" s="76">
        <f t="shared" si="256"/>
        <v>2</v>
      </c>
      <c r="S283" s="76">
        <f t="shared" si="257"/>
        <v>1</v>
      </c>
      <c r="T283" s="76">
        <f t="shared" si="258"/>
        <v>1</v>
      </c>
      <c r="U283" s="76">
        <v>2</v>
      </c>
      <c r="V283" s="76">
        <f t="shared" si="267"/>
        <v>1</v>
      </c>
      <c r="W283" s="76">
        <f t="shared" si="268"/>
        <v>1</v>
      </c>
      <c r="X283" s="58">
        <v>4.7692307692307692</v>
      </c>
      <c r="Y283" s="58">
        <v>5.384615384615385</v>
      </c>
      <c r="Z283" s="58">
        <v>4.8461538461538458</v>
      </c>
      <c r="AA283" s="58">
        <v>4.6923076923076925</v>
      </c>
      <c r="AB283" s="58">
        <v>5.8461538461538458</v>
      </c>
      <c r="AC283" s="58">
        <v>3.1538461538461537</v>
      </c>
      <c r="AD283" s="58">
        <v>4.166666666666667</v>
      </c>
      <c r="AE283" s="58">
        <v>3.8333333333333335</v>
      </c>
      <c r="AF283" s="58">
        <v>3.8333333333333335</v>
      </c>
      <c r="AG283" s="58">
        <v>4.1538461538461542</v>
      </c>
      <c r="AH283" s="58">
        <v>5.1538461538461542</v>
      </c>
      <c r="AI283" s="58">
        <v>5.384615384615385</v>
      </c>
      <c r="AJ283" s="58">
        <v>5.8461538461538458</v>
      </c>
      <c r="AK283" s="58">
        <v>5.166666666666667</v>
      </c>
      <c r="AL283" s="58">
        <v>5.333333333333333</v>
      </c>
      <c r="AM283" s="58">
        <v>5.2</v>
      </c>
      <c r="AN283" s="59">
        <v>5.2857142857142856</v>
      </c>
      <c r="AO283" s="49">
        <v>5.3861538461538458</v>
      </c>
      <c r="AP283" s="49">
        <v>4.2282051282051283</v>
      </c>
      <c r="AQ283" s="49">
        <v>4.7820512820512819</v>
      </c>
      <c r="AR283" s="60">
        <v>5.4326923076923075</v>
      </c>
      <c r="AS283" s="51">
        <v>94</v>
      </c>
      <c r="AT283" s="51">
        <v>-87.5</v>
      </c>
      <c r="AU283" s="51">
        <v>128.5</v>
      </c>
      <c r="AV283" s="87">
        <f t="shared" si="277"/>
        <v>1</v>
      </c>
      <c r="AW283" s="85">
        <f t="shared" si="278"/>
        <v>0</v>
      </c>
      <c r="AX283" s="85">
        <f t="shared" si="279"/>
        <v>1</v>
      </c>
      <c r="AY283" s="85">
        <f t="shared" si="280"/>
        <v>1</v>
      </c>
      <c r="AZ283" s="85">
        <f t="shared" si="259"/>
        <v>1</v>
      </c>
      <c r="BA283" s="85" t="e">
        <f t="shared" si="260"/>
        <v>#N/A</v>
      </c>
      <c r="BB283" s="85" t="e">
        <f t="shared" si="261"/>
        <v>#N/A</v>
      </c>
      <c r="BC283" s="85">
        <f t="shared" si="262"/>
        <v>1</v>
      </c>
      <c r="BD283" s="85">
        <f t="shared" si="263"/>
        <v>1</v>
      </c>
      <c r="BE283" s="85">
        <f t="shared" si="264"/>
        <v>0</v>
      </c>
      <c r="BF283" s="85">
        <f t="shared" si="265"/>
        <v>1</v>
      </c>
      <c r="BG283" s="79">
        <f t="shared" si="276"/>
        <v>2</v>
      </c>
      <c r="BH283" s="79">
        <f t="shared" si="266"/>
        <v>2</v>
      </c>
      <c r="BI283" s="85">
        <f t="shared" si="282"/>
        <v>1</v>
      </c>
      <c r="BJ283" s="85">
        <f t="shared" si="275"/>
        <v>1</v>
      </c>
      <c r="BK283" s="85">
        <f t="shared" ref="BK283:BK314" si="291">_xlfn.IFS(ISBLANK(Z283),"NA", Z283&gt;MEDIAN(Z:Z),1,Z283&lt;MEDIAN(Z:Z),0)</f>
        <v>0</v>
      </c>
      <c r="BL283" s="85">
        <f t="shared" si="287"/>
        <v>1</v>
      </c>
      <c r="BM283" s="85">
        <f t="shared" ref="BM283:BM296" si="292">_xlfn.IFS(ISBLANK(AB283),"NA", AB283&gt;MEDIAN(AB:AB),1,AB283&lt;MEDIAN(AB:AB),0)</f>
        <v>1</v>
      </c>
      <c r="BN283" s="85">
        <f t="shared" si="286"/>
        <v>0</v>
      </c>
      <c r="BO283" s="85">
        <f t="shared" si="284"/>
        <v>0</v>
      </c>
      <c r="BP283" s="85">
        <f t="shared" ref="BP283:BP314" si="293">_xlfn.IFS(ISBLANK(AE283),"NA", AE283&gt;MEDIAN(AE:AE),1,AE283&lt;MEDIAN(AE:AE),0)</f>
        <v>0</v>
      </c>
      <c r="BQ283" s="85">
        <f t="shared" si="288"/>
        <v>0</v>
      </c>
      <c r="BR283" s="85">
        <f t="shared" si="289"/>
        <v>0</v>
      </c>
      <c r="BS283" s="85">
        <f t="shared" si="283"/>
        <v>1</v>
      </c>
      <c r="BT283" s="85">
        <f t="shared" si="234"/>
        <v>1</v>
      </c>
      <c r="BU283" s="85">
        <f t="shared" si="290"/>
        <v>1</v>
      </c>
      <c r="BV283" s="85">
        <f t="shared" si="281"/>
        <v>1</v>
      </c>
      <c r="BW283" s="85">
        <f t="shared" si="244"/>
        <v>1</v>
      </c>
      <c r="BX283" s="85">
        <f t="shared" ref="BX283:BX302" si="294">_xlfn.IFS(ISBLANK(AM283),"NA", AM283&gt;MEDIAN(AM:AM),1,AM283&lt;MEDIAN(AM:AM),0)</f>
        <v>1</v>
      </c>
      <c r="BY283" s="85">
        <f t="shared" si="285"/>
        <v>1</v>
      </c>
      <c r="BZ283" s="40">
        <f>LOOKUP(A283,ANT!D:D,ANT!K:K)</f>
        <v>90.2777777777777</v>
      </c>
    </row>
    <row r="284" spans="1:143" x14ac:dyDescent="0.2">
      <c r="A284" s="40" t="s">
        <v>625</v>
      </c>
      <c r="B284" s="55" t="s">
        <v>605</v>
      </c>
      <c r="C284" s="27">
        <v>3</v>
      </c>
      <c r="D284" s="3">
        <v>0</v>
      </c>
      <c r="E284" s="121">
        <v>9</v>
      </c>
      <c r="G284" s="124">
        <v>0</v>
      </c>
      <c r="H284" s="115">
        <v>0</v>
      </c>
      <c r="J284" s="57" t="s">
        <v>37</v>
      </c>
      <c r="L284" s="45">
        <v>8</v>
      </c>
      <c r="M284" s="45">
        <v>8</v>
      </c>
      <c r="O284" s="45">
        <v>8</v>
      </c>
      <c r="P284" s="46">
        <v>0</v>
      </c>
      <c r="Q284" s="45">
        <v>1</v>
      </c>
      <c r="R284" s="76">
        <f t="shared" si="256"/>
        <v>2</v>
      </c>
      <c r="S284" s="76">
        <f t="shared" si="257"/>
        <v>0</v>
      </c>
      <c r="T284" s="76">
        <f t="shared" si="258"/>
        <v>0</v>
      </c>
      <c r="U284" s="76">
        <v>2</v>
      </c>
      <c r="V284" s="76">
        <f t="shared" si="267"/>
        <v>0</v>
      </c>
      <c r="W284" s="76">
        <f t="shared" si="268"/>
        <v>0</v>
      </c>
      <c r="X284" s="58">
        <v>3.4615384615384617</v>
      </c>
      <c r="Y284" s="58">
        <v>5</v>
      </c>
      <c r="Z284" s="58">
        <v>3.75</v>
      </c>
      <c r="AA284" s="58">
        <v>3.1538461538461537</v>
      </c>
      <c r="AB284" s="58">
        <v>4.2307692307692308</v>
      </c>
      <c r="AC284" s="58">
        <v>5.4615384615384617</v>
      </c>
      <c r="AD284" s="58">
        <v>3.3</v>
      </c>
      <c r="AE284" s="58">
        <v>3.25</v>
      </c>
      <c r="AF284" s="58">
        <v>3.25</v>
      </c>
      <c r="AG284" s="58">
        <v>3.2307692307692308</v>
      </c>
      <c r="AH284" s="58">
        <v>5.0769230769230766</v>
      </c>
      <c r="AI284" s="58">
        <v>5</v>
      </c>
      <c r="AJ284" s="58">
        <v>5.615384615384615</v>
      </c>
      <c r="AK284" s="58">
        <v>3.9166666666666665</v>
      </c>
      <c r="AL284" s="58">
        <v>5.4444444444444446</v>
      </c>
      <c r="AM284" s="58">
        <v>5</v>
      </c>
      <c r="AN284" s="59">
        <v>5.2857142857142856</v>
      </c>
      <c r="AO284" s="49">
        <v>4.9952991452991453</v>
      </c>
      <c r="AP284" s="49">
        <v>3.6215384615384614</v>
      </c>
      <c r="AQ284" s="49">
        <v>4.1762820512820511</v>
      </c>
      <c r="AR284" s="60">
        <v>4.9941239316239319</v>
      </c>
      <c r="AS284" s="51">
        <v>10</v>
      </c>
      <c r="AT284" s="51">
        <v>352.5</v>
      </c>
      <c r="AU284" s="51">
        <v>-94.5</v>
      </c>
      <c r="AV284" s="87">
        <f t="shared" si="277"/>
        <v>1</v>
      </c>
      <c r="AW284" s="85">
        <f t="shared" si="278"/>
        <v>0</v>
      </c>
      <c r="AX284" s="85">
        <f t="shared" si="279"/>
        <v>0</v>
      </c>
      <c r="AY284" s="85">
        <f t="shared" si="280"/>
        <v>1</v>
      </c>
      <c r="AZ284" s="85">
        <f t="shared" si="259"/>
        <v>1</v>
      </c>
      <c r="BA284" s="85">
        <f t="shared" si="260"/>
        <v>0</v>
      </c>
      <c r="BB284" s="85">
        <f t="shared" si="261"/>
        <v>0</v>
      </c>
      <c r="BC284" s="85" t="e">
        <f t="shared" si="262"/>
        <v>#N/A</v>
      </c>
      <c r="BD284" s="85">
        <f t="shared" si="263"/>
        <v>0</v>
      </c>
      <c r="BE284" s="85">
        <f t="shared" si="264"/>
        <v>1</v>
      </c>
      <c r="BF284" s="85">
        <f t="shared" si="265"/>
        <v>0</v>
      </c>
      <c r="BG284" s="79">
        <f t="shared" si="276"/>
        <v>2</v>
      </c>
      <c r="BH284" s="79">
        <f t="shared" si="266"/>
        <v>2</v>
      </c>
      <c r="BI284" s="85">
        <f t="shared" si="282"/>
        <v>0</v>
      </c>
      <c r="BJ284" s="85">
        <f t="shared" si="275"/>
        <v>1</v>
      </c>
      <c r="BK284" s="85">
        <f t="shared" si="291"/>
        <v>0</v>
      </c>
      <c r="BL284" s="85">
        <f t="shared" si="287"/>
        <v>0</v>
      </c>
      <c r="BM284" s="85">
        <f t="shared" si="292"/>
        <v>0</v>
      </c>
      <c r="BN284" s="85">
        <f t="shared" si="286"/>
        <v>1</v>
      </c>
      <c r="BO284" s="85">
        <f t="shared" si="284"/>
        <v>0</v>
      </c>
      <c r="BP284" s="85">
        <f t="shared" si="293"/>
        <v>0</v>
      </c>
      <c r="BQ284" s="85">
        <f t="shared" si="288"/>
        <v>0</v>
      </c>
      <c r="BR284" s="85">
        <f t="shared" si="289"/>
        <v>0</v>
      </c>
      <c r="BS284" s="85">
        <f t="shared" si="283"/>
        <v>1</v>
      </c>
      <c r="BT284" s="85">
        <f t="shared" si="234"/>
        <v>1</v>
      </c>
      <c r="BU284" s="85">
        <f t="shared" si="290"/>
        <v>1</v>
      </c>
      <c r="BV284" s="85">
        <f t="shared" si="281"/>
        <v>0</v>
      </c>
      <c r="BW284" s="85">
        <f t="shared" si="244"/>
        <v>1</v>
      </c>
      <c r="BX284" s="85">
        <f t="shared" si="294"/>
        <v>1</v>
      </c>
      <c r="BY284" s="85">
        <f t="shared" si="285"/>
        <v>1</v>
      </c>
      <c r="BZ284" s="40">
        <f>LOOKUP(A284,ANT!D:D,ANT!K:K)</f>
        <v>30.5555555555555</v>
      </c>
    </row>
    <row r="285" spans="1:143" x14ac:dyDescent="0.2">
      <c r="A285" s="40" t="s">
        <v>627</v>
      </c>
      <c r="B285" s="55" t="s">
        <v>605</v>
      </c>
      <c r="C285" s="27">
        <v>3</v>
      </c>
      <c r="D285" s="3">
        <v>0</v>
      </c>
      <c r="E285" s="121">
        <v>9</v>
      </c>
      <c r="G285" s="124">
        <v>0</v>
      </c>
      <c r="H285" s="115">
        <v>0</v>
      </c>
      <c r="J285" s="57" t="s">
        <v>106</v>
      </c>
      <c r="R285" s="76" t="str">
        <f t="shared" si="256"/>
        <v>NA</v>
      </c>
      <c r="S285" s="76" t="str">
        <f t="shared" si="257"/>
        <v>NA</v>
      </c>
      <c r="T285" s="76" t="str">
        <f t="shared" si="258"/>
        <v>NA</v>
      </c>
      <c r="U285" s="76" t="s">
        <v>788</v>
      </c>
      <c r="V285" s="76" t="str">
        <f t="shared" si="267"/>
        <v>NA</v>
      </c>
      <c r="W285" s="76" t="str">
        <f t="shared" si="268"/>
        <v>NA</v>
      </c>
      <c r="X285" s="58">
        <v>5.1538461538461542</v>
      </c>
      <c r="Y285" s="58">
        <v>5.0769230769230766</v>
      </c>
      <c r="Z285" s="58">
        <v>5.8461538461538458</v>
      </c>
      <c r="AA285" s="58">
        <v>5.0769230769230766</v>
      </c>
      <c r="AB285" s="58">
        <v>5.5384615384615383</v>
      </c>
      <c r="AC285" s="58">
        <v>2.9230769230769229</v>
      </c>
      <c r="AD285" s="58">
        <v>5.583333333333333</v>
      </c>
      <c r="AE285" s="58">
        <v>3.6666666666666665</v>
      </c>
      <c r="AF285" s="58">
        <v>4.666666666666667</v>
      </c>
      <c r="AG285" s="58">
        <v>4.7692307692307692</v>
      </c>
      <c r="AH285" s="58">
        <v>3.9166666666666665</v>
      </c>
      <c r="AI285" s="58">
        <v>4.4615384615384617</v>
      </c>
      <c r="AJ285" s="58">
        <v>5.2307692307692308</v>
      </c>
      <c r="AK285" s="58">
        <v>5.25</v>
      </c>
      <c r="AL285" s="58">
        <v>5.333333333333333</v>
      </c>
      <c r="AM285" s="58">
        <v>3.4</v>
      </c>
      <c r="AN285" s="59">
        <v>4.6428571428571432</v>
      </c>
      <c r="AO285" s="49">
        <v>4.7351282051282046</v>
      </c>
      <c r="AP285" s="49">
        <v>4.5205128205128213</v>
      </c>
      <c r="AQ285" s="49">
        <v>4.9358974358974361</v>
      </c>
      <c r="AR285" s="60">
        <v>5.0689102564102564</v>
      </c>
      <c r="AS285" s="51">
        <v>112</v>
      </c>
      <c r="AT285" s="51">
        <v>63.5</v>
      </c>
      <c r="AU285" s="51">
        <v>187.5</v>
      </c>
      <c r="AV285" s="87">
        <f t="shared" si="277"/>
        <v>1</v>
      </c>
      <c r="AW285" s="85">
        <f t="shared" si="278"/>
        <v>1</v>
      </c>
      <c r="AX285" s="85">
        <f t="shared" si="279"/>
        <v>1</v>
      </c>
      <c r="AY285" s="85">
        <f t="shared" si="280"/>
        <v>1</v>
      </c>
      <c r="AZ285" s="85" t="e">
        <f t="shared" si="259"/>
        <v>#N/A</v>
      </c>
      <c r="BA285" s="85" t="e">
        <f t="shared" si="260"/>
        <v>#N/A</v>
      </c>
      <c r="BB285" s="85">
        <f t="shared" si="261"/>
        <v>1</v>
      </c>
      <c r="BC285" s="85">
        <f t="shared" si="262"/>
        <v>1</v>
      </c>
      <c r="BD285" s="85">
        <f t="shared" si="263"/>
        <v>1</v>
      </c>
      <c r="BE285" s="85">
        <f t="shared" si="264"/>
        <v>1</v>
      </c>
      <c r="BF285" s="85">
        <f t="shared" si="265"/>
        <v>1</v>
      </c>
      <c r="BG285" s="79">
        <f t="shared" si="276"/>
        <v>3</v>
      </c>
      <c r="BH285" s="79">
        <f t="shared" si="266"/>
        <v>3</v>
      </c>
      <c r="BI285" s="85">
        <f t="shared" si="282"/>
        <v>1</v>
      </c>
      <c r="BJ285" s="85">
        <f t="shared" si="275"/>
        <v>1</v>
      </c>
      <c r="BK285" s="85">
        <f t="shared" si="291"/>
        <v>1</v>
      </c>
      <c r="BL285" s="85">
        <f t="shared" si="287"/>
        <v>1</v>
      </c>
      <c r="BM285" s="85">
        <f t="shared" si="292"/>
        <v>1</v>
      </c>
      <c r="BN285" s="85">
        <f t="shared" si="286"/>
        <v>0</v>
      </c>
      <c r="BO285" s="85">
        <f t="shared" si="284"/>
        <v>1</v>
      </c>
      <c r="BP285" s="85">
        <f t="shared" si="293"/>
        <v>0</v>
      </c>
      <c r="BQ285" s="85">
        <f t="shared" si="288"/>
        <v>1</v>
      </c>
      <c r="BR285" s="85">
        <f t="shared" si="289"/>
        <v>1</v>
      </c>
      <c r="BS285" s="85">
        <f t="shared" si="283"/>
        <v>0</v>
      </c>
      <c r="BT285" s="85">
        <f t="shared" si="234"/>
        <v>0</v>
      </c>
      <c r="BU285" s="85">
        <f t="shared" si="290"/>
        <v>1</v>
      </c>
      <c r="BV285" s="85">
        <f t="shared" si="281"/>
        <v>1</v>
      </c>
      <c r="BW285" s="85">
        <f t="shared" si="244"/>
        <v>1</v>
      </c>
      <c r="BX285" s="85">
        <f t="shared" si="294"/>
        <v>0</v>
      </c>
      <c r="BY285" s="85">
        <f t="shared" si="285"/>
        <v>1</v>
      </c>
      <c r="BZ285" s="40">
        <f>LOOKUP(A285,ANT!D:D,ANT!K:K)</f>
        <v>90.2777777777777</v>
      </c>
    </row>
    <row r="286" spans="1:143" ht="17" x14ac:dyDescent="0.2">
      <c r="A286" s="40" t="s">
        <v>629</v>
      </c>
      <c r="B286" s="55" t="s">
        <v>605</v>
      </c>
      <c r="C286" s="27">
        <v>3</v>
      </c>
      <c r="D286" s="3">
        <v>0</v>
      </c>
      <c r="E286" s="121">
        <v>9</v>
      </c>
      <c r="G286" s="124">
        <v>0</v>
      </c>
      <c r="H286" s="115">
        <v>1</v>
      </c>
      <c r="J286" s="57" t="s">
        <v>37</v>
      </c>
      <c r="L286" s="45">
        <v>5</v>
      </c>
      <c r="M286" s="45">
        <v>9</v>
      </c>
      <c r="O286" s="45">
        <v>12</v>
      </c>
      <c r="P286" s="46">
        <v>1</v>
      </c>
      <c r="R286" s="76">
        <f t="shared" si="256"/>
        <v>2</v>
      </c>
      <c r="S286" s="76">
        <f t="shared" si="257"/>
        <v>1</v>
      </c>
      <c r="T286" s="76">
        <f t="shared" si="258"/>
        <v>1</v>
      </c>
      <c r="U286" s="76">
        <v>2</v>
      </c>
      <c r="V286" s="76">
        <f t="shared" si="267"/>
        <v>1</v>
      </c>
      <c r="W286" s="76">
        <f t="shared" si="268"/>
        <v>1</v>
      </c>
      <c r="AR286" s="52"/>
      <c r="AS286" s="51">
        <v>110</v>
      </c>
      <c r="AT286" s="51">
        <v>54</v>
      </c>
      <c r="AU286" s="51">
        <v>118</v>
      </c>
      <c r="AV286" s="87" t="s">
        <v>788</v>
      </c>
      <c r="AW286" s="85" t="s">
        <v>788</v>
      </c>
      <c r="AX286" s="85" t="s">
        <v>788</v>
      </c>
      <c r="AY286" s="85" t="s">
        <v>788</v>
      </c>
      <c r="AZ286" s="85" t="str">
        <f t="shared" si="259"/>
        <v>NA</v>
      </c>
      <c r="BA286" s="85" t="str">
        <f t="shared" si="260"/>
        <v>NA</v>
      </c>
      <c r="BB286" s="85" t="str">
        <f t="shared" si="261"/>
        <v>NA</v>
      </c>
      <c r="BC286" s="85" t="str">
        <f t="shared" si="262"/>
        <v>NA</v>
      </c>
      <c r="BD286" s="85">
        <f t="shared" si="263"/>
        <v>1</v>
      </c>
      <c r="BE286" s="85">
        <f t="shared" si="264"/>
        <v>1</v>
      </c>
      <c r="BF286" s="85">
        <f t="shared" si="265"/>
        <v>1</v>
      </c>
      <c r="BG286" s="79" t="str">
        <f t="shared" si="276"/>
        <v>NA</v>
      </c>
      <c r="BH286" s="79" t="str">
        <f t="shared" si="266"/>
        <v>NA</v>
      </c>
      <c r="BI286" s="85" t="str">
        <f t="shared" si="282"/>
        <v>NA</v>
      </c>
      <c r="BJ286" s="85" t="str">
        <f t="shared" si="275"/>
        <v>NA</v>
      </c>
      <c r="BK286" s="85" t="str">
        <f t="shared" si="291"/>
        <v>NA</v>
      </c>
      <c r="BL286" s="85" t="str">
        <f t="shared" si="287"/>
        <v>NA</v>
      </c>
      <c r="BM286" s="85" t="str">
        <f t="shared" si="292"/>
        <v>NA</v>
      </c>
      <c r="BN286" s="85" t="str">
        <f t="shared" si="286"/>
        <v>NA</v>
      </c>
      <c r="BO286" s="85" t="str">
        <f t="shared" si="284"/>
        <v>NA</v>
      </c>
      <c r="BP286" s="85" t="str">
        <f t="shared" si="293"/>
        <v>NA</v>
      </c>
      <c r="BQ286" s="85" t="str">
        <f t="shared" si="288"/>
        <v>NA</v>
      </c>
      <c r="BR286" s="85" t="str">
        <f t="shared" si="289"/>
        <v>NA</v>
      </c>
      <c r="BS286" s="85" t="str">
        <f t="shared" si="283"/>
        <v>NA</v>
      </c>
      <c r="BT286" s="85" t="str">
        <f t="shared" si="234"/>
        <v>NA</v>
      </c>
      <c r="BU286" s="85" t="str">
        <f t="shared" si="290"/>
        <v>NA</v>
      </c>
      <c r="BV286" s="85" t="str">
        <f t="shared" si="281"/>
        <v>NA</v>
      </c>
      <c r="BW286" s="85" t="str">
        <f t="shared" si="244"/>
        <v>NA</v>
      </c>
      <c r="BX286" s="85" t="str">
        <f t="shared" si="294"/>
        <v>NA</v>
      </c>
      <c r="BY286" s="85" t="str">
        <f t="shared" si="285"/>
        <v>NA</v>
      </c>
      <c r="BZ286" s="40">
        <f>LOOKUP(A286,ANT!D:D,ANT!K:K)</f>
        <v>85.4166666666666</v>
      </c>
      <c r="EG286" s="66"/>
      <c r="EH286" s="66"/>
      <c r="EI286" s="66"/>
      <c r="EJ286" s="66"/>
      <c r="EK286" s="66"/>
      <c r="EL286" s="66"/>
      <c r="EM286" s="66"/>
    </row>
    <row r="287" spans="1:143" ht="17" x14ac:dyDescent="0.2">
      <c r="A287" s="40" t="s">
        <v>631</v>
      </c>
      <c r="B287" s="55" t="s">
        <v>605</v>
      </c>
      <c r="C287" s="27">
        <v>3</v>
      </c>
      <c r="D287" s="3">
        <v>0</v>
      </c>
      <c r="E287" s="121">
        <v>9</v>
      </c>
      <c r="G287" s="124">
        <v>0</v>
      </c>
      <c r="H287" s="115">
        <v>0</v>
      </c>
      <c r="J287" s="57" t="s">
        <v>633</v>
      </c>
      <c r="R287" s="76" t="str">
        <f t="shared" si="256"/>
        <v>NA</v>
      </c>
      <c r="S287" s="76" t="str">
        <f t="shared" si="257"/>
        <v>NA</v>
      </c>
      <c r="T287" s="76" t="str">
        <f t="shared" si="258"/>
        <v>NA</v>
      </c>
      <c r="U287" s="76" t="s">
        <v>788</v>
      </c>
      <c r="V287" s="76" t="str">
        <f t="shared" si="267"/>
        <v>NA</v>
      </c>
      <c r="W287" s="76" t="str">
        <f t="shared" si="268"/>
        <v>NA</v>
      </c>
      <c r="AR287" s="52"/>
      <c r="AS287" s="51">
        <v>-40.5</v>
      </c>
      <c r="AT287" s="51">
        <v>-46</v>
      </c>
      <c r="AU287" s="51">
        <v>193</v>
      </c>
      <c r="AV287" s="87" t="s">
        <v>788</v>
      </c>
      <c r="AW287" s="85" t="s">
        <v>788</v>
      </c>
      <c r="AX287" s="85" t="s">
        <v>788</v>
      </c>
      <c r="AY287" s="85" t="s">
        <v>788</v>
      </c>
      <c r="AZ287" s="85" t="str">
        <f t="shared" si="259"/>
        <v>NA</v>
      </c>
      <c r="BA287" s="85" t="str">
        <f t="shared" si="260"/>
        <v>NA</v>
      </c>
      <c r="BB287" s="85" t="str">
        <f t="shared" si="261"/>
        <v>NA</v>
      </c>
      <c r="BC287" s="85" t="str">
        <f t="shared" si="262"/>
        <v>NA</v>
      </c>
      <c r="BD287" s="85">
        <f t="shared" si="263"/>
        <v>0</v>
      </c>
      <c r="BE287" s="85">
        <f t="shared" si="264"/>
        <v>0</v>
      </c>
      <c r="BF287" s="85">
        <f t="shared" si="265"/>
        <v>1</v>
      </c>
      <c r="BG287" s="79" t="str">
        <f t="shared" si="276"/>
        <v>NA</v>
      </c>
      <c r="BH287" s="79" t="str">
        <f t="shared" si="266"/>
        <v>NA</v>
      </c>
      <c r="BI287" s="85" t="str">
        <f t="shared" si="282"/>
        <v>NA</v>
      </c>
      <c r="BJ287" s="85" t="str">
        <f t="shared" si="275"/>
        <v>NA</v>
      </c>
      <c r="BK287" s="85" t="str">
        <f t="shared" si="291"/>
        <v>NA</v>
      </c>
      <c r="BL287" s="85" t="str">
        <f t="shared" si="287"/>
        <v>NA</v>
      </c>
      <c r="BM287" s="85" t="str">
        <f t="shared" si="292"/>
        <v>NA</v>
      </c>
      <c r="BN287" s="85" t="str">
        <f t="shared" si="286"/>
        <v>NA</v>
      </c>
      <c r="BO287" s="85" t="str">
        <f t="shared" si="284"/>
        <v>NA</v>
      </c>
      <c r="BP287" s="85" t="str">
        <f t="shared" si="293"/>
        <v>NA</v>
      </c>
      <c r="BQ287" s="85" t="str">
        <f t="shared" si="288"/>
        <v>NA</v>
      </c>
      <c r="BR287" s="85" t="str">
        <f t="shared" si="289"/>
        <v>NA</v>
      </c>
      <c r="BS287" s="85" t="str">
        <f t="shared" si="283"/>
        <v>NA</v>
      </c>
      <c r="BT287" s="85" t="str">
        <f t="shared" si="234"/>
        <v>NA</v>
      </c>
      <c r="BU287" s="85" t="str">
        <f t="shared" si="290"/>
        <v>NA</v>
      </c>
      <c r="BV287" s="85" t="str">
        <f t="shared" si="281"/>
        <v>NA</v>
      </c>
      <c r="BW287" s="85" t="str">
        <f t="shared" si="244"/>
        <v>NA</v>
      </c>
      <c r="BX287" s="85" t="str">
        <f t="shared" si="294"/>
        <v>NA</v>
      </c>
      <c r="BY287" s="85" t="str">
        <f t="shared" si="285"/>
        <v>NA</v>
      </c>
      <c r="BZ287" s="40">
        <f>LOOKUP(A287,ANT!D:D,ANT!K:K)</f>
        <v>75.6944444444444</v>
      </c>
      <c r="EG287" s="66"/>
      <c r="EH287" s="66"/>
      <c r="EI287" s="66"/>
      <c r="EJ287" s="66"/>
      <c r="EK287" s="66"/>
      <c r="EL287" s="66"/>
      <c r="EM287" s="66"/>
    </row>
    <row r="288" spans="1:143" x14ac:dyDescent="0.2">
      <c r="A288" s="40" t="s">
        <v>634</v>
      </c>
      <c r="B288" s="55" t="s">
        <v>605</v>
      </c>
      <c r="C288" s="27">
        <v>3</v>
      </c>
      <c r="D288" s="3">
        <v>0</v>
      </c>
      <c r="E288" s="121">
        <v>9</v>
      </c>
      <c r="G288" s="124">
        <v>0</v>
      </c>
      <c r="H288" s="115">
        <v>0</v>
      </c>
      <c r="J288" s="57" t="s">
        <v>37</v>
      </c>
      <c r="L288" s="45">
        <v>6</v>
      </c>
      <c r="M288" s="45">
        <v>10</v>
      </c>
      <c r="O288" s="45">
        <v>11</v>
      </c>
      <c r="P288" s="46">
        <v>1</v>
      </c>
      <c r="R288" s="76">
        <f t="shared" si="256"/>
        <v>2</v>
      </c>
      <c r="S288" s="76">
        <f t="shared" si="257"/>
        <v>1</v>
      </c>
      <c r="T288" s="76">
        <f t="shared" si="258"/>
        <v>1</v>
      </c>
      <c r="U288" s="76">
        <v>2</v>
      </c>
      <c r="V288" s="76">
        <f t="shared" si="267"/>
        <v>0</v>
      </c>
      <c r="W288" s="76">
        <f t="shared" si="268"/>
        <v>0</v>
      </c>
      <c r="X288" s="58">
        <v>3.9230769230769229</v>
      </c>
      <c r="Y288" s="58">
        <v>4.583333333333333</v>
      </c>
      <c r="Z288" s="58">
        <v>3.5384615384615383</v>
      </c>
      <c r="AA288" s="58">
        <v>4.2307692307692308</v>
      </c>
      <c r="AB288" s="58">
        <v>5.5384615384615383</v>
      </c>
      <c r="AC288" s="58">
        <v>2.3846153846153846</v>
      </c>
      <c r="AD288" s="58">
        <v>2.9166666666666665</v>
      </c>
      <c r="AE288" s="58">
        <v>3.4545454545454546</v>
      </c>
      <c r="AF288" s="58">
        <v>2.6</v>
      </c>
      <c r="AG288" s="58">
        <v>2</v>
      </c>
      <c r="AH288" s="58">
        <v>6.5384615384615383</v>
      </c>
      <c r="AI288" s="58">
        <v>6.6923076923076925</v>
      </c>
      <c r="AJ288" s="58">
        <v>6.8461538461538458</v>
      </c>
      <c r="AK288" s="58">
        <v>5</v>
      </c>
      <c r="AL288" s="58">
        <v>6.666666666666667</v>
      </c>
      <c r="AM288" s="58">
        <v>4.8</v>
      </c>
      <c r="AN288" s="59">
        <v>6</v>
      </c>
      <c r="AO288" s="49">
        <v>6.0010256410256417</v>
      </c>
      <c r="AP288" s="49">
        <v>3.5019347319347318</v>
      </c>
      <c r="AQ288" s="49">
        <v>4.0331196581196576</v>
      </c>
      <c r="AR288" s="60">
        <v>6.301282051282052</v>
      </c>
      <c r="AS288" s="51">
        <v>113</v>
      </c>
      <c r="AT288" s="51">
        <v>179</v>
      </c>
      <c r="AU288" s="51">
        <v>200.5</v>
      </c>
      <c r="AV288" s="87">
        <f t="shared" ref="AV288:AY294" si="295">IF(AO288&lt;MEDIAN(AO:AO),0,1)</f>
        <v>1</v>
      </c>
      <c r="AW288" s="85">
        <f t="shared" si="295"/>
        <v>0</v>
      </c>
      <c r="AX288" s="85">
        <f t="shared" si="295"/>
        <v>0</v>
      </c>
      <c r="AY288" s="85">
        <f t="shared" si="295"/>
        <v>1</v>
      </c>
      <c r="AZ288" s="85">
        <f t="shared" si="259"/>
        <v>1</v>
      </c>
      <c r="BA288" s="85">
        <f t="shared" si="260"/>
        <v>0</v>
      </c>
      <c r="BB288" s="85">
        <f t="shared" si="261"/>
        <v>0</v>
      </c>
      <c r="BC288" s="85">
        <f t="shared" si="262"/>
        <v>1</v>
      </c>
      <c r="BD288" s="85">
        <f t="shared" si="263"/>
        <v>1</v>
      </c>
      <c r="BE288" s="85">
        <f t="shared" si="264"/>
        <v>1</v>
      </c>
      <c r="BF288" s="85">
        <f t="shared" si="265"/>
        <v>1</v>
      </c>
      <c r="BG288" s="79">
        <f t="shared" si="276"/>
        <v>2</v>
      </c>
      <c r="BH288" s="79">
        <f t="shared" si="266"/>
        <v>2</v>
      </c>
      <c r="BI288" s="85">
        <f t="shared" si="282"/>
        <v>0</v>
      </c>
      <c r="BJ288" s="85">
        <f t="shared" si="275"/>
        <v>0</v>
      </c>
      <c r="BK288" s="85">
        <f t="shared" si="291"/>
        <v>0</v>
      </c>
      <c r="BL288" s="85">
        <f t="shared" si="287"/>
        <v>0</v>
      </c>
      <c r="BM288" s="85">
        <f t="shared" si="292"/>
        <v>1</v>
      </c>
      <c r="BN288" s="85">
        <f t="shared" si="286"/>
        <v>0</v>
      </c>
      <c r="BO288" s="85">
        <f t="shared" si="284"/>
        <v>0</v>
      </c>
      <c r="BP288" s="85">
        <f t="shared" si="293"/>
        <v>0</v>
      </c>
      <c r="BQ288" s="85">
        <f t="shared" si="288"/>
        <v>0</v>
      </c>
      <c r="BR288" s="85">
        <f t="shared" si="289"/>
        <v>0</v>
      </c>
      <c r="BS288" s="85">
        <f t="shared" si="283"/>
        <v>1</v>
      </c>
      <c r="BT288" s="85">
        <f t="shared" si="234"/>
        <v>1</v>
      </c>
      <c r="BU288" s="85">
        <f t="shared" si="290"/>
        <v>1</v>
      </c>
      <c r="BV288" s="85">
        <f>IF(AK288&gt;MEDIAN(AK:AK),1,0)</f>
        <v>0</v>
      </c>
      <c r="BW288" s="85">
        <f t="shared" si="244"/>
        <v>1</v>
      </c>
      <c r="BX288" s="85">
        <f t="shared" si="294"/>
        <v>1</v>
      </c>
      <c r="BY288" s="85">
        <f t="shared" si="285"/>
        <v>1</v>
      </c>
      <c r="BZ288" s="40">
        <f>LOOKUP(A288,ANT!D:D,ANT!K:K)</f>
        <v>93.75</v>
      </c>
    </row>
    <row r="289" spans="1:143" x14ac:dyDescent="0.2">
      <c r="A289" s="40" t="s">
        <v>636</v>
      </c>
      <c r="B289" s="55" t="s">
        <v>605</v>
      </c>
      <c r="C289" s="27">
        <v>3</v>
      </c>
      <c r="D289" s="3">
        <v>0</v>
      </c>
      <c r="E289" s="121">
        <v>9</v>
      </c>
      <c r="G289" s="124">
        <v>0</v>
      </c>
      <c r="H289" s="115">
        <v>1</v>
      </c>
      <c r="J289" s="57" t="s">
        <v>37</v>
      </c>
      <c r="L289" s="45">
        <v>7</v>
      </c>
      <c r="O289" s="45">
        <v>10</v>
      </c>
      <c r="P289" s="46">
        <v>1</v>
      </c>
      <c r="R289" s="76">
        <f t="shared" si="256"/>
        <v>1</v>
      </c>
      <c r="S289" s="76">
        <f t="shared" si="257"/>
        <v>0</v>
      </c>
      <c r="T289" s="76">
        <f t="shared" si="258"/>
        <v>0</v>
      </c>
      <c r="U289" s="76">
        <v>1</v>
      </c>
      <c r="V289" s="76">
        <f t="shared" si="267"/>
        <v>0</v>
      </c>
      <c r="W289" s="76">
        <f t="shared" si="268"/>
        <v>0</v>
      </c>
      <c r="X289" s="58">
        <v>3.4615384615384617</v>
      </c>
      <c r="Y289" s="58">
        <v>5.2307692307692308</v>
      </c>
      <c r="Z289" s="58">
        <v>4.25</v>
      </c>
      <c r="AA289" s="58">
        <v>4.1538461538461542</v>
      </c>
      <c r="AB289" s="58">
        <v>5.7692307692307692</v>
      </c>
      <c r="AC289" s="58">
        <v>1</v>
      </c>
      <c r="AD289" s="58">
        <v>3.3333333333333335</v>
      </c>
      <c r="AE289" s="58">
        <v>2.25</v>
      </c>
      <c r="AF289" s="58">
        <v>1.8181818181818181</v>
      </c>
      <c r="AG289" s="58">
        <v>1.8461538461538463</v>
      </c>
      <c r="AH289" s="58">
        <v>6.5384615384615383</v>
      </c>
      <c r="AI289" s="58">
        <v>5.615384615384615</v>
      </c>
      <c r="AJ289" s="58">
        <v>6.5384615384615383</v>
      </c>
      <c r="AK289" s="58">
        <v>5.916666666666667</v>
      </c>
      <c r="AL289" s="58">
        <v>5.1111111111111107</v>
      </c>
      <c r="AM289" s="58">
        <v>5.4</v>
      </c>
      <c r="AN289" s="59">
        <v>5.2142857142857144</v>
      </c>
      <c r="AO289" s="49">
        <v>5.7163247863247859</v>
      </c>
      <c r="AP289" s="49">
        <v>3.1572261072261076</v>
      </c>
      <c r="AQ289" s="49">
        <v>3.9775641025641026</v>
      </c>
      <c r="AR289" s="60">
        <v>5.795405982905983</v>
      </c>
      <c r="AS289" s="51">
        <v>105</v>
      </c>
      <c r="AT289" s="51">
        <v>60.5</v>
      </c>
      <c r="AU289" s="51">
        <v>62</v>
      </c>
      <c r="AV289" s="87">
        <f t="shared" si="295"/>
        <v>1</v>
      </c>
      <c r="AW289" s="85">
        <f t="shared" si="295"/>
        <v>0</v>
      </c>
      <c r="AX289" s="85">
        <f t="shared" si="295"/>
        <v>0</v>
      </c>
      <c r="AY289" s="85">
        <f t="shared" si="295"/>
        <v>1</v>
      </c>
      <c r="AZ289" s="85">
        <f t="shared" si="259"/>
        <v>1</v>
      </c>
      <c r="BA289" s="85">
        <f t="shared" si="260"/>
        <v>0</v>
      </c>
      <c r="BB289" s="85">
        <f t="shared" si="261"/>
        <v>0</v>
      </c>
      <c r="BC289" s="85">
        <f t="shared" si="262"/>
        <v>1</v>
      </c>
      <c r="BD289" s="85">
        <f t="shared" si="263"/>
        <v>1</v>
      </c>
      <c r="BE289" s="85">
        <f t="shared" si="264"/>
        <v>1</v>
      </c>
      <c r="BF289" s="85">
        <f t="shared" si="265"/>
        <v>0</v>
      </c>
      <c r="BG289" s="79">
        <f t="shared" si="276"/>
        <v>2</v>
      </c>
      <c r="BH289" s="79">
        <f t="shared" si="266"/>
        <v>2</v>
      </c>
      <c r="BI289" s="85">
        <f t="shared" si="282"/>
        <v>0</v>
      </c>
      <c r="BJ289" s="85">
        <f t="shared" si="275"/>
        <v>1</v>
      </c>
      <c r="BK289" s="85">
        <f t="shared" si="291"/>
        <v>0</v>
      </c>
      <c r="BL289" s="85">
        <f t="shared" si="287"/>
        <v>0</v>
      </c>
      <c r="BM289" s="85">
        <f t="shared" si="292"/>
        <v>1</v>
      </c>
      <c r="BN289" s="85">
        <f t="shared" si="286"/>
        <v>0</v>
      </c>
      <c r="BO289" s="85">
        <f t="shared" si="284"/>
        <v>0</v>
      </c>
      <c r="BP289" s="85">
        <f t="shared" si="293"/>
        <v>0</v>
      </c>
      <c r="BQ289" s="85">
        <f t="shared" si="288"/>
        <v>0</v>
      </c>
      <c r="BR289" s="85">
        <f t="shared" si="289"/>
        <v>0</v>
      </c>
      <c r="BS289" s="85">
        <f t="shared" si="283"/>
        <v>1</v>
      </c>
      <c r="BT289" s="85">
        <f t="shared" si="234"/>
        <v>1</v>
      </c>
      <c r="BU289" s="85">
        <f t="shared" si="290"/>
        <v>1</v>
      </c>
      <c r="BV289" s="85">
        <f>IF(AK289&gt;MEDIAN(AK:AK),1,0)</f>
        <v>1</v>
      </c>
      <c r="BW289" s="85">
        <f t="shared" si="244"/>
        <v>1</v>
      </c>
      <c r="BX289" s="85">
        <f t="shared" si="294"/>
        <v>1</v>
      </c>
      <c r="BY289" s="85">
        <f t="shared" si="285"/>
        <v>1</v>
      </c>
      <c r="BZ289" s="40">
        <f>LOOKUP(A289,ANT!D:D,ANT!K:K)</f>
        <v>87.5</v>
      </c>
    </row>
    <row r="290" spans="1:143" x14ac:dyDescent="0.2">
      <c r="A290" s="40" t="s">
        <v>638</v>
      </c>
      <c r="B290" s="67">
        <v>3.1</v>
      </c>
      <c r="C290" s="27">
        <v>3</v>
      </c>
      <c r="D290" s="27">
        <v>1</v>
      </c>
      <c r="E290" s="122">
        <v>10</v>
      </c>
      <c r="G290" s="124">
        <v>0</v>
      </c>
      <c r="H290" s="115">
        <v>1</v>
      </c>
      <c r="J290" s="68" t="s">
        <v>106</v>
      </c>
      <c r="R290" s="76" t="str">
        <f t="shared" si="256"/>
        <v>NA</v>
      </c>
      <c r="S290" s="76" t="str">
        <f t="shared" si="257"/>
        <v>NA</v>
      </c>
      <c r="T290" s="76" t="str">
        <f t="shared" si="258"/>
        <v>NA</v>
      </c>
      <c r="U290" s="76" t="s">
        <v>788</v>
      </c>
      <c r="V290" s="76" t="str">
        <f t="shared" si="267"/>
        <v>NA</v>
      </c>
      <c r="W290" s="76" t="str">
        <f t="shared" si="268"/>
        <v>NA</v>
      </c>
      <c r="X290" s="58">
        <v>5.8461538461538458</v>
      </c>
      <c r="Y290" s="58">
        <v>5.1538461538461542</v>
      </c>
      <c r="Z290" s="58">
        <v>5.9230769230769234</v>
      </c>
      <c r="AA290" s="58">
        <v>5.9230769230769234</v>
      </c>
      <c r="AB290" s="58">
        <v>6.0769230769230766</v>
      </c>
      <c r="AC290" s="58">
        <v>1.8461538461538463</v>
      </c>
      <c r="AD290" s="58">
        <v>4.25</v>
      </c>
      <c r="AE290" s="58">
        <v>4.666666666666667</v>
      </c>
      <c r="AF290" s="58">
        <v>5.5454545454545459</v>
      </c>
      <c r="AG290" s="58">
        <v>5.5384615384615383</v>
      </c>
      <c r="AH290" s="58">
        <v>3.3846153846153846</v>
      </c>
      <c r="AI290" s="58">
        <v>3.3076923076923075</v>
      </c>
      <c r="AJ290" s="58">
        <v>4.615384615384615</v>
      </c>
      <c r="AK290" s="58">
        <v>5.583333333333333</v>
      </c>
      <c r="AL290" s="58">
        <v>3.2222222222222223</v>
      </c>
      <c r="AM290" s="58">
        <v>3.6</v>
      </c>
      <c r="AN290" s="59">
        <v>3.3571428571428572</v>
      </c>
      <c r="AO290" s="49">
        <v>4.065726495726496</v>
      </c>
      <c r="AP290" s="49">
        <v>4.6770396270396271</v>
      </c>
      <c r="AQ290" s="49">
        <v>5.1282051282051286</v>
      </c>
      <c r="AR290" s="60">
        <v>4.1821581196581192</v>
      </c>
      <c r="AS290" s="51">
        <v>20.5</v>
      </c>
      <c r="AT290" s="51">
        <v>-41.5</v>
      </c>
      <c r="AU290" s="51">
        <v>233.5</v>
      </c>
      <c r="AV290" s="87">
        <f t="shared" si="295"/>
        <v>0</v>
      </c>
      <c r="AW290" s="85">
        <f t="shared" si="295"/>
        <v>1</v>
      </c>
      <c r="AX290" s="85">
        <f t="shared" si="295"/>
        <v>1</v>
      </c>
      <c r="AY290" s="85">
        <f t="shared" si="295"/>
        <v>0</v>
      </c>
      <c r="AZ290" s="85">
        <f t="shared" si="259"/>
        <v>0</v>
      </c>
      <c r="BA290" s="85">
        <f t="shared" si="260"/>
        <v>1</v>
      </c>
      <c r="BB290" s="85">
        <f t="shared" si="261"/>
        <v>1</v>
      </c>
      <c r="BC290" s="85">
        <f t="shared" si="262"/>
        <v>0</v>
      </c>
      <c r="BD290" s="85">
        <f t="shared" si="263"/>
        <v>0</v>
      </c>
      <c r="BE290" s="85">
        <f t="shared" si="264"/>
        <v>0</v>
      </c>
      <c r="BF290" s="85">
        <f t="shared" si="265"/>
        <v>1</v>
      </c>
      <c r="BG290" s="79">
        <f t="shared" si="276"/>
        <v>1</v>
      </c>
      <c r="BH290" s="79">
        <f t="shared" si="266"/>
        <v>1</v>
      </c>
      <c r="BI290" s="85">
        <f t="shared" si="282"/>
        <v>1</v>
      </c>
      <c r="BJ290" s="85">
        <f t="shared" si="275"/>
        <v>1</v>
      </c>
      <c r="BK290" s="85">
        <f t="shared" si="291"/>
        <v>1</v>
      </c>
      <c r="BL290" s="85">
        <f t="shared" si="287"/>
        <v>1</v>
      </c>
      <c r="BM290" s="85">
        <f t="shared" si="292"/>
        <v>1</v>
      </c>
      <c r="BN290" s="85">
        <f t="shared" si="286"/>
        <v>0</v>
      </c>
      <c r="BO290" s="85">
        <f t="shared" si="284"/>
        <v>0</v>
      </c>
      <c r="BP290" s="85">
        <f t="shared" si="293"/>
        <v>1</v>
      </c>
      <c r="BQ290" s="85">
        <f t="shared" si="288"/>
        <v>1</v>
      </c>
      <c r="BR290" s="85">
        <f t="shared" si="289"/>
        <v>1</v>
      </c>
      <c r="BS290" s="85">
        <f t="shared" si="283"/>
        <v>0</v>
      </c>
      <c r="BT290" s="85">
        <f t="shared" si="234"/>
        <v>0</v>
      </c>
      <c r="BU290" s="85">
        <f t="shared" si="290"/>
        <v>0</v>
      </c>
      <c r="BV290" s="85">
        <f>IF(AK290&gt;MEDIAN(AK:AK),1,0)</f>
        <v>1</v>
      </c>
      <c r="BW290" s="85">
        <f t="shared" si="244"/>
        <v>0</v>
      </c>
      <c r="BX290" s="85">
        <f t="shared" si="294"/>
        <v>0</v>
      </c>
      <c r="BY290" s="85">
        <f t="shared" si="285"/>
        <v>0</v>
      </c>
      <c r="BZ290" s="40">
        <f>LOOKUP(A290,ANT!D:D,ANT!K:K)</f>
        <v>95.1388888888888</v>
      </c>
    </row>
    <row r="291" spans="1:143" x14ac:dyDescent="0.2">
      <c r="A291" s="40" t="s">
        <v>640</v>
      </c>
      <c r="B291" s="67">
        <v>3.1</v>
      </c>
      <c r="C291" s="27">
        <v>3</v>
      </c>
      <c r="D291" s="27">
        <v>1</v>
      </c>
      <c r="E291" s="122">
        <v>10</v>
      </c>
      <c r="G291" s="124">
        <v>0</v>
      </c>
      <c r="H291" s="115">
        <v>1</v>
      </c>
      <c r="J291" s="68" t="s">
        <v>37</v>
      </c>
      <c r="K291" s="45" t="s">
        <v>642</v>
      </c>
      <c r="L291" s="45">
        <v>8</v>
      </c>
      <c r="O291" s="45">
        <v>12</v>
      </c>
      <c r="P291" s="46">
        <v>1</v>
      </c>
      <c r="R291" s="76">
        <f t="shared" si="256"/>
        <v>1</v>
      </c>
      <c r="S291" s="76">
        <f t="shared" si="257"/>
        <v>1</v>
      </c>
      <c r="T291" s="76">
        <f t="shared" si="258"/>
        <v>1</v>
      </c>
      <c r="U291" s="76">
        <v>1</v>
      </c>
      <c r="V291" s="76">
        <f t="shared" si="267"/>
        <v>1</v>
      </c>
      <c r="W291" s="76">
        <f t="shared" si="268"/>
        <v>1</v>
      </c>
      <c r="X291" s="58">
        <v>3.75</v>
      </c>
      <c r="Y291" s="58">
        <v>5.25</v>
      </c>
      <c r="Z291" s="58">
        <v>4.2727272727272725</v>
      </c>
      <c r="AA291" s="58">
        <v>4.6923076923076925</v>
      </c>
      <c r="AB291" s="58">
        <v>5.2307692307692308</v>
      </c>
      <c r="AC291" s="58">
        <v>1.4545454545454546</v>
      </c>
      <c r="AD291" s="58">
        <v>4.5</v>
      </c>
      <c r="AE291" s="58">
        <v>4.75</v>
      </c>
      <c r="AF291" s="58">
        <v>3.4</v>
      </c>
      <c r="AG291" s="58">
        <v>4.2727272727272725</v>
      </c>
      <c r="AH291" s="58">
        <v>5.166666666666667</v>
      </c>
      <c r="AI291" s="58">
        <v>4.833333333333333</v>
      </c>
      <c r="AJ291" s="58">
        <v>5.6923076923076925</v>
      </c>
      <c r="AK291" s="58">
        <v>5</v>
      </c>
      <c r="AL291" s="58">
        <v>5.125</v>
      </c>
      <c r="AM291" s="58">
        <v>4.5999999999999996</v>
      </c>
      <c r="AN291" s="59">
        <v>4.9230769230769234</v>
      </c>
      <c r="AO291" s="49">
        <v>5.050128205128205</v>
      </c>
      <c r="AP291" s="49">
        <v>4.417878787878788</v>
      </c>
      <c r="AQ291" s="49">
        <v>4.1083916083916083</v>
      </c>
      <c r="AR291" s="60">
        <v>5.1626602564102564</v>
      </c>
      <c r="AS291" s="51">
        <v>185.5</v>
      </c>
      <c r="AT291" s="51">
        <v>-52</v>
      </c>
      <c r="AU291" s="51">
        <v>-54</v>
      </c>
      <c r="AV291" s="87">
        <f t="shared" si="295"/>
        <v>1</v>
      </c>
      <c r="AW291" s="85">
        <f t="shared" si="295"/>
        <v>1</v>
      </c>
      <c r="AX291" s="85">
        <f t="shared" si="295"/>
        <v>0</v>
      </c>
      <c r="AY291" s="85">
        <f t="shared" si="295"/>
        <v>1</v>
      </c>
      <c r="AZ291" s="85">
        <f t="shared" si="259"/>
        <v>1</v>
      </c>
      <c r="BA291" s="85" t="e">
        <f t="shared" si="260"/>
        <v>#N/A</v>
      </c>
      <c r="BB291" s="85">
        <f t="shared" si="261"/>
        <v>0</v>
      </c>
      <c r="BC291" s="85">
        <f t="shared" si="262"/>
        <v>1</v>
      </c>
      <c r="BD291" s="85">
        <f t="shared" si="263"/>
        <v>1</v>
      </c>
      <c r="BE291" s="85">
        <f t="shared" si="264"/>
        <v>0</v>
      </c>
      <c r="BF291" s="85">
        <f t="shared" si="265"/>
        <v>0</v>
      </c>
      <c r="BG291" s="79">
        <f t="shared" si="276"/>
        <v>3</v>
      </c>
      <c r="BH291" s="79">
        <f t="shared" si="266"/>
        <v>3</v>
      </c>
      <c r="BI291" s="85">
        <f t="shared" si="282"/>
        <v>0</v>
      </c>
      <c r="BJ291" s="85">
        <f t="shared" si="275"/>
        <v>1</v>
      </c>
      <c r="BK291" s="85">
        <f t="shared" si="291"/>
        <v>0</v>
      </c>
      <c r="BL291" s="85">
        <f t="shared" si="287"/>
        <v>1</v>
      </c>
      <c r="BM291" s="85">
        <f t="shared" si="292"/>
        <v>0</v>
      </c>
      <c r="BN291" s="85">
        <f t="shared" si="286"/>
        <v>0</v>
      </c>
      <c r="BO291" s="85">
        <f t="shared" si="284"/>
        <v>1</v>
      </c>
      <c r="BP291" s="85">
        <f t="shared" si="293"/>
        <v>1</v>
      </c>
      <c r="BQ291" s="85">
        <f t="shared" si="288"/>
        <v>0</v>
      </c>
      <c r="BR291" s="85">
        <f t="shared" si="289"/>
        <v>1</v>
      </c>
      <c r="BS291" s="85">
        <f t="shared" si="283"/>
        <v>1</v>
      </c>
      <c r="BT291" s="85">
        <f t="shared" ref="BT291:BT357" si="296">_xlfn.IFS(ISBLANK(AI291),"NA", AI291&gt;MEDIAN(AI:AI),1,AI291&lt;MEDIAN(AI:AI),0)</f>
        <v>1</v>
      </c>
      <c r="BU291" s="85">
        <f t="shared" si="290"/>
        <v>1</v>
      </c>
      <c r="BV291" s="85">
        <f>IF(AK291&gt;MEDIAN(AK:AK),1,0)</f>
        <v>0</v>
      </c>
      <c r="BW291" s="85">
        <f t="shared" si="244"/>
        <v>1</v>
      </c>
      <c r="BX291" s="85">
        <f t="shared" si="294"/>
        <v>1</v>
      </c>
      <c r="BY291" s="85">
        <f t="shared" si="285"/>
        <v>1</v>
      </c>
      <c r="BZ291" s="40">
        <f>LOOKUP(A291,ANT!D:D,ANT!K:K)</f>
        <v>52.0833333333333</v>
      </c>
    </row>
    <row r="292" spans="1:143" x14ac:dyDescent="0.2">
      <c r="A292" s="40" t="s">
        <v>643</v>
      </c>
      <c r="B292" s="67">
        <v>3.1</v>
      </c>
      <c r="C292" s="27">
        <v>3</v>
      </c>
      <c r="D292" s="27">
        <v>1</v>
      </c>
      <c r="E292" s="122">
        <v>10</v>
      </c>
      <c r="G292" s="124">
        <v>0</v>
      </c>
      <c r="H292" s="115">
        <v>0</v>
      </c>
      <c r="J292" s="68" t="s">
        <v>37</v>
      </c>
      <c r="K292" s="45" t="s">
        <v>642</v>
      </c>
      <c r="L292" s="45">
        <v>10</v>
      </c>
      <c r="M292" s="45">
        <v>9</v>
      </c>
      <c r="O292" s="45">
        <v>13</v>
      </c>
      <c r="P292" s="46">
        <v>1</v>
      </c>
      <c r="R292" s="76">
        <f t="shared" si="256"/>
        <v>2</v>
      </c>
      <c r="S292" s="76">
        <f t="shared" si="257"/>
        <v>1</v>
      </c>
      <c r="T292" s="76">
        <f t="shared" si="258"/>
        <v>1</v>
      </c>
      <c r="U292" s="76">
        <v>2</v>
      </c>
      <c r="V292" s="76">
        <f t="shared" si="267"/>
        <v>1</v>
      </c>
      <c r="W292" s="76">
        <f t="shared" si="268"/>
        <v>1</v>
      </c>
      <c r="X292" s="58">
        <v>4.9230769230769234</v>
      </c>
      <c r="Y292" s="58">
        <v>5.0769230769230766</v>
      </c>
      <c r="Z292" s="58">
        <v>5</v>
      </c>
      <c r="AA292" s="58">
        <v>3.8333333333333335</v>
      </c>
      <c r="AB292" s="58">
        <v>4.9230769230769234</v>
      </c>
      <c r="AC292" s="58">
        <v>4.2307692307692308</v>
      </c>
      <c r="AD292" s="58">
        <v>4.916666666666667</v>
      </c>
      <c r="AE292" s="58">
        <v>4.416666666666667</v>
      </c>
      <c r="AF292" s="58">
        <v>4.25</v>
      </c>
      <c r="AG292" s="58">
        <v>4.7692307692307692</v>
      </c>
      <c r="AH292" s="58">
        <v>4.333333333333333</v>
      </c>
      <c r="AI292" s="58">
        <v>4.4615384615384617</v>
      </c>
      <c r="AJ292" s="58">
        <v>5.1538461538461542</v>
      </c>
      <c r="AK292" s="58">
        <v>5</v>
      </c>
      <c r="AL292" s="58">
        <v>5</v>
      </c>
      <c r="AM292" s="58">
        <v>3</v>
      </c>
      <c r="AN292" s="59">
        <v>4.2857142857142856</v>
      </c>
      <c r="AO292" s="49">
        <v>4.523076923076923</v>
      </c>
      <c r="AP292" s="49">
        <v>4.537179487179487</v>
      </c>
      <c r="AQ292" s="49">
        <v>4.6645299145299139</v>
      </c>
      <c r="AR292" s="60">
        <v>4.9038461538461542</v>
      </c>
      <c r="AS292" s="51">
        <v>162</v>
      </c>
      <c r="AT292" s="51">
        <v>123</v>
      </c>
      <c r="AU292" s="51">
        <v>31.5</v>
      </c>
      <c r="AV292" s="87">
        <f t="shared" si="295"/>
        <v>0</v>
      </c>
      <c r="AW292" s="85">
        <f t="shared" si="295"/>
        <v>1</v>
      </c>
      <c r="AX292" s="85">
        <f t="shared" si="295"/>
        <v>1</v>
      </c>
      <c r="AY292" s="85">
        <f t="shared" si="295"/>
        <v>1</v>
      </c>
      <c r="AZ292" s="85" t="e">
        <f t="shared" si="259"/>
        <v>#N/A</v>
      </c>
      <c r="BA292" s="85">
        <f t="shared" si="260"/>
        <v>1</v>
      </c>
      <c r="BB292" s="85" t="e">
        <f t="shared" si="261"/>
        <v>#N/A</v>
      </c>
      <c r="BC292" s="85" t="e">
        <f t="shared" si="262"/>
        <v>#N/A</v>
      </c>
      <c r="BD292" s="85">
        <f t="shared" si="263"/>
        <v>1</v>
      </c>
      <c r="BE292" s="85">
        <f t="shared" si="264"/>
        <v>1</v>
      </c>
      <c r="BF292" s="85">
        <f t="shared" si="265"/>
        <v>0</v>
      </c>
      <c r="BG292" s="79">
        <f t="shared" si="276"/>
        <v>1</v>
      </c>
      <c r="BH292" s="79">
        <f t="shared" si="266"/>
        <v>3</v>
      </c>
      <c r="BI292" s="85">
        <f t="shared" si="282"/>
        <v>1</v>
      </c>
      <c r="BJ292" s="85">
        <f t="shared" si="275"/>
        <v>1</v>
      </c>
      <c r="BK292" s="85">
        <f t="shared" si="291"/>
        <v>1</v>
      </c>
      <c r="BL292" s="85">
        <f t="shared" si="287"/>
        <v>0</v>
      </c>
      <c r="BM292" s="85">
        <f t="shared" si="292"/>
        <v>0</v>
      </c>
      <c r="BN292" s="85">
        <f t="shared" si="286"/>
        <v>1</v>
      </c>
      <c r="BO292" s="85">
        <f t="shared" si="284"/>
        <v>1</v>
      </c>
      <c r="BP292" s="85">
        <f t="shared" si="293"/>
        <v>1</v>
      </c>
      <c r="BQ292" s="85">
        <f t="shared" si="288"/>
        <v>1</v>
      </c>
      <c r="BR292" s="85">
        <f t="shared" si="289"/>
        <v>1</v>
      </c>
      <c r="BS292" s="85">
        <f t="shared" si="283"/>
        <v>0</v>
      </c>
      <c r="BT292" s="85">
        <f t="shared" si="296"/>
        <v>0</v>
      </c>
      <c r="BU292" s="85">
        <f t="shared" si="290"/>
        <v>1</v>
      </c>
      <c r="BV292" s="85">
        <f>IF(AK292&gt;MEDIAN(AK:AK),1,0)</f>
        <v>0</v>
      </c>
      <c r="BW292" s="85">
        <f t="shared" si="244"/>
        <v>1</v>
      </c>
      <c r="BX292" s="85">
        <f t="shared" si="294"/>
        <v>0</v>
      </c>
      <c r="BY292" s="85">
        <f t="shared" si="285"/>
        <v>0</v>
      </c>
      <c r="BZ292" s="40">
        <f>LOOKUP(A292,ANT!D:D,ANT!K:K)</f>
        <v>90.9722222222222</v>
      </c>
    </row>
    <row r="293" spans="1:143" x14ac:dyDescent="0.2">
      <c r="A293" s="40" t="s">
        <v>645</v>
      </c>
      <c r="B293" s="67">
        <v>3.1</v>
      </c>
      <c r="C293" s="27">
        <v>3</v>
      </c>
      <c r="D293" s="27">
        <v>1</v>
      </c>
      <c r="E293" s="122">
        <v>10</v>
      </c>
      <c r="G293" s="124">
        <v>0</v>
      </c>
      <c r="H293" s="115">
        <v>0</v>
      </c>
      <c r="J293" s="68" t="s">
        <v>106</v>
      </c>
      <c r="R293" s="76" t="str">
        <f t="shared" si="256"/>
        <v>NA</v>
      </c>
      <c r="S293" s="76" t="str">
        <f t="shared" si="257"/>
        <v>NA</v>
      </c>
      <c r="T293" s="76" t="str">
        <f t="shared" si="258"/>
        <v>NA</v>
      </c>
      <c r="U293" s="76" t="s">
        <v>788</v>
      </c>
      <c r="V293" s="76" t="str">
        <f t="shared" si="267"/>
        <v>NA</v>
      </c>
      <c r="W293" s="76" t="str">
        <f t="shared" si="268"/>
        <v>NA</v>
      </c>
      <c r="X293" s="58">
        <v>5.5</v>
      </c>
      <c r="Y293" s="58">
        <v>5.0769230769230766</v>
      </c>
      <c r="Z293" s="58">
        <v>6.666666666666667</v>
      </c>
      <c r="AA293" s="58">
        <v>6.3076923076923075</v>
      </c>
      <c r="AB293" s="58">
        <v>6.2307692307692308</v>
      </c>
      <c r="AC293" s="58">
        <v>1.0833333333333333</v>
      </c>
      <c r="AD293" s="58">
        <v>5.916666666666667</v>
      </c>
      <c r="AE293" s="58">
        <v>5.583333333333333</v>
      </c>
      <c r="AF293" s="58">
        <v>4.0909090909090908</v>
      </c>
      <c r="AG293" s="58">
        <v>5.416666666666667</v>
      </c>
      <c r="AH293" s="58">
        <v>4.4615384615384617</v>
      </c>
      <c r="AI293" s="58">
        <v>4.4615384615384617</v>
      </c>
      <c r="AJ293" s="58">
        <v>5.75</v>
      </c>
      <c r="AK293" s="58">
        <v>5.4545454545454541</v>
      </c>
      <c r="AL293" s="58">
        <v>3.6666666666666665</v>
      </c>
      <c r="AM293" s="58">
        <v>3.8</v>
      </c>
      <c r="AN293" s="59">
        <v>3.7142857142857144</v>
      </c>
      <c r="AO293" s="49">
        <v>4.6265501165501171</v>
      </c>
      <c r="AP293" s="49">
        <v>5.0938228438228439</v>
      </c>
      <c r="AQ293" s="49">
        <v>5.1442307692307692</v>
      </c>
      <c r="AR293" s="60">
        <v>4.8331876456876461</v>
      </c>
      <c r="AS293" s="51">
        <v>94.5</v>
      </c>
      <c r="AT293" s="51">
        <v>5.5</v>
      </c>
      <c r="AU293" s="51">
        <v>45.5</v>
      </c>
      <c r="AV293" s="87">
        <f t="shared" si="295"/>
        <v>0</v>
      </c>
      <c r="AW293" s="85">
        <f t="shared" si="295"/>
        <v>1</v>
      </c>
      <c r="AX293" s="85">
        <f t="shared" si="295"/>
        <v>1</v>
      </c>
      <c r="AY293" s="85">
        <f t="shared" si="295"/>
        <v>1</v>
      </c>
      <c r="AZ293" s="85" t="e">
        <f t="shared" si="259"/>
        <v>#N/A</v>
      </c>
      <c r="BA293" s="85">
        <f t="shared" si="260"/>
        <v>1</v>
      </c>
      <c r="BB293" s="85">
        <f t="shared" si="261"/>
        <v>1</v>
      </c>
      <c r="BC293" s="85" t="e">
        <f t="shared" si="262"/>
        <v>#N/A</v>
      </c>
      <c r="BD293" s="85">
        <f t="shared" si="263"/>
        <v>1</v>
      </c>
      <c r="BE293" s="85">
        <f t="shared" si="264"/>
        <v>0</v>
      </c>
      <c r="BF293" s="85">
        <f t="shared" si="265"/>
        <v>0</v>
      </c>
      <c r="BG293" s="79">
        <f t="shared" si="276"/>
        <v>1</v>
      </c>
      <c r="BH293" s="79">
        <f t="shared" si="266"/>
        <v>3</v>
      </c>
      <c r="BI293" s="85">
        <f t="shared" si="282"/>
        <v>1</v>
      </c>
      <c r="BJ293" s="85">
        <f t="shared" si="275"/>
        <v>1</v>
      </c>
      <c r="BK293" s="85">
        <f t="shared" si="291"/>
        <v>1</v>
      </c>
      <c r="BL293" s="85">
        <f t="shared" si="287"/>
        <v>1</v>
      </c>
      <c r="BM293" s="85">
        <f t="shared" si="292"/>
        <v>1</v>
      </c>
      <c r="BN293" s="85">
        <f t="shared" si="286"/>
        <v>0</v>
      </c>
      <c r="BO293" s="85">
        <f t="shared" si="284"/>
        <v>1</v>
      </c>
      <c r="BP293" s="85">
        <f t="shared" si="293"/>
        <v>1</v>
      </c>
      <c r="BQ293" s="85">
        <f t="shared" si="288"/>
        <v>0</v>
      </c>
      <c r="BR293" s="85">
        <f t="shared" si="289"/>
        <v>1</v>
      </c>
      <c r="BS293" s="85">
        <f t="shared" si="283"/>
        <v>0</v>
      </c>
      <c r="BT293" s="85">
        <f t="shared" si="296"/>
        <v>0</v>
      </c>
      <c r="BU293" s="85">
        <f t="shared" si="290"/>
        <v>1</v>
      </c>
      <c r="BV293" s="85">
        <f t="shared" ref="BV293:BV337" si="297">_xlfn.IFS(ISBLANK(AK293),"NA", AK293&gt;MEDIAN(AK:AK),1,AK293&lt;MEDIAN(AK:AK),0)</f>
        <v>1</v>
      </c>
      <c r="BW293" s="85">
        <f t="shared" si="244"/>
        <v>0</v>
      </c>
      <c r="BX293" s="85">
        <f t="shared" si="294"/>
        <v>0</v>
      </c>
      <c r="BY293" s="85">
        <f t="shared" si="285"/>
        <v>0</v>
      </c>
      <c r="BZ293" s="40">
        <f>LOOKUP(A293,ANT!D:D,ANT!K:K)</f>
        <v>99.3055555555555</v>
      </c>
    </row>
    <row r="294" spans="1:143" x14ac:dyDescent="0.2">
      <c r="A294" s="40" t="s">
        <v>647</v>
      </c>
      <c r="B294" s="67">
        <v>3.1</v>
      </c>
      <c r="C294" s="27">
        <v>3</v>
      </c>
      <c r="D294" s="27">
        <v>1</v>
      </c>
      <c r="E294" s="122">
        <v>10</v>
      </c>
      <c r="G294" s="124">
        <v>0</v>
      </c>
      <c r="H294" s="115">
        <v>1</v>
      </c>
      <c r="J294" s="68" t="s">
        <v>37</v>
      </c>
      <c r="K294" s="45" t="s">
        <v>642</v>
      </c>
      <c r="L294" s="45">
        <v>9</v>
      </c>
      <c r="O294" s="45">
        <v>12</v>
      </c>
      <c r="P294" s="46">
        <v>1</v>
      </c>
      <c r="R294" s="76">
        <f t="shared" si="256"/>
        <v>1</v>
      </c>
      <c r="S294" s="76">
        <f t="shared" si="257"/>
        <v>1</v>
      </c>
      <c r="T294" s="76">
        <f t="shared" si="258"/>
        <v>1</v>
      </c>
      <c r="U294" s="76">
        <v>1</v>
      </c>
      <c r="V294" s="76">
        <f t="shared" si="267"/>
        <v>1</v>
      </c>
      <c r="W294" s="76">
        <f t="shared" si="268"/>
        <v>1</v>
      </c>
      <c r="X294" s="58">
        <v>3.1538461538461537</v>
      </c>
      <c r="Y294" s="58">
        <v>5.0769230769230766</v>
      </c>
      <c r="Z294" s="58">
        <v>4.6923076923076925</v>
      </c>
      <c r="AA294" s="58">
        <v>3.5384615384615383</v>
      </c>
      <c r="AB294" s="58">
        <v>5.2307692307692308</v>
      </c>
      <c r="AC294" s="58">
        <v>3.6923076923076925</v>
      </c>
      <c r="AD294" s="58">
        <v>4.166666666666667</v>
      </c>
      <c r="AE294" s="58">
        <v>3.5454545454545454</v>
      </c>
      <c r="AF294" s="58">
        <v>2.25</v>
      </c>
      <c r="AG294" s="58">
        <v>2.6923076923076925</v>
      </c>
      <c r="AH294" s="58">
        <v>5.75</v>
      </c>
      <c r="AI294" s="58">
        <v>6.5384615384615383</v>
      </c>
      <c r="AJ294" s="58">
        <v>6.25</v>
      </c>
      <c r="AK294" s="58">
        <v>5.166666666666667</v>
      </c>
      <c r="AL294" s="58">
        <v>6.2222222222222223</v>
      </c>
      <c r="AM294" s="58">
        <v>4.5999999999999996</v>
      </c>
      <c r="AN294" s="59">
        <v>5.6428571428571432</v>
      </c>
      <c r="AO294" s="49">
        <v>5.7554700854700851</v>
      </c>
      <c r="AP294" s="49">
        <v>3.6808857808857809</v>
      </c>
      <c r="AQ294" s="49">
        <v>4.2307692307692308</v>
      </c>
      <c r="AR294" s="60">
        <v>6.0443376068376065</v>
      </c>
      <c r="AS294" s="51">
        <v>79</v>
      </c>
      <c r="AT294" s="51">
        <v>57</v>
      </c>
      <c r="AU294" s="51">
        <v>109</v>
      </c>
      <c r="AV294" s="87">
        <f t="shared" si="295"/>
        <v>1</v>
      </c>
      <c r="AW294" s="85">
        <f t="shared" si="295"/>
        <v>0</v>
      </c>
      <c r="AX294" s="85">
        <f t="shared" si="295"/>
        <v>0</v>
      </c>
      <c r="AY294" s="85">
        <f t="shared" si="295"/>
        <v>1</v>
      </c>
      <c r="AZ294" s="85">
        <f t="shared" si="259"/>
        <v>1</v>
      </c>
      <c r="BA294" s="85">
        <f t="shared" si="260"/>
        <v>0</v>
      </c>
      <c r="BB294" s="85">
        <f t="shared" si="261"/>
        <v>0</v>
      </c>
      <c r="BC294" s="85">
        <f t="shared" si="262"/>
        <v>1</v>
      </c>
      <c r="BD294" s="85">
        <f t="shared" si="263"/>
        <v>1</v>
      </c>
      <c r="BE294" s="85">
        <f t="shared" si="264"/>
        <v>1</v>
      </c>
      <c r="BF294" s="85">
        <f t="shared" si="265"/>
        <v>1</v>
      </c>
      <c r="BG294" s="79">
        <f t="shared" si="276"/>
        <v>2</v>
      </c>
      <c r="BH294" s="79">
        <f t="shared" si="266"/>
        <v>2</v>
      </c>
      <c r="BI294" s="85">
        <f t="shared" si="282"/>
        <v>0</v>
      </c>
      <c r="BJ294" s="85">
        <f t="shared" si="275"/>
        <v>1</v>
      </c>
      <c r="BK294" s="85">
        <f t="shared" si="291"/>
        <v>0</v>
      </c>
      <c r="BL294" s="85">
        <f t="shared" si="287"/>
        <v>0</v>
      </c>
      <c r="BM294" s="85">
        <f t="shared" si="292"/>
        <v>0</v>
      </c>
      <c r="BN294" s="85">
        <f t="shared" si="286"/>
        <v>1</v>
      </c>
      <c r="BO294" s="85">
        <f t="shared" si="284"/>
        <v>0</v>
      </c>
      <c r="BP294" s="85">
        <f t="shared" si="293"/>
        <v>0</v>
      </c>
      <c r="BQ294" s="85">
        <f t="shared" si="288"/>
        <v>0</v>
      </c>
      <c r="BR294" s="85">
        <f t="shared" si="289"/>
        <v>0</v>
      </c>
      <c r="BS294" s="85">
        <f t="shared" si="283"/>
        <v>1</v>
      </c>
      <c r="BT294" s="85">
        <f t="shared" si="296"/>
        <v>1</v>
      </c>
      <c r="BU294" s="85">
        <f t="shared" si="290"/>
        <v>1</v>
      </c>
      <c r="BV294" s="85">
        <f t="shared" si="297"/>
        <v>1</v>
      </c>
      <c r="BW294" s="85">
        <f t="shared" si="244"/>
        <v>1</v>
      </c>
      <c r="BX294" s="85">
        <f t="shared" si="294"/>
        <v>1</v>
      </c>
      <c r="BY294" s="85">
        <f t="shared" si="285"/>
        <v>1</v>
      </c>
      <c r="BZ294" s="40">
        <f>LOOKUP(A294,ANT!D:D,ANT!K:K)</f>
        <v>93.0555555555555</v>
      </c>
    </row>
    <row r="295" spans="1:143" ht="17" x14ac:dyDescent="0.2">
      <c r="A295" s="40" t="s">
        <v>649</v>
      </c>
      <c r="B295" s="67">
        <v>3.1</v>
      </c>
      <c r="C295" s="27">
        <v>3</v>
      </c>
      <c r="D295" s="27">
        <v>1</v>
      </c>
      <c r="E295" s="122">
        <v>10</v>
      </c>
      <c r="G295" s="124">
        <v>0</v>
      </c>
      <c r="H295" s="115">
        <v>0</v>
      </c>
      <c r="J295" s="68" t="s">
        <v>84</v>
      </c>
      <c r="K295" s="45" t="s">
        <v>642</v>
      </c>
      <c r="L295" s="45">
        <v>12</v>
      </c>
      <c r="M295" s="45">
        <v>9</v>
      </c>
      <c r="O295" s="45">
        <v>15</v>
      </c>
      <c r="P295" s="46">
        <v>0</v>
      </c>
      <c r="Q295" s="45">
        <v>1</v>
      </c>
      <c r="R295" s="76">
        <f t="shared" si="256"/>
        <v>2</v>
      </c>
      <c r="S295" s="76">
        <f t="shared" si="257"/>
        <v>0</v>
      </c>
      <c r="T295" s="76">
        <f t="shared" si="258"/>
        <v>0</v>
      </c>
      <c r="U295" s="76">
        <v>2</v>
      </c>
      <c r="V295" s="76">
        <f t="shared" si="267"/>
        <v>0</v>
      </c>
      <c r="W295" s="76">
        <f t="shared" si="268"/>
        <v>0</v>
      </c>
      <c r="AR295" s="52"/>
      <c r="AS295" s="51">
        <v>-64.5</v>
      </c>
      <c r="AT295" s="51">
        <v>19</v>
      </c>
      <c r="AU295" s="51">
        <v>232</v>
      </c>
      <c r="AV295" s="87" t="s">
        <v>788</v>
      </c>
      <c r="AW295" s="85" t="s">
        <v>788</v>
      </c>
      <c r="AX295" s="85" t="s">
        <v>788</v>
      </c>
      <c r="AY295" s="85" t="s">
        <v>788</v>
      </c>
      <c r="AZ295" s="85" t="str">
        <f t="shared" si="259"/>
        <v>NA</v>
      </c>
      <c r="BA295" s="85" t="str">
        <f t="shared" si="260"/>
        <v>NA</v>
      </c>
      <c r="BB295" s="85" t="str">
        <f t="shared" si="261"/>
        <v>NA</v>
      </c>
      <c r="BC295" s="85" t="str">
        <f t="shared" si="262"/>
        <v>NA</v>
      </c>
      <c r="BD295" s="85">
        <f t="shared" si="263"/>
        <v>0</v>
      </c>
      <c r="BE295" s="85">
        <f t="shared" si="264"/>
        <v>0</v>
      </c>
      <c r="BF295" s="85">
        <f t="shared" si="265"/>
        <v>1</v>
      </c>
      <c r="BG295" s="79" t="str">
        <f t="shared" si="276"/>
        <v>NA</v>
      </c>
      <c r="BH295" s="79" t="str">
        <f t="shared" si="266"/>
        <v>NA</v>
      </c>
      <c r="BI295" s="85" t="str">
        <f t="shared" si="282"/>
        <v>NA</v>
      </c>
      <c r="BJ295" s="85" t="str">
        <f t="shared" si="275"/>
        <v>NA</v>
      </c>
      <c r="BK295" s="85" t="str">
        <f t="shared" si="291"/>
        <v>NA</v>
      </c>
      <c r="BL295" s="85" t="str">
        <f t="shared" si="287"/>
        <v>NA</v>
      </c>
      <c r="BM295" s="85" t="str">
        <f t="shared" si="292"/>
        <v>NA</v>
      </c>
      <c r="BN295" s="85" t="str">
        <f t="shared" si="286"/>
        <v>NA</v>
      </c>
      <c r="BO295" s="85" t="str">
        <f t="shared" si="284"/>
        <v>NA</v>
      </c>
      <c r="BP295" s="85" t="str">
        <f t="shared" si="293"/>
        <v>NA</v>
      </c>
      <c r="BQ295" s="85" t="str">
        <f t="shared" si="288"/>
        <v>NA</v>
      </c>
      <c r="BR295" s="85" t="str">
        <f t="shared" si="289"/>
        <v>NA</v>
      </c>
      <c r="BS295" s="85" t="str">
        <f t="shared" si="283"/>
        <v>NA</v>
      </c>
      <c r="BT295" s="85" t="str">
        <f t="shared" si="296"/>
        <v>NA</v>
      </c>
      <c r="BU295" s="85" t="str">
        <f t="shared" si="290"/>
        <v>NA</v>
      </c>
      <c r="BV295" s="85" t="str">
        <f t="shared" si="297"/>
        <v>NA</v>
      </c>
      <c r="BW295" s="85" t="str">
        <f t="shared" si="244"/>
        <v>NA</v>
      </c>
      <c r="BX295" s="85" t="str">
        <f t="shared" si="294"/>
        <v>NA</v>
      </c>
      <c r="BY295" s="85" t="str">
        <f t="shared" si="285"/>
        <v>NA</v>
      </c>
      <c r="BZ295" s="40">
        <f>LOOKUP(A295,ANT!D:D,ANT!K:K)</f>
        <v>90.9722222222222</v>
      </c>
      <c r="EG295" s="66"/>
      <c r="EH295" s="66"/>
      <c r="EI295" s="66"/>
      <c r="EJ295" s="66"/>
      <c r="EK295" s="66"/>
      <c r="EL295" s="66"/>
      <c r="EM295" s="66"/>
    </row>
    <row r="296" spans="1:143" x14ac:dyDescent="0.2">
      <c r="A296" s="40" t="s">
        <v>651</v>
      </c>
      <c r="B296" s="67">
        <v>3.1</v>
      </c>
      <c r="C296" s="27">
        <v>3</v>
      </c>
      <c r="D296" s="27">
        <v>1</v>
      </c>
      <c r="E296" s="122">
        <v>10</v>
      </c>
      <c r="G296" s="124">
        <v>0</v>
      </c>
      <c r="H296" s="115">
        <v>0</v>
      </c>
      <c r="J296" s="68" t="s">
        <v>106</v>
      </c>
      <c r="R296" s="76" t="str">
        <f t="shared" si="256"/>
        <v>NA</v>
      </c>
      <c r="S296" s="76" t="str">
        <f t="shared" si="257"/>
        <v>NA</v>
      </c>
      <c r="T296" s="76" t="str">
        <f t="shared" si="258"/>
        <v>NA</v>
      </c>
      <c r="U296" s="76" t="s">
        <v>788</v>
      </c>
      <c r="V296" s="76" t="str">
        <f t="shared" si="267"/>
        <v>NA</v>
      </c>
      <c r="W296" s="76" t="str">
        <f t="shared" si="268"/>
        <v>NA</v>
      </c>
      <c r="X296" s="58">
        <v>4.166666666666667</v>
      </c>
      <c r="Y296" s="58">
        <v>5.1538461538461542</v>
      </c>
      <c r="Z296" s="58">
        <v>6.0769230769230766</v>
      </c>
      <c r="AA296" s="58">
        <v>3.6923076923076925</v>
      </c>
      <c r="AB296" s="58">
        <v>5.6923076923076925</v>
      </c>
      <c r="AC296" s="58">
        <v>5.333333333333333</v>
      </c>
      <c r="AD296" s="58">
        <v>2.9166666666666665</v>
      </c>
      <c r="AE296" s="58">
        <v>2.9166666666666665</v>
      </c>
      <c r="AF296" s="58">
        <v>4.0909090909090908</v>
      </c>
      <c r="AG296" s="58">
        <v>5.1538461538461542</v>
      </c>
      <c r="AH296" s="58">
        <v>4.384615384615385</v>
      </c>
      <c r="AI296" s="58">
        <v>4.6923076923076925</v>
      </c>
      <c r="AJ296" s="58">
        <v>5.4615384615384617</v>
      </c>
      <c r="AK296" s="58">
        <v>5.5</v>
      </c>
      <c r="AL296" s="58">
        <v>5.8888888888888893</v>
      </c>
      <c r="AM296" s="58">
        <v>3.8</v>
      </c>
      <c r="AN296" s="59">
        <v>5.1428571428571432</v>
      </c>
      <c r="AO296" s="49">
        <v>5.068547008547009</v>
      </c>
      <c r="AP296" s="49">
        <v>3.8925407925407924</v>
      </c>
      <c r="AQ296" s="49">
        <v>5.0192307692307692</v>
      </c>
      <c r="AR296" s="60">
        <v>5.3856837606837606</v>
      </c>
      <c r="AS296" s="51">
        <v>67</v>
      </c>
      <c r="AT296" s="51">
        <v>-28.5</v>
      </c>
      <c r="AU296" s="51">
        <v>196.5</v>
      </c>
      <c r="AV296" s="87">
        <f t="shared" ref="AV296:AY298" si="298">IF(AO296&lt;MEDIAN(AO:AO),0,1)</f>
        <v>1</v>
      </c>
      <c r="AW296" s="85">
        <f t="shared" si="298"/>
        <v>0</v>
      </c>
      <c r="AX296" s="85">
        <f t="shared" si="298"/>
        <v>1</v>
      </c>
      <c r="AY296" s="85">
        <f t="shared" si="298"/>
        <v>1</v>
      </c>
      <c r="AZ296" s="85">
        <f t="shared" si="259"/>
        <v>1</v>
      </c>
      <c r="BA296" s="85">
        <f t="shared" si="260"/>
        <v>0</v>
      </c>
      <c r="BB296" s="85">
        <f t="shared" si="261"/>
        <v>1</v>
      </c>
      <c r="BC296" s="85">
        <f t="shared" si="262"/>
        <v>1</v>
      </c>
      <c r="BD296" s="85">
        <f t="shared" si="263"/>
        <v>1</v>
      </c>
      <c r="BE296" s="85">
        <f t="shared" si="264"/>
        <v>0</v>
      </c>
      <c r="BF296" s="85">
        <f t="shared" si="265"/>
        <v>1</v>
      </c>
      <c r="BG296" s="79">
        <f t="shared" si="276"/>
        <v>2</v>
      </c>
      <c r="BH296" s="79">
        <f t="shared" si="266"/>
        <v>2</v>
      </c>
      <c r="BI296" s="85">
        <f t="shared" si="282"/>
        <v>0</v>
      </c>
      <c r="BJ296" s="85">
        <f t="shared" si="275"/>
        <v>1</v>
      </c>
      <c r="BK296" s="85">
        <f t="shared" si="291"/>
        <v>1</v>
      </c>
      <c r="BL296" s="85">
        <f t="shared" si="287"/>
        <v>0</v>
      </c>
      <c r="BM296" s="85">
        <f t="shared" si="292"/>
        <v>1</v>
      </c>
      <c r="BN296" s="85">
        <f t="shared" si="286"/>
        <v>1</v>
      </c>
      <c r="BO296" s="85">
        <f t="shared" si="284"/>
        <v>0</v>
      </c>
      <c r="BP296" s="85">
        <f t="shared" si="293"/>
        <v>0</v>
      </c>
      <c r="BQ296" s="85">
        <f t="shared" si="288"/>
        <v>0</v>
      </c>
      <c r="BR296" s="85">
        <f t="shared" si="289"/>
        <v>1</v>
      </c>
      <c r="BS296" s="85">
        <f t="shared" si="283"/>
        <v>0</v>
      </c>
      <c r="BT296" s="85">
        <f t="shared" si="296"/>
        <v>1</v>
      </c>
      <c r="BU296" s="85">
        <f t="shared" si="290"/>
        <v>1</v>
      </c>
      <c r="BV296" s="85">
        <f t="shared" si="297"/>
        <v>1</v>
      </c>
      <c r="BW296" s="85">
        <f t="shared" si="244"/>
        <v>1</v>
      </c>
      <c r="BX296" s="85">
        <f t="shared" si="294"/>
        <v>0</v>
      </c>
      <c r="BY296" s="85">
        <f t="shared" si="285"/>
        <v>1</v>
      </c>
      <c r="BZ296" s="40">
        <f>LOOKUP(A296,ANT!D:D,ANT!K:K)</f>
        <v>94.4444444444444</v>
      </c>
    </row>
    <row r="297" spans="1:143" x14ac:dyDescent="0.2">
      <c r="A297" s="40" t="s">
        <v>653</v>
      </c>
      <c r="B297" s="67">
        <v>3.1</v>
      </c>
      <c r="C297" s="27">
        <v>3</v>
      </c>
      <c r="D297" s="27">
        <v>1</v>
      </c>
      <c r="E297" s="122">
        <v>10</v>
      </c>
      <c r="G297" s="124">
        <v>0</v>
      </c>
      <c r="H297" s="115">
        <v>0</v>
      </c>
      <c r="J297" s="68" t="s">
        <v>37</v>
      </c>
      <c r="K297" s="45" t="s">
        <v>655</v>
      </c>
      <c r="L297" s="45">
        <v>9</v>
      </c>
      <c r="O297" s="45">
        <v>10</v>
      </c>
      <c r="P297" s="46">
        <v>1</v>
      </c>
      <c r="R297" s="76">
        <f t="shared" si="256"/>
        <v>1</v>
      </c>
      <c r="S297" s="76">
        <f t="shared" si="257"/>
        <v>0</v>
      </c>
      <c r="T297" s="76">
        <f t="shared" si="258"/>
        <v>0</v>
      </c>
      <c r="U297" s="76">
        <v>1</v>
      </c>
      <c r="V297" s="76">
        <f t="shared" si="267"/>
        <v>0</v>
      </c>
      <c r="W297" s="76">
        <f t="shared" si="268"/>
        <v>0</v>
      </c>
      <c r="X297" s="58">
        <v>4.083333333333333</v>
      </c>
      <c r="Y297" s="58">
        <v>5.4615384615384617</v>
      </c>
      <c r="Z297" s="58">
        <v>4.5384615384615383</v>
      </c>
      <c r="AA297" s="58">
        <v>4.3076923076923075</v>
      </c>
      <c r="AB297" s="58">
        <v>5.3076923076923075</v>
      </c>
      <c r="AC297" s="58">
        <v>2.9230769230769229</v>
      </c>
      <c r="AD297" s="58">
        <v>4.916666666666667</v>
      </c>
      <c r="AE297" s="58">
        <v>4.25</v>
      </c>
      <c r="AF297" s="58">
        <v>4.583333333333333</v>
      </c>
      <c r="AG297" s="58">
        <v>4.4615384615384617</v>
      </c>
      <c r="AH297" s="58">
        <v>4.5</v>
      </c>
      <c r="AI297" s="58">
        <v>5.5384615384615383</v>
      </c>
      <c r="AJ297" s="58">
        <v>5.615384615384615</v>
      </c>
      <c r="AK297" s="58">
        <v>5.166666666666667</v>
      </c>
      <c r="AL297" s="58">
        <v>3.7777777777777777</v>
      </c>
      <c r="AM297" s="58">
        <v>5.4</v>
      </c>
      <c r="AN297" s="59">
        <v>4.3571428571428568</v>
      </c>
      <c r="AO297" s="49">
        <v>5.0996581196581205</v>
      </c>
      <c r="AP297" s="49">
        <v>4.5423076923076922</v>
      </c>
      <c r="AQ297" s="49">
        <v>4.4369658119658117</v>
      </c>
      <c r="AR297" s="60">
        <v>5.0245726495726499</v>
      </c>
      <c r="AS297" s="51">
        <v>53.5</v>
      </c>
      <c r="AT297" s="51">
        <v>162.5</v>
      </c>
      <c r="AU297" s="51">
        <v>268</v>
      </c>
      <c r="AV297" s="87">
        <f t="shared" si="298"/>
        <v>1</v>
      </c>
      <c r="AW297" s="85">
        <f t="shared" si="298"/>
        <v>1</v>
      </c>
      <c r="AX297" s="85">
        <f t="shared" si="298"/>
        <v>0</v>
      </c>
      <c r="AY297" s="85">
        <f t="shared" si="298"/>
        <v>1</v>
      </c>
      <c r="AZ297" s="85">
        <f t="shared" si="259"/>
        <v>1</v>
      </c>
      <c r="BA297" s="85">
        <f t="shared" si="260"/>
        <v>1</v>
      </c>
      <c r="BB297" s="85" t="e">
        <f t="shared" si="261"/>
        <v>#N/A</v>
      </c>
      <c r="BC297" s="85" t="e">
        <f t="shared" si="262"/>
        <v>#N/A</v>
      </c>
      <c r="BD297" s="85">
        <f t="shared" si="263"/>
        <v>0</v>
      </c>
      <c r="BE297" s="85">
        <f t="shared" si="264"/>
        <v>1</v>
      </c>
      <c r="BF297" s="85">
        <f t="shared" si="265"/>
        <v>1</v>
      </c>
      <c r="BG297" s="79">
        <f t="shared" si="276"/>
        <v>3</v>
      </c>
      <c r="BH297" s="79">
        <f t="shared" si="266"/>
        <v>3</v>
      </c>
      <c r="BI297" s="85">
        <f t="shared" si="282"/>
        <v>0</v>
      </c>
      <c r="BJ297" s="85">
        <f t="shared" si="275"/>
        <v>1</v>
      </c>
      <c r="BK297" s="85">
        <f t="shared" si="291"/>
        <v>0</v>
      </c>
      <c r="BL297" s="85">
        <f t="shared" si="287"/>
        <v>0</v>
      </c>
      <c r="BM297" s="85">
        <f>IF(AB297&gt;MEDIAN(AB:AB),1,0)</f>
        <v>0</v>
      </c>
      <c r="BN297" s="85">
        <f t="shared" si="286"/>
        <v>0</v>
      </c>
      <c r="BO297" s="85">
        <f t="shared" si="284"/>
        <v>1</v>
      </c>
      <c r="BP297" s="85">
        <f t="shared" si="293"/>
        <v>1</v>
      </c>
      <c r="BQ297" s="85">
        <f t="shared" si="288"/>
        <v>1</v>
      </c>
      <c r="BR297" s="85">
        <f t="shared" si="289"/>
        <v>1</v>
      </c>
      <c r="BS297" s="85">
        <f t="shared" si="283"/>
        <v>0</v>
      </c>
      <c r="BT297" s="85">
        <f t="shared" si="296"/>
        <v>1</v>
      </c>
      <c r="BU297" s="85">
        <f t="shared" si="290"/>
        <v>1</v>
      </c>
      <c r="BV297" s="85">
        <f t="shared" si="297"/>
        <v>1</v>
      </c>
      <c r="BW297" s="85">
        <f t="shared" si="244"/>
        <v>0</v>
      </c>
      <c r="BX297" s="85">
        <f t="shared" si="294"/>
        <v>1</v>
      </c>
      <c r="BY297" s="85">
        <f t="shared" si="285"/>
        <v>0</v>
      </c>
      <c r="BZ297" s="40">
        <f>LOOKUP(A297,ANT!D:D,ANT!K:K)</f>
        <v>79.8611111111111</v>
      </c>
    </row>
    <row r="298" spans="1:143" x14ac:dyDescent="0.2">
      <c r="A298" s="40" t="s">
        <v>656</v>
      </c>
      <c r="B298" s="67">
        <v>3.1</v>
      </c>
      <c r="C298" s="27">
        <v>3</v>
      </c>
      <c r="D298" s="27">
        <v>1</v>
      </c>
      <c r="E298" s="122">
        <v>10</v>
      </c>
      <c r="G298" s="124">
        <v>0</v>
      </c>
      <c r="H298" s="115">
        <v>1</v>
      </c>
      <c r="J298" s="68" t="s">
        <v>37</v>
      </c>
      <c r="K298" s="45" t="s">
        <v>655</v>
      </c>
      <c r="L298" s="45">
        <v>9</v>
      </c>
      <c r="O298" s="45">
        <v>13</v>
      </c>
      <c r="P298" s="46">
        <v>1</v>
      </c>
      <c r="R298" s="76">
        <f t="shared" si="256"/>
        <v>1</v>
      </c>
      <c r="S298" s="76">
        <f t="shared" si="257"/>
        <v>1</v>
      </c>
      <c r="T298" s="76">
        <f t="shared" si="258"/>
        <v>1</v>
      </c>
      <c r="U298" s="76">
        <v>1</v>
      </c>
      <c r="V298" s="76">
        <f t="shared" si="267"/>
        <v>1</v>
      </c>
      <c r="W298" s="76">
        <f t="shared" si="268"/>
        <v>1</v>
      </c>
      <c r="X298" s="58">
        <v>4.5</v>
      </c>
      <c r="Y298" s="58">
        <v>4.4615384615384617</v>
      </c>
      <c r="Z298" s="58">
        <v>3.4615384615384617</v>
      </c>
      <c r="AA298" s="58">
        <v>4.2307692307692308</v>
      </c>
      <c r="AB298" s="58">
        <v>5.1538461538461542</v>
      </c>
      <c r="AC298" s="58">
        <v>1.9166666666666667</v>
      </c>
      <c r="AD298" s="58">
        <v>5.416666666666667</v>
      </c>
      <c r="AE298" s="58">
        <v>4.166666666666667</v>
      </c>
      <c r="AF298" s="58">
        <v>4.75</v>
      </c>
      <c r="AG298" s="58">
        <v>5.1538461538461542</v>
      </c>
      <c r="AH298" s="58">
        <v>3.75</v>
      </c>
      <c r="AI298" s="58">
        <v>4.4615384615384617</v>
      </c>
      <c r="AJ298" s="58">
        <v>4.4545454545454541</v>
      </c>
      <c r="AK298" s="58">
        <v>5.333333333333333</v>
      </c>
      <c r="AL298" s="58">
        <v>3.4444444444444446</v>
      </c>
      <c r="AM298" s="58">
        <v>3.4</v>
      </c>
      <c r="AN298" s="59">
        <v>3.4285714285714284</v>
      </c>
      <c r="AO298" s="49">
        <v>4.2187723387723377</v>
      </c>
      <c r="AP298" s="49">
        <v>4.6474358974358978</v>
      </c>
      <c r="AQ298" s="49">
        <v>3.9540598290598292</v>
      </c>
      <c r="AR298" s="52">
        <v>4.4234654234654229</v>
      </c>
      <c r="AS298" s="51">
        <v>87.5</v>
      </c>
      <c r="AT298" s="51">
        <v>77</v>
      </c>
      <c r="AU298" s="51">
        <v>67</v>
      </c>
      <c r="AV298" s="87">
        <f t="shared" si="298"/>
        <v>0</v>
      </c>
      <c r="AW298" s="85">
        <f t="shared" si="298"/>
        <v>1</v>
      </c>
      <c r="AX298" s="85">
        <f t="shared" si="298"/>
        <v>0</v>
      </c>
      <c r="AY298" s="85">
        <f t="shared" si="298"/>
        <v>0</v>
      </c>
      <c r="AZ298" s="85">
        <f t="shared" si="259"/>
        <v>0</v>
      </c>
      <c r="BA298" s="85">
        <f t="shared" si="260"/>
        <v>1</v>
      </c>
      <c r="BB298" s="85">
        <f t="shared" si="261"/>
        <v>0</v>
      </c>
      <c r="BC298" s="85">
        <f t="shared" si="262"/>
        <v>0</v>
      </c>
      <c r="BD298" s="85">
        <f t="shared" si="263"/>
        <v>1</v>
      </c>
      <c r="BE298" s="85">
        <f t="shared" si="264"/>
        <v>1</v>
      </c>
      <c r="BF298" s="85">
        <f t="shared" si="265"/>
        <v>0</v>
      </c>
      <c r="BG298" s="79">
        <f t="shared" si="276"/>
        <v>1</v>
      </c>
      <c r="BH298" s="79">
        <f t="shared" si="266"/>
        <v>1</v>
      </c>
      <c r="BI298" s="85">
        <f t="shared" si="282"/>
        <v>0</v>
      </c>
      <c r="BJ298" s="85">
        <f t="shared" si="275"/>
        <v>0</v>
      </c>
      <c r="BK298" s="85">
        <f t="shared" si="291"/>
        <v>0</v>
      </c>
      <c r="BL298" s="85">
        <f t="shared" si="287"/>
        <v>0</v>
      </c>
      <c r="BM298" s="85">
        <f t="shared" ref="BM298:BM303" si="299">_xlfn.IFS(ISBLANK(AB298),"NA", AB298&gt;MEDIAN(AB:AB),1,AB298&lt;MEDIAN(AB:AB),0)</f>
        <v>0</v>
      </c>
      <c r="BN298" s="85">
        <f t="shared" si="286"/>
        <v>0</v>
      </c>
      <c r="BO298" s="85">
        <f t="shared" si="284"/>
        <v>1</v>
      </c>
      <c r="BP298" s="85">
        <f t="shared" si="293"/>
        <v>1</v>
      </c>
      <c r="BQ298" s="85">
        <f t="shared" si="288"/>
        <v>1</v>
      </c>
      <c r="BR298" s="85">
        <f t="shared" si="289"/>
        <v>1</v>
      </c>
      <c r="BS298" s="85">
        <f t="shared" si="283"/>
        <v>0</v>
      </c>
      <c r="BT298" s="85">
        <f t="shared" si="296"/>
        <v>0</v>
      </c>
      <c r="BU298" s="85">
        <f t="shared" si="290"/>
        <v>0</v>
      </c>
      <c r="BV298" s="85">
        <f t="shared" si="297"/>
        <v>1</v>
      </c>
      <c r="BW298" s="85">
        <f t="shared" si="244"/>
        <v>0</v>
      </c>
      <c r="BX298" s="85">
        <f t="shared" si="294"/>
        <v>0</v>
      </c>
      <c r="BY298" s="85">
        <f t="shared" si="285"/>
        <v>0</v>
      </c>
      <c r="BZ298" s="40">
        <f>LOOKUP(A298,ANT!D:D,ANT!K:K)</f>
        <v>96.5277777777777</v>
      </c>
      <c r="EG298" s="72"/>
      <c r="EH298" s="72"/>
      <c r="EI298" s="72"/>
      <c r="EJ298" s="72"/>
      <c r="EK298" s="72"/>
      <c r="EL298" s="72"/>
      <c r="EM298" s="72"/>
    </row>
    <row r="299" spans="1:143" s="54" customFormat="1" ht="17" x14ac:dyDescent="0.2">
      <c r="A299" s="40" t="s">
        <v>658</v>
      </c>
      <c r="B299" s="67">
        <v>3.1</v>
      </c>
      <c r="C299" s="27">
        <v>3</v>
      </c>
      <c r="D299" s="27">
        <v>1</v>
      </c>
      <c r="E299" s="122">
        <v>10</v>
      </c>
      <c r="F299" s="2"/>
      <c r="G299" s="124">
        <v>0</v>
      </c>
      <c r="H299" s="115">
        <v>1</v>
      </c>
      <c r="I299" s="56"/>
      <c r="J299" s="68" t="s">
        <v>84</v>
      </c>
      <c r="K299" s="45" t="s">
        <v>655</v>
      </c>
      <c r="L299" s="45">
        <v>10</v>
      </c>
      <c r="M299" s="45">
        <v>9</v>
      </c>
      <c r="N299" s="45"/>
      <c r="O299" s="45">
        <v>12</v>
      </c>
      <c r="P299" s="46">
        <v>1</v>
      </c>
      <c r="Q299" s="45"/>
      <c r="R299" s="76">
        <f t="shared" si="256"/>
        <v>2</v>
      </c>
      <c r="S299" s="76">
        <f t="shared" si="257"/>
        <v>1</v>
      </c>
      <c r="T299" s="76">
        <f t="shared" si="258"/>
        <v>1</v>
      </c>
      <c r="U299" s="76">
        <v>2</v>
      </c>
      <c r="V299" s="76">
        <f t="shared" si="267"/>
        <v>1</v>
      </c>
      <c r="W299" s="76">
        <f t="shared" si="268"/>
        <v>1</v>
      </c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9"/>
      <c r="AO299" s="49"/>
      <c r="AP299" s="49"/>
      <c r="AQ299" s="49"/>
      <c r="AR299" s="50"/>
      <c r="AS299" s="51">
        <v>71</v>
      </c>
      <c r="AT299" s="51">
        <v>31</v>
      </c>
      <c r="AU299" s="51">
        <v>63.5</v>
      </c>
      <c r="AV299" s="87" t="s">
        <v>788</v>
      </c>
      <c r="AW299" s="85" t="s">
        <v>788</v>
      </c>
      <c r="AX299" s="85" t="s">
        <v>788</v>
      </c>
      <c r="AY299" s="85" t="s">
        <v>788</v>
      </c>
      <c r="AZ299" s="85" t="str">
        <f t="shared" si="259"/>
        <v>NA</v>
      </c>
      <c r="BA299" s="85" t="str">
        <f t="shared" si="260"/>
        <v>NA</v>
      </c>
      <c r="BB299" s="85" t="str">
        <f t="shared" si="261"/>
        <v>NA</v>
      </c>
      <c r="BC299" s="85" t="str">
        <f t="shared" si="262"/>
        <v>NA</v>
      </c>
      <c r="BD299" s="85">
        <f t="shared" si="263"/>
        <v>1</v>
      </c>
      <c r="BE299" s="85">
        <f t="shared" si="264"/>
        <v>0</v>
      </c>
      <c r="BF299" s="85">
        <f t="shared" si="265"/>
        <v>0</v>
      </c>
      <c r="BG299" s="79" t="str">
        <f t="shared" si="276"/>
        <v>NA</v>
      </c>
      <c r="BH299" s="79" t="str">
        <f t="shared" si="266"/>
        <v>NA</v>
      </c>
      <c r="BI299" s="85" t="str">
        <f t="shared" si="282"/>
        <v>NA</v>
      </c>
      <c r="BJ299" s="85" t="str">
        <f t="shared" si="275"/>
        <v>NA</v>
      </c>
      <c r="BK299" s="85" t="str">
        <f t="shared" si="291"/>
        <v>NA</v>
      </c>
      <c r="BL299" s="85" t="str">
        <f t="shared" si="287"/>
        <v>NA</v>
      </c>
      <c r="BM299" s="85" t="str">
        <f t="shared" si="299"/>
        <v>NA</v>
      </c>
      <c r="BN299" s="85" t="str">
        <f t="shared" si="286"/>
        <v>NA</v>
      </c>
      <c r="BO299" s="85" t="str">
        <f t="shared" si="284"/>
        <v>NA</v>
      </c>
      <c r="BP299" s="85" t="str">
        <f t="shared" si="293"/>
        <v>NA</v>
      </c>
      <c r="BQ299" s="85" t="str">
        <f t="shared" si="288"/>
        <v>NA</v>
      </c>
      <c r="BR299" s="85" t="str">
        <f t="shared" si="289"/>
        <v>NA</v>
      </c>
      <c r="BS299" s="85" t="str">
        <f t="shared" si="283"/>
        <v>NA</v>
      </c>
      <c r="BT299" s="85" t="str">
        <f t="shared" si="296"/>
        <v>NA</v>
      </c>
      <c r="BU299" s="85" t="str">
        <f t="shared" si="290"/>
        <v>NA</v>
      </c>
      <c r="BV299" s="85" t="str">
        <f t="shared" si="297"/>
        <v>NA</v>
      </c>
      <c r="BW299" s="85" t="str">
        <f t="shared" si="244"/>
        <v>NA</v>
      </c>
      <c r="BX299" s="85" t="str">
        <f t="shared" si="294"/>
        <v>NA</v>
      </c>
      <c r="BY299" s="85" t="str">
        <f t="shared" si="285"/>
        <v>NA</v>
      </c>
      <c r="BZ299" s="40">
        <f>LOOKUP(A299,ANT!D:D,ANT!K:K)</f>
        <v>98.6111111111111</v>
      </c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73"/>
    </row>
    <row r="300" spans="1:143" s="54" customFormat="1" ht="17" x14ac:dyDescent="0.2">
      <c r="A300" s="40" t="s">
        <v>660</v>
      </c>
      <c r="B300" s="55" t="s">
        <v>662</v>
      </c>
      <c r="C300" s="3">
        <v>4</v>
      </c>
      <c r="D300" s="3">
        <v>1</v>
      </c>
      <c r="E300" s="121">
        <v>11</v>
      </c>
      <c r="F300" s="2"/>
      <c r="G300" s="124">
        <v>0</v>
      </c>
      <c r="H300" s="115">
        <v>1</v>
      </c>
      <c r="I300" s="56">
        <v>9.5</v>
      </c>
      <c r="J300" s="57" t="s">
        <v>84</v>
      </c>
      <c r="K300" s="45"/>
      <c r="L300" s="45">
        <v>9</v>
      </c>
      <c r="M300" s="45"/>
      <c r="N300" s="45"/>
      <c r="O300" s="45">
        <v>12</v>
      </c>
      <c r="P300" s="46">
        <v>1</v>
      </c>
      <c r="Q300" s="45"/>
      <c r="R300" s="76">
        <f t="shared" si="256"/>
        <v>1</v>
      </c>
      <c r="S300" s="76">
        <f t="shared" si="257"/>
        <v>1</v>
      </c>
      <c r="T300" s="76">
        <f t="shared" si="258"/>
        <v>1</v>
      </c>
      <c r="U300" s="76">
        <v>1</v>
      </c>
      <c r="V300" s="76">
        <f t="shared" si="267"/>
        <v>1</v>
      </c>
      <c r="W300" s="76">
        <f t="shared" si="268"/>
        <v>1</v>
      </c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70"/>
      <c r="AO300" s="49"/>
      <c r="AP300" s="49"/>
      <c r="AQ300" s="49"/>
      <c r="AR300" s="50"/>
      <c r="AS300" s="51">
        <v>-8.5</v>
      </c>
      <c r="AT300" s="51">
        <v>27.5</v>
      </c>
      <c r="AU300" s="51">
        <v>110</v>
      </c>
      <c r="AV300" s="87" t="s">
        <v>788</v>
      </c>
      <c r="AW300" s="85" t="s">
        <v>788</v>
      </c>
      <c r="AX300" s="85" t="s">
        <v>788</v>
      </c>
      <c r="AY300" s="85" t="s">
        <v>788</v>
      </c>
      <c r="AZ300" s="85" t="str">
        <f t="shared" si="259"/>
        <v>NA</v>
      </c>
      <c r="BA300" s="85" t="str">
        <f t="shared" si="260"/>
        <v>NA</v>
      </c>
      <c r="BB300" s="85" t="str">
        <f t="shared" si="261"/>
        <v>NA</v>
      </c>
      <c r="BC300" s="85" t="str">
        <f t="shared" si="262"/>
        <v>NA</v>
      </c>
      <c r="BD300" s="85">
        <f t="shared" si="263"/>
        <v>0</v>
      </c>
      <c r="BE300" s="85">
        <f t="shared" si="264"/>
        <v>0</v>
      </c>
      <c r="BF300" s="85">
        <f t="shared" si="265"/>
        <v>1</v>
      </c>
      <c r="BG300" s="79" t="str">
        <f t="shared" si="276"/>
        <v>NA</v>
      </c>
      <c r="BH300" s="79" t="str">
        <f t="shared" si="266"/>
        <v>NA</v>
      </c>
      <c r="BI300" s="85" t="str">
        <f t="shared" si="282"/>
        <v>NA</v>
      </c>
      <c r="BJ300" s="85" t="str">
        <f t="shared" si="275"/>
        <v>NA</v>
      </c>
      <c r="BK300" s="85" t="str">
        <f t="shared" si="291"/>
        <v>NA</v>
      </c>
      <c r="BL300" s="85" t="str">
        <f t="shared" si="287"/>
        <v>NA</v>
      </c>
      <c r="BM300" s="85" t="str">
        <f t="shared" si="299"/>
        <v>NA</v>
      </c>
      <c r="BN300" s="85" t="str">
        <f t="shared" si="286"/>
        <v>NA</v>
      </c>
      <c r="BO300" s="85" t="str">
        <f t="shared" si="284"/>
        <v>NA</v>
      </c>
      <c r="BP300" s="85" t="str">
        <f t="shared" si="293"/>
        <v>NA</v>
      </c>
      <c r="BQ300" s="85" t="str">
        <f t="shared" si="288"/>
        <v>NA</v>
      </c>
      <c r="BR300" s="85" t="str">
        <f t="shared" si="289"/>
        <v>NA</v>
      </c>
      <c r="BS300" s="85" t="str">
        <f t="shared" si="283"/>
        <v>NA</v>
      </c>
      <c r="BT300" s="85" t="str">
        <f t="shared" si="296"/>
        <v>NA</v>
      </c>
      <c r="BU300" s="85" t="str">
        <f t="shared" si="290"/>
        <v>NA</v>
      </c>
      <c r="BV300" s="85" t="str">
        <f t="shared" si="297"/>
        <v>NA</v>
      </c>
      <c r="BW300" s="85" t="str">
        <f t="shared" si="244"/>
        <v>NA</v>
      </c>
      <c r="BX300" s="85" t="str">
        <f t="shared" si="294"/>
        <v>NA</v>
      </c>
      <c r="BY300" s="85" t="str">
        <f t="shared" si="285"/>
        <v>NA</v>
      </c>
      <c r="BZ300" s="40">
        <f>LOOKUP(A300,ANT!D:D,ANT!K:K)</f>
        <v>93.0555555555555</v>
      </c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73"/>
    </row>
    <row r="301" spans="1:143" s="54" customFormat="1" x14ac:dyDescent="0.2">
      <c r="A301" s="40" t="s">
        <v>663</v>
      </c>
      <c r="B301" s="55" t="s">
        <v>662</v>
      </c>
      <c r="C301" s="3">
        <v>4</v>
      </c>
      <c r="D301" s="3">
        <v>1</v>
      </c>
      <c r="E301" s="121">
        <v>11</v>
      </c>
      <c r="F301" s="2"/>
      <c r="G301" s="124">
        <v>0</v>
      </c>
      <c r="H301" s="115">
        <v>0</v>
      </c>
      <c r="I301" s="56">
        <v>10</v>
      </c>
      <c r="J301" s="57" t="s">
        <v>37</v>
      </c>
      <c r="K301" s="45"/>
      <c r="L301" s="45">
        <v>6</v>
      </c>
      <c r="M301" s="45">
        <v>9</v>
      </c>
      <c r="N301" s="45"/>
      <c r="O301" s="45">
        <v>12</v>
      </c>
      <c r="P301" s="46">
        <v>0</v>
      </c>
      <c r="Q301" s="45">
        <v>1</v>
      </c>
      <c r="R301" s="76">
        <f t="shared" si="256"/>
        <v>2</v>
      </c>
      <c r="S301" s="76">
        <f t="shared" si="257"/>
        <v>1</v>
      </c>
      <c r="T301" s="76">
        <f t="shared" si="258"/>
        <v>0</v>
      </c>
      <c r="U301" s="76">
        <v>2</v>
      </c>
      <c r="V301" s="76">
        <f t="shared" si="267"/>
        <v>1</v>
      </c>
      <c r="W301" s="76">
        <f t="shared" si="268"/>
        <v>0</v>
      </c>
      <c r="X301" s="58">
        <v>3.9166666666666665</v>
      </c>
      <c r="Y301" s="58">
        <v>5</v>
      </c>
      <c r="Z301" s="58">
        <v>5.1538461538461542</v>
      </c>
      <c r="AA301" s="58">
        <v>4.615384615384615</v>
      </c>
      <c r="AB301" s="58">
        <v>5.6923076923076925</v>
      </c>
      <c r="AC301" s="58">
        <v>3.8461538461538463</v>
      </c>
      <c r="AD301" s="58">
        <v>2.4166666666666665</v>
      </c>
      <c r="AE301" s="58">
        <v>3.25</v>
      </c>
      <c r="AF301" s="58">
        <v>3.25</v>
      </c>
      <c r="AG301" s="58">
        <v>3</v>
      </c>
      <c r="AH301" s="58">
        <v>4.8461538461538458</v>
      </c>
      <c r="AI301" s="58">
        <v>5.5384615384615383</v>
      </c>
      <c r="AJ301" s="58">
        <v>5.3076923076923075</v>
      </c>
      <c r="AK301" s="58">
        <v>5.5</v>
      </c>
      <c r="AL301" s="58">
        <v>5.375</v>
      </c>
      <c r="AM301" s="58">
        <v>4.5999999999999996</v>
      </c>
      <c r="AN301" s="59">
        <v>5.0769230769230766</v>
      </c>
      <c r="AO301" s="49">
        <v>5.2642307692307693</v>
      </c>
      <c r="AP301" s="49">
        <v>3.3525641025641022</v>
      </c>
      <c r="AQ301" s="49">
        <v>4.7040598290598297</v>
      </c>
      <c r="AR301" s="50">
        <v>5.4302884615384617</v>
      </c>
      <c r="AS301" s="51">
        <v>59</v>
      </c>
      <c r="AT301" s="51">
        <v>52</v>
      </c>
      <c r="AU301" s="51">
        <v>21</v>
      </c>
      <c r="AV301" s="87">
        <f t="shared" ref="AV301:AY304" si="300">IF(AO301&lt;MEDIAN(AO:AO),0,1)</f>
        <v>1</v>
      </c>
      <c r="AW301" s="85">
        <f t="shared" si="300"/>
        <v>0</v>
      </c>
      <c r="AX301" s="85">
        <f t="shared" si="300"/>
        <v>1</v>
      </c>
      <c r="AY301" s="85">
        <f t="shared" si="300"/>
        <v>1</v>
      </c>
      <c r="AZ301" s="85">
        <f t="shared" si="259"/>
        <v>1</v>
      </c>
      <c r="BA301" s="85">
        <f t="shared" si="260"/>
        <v>0</v>
      </c>
      <c r="BB301" s="85" t="e">
        <f t="shared" si="261"/>
        <v>#N/A</v>
      </c>
      <c r="BC301" s="85">
        <f t="shared" si="262"/>
        <v>1</v>
      </c>
      <c r="BD301" s="85" t="e">
        <f t="shared" si="263"/>
        <v>#N/A</v>
      </c>
      <c r="BE301" s="85">
        <f t="shared" si="264"/>
        <v>1</v>
      </c>
      <c r="BF301" s="85">
        <f t="shared" si="265"/>
        <v>0</v>
      </c>
      <c r="BG301" s="79">
        <f t="shared" si="276"/>
        <v>2</v>
      </c>
      <c r="BH301" s="79">
        <f t="shared" si="266"/>
        <v>2</v>
      </c>
      <c r="BI301" s="85">
        <f t="shared" si="282"/>
        <v>0</v>
      </c>
      <c r="BJ301" s="85">
        <f t="shared" si="275"/>
        <v>1</v>
      </c>
      <c r="BK301" s="85">
        <f t="shared" si="291"/>
        <v>1</v>
      </c>
      <c r="BL301" s="85">
        <f t="shared" si="287"/>
        <v>1</v>
      </c>
      <c r="BM301" s="85">
        <f t="shared" si="299"/>
        <v>1</v>
      </c>
      <c r="BN301" s="85">
        <f t="shared" si="286"/>
        <v>1</v>
      </c>
      <c r="BO301" s="85">
        <f t="shared" si="284"/>
        <v>0</v>
      </c>
      <c r="BP301" s="85">
        <f t="shared" si="293"/>
        <v>0</v>
      </c>
      <c r="BQ301" s="85">
        <f t="shared" si="288"/>
        <v>0</v>
      </c>
      <c r="BR301" s="85">
        <f t="shared" si="289"/>
        <v>0</v>
      </c>
      <c r="BS301" s="85">
        <f t="shared" si="283"/>
        <v>1</v>
      </c>
      <c r="BT301" s="85">
        <f t="shared" si="296"/>
        <v>1</v>
      </c>
      <c r="BU301" s="85">
        <f t="shared" si="290"/>
        <v>1</v>
      </c>
      <c r="BV301" s="85">
        <f t="shared" si="297"/>
        <v>1</v>
      </c>
      <c r="BW301" s="85">
        <f t="shared" si="244"/>
        <v>1</v>
      </c>
      <c r="BX301" s="85">
        <f t="shared" si="294"/>
        <v>1</v>
      </c>
      <c r="BY301" s="85">
        <f t="shared" si="285"/>
        <v>1</v>
      </c>
      <c r="BZ301" s="40">
        <f>LOOKUP(A301,ANT!D:D,ANT!K:K)</f>
        <v>96.5277777777777</v>
      </c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73"/>
    </row>
    <row r="302" spans="1:143" s="54" customFormat="1" x14ac:dyDescent="0.2">
      <c r="A302" s="40" t="s">
        <v>665</v>
      </c>
      <c r="B302" s="55" t="s">
        <v>662</v>
      </c>
      <c r="C302" s="3">
        <v>4</v>
      </c>
      <c r="D302" s="3">
        <v>1</v>
      </c>
      <c r="E302" s="121">
        <v>11</v>
      </c>
      <c r="F302" s="2"/>
      <c r="G302" s="124">
        <v>0</v>
      </c>
      <c r="H302" s="115">
        <v>1</v>
      </c>
      <c r="I302" s="56">
        <v>9.4</v>
      </c>
      <c r="J302" s="57" t="s">
        <v>37</v>
      </c>
      <c r="K302" s="45"/>
      <c r="L302" s="45">
        <v>9</v>
      </c>
      <c r="M302" s="45"/>
      <c r="N302" s="45"/>
      <c r="O302" s="45">
        <v>12</v>
      </c>
      <c r="P302" s="46">
        <v>1</v>
      </c>
      <c r="Q302" s="45"/>
      <c r="R302" s="76">
        <f t="shared" si="256"/>
        <v>1</v>
      </c>
      <c r="S302" s="76">
        <f t="shared" si="257"/>
        <v>1</v>
      </c>
      <c r="T302" s="76">
        <f t="shared" si="258"/>
        <v>1</v>
      </c>
      <c r="U302" s="76">
        <v>1</v>
      </c>
      <c r="V302" s="76">
        <f t="shared" si="267"/>
        <v>1</v>
      </c>
      <c r="W302" s="76">
        <f t="shared" si="268"/>
        <v>1</v>
      </c>
      <c r="X302" s="58">
        <v>3.6153846153846154</v>
      </c>
      <c r="Y302" s="58">
        <v>5.2307692307692308</v>
      </c>
      <c r="Z302" s="58">
        <v>5.5384615384615383</v>
      </c>
      <c r="AA302" s="58">
        <v>4.3076923076923075</v>
      </c>
      <c r="AB302" s="58">
        <v>4.3076923076923075</v>
      </c>
      <c r="AC302" s="58">
        <v>2.5384615384615383</v>
      </c>
      <c r="AD302" s="58">
        <v>4.166666666666667</v>
      </c>
      <c r="AE302" s="58">
        <v>4.25</v>
      </c>
      <c r="AF302" s="58">
        <v>4.583333333333333</v>
      </c>
      <c r="AG302" s="58">
        <v>5.1538461538461542</v>
      </c>
      <c r="AH302" s="58">
        <v>3.5384615384615383</v>
      </c>
      <c r="AI302" s="58">
        <v>3.5384615384615383</v>
      </c>
      <c r="AJ302" s="58">
        <v>5.9230769230769234</v>
      </c>
      <c r="AK302" s="58">
        <v>4.5</v>
      </c>
      <c r="AL302" s="58">
        <v>2.75</v>
      </c>
      <c r="AM302" s="58">
        <v>3.4</v>
      </c>
      <c r="AN302" s="59">
        <v>3</v>
      </c>
      <c r="AO302" s="49">
        <v>4.0223076923076917</v>
      </c>
      <c r="AP302" s="49">
        <v>4.338461538461539</v>
      </c>
      <c r="AQ302" s="49">
        <v>4.2564102564102564</v>
      </c>
      <c r="AR302" s="50">
        <v>4.177884615384615</v>
      </c>
      <c r="AS302" s="51">
        <v>-5</v>
      </c>
      <c r="AT302" s="51">
        <v>73.5</v>
      </c>
      <c r="AU302" s="51">
        <v>116</v>
      </c>
      <c r="AV302" s="87">
        <f t="shared" si="300"/>
        <v>0</v>
      </c>
      <c r="AW302" s="85">
        <f t="shared" si="300"/>
        <v>1</v>
      </c>
      <c r="AX302" s="85">
        <f t="shared" si="300"/>
        <v>0</v>
      </c>
      <c r="AY302" s="85">
        <f t="shared" si="300"/>
        <v>0</v>
      </c>
      <c r="AZ302" s="85">
        <f t="shared" si="259"/>
        <v>0</v>
      </c>
      <c r="BA302" s="85" t="e">
        <f t="shared" si="260"/>
        <v>#N/A</v>
      </c>
      <c r="BB302" s="85">
        <f t="shared" si="261"/>
        <v>0</v>
      </c>
      <c r="BC302" s="85">
        <f t="shared" si="262"/>
        <v>0</v>
      </c>
      <c r="BD302" s="85">
        <f t="shared" si="263"/>
        <v>0</v>
      </c>
      <c r="BE302" s="85">
        <f t="shared" si="264"/>
        <v>1</v>
      </c>
      <c r="BF302" s="85">
        <f t="shared" si="265"/>
        <v>1</v>
      </c>
      <c r="BG302" s="79">
        <f t="shared" si="276"/>
        <v>1</v>
      </c>
      <c r="BH302" s="79">
        <f t="shared" si="266"/>
        <v>1</v>
      </c>
      <c r="BI302" s="85">
        <f t="shared" si="282"/>
        <v>0</v>
      </c>
      <c r="BJ302" s="85">
        <f t="shared" si="275"/>
        <v>1</v>
      </c>
      <c r="BK302" s="85">
        <f t="shared" si="291"/>
        <v>1</v>
      </c>
      <c r="BL302" s="85">
        <f t="shared" si="287"/>
        <v>0</v>
      </c>
      <c r="BM302" s="85">
        <f t="shared" si="299"/>
        <v>0</v>
      </c>
      <c r="BN302" s="85">
        <f t="shared" si="286"/>
        <v>0</v>
      </c>
      <c r="BO302" s="85">
        <f t="shared" si="284"/>
        <v>0</v>
      </c>
      <c r="BP302" s="85">
        <f t="shared" si="293"/>
        <v>1</v>
      </c>
      <c r="BQ302" s="85">
        <f t="shared" si="288"/>
        <v>1</v>
      </c>
      <c r="BR302" s="85">
        <f t="shared" si="289"/>
        <v>1</v>
      </c>
      <c r="BS302" s="85">
        <f t="shared" si="283"/>
        <v>0</v>
      </c>
      <c r="BT302" s="85">
        <f t="shared" si="296"/>
        <v>0</v>
      </c>
      <c r="BU302" s="85">
        <f t="shared" si="290"/>
        <v>1</v>
      </c>
      <c r="BV302" s="85">
        <f t="shared" si="297"/>
        <v>0</v>
      </c>
      <c r="BW302" s="85">
        <f t="shared" si="244"/>
        <v>0</v>
      </c>
      <c r="BX302" s="85">
        <f t="shared" si="294"/>
        <v>0</v>
      </c>
      <c r="BY302" s="85">
        <f t="shared" si="285"/>
        <v>0</v>
      </c>
      <c r="BZ302" s="40">
        <f>LOOKUP(A302,ANT!D:D,ANT!K:K)</f>
        <v>88.1944444444444</v>
      </c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73"/>
    </row>
    <row r="303" spans="1:143" s="54" customFormat="1" x14ac:dyDescent="0.2">
      <c r="A303" s="40" t="s">
        <v>667</v>
      </c>
      <c r="B303" s="55" t="s">
        <v>662</v>
      </c>
      <c r="C303" s="3">
        <v>4</v>
      </c>
      <c r="D303" s="3">
        <v>1</v>
      </c>
      <c r="E303" s="121">
        <v>11</v>
      </c>
      <c r="F303" s="2"/>
      <c r="G303" s="124">
        <v>0</v>
      </c>
      <c r="H303" s="115">
        <v>0</v>
      </c>
      <c r="I303" s="56">
        <v>9.6</v>
      </c>
      <c r="J303" s="57" t="s">
        <v>37</v>
      </c>
      <c r="K303" s="45"/>
      <c r="L303" s="45">
        <v>9</v>
      </c>
      <c r="M303" s="45"/>
      <c r="N303" s="45"/>
      <c r="O303" s="45">
        <v>12</v>
      </c>
      <c r="P303" s="46">
        <v>1</v>
      </c>
      <c r="Q303" s="45"/>
      <c r="R303" s="76">
        <f t="shared" si="256"/>
        <v>1</v>
      </c>
      <c r="S303" s="76">
        <f t="shared" si="257"/>
        <v>1</v>
      </c>
      <c r="T303" s="76">
        <f t="shared" si="258"/>
        <v>1</v>
      </c>
      <c r="U303" s="76">
        <v>1</v>
      </c>
      <c r="V303" s="76">
        <f t="shared" si="267"/>
        <v>1</v>
      </c>
      <c r="W303" s="76">
        <f t="shared" si="268"/>
        <v>1</v>
      </c>
      <c r="X303" s="58">
        <v>2.6923076923076925</v>
      </c>
      <c r="Y303" s="58">
        <v>5.333333333333333</v>
      </c>
      <c r="Z303" s="58">
        <v>2.6153846153846154</v>
      </c>
      <c r="AA303" s="58">
        <v>3.6153846153846154</v>
      </c>
      <c r="AB303" s="58">
        <v>5.8461538461538458</v>
      </c>
      <c r="AC303" s="58">
        <v>3.4615384615384617</v>
      </c>
      <c r="AD303" s="58">
        <v>4.2727272727272725</v>
      </c>
      <c r="AE303" s="58">
        <v>3.4166666666666665</v>
      </c>
      <c r="AF303" s="58">
        <v>3.6666666666666665</v>
      </c>
      <c r="AG303" s="58">
        <v>3.75</v>
      </c>
      <c r="AH303" s="58">
        <v>5.5</v>
      </c>
      <c r="AI303" s="58">
        <v>6.615384615384615</v>
      </c>
      <c r="AJ303" s="58">
        <v>6.0769230769230766</v>
      </c>
      <c r="AK303" s="58">
        <v>4.833333333333333</v>
      </c>
      <c r="AL303" s="58">
        <v>5.875</v>
      </c>
      <c r="AM303" s="58">
        <v>4.4000000000000004</v>
      </c>
      <c r="AN303" s="59">
        <v>5.3076923076923075</v>
      </c>
      <c r="AO303" s="49">
        <v>5.5601282051282057</v>
      </c>
      <c r="AP303" s="49">
        <v>4.1212121212121211</v>
      </c>
      <c r="AQ303" s="49">
        <v>3.9273504273504272</v>
      </c>
      <c r="AR303" s="50">
        <v>5.8501602564102564</v>
      </c>
      <c r="AS303" s="61">
        <v>95.5</v>
      </c>
      <c r="AT303" s="61">
        <v>48.5</v>
      </c>
      <c r="AU303" s="61">
        <v>55</v>
      </c>
      <c r="AV303" s="87">
        <f t="shared" si="300"/>
        <v>1</v>
      </c>
      <c r="AW303" s="85">
        <f t="shared" si="300"/>
        <v>0</v>
      </c>
      <c r="AX303" s="85">
        <f t="shared" si="300"/>
        <v>0</v>
      </c>
      <c r="AY303" s="85">
        <f t="shared" si="300"/>
        <v>1</v>
      </c>
      <c r="AZ303" s="85">
        <f t="shared" si="259"/>
        <v>1</v>
      </c>
      <c r="BA303" s="85" t="e">
        <f t="shared" si="260"/>
        <v>#N/A</v>
      </c>
      <c r="BB303" s="85">
        <f t="shared" si="261"/>
        <v>0</v>
      </c>
      <c r="BC303" s="85">
        <f t="shared" si="262"/>
        <v>1</v>
      </c>
      <c r="BD303" s="85">
        <f t="shared" si="263"/>
        <v>1</v>
      </c>
      <c r="BE303" s="85">
        <f t="shared" si="264"/>
        <v>1</v>
      </c>
      <c r="BF303" s="85">
        <f t="shared" si="265"/>
        <v>0</v>
      </c>
      <c r="BG303" s="79">
        <f t="shared" si="276"/>
        <v>2</v>
      </c>
      <c r="BH303" s="79">
        <f t="shared" si="266"/>
        <v>2</v>
      </c>
      <c r="BI303" s="85">
        <f t="shared" si="282"/>
        <v>0</v>
      </c>
      <c r="BJ303" s="85">
        <f t="shared" si="275"/>
        <v>1</v>
      </c>
      <c r="BK303" s="85">
        <f t="shared" si="291"/>
        <v>0</v>
      </c>
      <c r="BL303" s="85">
        <f t="shared" si="287"/>
        <v>0</v>
      </c>
      <c r="BM303" s="85">
        <f t="shared" si="299"/>
        <v>1</v>
      </c>
      <c r="BN303" s="85">
        <f t="shared" si="286"/>
        <v>0</v>
      </c>
      <c r="BO303" s="85">
        <f>IF(AD303&gt;MEDIAN(AD:AD),1,0)</f>
        <v>0</v>
      </c>
      <c r="BP303" s="85">
        <f t="shared" si="293"/>
        <v>0</v>
      </c>
      <c r="BQ303" s="85">
        <f t="shared" si="288"/>
        <v>0</v>
      </c>
      <c r="BR303" s="85">
        <f t="shared" si="289"/>
        <v>0</v>
      </c>
      <c r="BS303" s="85">
        <f t="shared" si="283"/>
        <v>1</v>
      </c>
      <c r="BT303" s="85">
        <f t="shared" si="296"/>
        <v>1</v>
      </c>
      <c r="BU303" s="85">
        <f t="shared" si="290"/>
        <v>1</v>
      </c>
      <c r="BV303" s="85">
        <f t="shared" si="297"/>
        <v>0</v>
      </c>
      <c r="BW303" s="85">
        <f t="shared" ref="BW303:BW357" si="301">_xlfn.IFS(ISBLANK(AL303),"NA", AL303&gt;MEDIAN(AL:AL),1,AL303&lt;MEDIAN(AL:AL),0)</f>
        <v>1</v>
      </c>
      <c r="BX303" s="85">
        <f>IF(AM303&gt;MEDIAN(AM:AM),1,0)</f>
        <v>0</v>
      </c>
      <c r="BY303" s="85">
        <f t="shared" si="285"/>
        <v>1</v>
      </c>
      <c r="BZ303" s="40">
        <f>LOOKUP(A303,ANT!D:D,ANT!K:K)</f>
        <v>97.2222222222222</v>
      </c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73"/>
    </row>
    <row r="304" spans="1:143" s="54" customFormat="1" x14ac:dyDescent="0.2">
      <c r="A304" s="40" t="s">
        <v>669</v>
      </c>
      <c r="B304" s="55" t="s">
        <v>662</v>
      </c>
      <c r="C304" s="3">
        <v>4</v>
      </c>
      <c r="D304" s="3">
        <v>1</v>
      </c>
      <c r="E304" s="121">
        <v>11</v>
      </c>
      <c r="F304" s="2"/>
      <c r="G304" s="124">
        <v>0</v>
      </c>
      <c r="H304" s="115">
        <v>1</v>
      </c>
      <c r="I304" s="56">
        <v>9.5</v>
      </c>
      <c r="J304" s="57" t="s">
        <v>37</v>
      </c>
      <c r="K304" s="45"/>
      <c r="L304" s="45">
        <v>9</v>
      </c>
      <c r="M304" s="45"/>
      <c r="N304" s="45"/>
      <c r="O304" s="45">
        <v>13</v>
      </c>
      <c r="P304" s="46">
        <v>1</v>
      </c>
      <c r="Q304" s="45"/>
      <c r="R304" s="76">
        <f t="shared" si="256"/>
        <v>1</v>
      </c>
      <c r="S304" s="76">
        <f t="shared" si="257"/>
        <v>1</v>
      </c>
      <c r="T304" s="76">
        <f t="shared" si="258"/>
        <v>1</v>
      </c>
      <c r="U304" s="76">
        <v>1</v>
      </c>
      <c r="V304" s="76">
        <f t="shared" si="267"/>
        <v>1</v>
      </c>
      <c r="W304" s="76">
        <f t="shared" si="268"/>
        <v>1</v>
      </c>
      <c r="X304" s="58">
        <v>3.6923076923076925</v>
      </c>
      <c r="Y304" s="58">
        <v>5.384615384615385</v>
      </c>
      <c r="Z304" s="58">
        <v>4.615384615384615</v>
      </c>
      <c r="AA304" s="58">
        <v>4.615384615384615</v>
      </c>
      <c r="AB304" s="58">
        <v>5.3076923076923075</v>
      </c>
      <c r="AC304" s="58">
        <v>3.2307692307692308</v>
      </c>
      <c r="AD304" s="58">
        <v>5.25</v>
      </c>
      <c r="AE304" s="58">
        <v>5.166666666666667</v>
      </c>
      <c r="AF304" s="58">
        <v>4.666666666666667</v>
      </c>
      <c r="AG304" s="58">
        <v>4.5384615384615383</v>
      </c>
      <c r="AH304" s="58">
        <v>4.0769230769230766</v>
      </c>
      <c r="AI304" s="58">
        <v>5</v>
      </c>
      <c r="AJ304" s="58">
        <v>5.9230769230769234</v>
      </c>
      <c r="AK304" s="58">
        <v>5.5</v>
      </c>
      <c r="AL304" s="58">
        <v>4.375</v>
      </c>
      <c r="AM304" s="58">
        <v>4.2</v>
      </c>
      <c r="AN304" s="59">
        <v>4.3076923076923075</v>
      </c>
      <c r="AO304" s="49">
        <v>4.9996153846153844</v>
      </c>
      <c r="AP304" s="49">
        <v>4.7397435897435907</v>
      </c>
      <c r="AQ304" s="49">
        <v>4.4743589743589736</v>
      </c>
      <c r="AR304" s="50">
        <v>5.1995192307692308</v>
      </c>
      <c r="AS304" s="51">
        <v>172</v>
      </c>
      <c r="AT304" s="51">
        <v>-24</v>
      </c>
      <c r="AU304" s="51">
        <v>152.5</v>
      </c>
      <c r="AV304" s="87">
        <f t="shared" si="300"/>
        <v>1</v>
      </c>
      <c r="AW304" s="85">
        <f t="shared" si="300"/>
        <v>1</v>
      </c>
      <c r="AX304" s="85">
        <f t="shared" si="300"/>
        <v>0</v>
      </c>
      <c r="AY304" s="85">
        <f t="shared" si="300"/>
        <v>1</v>
      </c>
      <c r="AZ304" s="85">
        <f t="shared" si="259"/>
        <v>1</v>
      </c>
      <c r="BA304" s="85">
        <f t="shared" si="260"/>
        <v>1</v>
      </c>
      <c r="BB304" s="85" t="e">
        <f t="shared" si="261"/>
        <v>#N/A</v>
      </c>
      <c r="BC304" s="85">
        <f t="shared" si="262"/>
        <v>1</v>
      </c>
      <c r="BD304" s="85">
        <f t="shared" si="263"/>
        <v>1</v>
      </c>
      <c r="BE304" s="85">
        <f t="shared" si="264"/>
        <v>0</v>
      </c>
      <c r="BF304" s="85">
        <f t="shared" si="265"/>
        <v>1</v>
      </c>
      <c r="BG304" s="79">
        <f t="shared" si="276"/>
        <v>3</v>
      </c>
      <c r="BH304" s="79">
        <f t="shared" si="266"/>
        <v>3</v>
      </c>
      <c r="BI304" s="85">
        <f t="shared" si="282"/>
        <v>0</v>
      </c>
      <c r="BJ304" s="85">
        <f t="shared" si="275"/>
        <v>1</v>
      </c>
      <c r="BK304" s="85">
        <f t="shared" si="291"/>
        <v>0</v>
      </c>
      <c r="BL304" s="85">
        <f t="shared" si="287"/>
        <v>1</v>
      </c>
      <c r="BM304" s="85">
        <f>IF(AB304&gt;MEDIAN(AB:AB),1,0)</f>
        <v>0</v>
      </c>
      <c r="BN304" s="85">
        <f t="shared" si="286"/>
        <v>0</v>
      </c>
      <c r="BO304" s="85">
        <f t="shared" ref="BO304:BO335" si="302">_xlfn.IFS(ISBLANK(AD304),"NA", AD304&gt;MEDIAN(AD:AD),1,AD304&lt;MEDIAN(AD:AD),0)</f>
        <v>1</v>
      </c>
      <c r="BP304" s="85">
        <f t="shared" si="293"/>
        <v>1</v>
      </c>
      <c r="BQ304" s="85">
        <f t="shared" si="288"/>
        <v>1</v>
      </c>
      <c r="BR304" s="85">
        <f t="shared" si="289"/>
        <v>1</v>
      </c>
      <c r="BS304" s="85">
        <f t="shared" si="283"/>
        <v>0</v>
      </c>
      <c r="BT304" s="85">
        <f t="shared" si="296"/>
        <v>1</v>
      </c>
      <c r="BU304" s="85">
        <f t="shared" si="290"/>
        <v>1</v>
      </c>
      <c r="BV304" s="85">
        <f t="shared" si="297"/>
        <v>1</v>
      </c>
      <c r="BW304" s="85">
        <f t="shared" si="301"/>
        <v>0</v>
      </c>
      <c r="BX304" s="85">
        <f t="shared" ref="BX304:BX313" si="303">_xlfn.IFS(ISBLANK(AM304),"NA", AM304&gt;MEDIAN(AM:AM),1,AM304&lt;MEDIAN(AM:AM),0)</f>
        <v>0</v>
      </c>
      <c r="BY304" s="85">
        <f t="shared" si="285"/>
        <v>0</v>
      </c>
      <c r="BZ304" s="40">
        <f>LOOKUP(A304,ANT!D:D,ANT!K:K)</f>
        <v>97.9166666666666</v>
      </c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73"/>
    </row>
    <row r="305" spans="1:137" s="54" customFormat="1" ht="17" x14ac:dyDescent="0.2">
      <c r="A305" s="40" t="s">
        <v>671</v>
      </c>
      <c r="B305" s="55" t="s">
        <v>662</v>
      </c>
      <c r="C305" s="3">
        <v>4</v>
      </c>
      <c r="D305" s="3">
        <v>1</v>
      </c>
      <c r="E305" s="121">
        <v>11</v>
      </c>
      <c r="F305" s="2"/>
      <c r="G305" s="124">
        <v>0</v>
      </c>
      <c r="H305" s="115">
        <v>0</v>
      </c>
      <c r="I305" s="56">
        <v>9.5</v>
      </c>
      <c r="J305" s="57" t="s">
        <v>84</v>
      </c>
      <c r="K305" s="45"/>
      <c r="L305" s="45">
        <v>7</v>
      </c>
      <c r="M305" s="45"/>
      <c r="N305" s="45"/>
      <c r="O305" s="45">
        <v>12</v>
      </c>
      <c r="P305" s="46">
        <v>0</v>
      </c>
      <c r="Q305" s="45">
        <v>1</v>
      </c>
      <c r="R305" s="76">
        <f t="shared" si="256"/>
        <v>1</v>
      </c>
      <c r="S305" s="76">
        <f t="shared" si="257"/>
        <v>1</v>
      </c>
      <c r="T305" s="76">
        <f t="shared" si="258"/>
        <v>0</v>
      </c>
      <c r="U305" s="76">
        <v>1</v>
      </c>
      <c r="V305" s="76">
        <f t="shared" si="267"/>
        <v>1</v>
      </c>
      <c r="W305" s="76">
        <f t="shared" si="268"/>
        <v>0</v>
      </c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70"/>
      <c r="AO305" s="49"/>
      <c r="AP305" s="49"/>
      <c r="AQ305" s="49"/>
      <c r="AR305" s="50"/>
      <c r="AS305" s="62">
        <v>105</v>
      </c>
      <c r="AT305" s="62">
        <v>4</v>
      </c>
      <c r="AU305" s="62">
        <v>25.5</v>
      </c>
      <c r="AV305" s="87" t="s">
        <v>788</v>
      </c>
      <c r="AW305" s="85" t="s">
        <v>788</v>
      </c>
      <c r="AX305" s="85" t="s">
        <v>788</v>
      </c>
      <c r="AY305" s="85" t="s">
        <v>788</v>
      </c>
      <c r="AZ305" s="85" t="str">
        <f t="shared" si="259"/>
        <v>NA</v>
      </c>
      <c r="BA305" s="85" t="str">
        <f t="shared" si="260"/>
        <v>NA</v>
      </c>
      <c r="BB305" s="85" t="str">
        <f t="shared" si="261"/>
        <v>NA</v>
      </c>
      <c r="BC305" s="85" t="str">
        <f t="shared" si="262"/>
        <v>NA</v>
      </c>
      <c r="BD305" s="85">
        <f t="shared" si="263"/>
        <v>1</v>
      </c>
      <c r="BE305" s="85">
        <f t="shared" si="264"/>
        <v>0</v>
      </c>
      <c r="BF305" s="85">
        <f t="shared" si="265"/>
        <v>0</v>
      </c>
      <c r="BG305" s="79" t="str">
        <f t="shared" si="276"/>
        <v>NA</v>
      </c>
      <c r="BH305" s="79" t="str">
        <f t="shared" si="266"/>
        <v>NA</v>
      </c>
      <c r="BI305" s="85" t="str">
        <f t="shared" si="282"/>
        <v>NA</v>
      </c>
      <c r="BJ305" s="85" t="str">
        <f t="shared" si="275"/>
        <v>NA</v>
      </c>
      <c r="BK305" s="85" t="str">
        <f t="shared" si="291"/>
        <v>NA</v>
      </c>
      <c r="BL305" s="85" t="str">
        <f t="shared" si="287"/>
        <v>NA</v>
      </c>
      <c r="BM305" s="85" t="str">
        <f t="shared" ref="BM305:BM315" si="304">_xlfn.IFS(ISBLANK(AB305),"NA", AB305&gt;MEDIAN(AB:AB),1,AB305&lt;MEDIAN(AB:AB),0)</f>
        <v>NA</v>
      </c>
      <c r="BN305" s="85" t="str">
        <f t="shared" si="286"/>
        <v>NA</v>
      </c>
      <c r="BO305" s="85" t="str">
        <f t="shared" si="302"/>
        <v>NA</v>
      </c>
      <c r="BP305" s="85" t="str">
        <f t="shared" si="293"/>
        <v>NA</v>
      </c>
      <c r="BQ305" s="85" t="str">
        <f t="shared" si="288"/>
        <v>NA</v>
      </c>
      <c r="BR305" s="85" t="str">
        <f t="shared" si="289"/>
        <v>NA</v>
      </c>
      <c r="BS305" s="85" t="str">
        <f t="shared" si="283"/>
        <v>NA</v>
      </c>
      <c r="BT305" s="85" t="str">
        <f t="shared" si="296"/>
        <v>NA</v>
      </c>
      <c r="BU305" s="85" t="str">
        <f t="shared" si="290"/>
        <v>NA</v>
      </c>
      <c r="BV305" s="85" t="str">
        <f t="shared" si="297"/>
        <v>NA</v>
      </c>
      <c r="BW305" s="85" t="str">
        <f t="shared" si="301"/>
        <v>NA</v>
      </c>
      <c r="BX305" s="85" t="str">
        <f t="shared" si="303"/>
        <v>NA</v>
      </c>
      <c r="BY305" s="85" t="str">
        <f t="shared" si="285"/>
        <v>NA</v>
      </c>
      <c r="BZ305" s="40">
        <f>LOOKUP(A305,ANT!D:D,ANT!K:K)</f>
        <v>93.75</v>
      </c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73"/>
    </row>
    <row r="306" spans="1:137" s="54" customFormat="1" x14ac:dyDescent="0.2">
      <c r="A306" s="40" t="s">
        <v>673</v>
      </c>
      <c r="B306" s="55" t="s">
        <v>662</v>
      </c>
      <c r="C306" s="3">
        <v>4</v>
      </c>
      <c r="D306" s="3">
        <v>1</v>
      </c>
      <c r="E306" s="121">
        <v>11</v>
      </c>
      <c r="F306" s="2"/>
      <c r="G306" s="124">
        <v>0</v>
      </c>
      <c r="H306" s="115">
        <v>1</v>
      </c>
      <c r="I306" s="56">
        <v>9.1</v>
      </c>
      <c r="J306" s="57" t="s">
        <v>106</v>
      </c>
      <c r="K306" s="45"/>
      <c r="L306" s="45"/>
      <c r="M306" s="45"/>
      <c r="N306" s="45"/>
      <c r="O306" s="45"/>
      <c r="P306" s="46"/>
      <c r="Q306" s="45"/>
      <c r="R306" s="76" t="str">
        <f t="shared" si="256"/>
        <v>NA</v>
      </c>
      <c r="S306" s="76" t="str">
        <f t="shared" si="257"/>
        <v>NA</v>
      </c>
      <c r="T306" s="76" t="str">
        <f t="shared" si="258"/>
        <v>NA</v>
      </c>
      <c r="U306" s="76" t="s">
        <v>788</v>
      </c>
      <c r="V306" s="76" t="str">
        <f t="shared" si="267"/>
        <v>NA</v>
      </c>
      <c r="W306" s="76" t="str">
        <f t="shared" si="268"/>
        <v>NA</v>
      </c>
      <c r="X306" s="58">
        <v>6.1538461538461542</v>
      </c>
      <c r="Y306" s="58">
        <v>6.2307692307692308</v>
      </c>
      <c r="Z306" s="58">
        <v>5.416666666666667</v>
      </c>
      <c r="AA306" s="58">
        <v>5.4615384615384617</v>
      </c>
      <c r="AB306" s="58">
        <v>6.2307692307692308</v>
      </c>
      <c r="AC306" s="58">
        <v>1.6153846153846154</v>
      </c>
      <c r="AD306" s="58">
        <v>3.9166666666666665</v>
      </c>
      <c r="AE306" s="58">
        <v>4</v>
      </c>
      <c r="AF306" s="58">
        <v>2.1666666666666665</v>
      </c>
      <c r="AG306" s="58">
        <v>3.6923076923076925</v>
      </c>
      <c r="AH306" s="58">
        <v>4.916666666666667</v>
      </c>
      <c r="AI306" s="58">
        <v>4.384615384615385</v>
      </c>
      <c r="AJ306" s="58">
        <v>4.5384615384615383</v>
      </c>
      <c r="AK306" s="58">
        <v>5.5454545454545459</v>
      </c>
      <c r="AL306" s="58">
        <v>4</v>
      </c>
      <c r="AM306" s="58">
        <v>4.5999999999999996</v>
      </c>
      <c r="AN306" s="59">
        <v>4.3</v>
      </c>
      <c r="AO306" s="49">
        <v>4.6921328671328677</v>
      </c>
      <c r="AP306" s="49">
        <v>3.7384615384615385</v>
      </c>
      <c r="AQ306" s="49">
        <v>5.1848290598290596</v>
      </c>
      <c r="AR306" s="50">
        <v>4.6171328671328675</v>
      </c>
      <c r="AS306" s="51">
        <v>117.5</v>
      </c>
      <c r="AT306" s="51">
        <v>44.5</v>
      </c>
      <c r="AU306" s="51">
        <v>141</v>
      </c>
      <c r="AV306" s="87">
        <f t="shared" ref="AV306:AY307" si="305">IF(AO306&lt;MEDIAN(AO:AO),0,1)</f>
        <v>0</v>
      </c>
      <c r="AW306" s="85">
        <f t="shared" si="305"/>
        <v>0</v>
      </c>
      <c r="AX306" s="85">
        <f t="shared" si="305"/>
        <v>1</v>
      </c>
      <c r="AY306" s="85">
        <f t="shared" si="305"/>
        <v>0</v>
      </c>
      <c r="AZ306" s="85" t="e">
        <f t="shared" si="259"/>
        <v>#N/A</v>
      </c>
      <c r="BA306" s="85">
        <f t="shared" si="260"/>
        <v>0</v>
      </c>
      <c r="BB306" s="85">
        <f t="shared" si="261"/>
        <v>1</v>
      </c>
      <c r="BC306" s="85" t="e">
        <f t="shared" si="262"/>
        <v>#N/A</v>
      </c>
      <c r="BD306" s="85">
        <f t="shared" si="263"/>
        <v>1</v>
      </c>
      <c r="BE306" s="85">
        <f t="shared" si="264"/>
        <v>1</v>
      </c>
      <c r="BF306" s="85">
        <f t="shared" si="265"/>
        <v>1</v>
      </c>
      <c r="BG306" s="79">
        <f t="shared" si="276"/>
        <v>0</v>
      </c>
      <c r="BH306" s="79">
        <f t="shared" si="266"/>
        <v>0</v>
      </c>
      <c r="BI306" s="85">
        <f t="shared" si="282"/>
        <v>1</v>
      </c>
      <c r="BJ306" s="85">
        <f t="shared" si="275"/>
        <v>1</v>
      </c>
      <c r="BK306" s="85">
        <f t="shared" si="291"/>
        <v>1</v>
      </c>
      <c r="BL306" s="85">
        <f t="shared" si="287"/>
        <v>1</v>
      </c>
      <c r="BM306" s="85">
        <f t="shared" si="304"/>
        <v>1</v>
      </c>
      <c r="BN306" s="85">
        <f t="shared" si="286"/>
        <v>0</v>
      </c>
      <c r="BO306" s="85">
        <f t="shared" si="302"/>
        <v>0</v>
      </c>
      <c r="BP306" s="85">
        <f t="shared" si="293"/>
        <v>0</v>
      </c>
      <c r="BQ306" s="85">
        <f t="shared" si="288"/>
        <v>0</v>
      </c>
      <c r="BR306" s="85">
        <f t="shared" si="289"/>
        <v>0</v>
      </c>
      <c r="BS306" s="85">
        <f t="shared" si="283"/>
        <v>1</v>
      </c>
      <c r="BT306" s="85">
        <f t="shared" si="296"/>
        <v>0</v>
      </c>
      <c r="BU306" s="85">
        <f t="shared" si="290"/>
        <v>0</v>
      </c>
      <c r="BV306" s="85">
        <f t="shared" si="297"/>
        <v>1</v>
      </c>
      <c r="BW306" s="85">
        <f t="shared" si="301"/>
        <v>0</v>
      </c>
      <c r="BX306" s="85">
        <f t="shared" si="303"/>
        <v>1</v>
      </c>
      <c r="BY306" s="85">
        <f t="shared" si="285"/>
        <v>0</v>
      </c>
      <c r="BZ306" s="40">
        <f>LOOKUP(A306,ANT!D:D,ANT!K:K)</f>
        <v>96.5277777777777</v>
      </c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73"/>
    </row>
    <row r="307" spans="1:137" s="54" customFormat="1" x14ac:dyDescent="0.2">
      <c r="A307" s="40" t="s">
        <v>675</v>
      </c>
      <c r="B307" s="55" t="s">
        <v>662</v>
      </c>
      <c r="C307" s="3">
        <v>4</v>
      </c>
      <c r="D307" s="3">
        <v>1</v>
      </c>
      <c r="E307" s="121">
        <v>11</v>
      </c>
      <c r="F307" s="2"/>
      <c r="G307" s="124">
        <v>0</v>
      </c>
      <c r="H307" s="115">
        <v>0</v>
      </c>
      <c r="I307" s="56">
        <v>9.1999999999999993</v>
      </c>
      <c r="J307" s="57" t="s">
        <v>37</v>
      </c>
      <c r="K307" s="45"/>
      <c r="L307" s="45">
        <v>24</v>
      </c>
      <c r="M307" s="45">
        <v>7</v>
      </c>
      <c r="N307" s="45"/>
      <c r="O307" s="45">
        <v>12</v>
      </c>
      <c r="P307" s="46">
        <v>1</v>
      </c>
      <c r="Q307" s="45"/>
      <c r="R307" s="76">
        <f t="shared" si="256"/>
        <v>2</v>
      </c>
      <c r="S307" s="76">
        <f t="shared" si="257"/>
        <v>1</v>
      </c>
      <c r="T307" s="76">
        <f t="shared" si="258"/>
        <v>1</v>
      </c>
      <c r="U307" s="76">
        <v>2</v>
      </c>
      <c r="V307" s="76">
        <f t="shared" si="267"/>
        <v>1</v>
      </c>
      <c r="W307" s="76">
        <f t="shared" si="268"/>
        <v>1</v>
      </c>
      <c r="X307" s="58">
        <v>4.0769230769230766</v>
      </c>
      <c r="Y307" s="58">
        <v>4.3076923076923075</v>
      </c>
      <c r="Z307" s="58">
        <v>4.4615384615384617</v>
      </c>
      <c r="AA307" s="58">
        <v>3.1538461538461537</v>
      </c>
      <c r="AB307" s="58">
        <v>5.4615384615384617</v>
      </c>
      <c r="AC307" s="58">
        <v>4.2307692307692308</v>
      </c>
      <c r="AD307" s="58">
        <v>5.166666666666667</v>
      </c>
      <c r="AE307" s="58">
        <v>4.25</v>
      </c>
      <c r="AF307" s="58">
        <v>3.75</v>
      </c>
      <c r="AG307" s="58">
        <v>4.3076923076923075</v>
      </c>
      <c r="AH307" s="58">
        <v>4.083333333333333</v>
      </c>
      <c r="AI307" s="58">
        <v>4.6923076923076925</v>
      </c>
      <c r="AJ307" s="58">
        <v>5.0909090909090908</v>
      </c>
      <c r="AK307" s="58">
        <v>5.083333333333333</v>
      </c>
      <c r="AL307" s="58">
        <v>4.625</v>
      </c>
      <c r="AM307" s="58">
        <v>5</v>
      </c>
      <c r="AN307" s="74">
        <v>4.7692307692307692</v>
      </c>
      <c r="AO307" s="49">
        <v>4.8983100233100227</v>
      </c>
      <c r="AP307" s="49">
        <v>4.3115384615384613</v>
      </c>
      <c r="AQ307" s="49">
        <v>4.2820512820512819</v>
      </c>
      <c r="AR307" s="50">
        <v>4.8728875291375289</v>
      </c>
      <c r="AS307" s="51">
        <v>61.5</v>
      </c>
      <c r="AT307" s="51">
        <v>-42</v>
      </c>
      <c r="AU307" s="51">
        <v>22</v>
      </c>
      <c r="AV307" s="87">
        <f t="shared" si="305"/>
        <v>1</v>
      </c>
      <c r="AW307" s="85">
        <f t="shared" si="305"/>
        <v>1</v>
      </c>
      <c r="AX307" s="85">
        <f t="shared" si="305"/>
        <v>0</v>
      </c>
      <c r="AY307" s="85">
        <f t="shared" si="305"/>
        <v>1</v>
      </c>
      <c r="AZ307" s="85" t="e">
        <f t="shared" si="259"/>
        <v>#N/A</v>
      </c>
      <c r="BA307" s="85" t="e">
        <f t="shared" si="260"/>
        <v>#N/A</v>
      </c>
      <c r="BB307" s="85">
        <f t="shared" si="261"/>
        <v>0</v>
      </c>
      <c r="BC307" s="85" t="e">
        <f t="shared" si="262"/>
        <v>#N/A</v>
      </c>
      <c r="BD307" s="85">
        <f t="shared" si="263"/>
        <v>1</v>
      </c>
      <c r="BE307" s="85">
        <f t="shared" si="264"/>
        <v>0</v>
      </c>
      <c r="BF307" s="85">
        <f t="shared" si="265"/>
        <v>0</v>
      </c>
      <c r="BG307" s="79">
        <f t="shared" si="276"/>
        <v>3</v>
      </c>
      <c r="BH307" s="79">
        <f t="shared" si="266"/>
        <v>3</v>
      </c>
      <c r="BI307" s="85">
        <f t="shared" si="282"/>
        <v>0</v>
      </c>
      <c r="BJ307" s="85">
        <f t="shared" si="275"/>
        <v>0</v>
      </c>
      <c r="BK307" s="85">
        <f t="shared" si="291"/>
        <v>0</v>
      </c>
      <c r="BL307" s="85">
        <f t="shared" si="287"/>
        <v>0</v>
      </c>
      <c r="BM307" s="85">
        <f t="shared" si="304"/>
        <v>1</v>
      </c>
      <c r="BN307" s="85">
        <f t="shared" si="286"/>
        <v>1</v>
      </c>
      <c r="BO307" s="85">
        <f t="shared" si="302"/>
        <v>1</v>
      </c>
      <c r="BP307" s="85">
        <f t="shared" si="293"/>
        <v>1</v>
      </c>
      <c r="BQ307" s="85">
        <f t="shared" si="288"/>
        <v>0</v>
      </c>
      <c r="BR307" s="85">
        <f t="shared" si="289"/>
        <v>1</v>
      </c>
      <c r="BS307" s="85">
        <f t="shared" si="283"/>
        <v>0</v>
      </c>
      <c r="BT307" s="85">
        <f t="shared" si="296"/>
        <v>1</v>
      </c>
      <c r="BU307" s="85">
        <f t="shared" si="290"/>
        <v>1</v>
      </c>
      <c r="BV307" s="85">
        <f t="shared" si="297"/>
        <v>1</v>
      </c>
      <c r="BW307" s="85">
        <f t="shared" si="301"/>
        <v>1</v>
      </c>
      <c r="BX307" s="85">
        <f t="shared" si="303"/>
        <v>1</v>
      </c>
      <c r="BY307" s="85">
        <f t="shared" si="285"/>
        <v>1</v>
      </c>
      <c r="BZ307" s="40">
        <f>LOOKUP(A307,ANT!D:D,ANT!K:K)</f>
        <v>86.8055555555555</v>
      </c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73"/>
    </row>
    <row r="308" spans="1:137" s="54" customFormat="1" ht="17" x14ac:dyDescent="0.2">
      <c r="A308" s="40" t="s">
        <v>677</v>
      </c>
      <c r="B308" s="55" t="s">
        <v>662</v>
      </c>
      <c r="C308" s="3">
        <v>4</v>
      </c>
      <c r="D308" s="3">
        <v>1</v>
      </c>
      <c r="E308" s="121">
        <v>11</v>
      </c>
      <c r="F308" s="2"/>
      <c r="G308" s="124">
        <v>0</v>
      </c>
      <c r="H308" s="115">
        <v>0</v>
      </c>
      <c r="I308" s="56">
        <v>9.8000000000000007</v>
      </c>
      <c r="J308" s="57" t="s">
        <v>84</v>
      </c>
      <c r="K308" s="45"/>
      <c r="L308" s="45">
        <v>8</v>
      </c>
      <c r="M308" s="45"/>
      <c r="N308" s="45"/>
      <c r="O308" s="45">
        <v>12</v>
      </c>
      <c r="P308" s="46">
        <v>0</v>
      </c>
      <c r="Q308" s="45">
        <v>1</v>
      </c>
      <c r="R308" s="76">
        <f t="shared" si="256"/>
        <v>1</v>
      </c>
      <c r="S308" s="76">
        <f t="shared" si="257"/>
        <v>1</v>
      </c>
      <c r="T308" s="76">
        <f t="shared" si="258"/>
        <v>0</v>
      </c>
      <c r="U308" s="76">
        <v>1</v>
      </c>
      <c r="V308" s="76">
        <f t="shared" si="267"/>
        <v>1</v>
      </c>
      <c r="W308" s="76">
        <f t="shared" si="268"/>
        <v>0</v>
      </c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70"/>
      <c r="AO308" s="49"/>
      <c r="AP308" s="49"/>
      <c r="AQ308" s="49"/>
      <c r="AR308" s="50"/>
      <c r="AS308" s="51">
        <v>-72</v>
      </c>
      <c r="AT308" s="51">
        <v>115.5</v>
      </c>
      <c r="AU308" s="51">
        <v>74</v>
      </c>
      <c r="AV308" s="87" t="s">
        <v>788</v>
      </c>
      <c r="AW308" s="85" t="s">
        <v>788</v>
      </c>
      <c r="AX308" s="85" t="s">
        <v>788</v>
      </c>
      <c r="AY308" s="85" t="s">
        <v>788</v>
      </c>
      <c r="AZ308" s="85" t="str">
        <f t="shared" si="259"/>
        <v>NA</v>
      </c>
      <c r="BA308" s="85" t="str">
        <f t="shared" si="260"/>
        <v>NA</v>
      </c>
      <c r="BB308" s="85" t="str">
        <f t="shared" si="261"/>
        <v>NA</v>
      </c>
      <c r="BC308" s="85" t="str">
        <f t="shared" si="262"/>
        <v>NA</v>
      </c>
      <c r="BD308" s="85">
        <f t="shared" si="263"/>
        <v>0</v>
      </c>
      <c r="BE308" s="85">
        <f t="shared" si="264"/>
        <v>1</v>
      </c>
      <c r="BF308" s="85">
        <f t="shared" si="265"/>
        <v>0</v>
      </c>
      <c r="BG308" s="79" t="str">
        <f t="shared" si="276"/>
        <v>NA</v>
      </c>
      <c r="BH308" s="79" t="str">
        <f t="shared" si="266"/>
        <v>NA</v>
      </c>
      <c r="BI308" s="85" t="str">
        <f t="shared" si="282"/>
        <v>NA</v>
      </c>
      <c r="BJ308" s="85" t="str">
        <f t="shared" si="275"/>
        <v>NA</v>
      </c>
      <c r="BK308" s="85" t="str">
        <f t="shared" si="291"/>
        <v>NA</v>
      </c>
      <c r="BL308" s="85" t="str">
        <f t="shared" si="287"/>
        <v>NA</v>
      </c>
      <c r="BM308" s="85" t="str">
        <f t="shared" si="304"/>
        <v>NA</v>
      </c>
      <c r="BN308" s="85" t="str">
        <f t="shared" si="286"/>
        <v>NA</v>
      </c>
      <c r="BO308" s="85" t="str">
        <f t="shared" si="302"/>
        <v>NA</v>
      </c>
      <c r="BP308" s="85" t="str">
        <f t="shared" si="293"/>
        <v>NA</v>
      </c>
      <c r="BQ308" s="85" t="str">
        <f t="shared" si="288"/>
        <v>NA</v>
      </c>
      <c r="BR308" s="85" t="str">
        <f t="shared" si="289"/>
        <v>NA</v>
      </c>
      <c r="BS308" s="85" t="str">
        <f t="shared" si="283"/>
        <v>NA</v>
      </c>
      <c r="BT308" s="85" t="str">
        <f t="shared" si="296"/>
        <v>NA</v>
      </c>
      <c r="BU308" s="85" t="str">
        <f t="shared" si="290"/>
        <v>NA</v>
      </c>
      <c r="BV308" s="85" t="str">
        <f t="shared" si="297"/>
        <v>NA</v>
      </c>
      <c r="BW308" s="85" t="str">
        <f t="shared" si="301"/>
        <v>NA</v>
      </c>
      <c r="BX308" s="85" t="str">
        <f t="shared" si="303"/>
        <v>NA</v>
      </c>
      <c r="BY308" s="85" t="str">
        <f t="shared" si="285"/>
        <v>NA</v>
      </c>
      <c r="BZ308" s="40">
        <f>LOOKUP(A308,ANT!D:D,ANT!K:K)</f>
        <v>71.5277777777777</v>
      </c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73"/>
    </row>
    <row r="309" spans="1:137" s="54" customFormat="1" ht="17" x14ac:dyDescent="0.2">
      <c r="A309" s="40" t="s">
        <v>679</v>
      </c>
      <c r="B309" s="55" t="s">
        <v>662</v>
      </c>
      <c r="C309" s="3">
        <v>4</v>
      </c>
      <c r="D309" s="3">
        <v>1</v>
      </c>
      <c r="E309" s="121">
        <v>11</v>
      </c>
      <c r="F309" s="2"/>
      <c r="G309" s="124">
        <v>0</v>
      </c>
      <c r="H309" s="115">
        <v>1</v>
      </c>
      <c r="I309" s="56">
        <v>9.6</v>
      </c>
      <c r="J309" s="57" t="s">
        <v>84</v>
      </c>
      <c r="K309" s="45"/>
      <c r="L309" s="45">
        <v>6</v>
      </c>
      <c r="M309" s="45">
        <v>8</v>
      </c>
      <c r="N309" s="45"/>
      <c r="O309" s="45">
        <v>12</v>
      </c>
      <c r="P309" s="46">
        <v>0</v>
      </c>
      <c r="Q309" s="45">
        <v>1</v>
      </c>
      <c r="R309" s="76">
        <f t="shared" si="256"/>
        <v>2</v>
      </c>
      <c r="S309" s="76">
        <f t="shared" si="257"/>
        <v>1</v>
      </c>
      <c r="T309" s="76">
        <f t="shared" si="258"/>
        <v>0</v>
      </c>
      <c r="U309" s="76">
        <v>2</v>
      </c>
      <c r="V309" s="76">
        <f t="shared" si="267"/>
        <v>1</v>
      </c>
      <c r="W309" s="76">
        <f t="shared" si="268"/>
        <v>0</v>
      </c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70"/>
      <c r="AO309" s="49"/>
      <c r="AP309" s="49"/>
      <c r="AQ309" s="49"/>
      <c r="AR309" s="50"/>
      <c r="AS309" s="51">
        <v>90</v>
      </c>
      <c r="AT309" s="51">
        <v>41</v>
      </c>
      <c r="AU309" s="51">
        <v>259</v>
      </c>
      <c r="AV309" s="87" t="s">
        <v>788</v>
      </c>
      <c r="AW309" s="85" t="s">
        <v>788</v>
      </c>
      <c r="AX309" s="85" t="s">
        <v>788</v>
      </c>
      <c r="AY309" s="85" t="s">
        <v>788</v>
      </c>
      <c r="AZ309" s="85" t="str">
        <f t="shared" si="259"/>
        <v>NA</v>
      </c>
      <c r="BA309" s="85" t="str">
        <f t="shared" si="260"/>
        <v>NA</v>
      </c>
      <c r="BB309" s="85" t="str">
        <f t="shared" si="261"/>
        <v>NA</v>
      </c>
      <c r="BC309" s="85" t="str">
        <f t="shared" si="262"/>
        <v>NA</v>
      </c>
      <c r="BD309" s="85">
        <f t="shared" si="263"/>
        <v>1</v>
      </c>
      <c r="BE309" s="85" t="e">
        <f t="shared" si="264"/>
        <v>#N/A</v>
      </c>
      <c r="BF309" s="85">
        <f t="shared" si="265"/>
        <v>1</v>
      </c>
      <c r="BG309" s="79" t="str">
        <f t="shared" si="276"/>
        <v>NA</v>
      </c>
      <c r="BH309" s="79" t="str">
        <f t="shared" si="266"/>
        <v>NA</v>
      </c>
      <c r="BI309" s="85" t="str">
        <f t="shared" si="282"/>
        <v>NA</v>
      </c>
      <c r="BJ309" s="85" t="str">
        <f t="shared" si="275"/>
        <v>NA</v>
      </c>
      <c r="BK309" s="85" t="str">
        <f t="shared" si="291"/>
        <v>NA</v>
      </c>
      <c r="BL309" s="85" t="str">
        <f t="shared" si="287"/>
        <v>NA</v>
      </c>
      <c r="BM309" s="85" t="str">
        <f t="shared" si="304"/>
        <v>NA</v>
      </c>
      <c r="BN309" s="85" t="str">
        <f t="shared" si="286"/>
        <v>NA</v>
      </c>
      <c r="BO309" s="85" t="str">
        <f t="shared" si="302"/>
        <v>NA</v>
      </c>
      <c r="BP309" s="85" t="str">
        <f t="shared" si="293"/>
        <v>NA</v>
      </c>
      <c r="BQ309" s="85" t="str">
        <f t="shared" si="288"/>
        <v>NA</v>
      </c>
      <c r="BR309" s="85" t="str">
        <f t="shared" si="289"/>
        <v>NA</v>
      </c>
      <c r="BS309" s="85" t="str">
        <f t="shared" si="283"/>
        <v>NA</v>
      </c>
      <c r="BT309" s="85" t="str">
        <f t="shared" si="296"/>
        <v>NA</v>
      </c>
      <c r="BU309" s="85" t="str">
        <f t="shared" si="290"/>
        <v>NA</v>
      </c>
      <c r="BV309" s="85" t="str">
        <f t="shared" si="297"/>
        <v>NA</v>
      </c>
      <c r="BW309" s="85" t="str">
        <f t="shared" si="301"/>
        <v>NA</v>
      </c>
      <c r="BX309" s="85" t="str">
        <f t="shared" si="303"/>
        <v>NA</v>
      </c>
      <c r="BY309" s="85" t="str">
        <f t="shared" si="285"/>
        <v>NA</v>
      </c>
      <c r="BZ309" s="40">
        <f>LOOKUP(A309,ANT!D:D,ANT!K:K)</f>
        <v>93.75</v>
      </c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73"/>
    </row>
    <row r="310" spans="1:137" s="54" customFormat="1" ht="17" x14ac:dyDescent="0.2">
      <c r="A310" s="40" t="s">
        <v>681</v>
      </c>
      <c r="B310" s="55" t="s">
        <v>683</v>
      </c>
      <c r="C310" s="3">
        <v>4</v>
      </c>
      <c r="D310" s="3">
        <v>1</v>
      </c>
      <c r="E310" s="121">
        <v>12</v>
      </c>
      <c r="F310" s="2"/>
      <c r="G310" s="124">
        <v>0</v>
      </c>
      <c r="H310" s="115">
        <v>0</v>
      </c>
      <c r="I310" s="56">
        <v>9.6</v>
      </c>
      <c r="J310" s="57" t="s">
        <v>84</v>
      </c>
      <c r="K310" s="45"/>
      <c r="L310" s="45">
        <v>9</v>
      </c>
      <c r="M310" s="45"/>
      <c r="N310" s="45"/>
      <c r="O310" s="45">
        <v>12</v>
      </c>
      <c r="P310" s="46">
        <v>1</v>
      </c>
      <c r="Q310" s="45"/>
      <c r="R310" s="76">
        <f t="shared" si="256"/>
        <v>1</v>
      </c>
      <c r="S310" s="76">
        <f t="shared" si="257"/>
        <v>1</v>
      </c>
      <c r="T310" s="76">
        <f t="shared" si="258"/>
        <v>1</v>
      </c>
      <c r="U310" s="76">
        <v>1</v>
      </c>
      <c r="V310" s="76">
        <f t="shared" si="267"/>
        <v>1</v>
      </c>
      <c r="W310" s="76">
        <f t="shared" si="268"/>
        <v>1</v>
      </c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70"/>
      <c r="AO310" s="49"/>
      <c r="AP310" s="49"/>
      <c r="AQ310" s="49"/>
      <c r="AR310" s="50"/>
      <c r="AS310" s="51">
        <v>63</v>
      </c>
      <c r="AT310" s="51">
        <v>68.5</v>
      </c>
      <c r="AU310" s="51">
        <v>52</v>
      </c>
      <c r="AV310" s="87" t="s">
        <v>788</v>
      </c>
      <c r="AW310" s="85" t="s">
        <v>788</v>
      </c>
      <c r="AX310" s="85" t="s">
        <v>788</v>
      </c>
      <c r="AY310" s="85" t="s">
        <v>788</v>
      </c>
      <c r="AZ310" s="85" t="str">
        <f t="shared" si="259"/>
        <v>NA</v>
      </c>
      <c r="BA310" s="85" t="str">
        <f t="shared" si="260"/>
        <v>NA</v>
      </c>
      <c r="BB310" s="85" t="str">
        <f t="shared" si="261"/>
        <v>NA</v>
      </c>
      <c r="BC310" s="85" t="str">
        <f t="shared" si="262"/>
        <v>NA</v>
      </c>
      <c r="BD310" s="85">
        <f t="shared" si="263"/>
        <v>1</v>
      </c>
      <c r="BE310" s="85">
        <f t="shared" si="264"/>
        <v>1</v>
      </c>
      <c r="BF310" s="85">
        <f t="shared" si="265"/>
        <v>0</v>
      </c>
      <c r="BG310" s="79" t="str">
        <f t="shared" si="276"/>
        <v>NA</v>
      </c>
      <c r="BH310" s="79" t="str">
        <f t="shared" si="266"/>
        <v>NA</v>
      </c>
      <c r="BI310" s="85" t="str">
        <f t="shared" si="282"/>
        <v>NA</v>
      </c>
      <c r="BJ310" s="85" t="str">
        <f t="shared" si="275"/>
        <v>NA</v>
      </c>
      <c r="BK310" s="85" t="str">
        <f t="shared" si="291"/>
        <v>NA</v>
      </c>
      <c r="BL310" s="85" t="str">
        <f t="shared" si="287"/>
        <v>NA</v>
      </c>
      <c r="BM310" s="85" t="str">
        <f t="shared" si="304"/>
        <v>NA</v>
      </c>
      <c r="BN310" s="85" t="str">
        <f t="shared" si="286"/>
        <v>NA</v>
      </c>
      <c r="BO310" s="85" t="str">
        <f t="shared" si="302"/>
        <v>NA</v>
      </c>
      <c r="BP310" s="85" t="str">
        <f t="shared" si="293"/>
        <v>NA</v>
      </c>
      <c r="BQ310" s="85" t="str">
        <f t="shared" si="288"/>
        <v>NA</v>
      </c>
      <c r="BR310" s="85" t="str">
        <f t="shared" si="289"/>
        <v>NA</v>
      </c>
      <c r="BS310" s="85" t="str">
        <f t="shared" si="283"/>
        <v>NA</v>
      </c>
      <c r="BT310" s="85" t="str">
        <f t="shared" si="296"/>
        <v>NA</v>
      </c>
      <c r="BU310" s="85" t="str">
        <f t="shared" si="290"/>
        <v>NA</v>
      </c>
      <c r="BV310" s="85" t="str">
        <f t="shared" si="297"/>
        <v>NA</v>
      </c>
      <c r="BW310" s="85" t="str">
        <f t="shared" si="301"/>
        <v>NA</v>
      </c>
      <c r="BX310" s="85" t="str">
        <f t="shared" si="303"/>
        <v>NA</v>
      </c>
      <c r="BY310" s="85" t="str">
        <f t="shared" si="285"/>
        <v>NA</v>
      </c>
      <c r="BZ310" s="40">
        <f>LOOKUP(A310,ANT!D:D,ANT!K:K)</f>
        <v>96.5277777777777</v>
      </c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73"/>
    </row>
    <row r="311" spans="1:137" s="54" customFormat="1" x14ac:dyDescent="0.2">
      <c r="A311" s="40" t="s">
        <v>684</v>
      </c>
      <c r="B311" s="55" t="s">
        <v>683</v>
      </c>
      <c r="C311" s="3">
        <v>4</v>
      </c>
      <c r="D311" s="3">
        <v>1</v>
      </c>
      <c r="E311" s="121">
        <v>12</v>
      </c>
      <c r="F311" s="2"/>
      <c r="G311" s="124">
        <v>0</v>
      </c>
      <c r="H311" s="115">
        <v>1</v>
      </c>
      <c r="I311" s="56">
        <v>9.4</v>
      </c>
      <c r="J311" s="57" t="s">
        <v>37</v>
      </c>
      <c r="K311" s="45"/>
      <c r="L311" s="45">
        <v>9</v>
      </c>
      <c r="M311" s="45"/>
      <c r="N311" s="45"/>
      <c r="O311" s="45">
        <v>13</v>
      </c>
      <c r="P311" s="46">
        <v>0</v>
      </c>
      <c r="Q311" s="45">
        <v>1</v>
      </c>
      <c r="R311" s="76">
        <f t="shared" si="256"/>
        <v>1</v>
      </c>
      <c r="S311" s="76">
        <f t="shared" si="257"/>
        <v>1</v>
      </c>
      <c r="T311" s="76">
        <f t="shared" si="258"/>
        <v>0</v>
      </c>
      <c r="U311" s="76">
        <v>1</v>
      </c>
      <c r="V311" s="76">
        <f t="shared" si="267"/>
        <v>1</v>
      </c>
      <c r="W311" s="76">
        <f t="shared" si="268"/>
        <v>0</v>
      </c>
      <c r="X311" s="58">
        <v>4.4615384615384617</v>
      </c>
      <c r="Y311" s="58">
        <v>4</v>
      </c>
      <c r="Z311" s="58">
        <v>5.5384615384615383</v>
      </c>
      <c r="AA311" s="58">
        <v>4.7692307692307692</v>
      </c>
      <c r="AB311" s="58">
        <v>5.5384615384615383</v>
      </c>
      <c r="AC311" s="58">
        <v>3.3076923076923075</v>
      </c>
      <c r="AD311" s="58">
        <v>3.75</v>
      </c>
      <c r="AE311" s="58">
        <v>3.8333333333333335</v>
      </c>
      <c r="AF311" s="58">
        <v>4.166666666666667</v>
      </c>
      <c r="AG311" s="58">
        <v>5.9230769230769234</v>
      </c>
      <c r="AH311" s="58">
        <v>4.666666666666667</v>
      </c>
      <c r="AI311" s="58">
        <v>3.8461538461538463</v>
      </c>
      <c r="AJ311" s="58">
        <v>5.0769230769230766</v>
      </c>
      <c r="AK311" s="58">
        <v>6</v>
      </c>
      <c r="AL311" s="58">
        <v>4.125</v>
      </c>
      <c r="AM311" s="58">
        <v>3</v>
      </c>
      <c r="AN311" s="59">
        <v>3.6923076923076925</v>
      </c>
      <c r="AO311" s="49">
        <v>4.4096153846153845</v>
      </c>
      <c r="AP311" s="49">
        <v>4.4679487179487181</v>
      </c>
      <c r="AQ311" s="49">
        <v>4.6025641025641022</v>
      </c>
      <c r="AR311" s="50">
        <v>4.7620192307692308</v>
      </c>
      <c r="AS311" s="51">
        <v>148</v>
      </c>
      <c r="AT311" s="51">
        <v>-18</v>
      </c>
      <c r="AU311" s="51">
        <v>91.5</v>
      </c>
      <c r="AV311" s="87">
        <f t="shared" ref="AV311:AY316" si="306">IF(AO311&lt;MEDIAN(AO:AO),0,1)</f>
        <v>0</v>
      </c>
      <c r="AW311" s="85">
        <f t="shared" si="306"/>
        <v>1</v>
      </c>
      <c r="AX311" s="85">
        <f t="shared" si="306"/>
        <v>1</v>
      </c>
      <c r="AY311" s="85">
        <f t="shared" si="306"/>
        <v>0</v>
      </c>
      <c r="AZ311" s="85">
        <f t="shared" si="259"/>
        <v>0</v>
      </c>
      <c r="BA311" s="85" t="e">
        <f t="shared" si="260"/>
        <v>#N/A</v>
      </c>
      <c r="BB311" s="85" t="e">
        <f t="shared" si="261"/>
        <v>#N/A</v>
      </c>
      <c r="BC311" s="85" t="e">
        <f t="shared" si="262"/>
        <v>#N/A</v>
      </c>
      <c r="BD311" s="85">
        <f t="shared" si="263"/>
        <v>1</v>
      </c>
      <c r="BE311" s="85">
        <f t="shared" si="264"/>
        <v>0</v>
      </c>
      <c r="BF311" s="85">
        <f t="shared" si="265"/>
        <v>0</v>
      </c>
      <c r="BG311" s="79">
        <f t="shared" si="276"/>
        <v>1</v>
      </c>
      <c r="BH311" s="79">
        <f t="shared" si="266"/>
        <v>1</v>
      </c>
      <c r="BI311" s="85">
        <f t="shared" si="282"/>
        <v>0</v>
      </c>
      <c r="BJ311" s="85">
        <f t="shared" si="275"/>
        <v>0</v>
      </c>
      <c r="BK311" s="85">
        <f t="shared" si="291"/>
        <v>1</v>
      </c>
      <c r="BL311" s="85">
        <f t="shared" si="287"/>
        <v>1</v>
      </c>
      <c r="BM311" s="85">
        <f t="shared" si="304"/>
        <v>1</v>
      </c>
      <c r="BN311" s="85">
        <f t="shared" si="286"/>
        <v>0</v>
      </c>
      <c r="BO311" s="85">
        <f t="shared" si="302"/>
        <v>0</v>
      </c>
      <c r="BP311" s="85">
        <f t="shared" si="293"/>
        <v>0</v>
      </c>
      <c r="BQ311" s="85">
        <f>IF(AF311&gt;MEDIAN(AF:AF),1,0)</f>
        <v>0</v>
      </c>
      <c r="BR311" s="85">
        <f t="shared" ref="BR311:BR357" si="307">_xlfn.IFS(ISBLANK(AG311),"NA", AG311&gt;MEDIAN(AG:AG),1,AG311&lt;MEDIAN(AG:AG),0)</f>
        <v>1</v>
      </c>
      <c r="BS311" s="85">
        <f>IF(AH311&gt;MEDIAN(AH:AH),1,0)</f>
        <v>0</v>
      </c>
      <c r="BT311" s="85">
        <f t="shared" si="296"/>
        <v>0</v>
      </c>
      <c r="BU311" s="85">
        <f>IF(AJ311&gt;MEDIAN(AJ:AJ),1,0)</f>
        <v>0</v>
      </c>
      <c r="BV311" s="85">
        <f t="shared" si="297"/>
        <v>1</v>
      </c>
      <c r="BW311" s="85">
        <f t="shared" si="301"/>
        <v>0</v>
      </c>
      <c r="BX311" s="85">
        <f t="shared" si="303"/>
        <v>0</v>
      </c>
      <c r="BY311" s="85">
        <f t="shared" si="285"/>
        <v>0</v>
      </c>
      <c r="BZ311" s="40">
        <f>LOOKUP(A311,ANT!D:D,ANT!K:K)</f>
        <v>93.75</v>
      </c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73"/>
    </row>
    <row r="312" spans="1:137" s="54" customFormat="1" x14ac:dyDescent="0.2">
      <c r="A312" s="40" t="s">
        <v>686</v>
      </c>
      <c r="B312" s="55" t="s">
        <v>683</v>
      </c>
      <c r="C312" s="3">
        <v>4</v>
      </c>
      <c r="D312" s="3">
        <v>1</v>
      </c>
      <c r="E312" s="121">
        <v>12</v>
      </c>
      <c r="F312" s="2"/>
      <c r="G312" s="124">
        <v>0</v>
      </c>
      <c r="H312" s="115">
        <v>1</v>
      </c>
      <c r="I312" s="56">
        <v>9.4</v>
      </c>
      <c r="J312" s="57" t="s">
        <v>37</v>
      </c>
      <c r="K312" s="45"/>
      <c r="L312" s="45">
        <v>9</v>
      </c>
      <c r="M312" s="45"/>
      <c r="N312" s="45"/>
      <c r="O312" s="45">
        <v>12</v>
      </c>
      <c r="P312" s="46">
        <v>1</v>
      </c>
      <c r="Q312" s="45"/>
      <c r="R312" s="76">
        <f t="shared" si="256"/>
        <v>1</v>
      </c>
      <c r="S312" s="76">
        <f t="shared" si="257"/>
        <v>1</v>
      </c>
      <c r="T312" s="76">
        <f t="shared" si="258"/>
        <v>1</v>
      </c>
      <c r="U312" s="76">
        <v>1</v>
      </c>
      <c r="V312" s="76">
        <f t="shared" si="267"/>
        <v>1</v>
      </c>
      <c r="W312" s="76">
        <f t="shared" si="268"/>
        <v>1</v>
      </c>
      <c r="X312" s="58">
        <v>4.615384615384615</v>
      </c>
      <c r="Y312" s="58">
        <v>5.75</v>
      </c>
      <c r="Z312" s="58">
        <v>4.5384615384615383</v>
      </c>
      <c r="AA312" s="58">
        <v>4.0769230769230766</v>
      </c>
      <c r="AB312" s="58">
        <v>6.2307692307692308</v>
      </c>
      <c r="AC312" s="58">
        <v>5.0769230769230766</v>
      </c>
      <c r="AD312" s="58">
        <v>5.7272727272727275</v>
      </c>
      <c r="AE312" s="58">
        <v>4.833333333333333</v>
      </c>
      <c r="AF312" s="58">
        <v>5.2727272727272725</v>
      </c>
      <c r="AG312" s="58">
        <v>4.384615384615385</v>
      </c>
      <c r="AH312" s="58">
        <v>5.384615384615385</v>
      </c>
      <c r="AI312" s="58">
        <v>4.4615384615384617</v>
      </c>
      <c r="AJ312" s="58">
        <v>5.5384615384615383</v>
      </c>
      <c r="AK312" s="58">
        <v>5.666666666666667</v>
      </c>
      <c r="AL312" s="58">
        <v>4.375</v>
      </c>
      <c r="AM312" s="58">
        <v>4.2</v>
      </c>
      <c r="AN312" s="59">
        <v>4.3076923076923075</v>
      </c>
      <c r="AO312" s="49">
        <v>4.8483333333333336</v>
      </c>
      <c r="AP312" s="49">
        <v>5.1205128205128201</v>
      </c>
      <c r="AQ312" s="49">
        <v>5.0480769230769225</v>
      </c>
      <c r="AR312" s="50">
        <v>5.010416666666667</v>
      </c>
      <c r="AS312" s="51">
        <v>26</v>
      </c>
      <c r="AT312" s="51">
        <v>-63</v>
      </c>
      <c r="AU312" s="51">
        <v>51</v>
      </c>
      <c r="AV312" s="87">
        <f t="shared" si="306"/>
        <v>1</v>
      </c>
      <c r="AW312" s="85">
        <f t="shared" si="306"/>
        <v>1</v>
      </c>
      <c r="AX312" s="85">
        <f t="shared" si="306"/>
        <v>1</v>
      </c>
      <c r="AY312" s="85">
        <f t="shared" si="306"/>
        <v>1</v>
      </c>
      <c r="AZ312" s="85" t="e">
        <f t="shared" si="259"/>
        <v>#N/A</v>
      </c>
      <c r="BA312" s="85">
        <f t="shared" si="260"/>
        <v>1</v>
      </c>
      <c r="BB312" s="85">
        <f t="shared" si="261"/>
        <v>1</v>
      </c>
      <c r="BC312" s="85" t="e">
        <f t="shared" si="262"/>
        <v>#N/A</v>
      </c>
      <c r="BD312" s="85">
        <f t="shared" si="263"/>
        <v>0</v>
      </c>
      <c r="BE312" s="85">
        <f t="shared" si="264"/>
        <v>0</v>
      </c>
      <c r="BF312" s="85">
        <f t="shared" si="265"/>
        <v>0</v>
      </c>
      <c r="BG312" s="79">
        <f t="shared" si="276"/>
        <v>3</v>
      </c>
      <c r="BH312" s="79">
        <f t="shared" si="266"/>
        <v>3</v>
      </c>
      <c r="BI312" s="85">
        <f>IF(X312&gt;MEDIAN(X:X),1,0)</f>
        <v>0</v>
      </c>
      <c r="BJ312" s="85">
        <f t="shared" si="275"/>
        <v>1</v>
      </c>
      <c r="BK312" s="85">
        <f t="shared" si="291"/>
        <v>0</v>
      </c>
      <c r="BL312" s="85">
        <f t="shared" si="287"/>
        <v>0</v>
      </c>
      <c r="BM312" s="85">
        <f t="shared" si="304"/>
        <v>1</v>
      </c>
      <c r="BN312" s="85">
        <f t="shared" si="286"/>
        <v>1</v>
      </c>
      <c r="BO312" s="85">
        <f t="shared" si="302"/>
        <v>1</v>
      </c>
      <c r="BP312" s="85">
        <f t="shared" si="293"/>
        <v>1</v>
      </c>
      <c r="BQ312" s="85">
        <f t="shared" ref="BQ312:BQ319" si="308">_xlfn.IFS(ISBLANK(AF312),"NA", AF312&gt;MEDIAN(AF:AF),1,AF312&lt;MEDIAN(AF:AF),0)</f>
        <v>1</v>
      </c>
      <c r="BR312" s="85">
        <f t="shared" si="307"/>
        <v>1</v>
      </c>
      <c r="BS312" s="85">
        <f t="shared" ref="BS312:BS357" si="309">_xlfn.IFS(ISBLANK(AH312),"NA", AH312&gt;MEDIAN(AH:AH),1,AH312&lt;MEDIAN(AH:AH),0)</f>
        <v>1</v>
      </c>
      <c r="BT312" s="85">
        <f t="shared" si="296"/>
        <v>0</v>
      </c>
      <c r="BU312" s="85">
        <f t="shared" ref="BU312:BU357" si="310">_xlfn.IFS(ISBLANK(AJ312),"NA", AJ312&gt;MEDIAN(AJ:AJ),1,AJ312&lt;MEDIAN(AJ:AJ),0)</f>
        <v>1</v>
      </c>
      <c r="BV312" s="85">
        <f t="shared" si="297"/>
        <v>1</v>
      </c>
      <c r="BW312" s="85">
        <f t="shared" si="301"/>
        <v>0</v>
      </c>
      <c r="BX312" s="85">
        <f t="shared" si="303"/>
        <v>0</v>
      </c>
      <c r="BY312" s="85">
        <f t="shared" ref="BY312:BY343" si="311">_xlfn.IFS(ISBLANK(AN312),"NA", AN312&gt;MEDIAN(AN:AN),1,AN312&lt;MEDIAN(AN:AN),0)</f>
        <v>0</v>
      </c>
      <c r="BZ312" s="40">
        <f>LOOKUP(A312,ANT!D:D,ANT!K:K)</f>
        <v>86.8055555555555</v>
      </c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73"/>
    </row>
    <row r="313" spans="1:137" s="54" customFormat="1" x14ac:dyDescent="0.2">
      <c r="A313" s="40" t="s">
        <v>688</v>
      </c>
      <c r="B313" s="55" t="s">
        <v>683</v>
      </c>
      <c r="C313" s="3">
        <v>4</v>
      </c>
      <c r="D313" s="3">
        <v>1</v>
      </c>
      <c r="E313" s="121">
        <v>12</v>
      </c>
      <c r="F313" s="2"/>
      <c r="G313" s="124">
        <v>0</v>
      </c>
      <c r="H313" s="115">
        <v>1</v>
      </c>
      <c r="I313" s="56">
        <v>9.6</v>
      </c>
      <c r="J313" s="57" t="s">
        <v>37</v>
      </c>
      <c r="K313" s="45"/>
      <c r="L313" s="45">
        <v>6</v>
      </c>
      <c r="M313" s="45">
        <v>9</v>
      </c>
      <c r="N313" s="45"/>
      <c r="O313" s="45">
        <v>12</v>
      </c>
      <c r="P313" s="46">
        <v>1</v>
      </c>
      <c r="Q313" s="45"/>
      <c r="R313" s="76">
        <f t="shared" si="256"/>
        <v>2</v>
      </c>
      <c r="S313" s="76">
        <f t="shared" si="257"/>
        <v>1</v>
      </c>
      <c r="T313" s="76">
        <f t="shared" si="258"/>
        <v>1</v>
      </c>
      <c r="U313" s="76">
        <v>2</v>
      </c>
      <c r="V313" s="76">
        <f t="shared" si="267"/>
        <v>1</v>
      </c>
      <c r="W313" s="76">
        <f t="shared" si="268"/>
        <v>1</v>
      </c>
      <c r="X313" s="58">
        <v>4.6923076923076925</v>
      </c>
      <c r="Y313" s="58">
        <v>4.6923076923076925</v>
      </c>
      <c r="Z313" s="58">
        <v>5.3076923076923075</v>
      </c>
      <c r="AA313" s="58">
        <v>3.7692307692307692</v>
      </c>
      <c r="AB313" s="58">
        <v>6.4615384615384617</v>
      </c>
      <c r="AC313" s="58">
        <v>3.8461538461538463</v>
      </c>
      <c r="AD313" s="58">
        <v>5.5</v>
      </c>
      <c r="AE313" s="58">
        <v>4.916666666666667</v>
      </c>
      <c r="AF313" s="58">
        <v>5.333333333333333</v>
      </c>
      <c r="AG313" s="58">
        <v>5.1538461538461542</v>
      </c>
      <c r="AH313" s="58">
        <v>3.2307692307692308</v>
      </c>
      <c r="AI313" s="58">
        <v>4.5384615384615383</v>
      </c>
      <c r="AJ313" s="58">
        <v>4.615384615384615</v>
      </c>
      <c r="AK313" s="58">
        <v>5.5</v>
      </c>
      <c r="AL313" s="58">
        <v>5.125</v>
      </c>
      <c r="AM313" s="58">
        <v>3.6</v>
      </c>
      <c r="AN313" s="59">
        <v>4.5384615384615383</v>
      </c>
      <c r="AO313" s="49">
        <v>4.6757692307692311</v>
      </c>
      <c r="AP313" s="49">
        <v>4.8269230769230766</v>
      </c>
      <c r="AQ313" s="49">
        <v>4.7948717948717956</v>
      </c>
      <c r="AR313" s="50">
        <v>4.9447115384615383</v>
      </c>
      <c r="AS313" s="62">
        <v>69</v>
      </c>
      <c r="AT313" s="62">
        <v>58</v>
      </c>
      <c r="AU313" s="62">
        <v>-10.5</v>
      </c>
      <c r="AV313" s="87">
        <f t="shared" si="306"/>
        <v>0</v>
      </c>
      <c r="AW313" s="85">
        <f t="shared" si="306"/>
        <v>1</v>
      </c>
      <c r="AX313" s="85">
        <f t="shared" si="306"/>
        <v>1</v>
      </c>
      <c r="AY313" s="85">
        <f t="shared" si="306"/>
        <v>1</v>
      </c>
      <c r="AZ313" s="85" t="e">
        <f t="shared" si="259"/>
        <v>#N/A</v>
      </c>
      <c r="BA313" s="85">
        <f t="shared" si="260"/>
        <v>1</v>
      </c>
      <c r="BB313" s="85">
        <f t="shared" si="261"/>
        <v>1</v>
      </c>
      <c r="BC313" s="85" t="e">
        <f t="shared" si="262"/>
        <v>#N/A</v>
      </c>
      <c r="BD313" s="85">
        <f t="shared" si="263"/>
        <v>1</v>
      </c>
      <c r="BE313" s="85">
        <f t="shared" si="264"/>
        <v>1</v>
      </c>
      <c r="BF313" s="85">
        <f t="shared" si="265"/>
        <v>0</v>
      </c>
      <c r="BG313" s="79">
        <f t="shared" si="276"/>
        <v>1</v>
      </c>
      <c r="BH313" s="79">
        <f t="shared" si="266"/>
        <v>3</v>
      </c>
      <c r="BI313" s="85">
        <f t="shared" ref="BI313:BI357" si="312">_xlfn.IFS(ISBLANK(X313),"NA", X313&gt;MEDIAN(X:X),1,X313&lt;MEDIAN(X:X),0)</f>
        <v>1</v>
      </c>
      <c r="BJ313" s="85">
        <f t="shared" si="275"/>
        <v>0</v>
      </c>
      <c r="BK313" s="85">
        <f t="shared" si="291"/>
        <v>1</v>
      </c>
      <c r="BL313" s="85">
        <f t="shared" si="287"/>
        <v>0</v>
      </c>
      <c r="BM313" s="85">
        <f t="shared" si="304"/>
        <v>1</v>
      </c>
      <c r="BN313" s="85">
        <f t="shared" si="286"/>
        <v>1</v>
      </c>
      <c r="BO313" s="85">
        <f t="shared" si="302"/>
        <v>1</v>
      </c>
      <c r="BP313" s="85">
        <f t="shared" si="293"/>
        <v>1</v>
      </c>
      <c r="BQ313" s="85">
        <f t="shared" si="308"/>
        <v>1</v>
      </c>
      <c r="BR313" s="85">
        <f t="shared" si="307"/>
        <v>1</v>
      </c>
      <c r="BS313" s="85">
        <f t="shared" si="309"/>
        <v>0</v>
      </c>
      <c r="BT313" s="85">
        <f t="shared" si="296"/>
        <v>0</v>
      </c>
      <c r="BU313" s="85">
        <f t="shared" si="310"/>
        <v>0</v>
      </c>
      <c r="BV313" s="85">
        <f t="shared" si="297"/>
        <v>1</v>
      </c>
      <c r="BW313" s="85">
        <f t="shared" si="301"/>
        <v>1</v>
      </c>
      <c r="BX313" s="85">
        <f t="shared" si="303"/>
        <v>0</v>
      </c>
      <c r="BY313" s="85">
        <f t="shared" si="311"/>
        <v>1</v>
      </c>
      <c r="BZ313" s="40">
        <f>LOOKUP(A313,ANT!D:D,ANT!K:K)</f>
        <v>90.9722222222222</v>
      </c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73"/>
    </row>
    <row r="314" spans="1:137" s="54" customFormat="1" x14ac:dyDescent="0.2">
      <c r="A314" s="40" t="s">
        <v>690</v>
      </c>
      <c r="B314" s="55" t="s">
        <v>683</v>
      </c>
      <c r="C314" s="3">
        <v>4</v>
      </c>
      <c r="D314" s="3">
        <v>1</v>
      </c>
      <c r="E314" s="121">
        <v>12</v>
      </c>
      <c r="F314" s="2"/>
      <c r="G314" s="124">
        <v>0</v>
      </c>
      <c r="H314" s="115">
        <v>0</v>
      </c>
      <c r="I314" s="56">
        <v>9.6999999999999993</v>
      </c>
      <c r="J314" s="57" t="s">
        <v>37</v>
      </c>
      <c r="K314" s="45"/>
      <c r="L314" s="45">
        <v>8</v>
      </c>
      <c r="M314" s="45"/>
      <c r="N314" s="45"/>
      <c r="O314" s="45">
        <v>12</v>
      </c>
      <c r="P314" s="46">
        <v>1</v>
      </c>
      <c r="Q314" s="45"/>
      <c r="R314" s="76">
        <f t="shared" si="256"/>
        <v>1</v>
      </c>
      <c r="S314" s="76">
        <f t="shared" si="257"/>
        <v>1</v>
      </c>
      <c r="T314" s="76">
        <f t="shared" si="258"/>
        <v>1</v>
      </c>
      <c r="U314" s="76">
        <v>1</v>
      </c>
      <c r="V314" s="76">
        <f t="shared" si="267"/>
        <v>1</v>
      </c>
      <c r="W314" s="76">
        <f t="shared" si="268"/>
        <v>1</v>
      </c>
      <c r="X314" s="58">
        <v>4.4615384615384617</v>
      </c>
      <c r="Y314" s="58">
        <v>4.5384615384615383</v>
      </c>
      <c r="Z314" s="58">
        <v>3.8461538461538463</v>
      </c>
      <c r="AA314" s="58">
        <v>4.8461538461538458</v>
      </c>
      <c r="AB314" s="58">
        <v>5.8461538461538458</v>
      </c>
      <c r="AC314" s="58">
        <v>2.6923076923076925</v>
      </c>
      <c r="AD314" s="58">
        <v>5.083333333333333</v>
      </c>
      <c r="AE314" s="58">
        <v>4.25</v>
      </c>
      <c r="AF314" s="58">
        <v>4.083333333333333</v>
      </c>
      <c r="AG314" s="58">
        <v>4.6923076923076925</v>
      </c>
      <c r="AH314" s="58">
        <v>5.2307692307692308</v>
      </c>
      <c r="AI314" s="58">
        <v>5.615384615384615</v>
      </c>
      <c r="AJ314" s="58">
        <v>5.1538461538461542</v>
      </c>
      <c r="AK314" s="58">
        <v>4.75</v>
      </c>
      <c r="AL314" s="58">
        <v>4.4444444444444446</v>
      </c>
      <c r="AM314" s="58">
        <v>4.4000000000000004</v>
      </c>
      <c r="AN314" s="59">
        <v>4.4222222222222225</v>
      </c>
      <c r="AO314" s="49">
        <v>4.8727350427350427</v>
      </c>
      <c r="AP314" s="49">
        <v>4.6679487179487174</v>
      </c>
      <c r="AQ314" s="49">
        <v>4.3717948717948723</v>
      </c>
      <c r="AR314" s="50">
        <v>4.9909188034188041</v>
      </c>
      <c r="AS314" s="51">
        <v>16.5</v>
      </c>
      <c r="AT314" s="51">
        <v>20</v>
      </c>
      <c r="AU314" s="51">
        <v>77.5</v>
      </c>
      <c r="AV314" s="87">
        <f t="shared" si="306"/>
        <v>1</v>
      </c>
      <c r="AW314" s="85">
        <f t="shared" si="306"/>
        <v>1</v>
      </c>
      <c r="AX314" s="85">
        <f t="shared" si="306"/>
        <v>0</v>
      </c>
      <c r="AY314" s="85">
        <f t="shared" si="306"/>
        <v>1</v>
      </c>
      <c r="AZ314" s="85" t="e">
        <f t="shared" si="259"/>
        <v>#N/A</v>
      </c>
      <c r="BA314" s="85">
        <f t="shared" si="260"/>
        <v>1</v>
      </c>
      <c r="BB314" s="85">
        <f t="shared" si="261"/>
        <v>0</v>
      </c>
      <c r="BC314" s="85" t="e">
        <f t="shared" si="262"/>
        <v>#N/A</v>
      </c>
      <c r="BD314" s="85">
        <f t="shared" si="263"/>
        <v>0</v>
      </c>
      <c r="BE314" s="85">
        <f t="shared" si="264"/>
        <v>0</v>
      </c>
      <c r="BF314" s="85">
        <f t="shared" si="265"/>
        <v>0</v>
      </c>
      <c r="BG314" s="79">
        <f t="shared" si="276"/>
        <v>3</v>
      </c>
      <c r="BH314" s="79">
        <f t="shared" si="266"/>
        <v>3</v>
      </c>
      <c r="BI314" s="85">
        <f t="shared" si="312"/>
        <v>0</v>
      </c>
      <c r="BJ314" s="85">
        <f t="shared" si="275"/>
        <v>0</v>
      </c>
      <c r="BK314" s="85">
        <f t="shared" si="291"/>
        <v>0</v>
      </c>
      <c r="BL314" s="85">
        <f t="shared" ref="BL314:BL320" si="313">_xlfn.IFS(ISBLANK(AA314),"NA", AA314&gt;MEDIAN(AA:AA),1,AA314&lt;MEDIAN(AA:AA),0)</f>
        <v>1</v>
      </c>
      <c r="BM314" s="85">
        <f t="shared" si="304"/>
        <v>1</v>
      </c>
      <c r="BN314" s="85">
        <f t="shared" si="286"/>
        <v>0</v>
      </c>
      <c r="BO314" s="85">
        <f t="shared" si="302"/>
        <v>1</v>
      </c>
      <c r="BP314" s="85">
        <f t="shared" si="293"/>
        <v>1</v>
      </c>
      <c r="BQ314" s="85">
        <f t="shared" si="308"/>
        <v>0</v>
      </c>
      <c r="BR314" s="85">
        <f t="shared" si="307"/>
        <v>1</v>
      </c>
      <c r="BS314" s="85">
        <f t="shared" si="309"/>
        <v>1</v>
      </c>
      <c r="BT314" s="85">
        <f t="shared" si="296"/>
        <v>1</v>
      </c>
      <c r="BU314" s="85">
        <f t="shared" si="310"/>
        <v>1</v>
      </c>
      <c r="BV314" s="85">
        <f t="shared" si="297"/>
        <v>0</v>
      </c>
      <c r="BW314" s="85">
        <f t="shared" si="301"/>
        <v>0</v>
      </c>
      <c r="BX314" s="85">
        <f>IF(AM314&gt;MEDIAN(AM:AM),1,0)</f>
        <v>0</v>
      </c>
      <c r="BY314" s="85">
        <f t="shared" si="311"/>
        <v>0</v>
      </c>
      <c r="BZ314" s="40">
        <f>LOOKUP(A314,ANT!D:D,ANT!K:K)</f>
        <v>97.9166666666666</v>
      </c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  <c r="DS314" s="49"/>
      <c r="DT314" s="49"/>
      <c r="DU314" s="49"/>
      <c r="DV314" s="49"/>
      <c r="DW314" s="49"/>
      <c r="DX314" s="49"/>
      <c r="DY314" s="49"/>
      <c r="DZ314" s="49"/>
      <c r="EA314" s="49"/>
      <c r="EB314" s="49"/>
      <c r="EC314" s="49"/>
      <c r="ED314" s="49"/>
      <c r="EE314" s="49"/>
      <c r="EF314" s="49"/>
      <c r="EG314" s="73"/>
    </row>
    <row r="315" spans="1:137" s="54" customFormat="1" x14ac:dyDescent="0.2">
      <c r="A315" s="40" t="s">
        <v>692</v>
      </c>
      <c r="B315" s="55" t="s">
        <v>683</v>
      </c>
      <c r="C315" s="3">
        <v>4</v>
      </c>
      <c r="D315" s="3">
        <v>1</v>
      </c>
      <c r="E315" s="121">
        <v>12</v>
      </c>
      <c r="F315" s="2"/>
      <c r="G315" s="124">
        <v>0</v>
      </c>
      <c r="H315" s="115">
        <v>0</v>
      </c>
      <c r="I315" s="56">
        <v>9.6999999999999993</v>
      </c>
      <c r="J315" s="57" t="s">
        <v>37</v>
      </c>
      <c r="K315" s="45"/>
      <c r="L315" s="45">
        <v>8</v>
      </c>
      <c r="M315" s="45"/>
      <c r="N315" s="45"/>
      <c r="O315" s="45">
        <v>10</v>
      </c>
      <c r="P315" s="46">
        <v>1</v>
      </c>
      <c r="Q315" s="45"/>
      <c r="R315" s="76">
        <f t="shared" si="256"/>
        <v>1</v>
      </c>
      <c r="S315" s="76">
        <f t="shared" si="257"/>
        <v>0</v>
      </c>
      <c r="T315" s="76">
        <f t="shared" si="258"/>
        <v>0</v>
      </c>
      <c r="U315" s="76">
        <v>1</v>
      </c>
      <c r="V315" s="76">
        <f t="shared" si="267"/>
        <v>0</v>
      </c>
      <c r="W315" s="76">
        <f t="shared" si="268"/>
        <v>0</v>
      </c>
      <c r="X315" s="58">
        <v>3.75</v>
      </c>
      <c r="Y315" s="58">
        <v>4.615384615384615</v>
      </c>
      <c r="Z315" s="58">
        <v>4.8461538461538458</v>
      </c>
      <c r="AA315" s="58">
        <v>4.2307692307692308</v>
      </c>
      <c r="AB315" s="58">
        <v>5.1538461538461542</v>
      </c>
      <c r="AC315" s="58">
        <v>4.4615384615384617</v>
      </c>
      <c r="AD315" s="58">
        <v>4.416666666666667</v>
      </c>
      <c r="AE315" s="58">
        <v>4.5</v>
      </c>
      <c r="AF315" s="58">
        <v>4.3636363636363633</v>
      </c>
      <c r="AG315" s="58">
        <v>4.0769230769230766</v>
      </c>
      <c r="AH315" s="58">
        <v>4.916666666666667</v>
      </c>
      <c r="AI315" s="58">
        <v>5.384615384615385</v>
      </c>
      <c r="AJ315" s="58">
        <v>5.384615384615385</v>
      </c>
      <c r="AK315" s="58">
        <v>5.333333333333333</v>
      </c>
      <c r="AL315" s="58">
        <v>4.125</v>
      </c>
      <c r="AM315" s="58">
        <v>4.5999999999999996</v>
      </c>
      <c r="AN315" s="59">
        <v>4.3076923076923075</v>
      </c>
      <c r="AO315" s="49">
        <v>4.9655128205128207</v>
      </c>
      <c r="AP315" s="49">
        <v>4.4547785547785548</v>
      </c>
      <c r="AQ315" s="49">
        <v>4.5096153846153841</v>
      </c>
      <c r="AR315" s="50">
        <v>5.0568910256410255</v>
      </c>
      <c r="AS315" s="51">
        <v>44.5</v>
      </c>
      <c r="AT315" s="51">
        <v>-34.5</v>
      </c>
      <c r="AU315" s="51">
        <v>65.5</v>
      </c>
      <c r="AV315" s="87">
        <f t="shared" si="306"/>
        <v>1</v>
      </c>
      <c r="AW315" s="85">
        <f t="shared" si="306"/>
        <v>1</v>
      </c>
      <c r="AX315" s="85">
        <f t="shared" si="306"/>
        <v>0</v>
      </c>
      <c r="AY315" s="85">
        <f t="shared" si="306"/>
        <v>1</v>
      </c>
      <c r="AZ315" s="85" t="e">
        <f t="shared" si="259"/>
        <v>#N/A</v>
      </c>
      <c r="BA315" s="85" t="e">
        <f t="shared" si="260"/>
        <v>#N/A</v>
      </c>
      <c r="BB315" s="85" t="e">
        <f t="shared" si="261"/>
        <v>#N/A</v>
      </c>
      <c r="BC315" s="85">
        <f t="shared" si="262"/>
        <v>1</v>
      </c>
      <c r="BD315" s="85">
        <f t="shared" si="263"/>
        <v>0</v>
      </c>
      <c r="BE315" s="85">
        <f t="shared" si="264"/>
        <v>0</v>
      </c>
      <c r="BF315" s="85">
        <f t="shared" si="265"/>
        <v>0</v>
      </c>
      <c r="BG315" s="79">
        <f t="shared" si="276"/>
        <v>3</v>
      </c>
      <c r="BH315" s="79">
        <f t="shared" si="266"/>
        <v>3</v>
      </c>
      <c r="BI315" s="85">
        <f t="shared" si="312"/>
        <v>0</v>
      </c>
      <c r="BJ315" s="85">
        <f t="shared" si="275"/>
        <v>0</v>
      </c>
      <c r="BK315" s="85">
        <f t="shared" ref="BK315:BK346" si="314">_xlfn.IFS(ISBLANK(Z315),"NA", Z315&gt;MEDIAN(Z:Z),1,Z315&lt;MEDIAN(Z:Z),0)</f>
        <v>0</v>
      </c>
      <c r="BL315" s="85">
        <f t="shared" si="313"/>
        <v>0</v>
      </c>
      <c r="BM315" s="85">
        <f t="shared" si="304"/>
        <v>0</v>
      </c>
      <c r="BN315" s="85">
        <f t="shared" si="286"/>
        <v>1</v>
      </c>
      <c r="BO315" s="85">
        <f t="shared" si="302"/>
        <v>1</v>
      </c>
      <c r="BP315" s="85">
        <f t="shared" ref="BP315:BP346" si="315">_xlfn.IFS(ISBLANK(AE315),"NA", AE315&gt;MEDIAN(AE:AE),1,AE315&lt;MEDIAN(AE:AE),0)</f>
        <v>1</v>
      </c>
      <c r="BQ315" s="85">
        <f t="shared" si="308"/>
        <v>1</v>
      </c>
      <c r="BR315" s="85">
        <f t="shared" si="307"/>
        <v>0</v>
      </c>
      <c r="BS315" s="85">
        <f t="shared" si="309"/>
        <v>1</v>
      </c>
      <c r="BT315" s="85">
        <f t="shared" si="296"/>
        <v>1</v>
      </c>
      <c r="BU315" s="85">
        <f t="shared" si="310"/>
        <v>1</v>
      </c>
      <c r="BV315" s="85">
        <f t="shared" si="297"/>
        <v>1</v>
      </c>
      <c r="BW315" s="85">
        <f t="shared" si="301"/>
        <v>0</v>
      </c>
      <c r="BX315" s="85">
        <f>_xlfn.IFS(ISBLANK(AM315),"NA", AM315&gt;MEDIAN(AM:AM),1,AM315&lt;MEDIAN(AM:AM),0)</f>
        <v>1</v>
      </c>
      <c r="BY315" s="85">
        <f t="shared" si="311"/>
        <v>0</v>
      </c>
      <c r="BZ315" s="40">
        <f>LOOKUP(A315,ANT!D:D,ANT!K:K)</f>
        <v>94.4444444444444</v>
      </c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  <c r="DS315" s="49"/>
      <c r="DT315" s="49"/>
      <c r="DU315" s="49"/>
      <c r="DV315" s="49"/>
      <c r="DW315" s="49"/>
      <c r="DX315" s="49"/>
      <c r="DY315" s="49"/>
      <c r="DZ315" s="49"/>
      <c r="EA315" s="49"/>
      <c r="EB315" s="49"/>
      <c r="EC315" s="49"/>
      <c r="ED315" s="49"/>
      <c r="EE315" s="49"/>
      <c r="EF315" s="49"/>
      <c r="EG315" s="73"/>
    </row>
    <row r="316" spans="1:137" s="54" customFormat="1" x14ac:dyDescent="0.2">
      <c r="A316" s="40" t="s">
        <v>694</v>
      </c>
      <c r="B316" s="55" t="s">
        <v>683</v>
      </c>
      <c r="C316" s="3">
        <v>4</v>
      </c>
      <c r="D316" s="3">
        <v>1</v>
      </c>
      <c r="E316" s="121">
        <v>12</v>
      </c>
      <c r="F316" s="2"/>
      <c r="G316" s="124">
        <v>0</v>
      </c>
      <c r="H316" s="115">
        <v>1</v>
      </c>
      <c r="I316" s="56">
        <v>8.9</v>
      </c>
      <c r="J316" s="57" t="s">
        <v>37</v>
      </c>
      <c r="K316" s="45"/>
      <c r="L316" s="45">
        <v>7</v>
      </c>
      <c r="M316" s="45"/>
      <c r="N316" s="45"/>
      <c r="O316" s="45">
        <v>11</v>
      </c>
      <c r="P316" s="46">
        <v>0</v>
      </c>
      <c r="Q316" s="45">
        <v>1</v>
      </c>
      <c r="R316" s="76">
        <f t="shared" si="256"/>
        <v>1</v>
      </c>
      <c r="S316" s="76">
        <f t="shared" si="257"/>
        <v>1</v>
      </c>
      <c r="T316" s="76">
        <f t="shared" si="258"/>
        <v>0</v>
      </c>
      <c r="U316" s="76">
        <v>1</v>
      </c>
      <c r="V316" s="76">
        <f t="shared" si="267"/>
        <v>0</v>
      </c>
      <c r="W316" s="76">
        <f t="shared" si="268"/>
        <v>0</v>
      </c>
      <c r="X316" s="58">
        <v>3.2307692307692308</v>
      </c>
      <c r="Y316" s="58">
        <v>4.7692307692307692</v>
      </c>
      <c r="Z316" s="58">
        <v>3.9230769230769229</v>
      </c>
      <c r="AA316" s="58">
        <v>4.4615384615384617</v>
      </c>
      <c r="AB316" s="58">
        <v>5.3076923076923075</v>
      </c>
      <c r="AC316" s="58">
        <v>2.4615384615384617</v>
      </c>
      <c r="AD316" s="58">
        <v>3.0909090909090908</v>
      </c>
      <c r="AE316" s="58">
        <v>4.0909090909090908</v>
      </c>
      <c r="AF316" s="58">
        <v>4.333333333333333</v>
      </c>
      <c r="AG316" s="58">
        <v>5.4615384615384617</v>
      </c>
      <c r="AH316" s="58">
        <v>4.384615384615385</v>
      </c>
      <c r="AI316" s="58">
        <v>4.3076923076923075</v>
      </c>
      <c r="AJ316" s="58">
        <v>4.916666666666667</v>
      </c>
      <c r="AK316" s="58">
        <v>4.75</v>
      </c>
      <c r="AL316" s="58">
        <v>3.75</v>
      </c>
      <c r="AM316" s="58">
        <v>3.4</v>
      </c>
      <c r="AN316" s="59">
        <v>3.6153846153846154</v>
      </c>
      <c r="AO316" s="49">
        <v>4.2248717948717944</v>
      </c>
      <c r="AP316" s="49">
        <v>4.2722610722610721</v>
      </c>
      <c r="AQ316" s="49">
        <v>4.0256410256410255</v>
      </c>
      <c r="AR316" s="50">
        <v>4.4310897435897436</v>
      </c>
      <c r="AS316" s="51">
        <v>27</v>
      </c>
      <c r="AT316" s="51">
        <v>-40.5</v>
      </c>
      <c r="AU316" s="51">
        <v>-15</v>
      </c>
      <c r="AV316" s="87">
        <f t="shared" si="306"/>
        <v>0</v>
      </c>
      <c r="AW316" s="85">
        <f t="shared" si="306"/>
        <v>0</v>
      </c>
      <c r="AX316" s="85">
        <f t="shared" si="306"/>
        <v>0</v>
      </c>
      <c r="AY316" s="85">
        <f t="shared" si="306"/>
        <v>0</v>
      </c>
      <c r="AZ316" s="85">
        <f t="shared" si="259"/>
        <v>0</v>
      </c>
      <c r="BA316" s="85" t="e">
        <f t="shared" si="260"/>
        <v>#N/A</v>
      </c>
      <c r="BB316" s="85">
        <f t="shared" si="261"/>
        <v>0</v>
      </c>
      <c r="BC316" s="85">
        <f t="shared" si="262"/>
        <v>0</v>
      </c>
      <c r="BD316" s="85">
        <f t="shared" si="263"/>
        <v>0</v>
      </c>
      <c r="BE316" s="85">
        <f t="shared" si="264"/>
        <v>0</v>
      </c>
      <c r="BF316" s="85">
        <f t="shared" si="265"/>
        <v>0</v>
      </c>
      <c r="BG316" s="79">
        <f t="shared" si="276"/>
        <v>0</v>
      </c>
      <c r="BH316" s="79">
        <f t="shared" si="266"/>
        <v>0</v>
      </c>
      <c r="BI316" s="85">
        <f t="shared" si="312"/>
        <v>0</v>
      </c>
      <c r="BJ316" s="85">
        <f t="shared" si="275"/>
        <v>0</v>
      </c>
      <c r="BK316" s="85">
        <f t="shared" si="314"/>
        <v>0</v>
      </c>
      <c r="BL316" s="85">
        <f t="shared" si="313"/>
        <v>1</v>
      </c>
      <c r="BM316" s="85">
        <f>IF(AB316&gt;MEDIAN(AB:AB),1,0)</f>
        <v>0</v>
      </c>
      <c r="BN316" s="85">
        <f t="shared" si="286"/>
        <v>0</v>
      </c>
      <c r="BO316" s="85">
        <f t="shared" si="302"/>
        <v>0</v>
      </c>
      <c r="BP316" s="85">
        <f t="shared" si="315"/>
        <v>1</v>
      </c>
      <c r="BQ316" s="85">
        <f t="shared" si="308"/>
        <v>1</v>
      </c>
      <c r="BR316" s="85">
        <f t="shared" si="307"/>
        <v>1</v>
      </c>
      <c r="BS316" s="85">
        <f t="shared" si="309"/>
        <v>0</v>
      </c>
      <c r="BT316" s="85">
        <f t="shared" si="296"/>
        <v>0</v>
      </c>
      <c r="BU316" s="85">
        <f t="shared" si="310"/>
        <v>0</v>
      </c>
      <c r="BV316" s="85">
        <f t="shared" si="297"/>
        <v>0</v>
      </c>
      <c r="BW316" s="85">
        <f t="shared" si="301"/>
        <v>0</v>
      </c>
      <c r="BX316" s="85">
        <f>_xlfn.IFS(ISBLANK(AM316),"NA", AM316&gt;MEDIAN(AM:AM),1,AM316&lt;MEDIAN(AM:AM),0)</f>
        <v>0</v>
      </c>
      <c r="BY316" s="85">
        <f t="shared" si="311"/>
        <v>0</v>
      </c>
      <c r="BZ316" s="40">
        <f>LOOKUP(A316,ANT!D:D,ANT!K:K)</f>
        <v>67.3611111111111</v>
      </c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  <c r="DS316" s="49"/>
      <c r="DT316" s="49"/>
      <c r="DU316" s="49"/>
      <c r="DV316" s="49"/>
      <c r="DW316" s="49"/>
      <c r="DX316" s="49"/>
      <c r="DY316" s="49"/>
      <c r="DZ316" s="49"/>
      <c r="EA316" s="49"/>
      <c r="EB316" s="49"/>
      <c r="EC316" s="49"/>
      <c r="ED316" s="49"/>
      <c r="EE316" s="49"/>
      <c r="EF316" s="49"/>
      <c r="EG316" s="73"/>
    </row>
    <row r="317" spans="1:137" s="54" customFormat="1" ht="17" x14ac:dyDescent="0.2">
      <c r="A317" s="40" t="s">
        <v>696</v>
      </c>
      <c r="B317" s="55" t="s">
        <v>683</v>
      </c>
      <c r="C317" s="3">
        <v>4</v>
      </c>
      <c r="D317" s="3">
        <v>1</v>
      </c>
      <c r="E317" s="121">
        <v>12</v>
      </c>
      <c r="F317" s="2"/>
      <c r="G317" s="124">
        <v>0</v>
      </c>
      <c r="H317" s="115">
        <v>0</v>
      </c>
      <c r="I317" s="56">
        <v>9.6999999999999993</v>
      </c>
      <c r="J317" s="57" t="s">
        <v>633</v>
      </c>
      <c r="K317" s="45"/>
      <c r="L317" s="45"/>
      <c r="M317" s="45"/>
      <c r="N317" s="45"/>
      <c r="O317" s="45"/>
      <c r="P317" s="46"/>
      <c r="Q317" s="45"/>
      <c r="R317" s="76" t="str">
        <f t="shared" si="256"/>
        <v>NA</v>
      </c>
      <c r="S317" s="76" t="str">
        <f t="shared" si="257"/>
        <v>NA</v>
      </c>
      <c r="T317" s="76" t="str">
        <f t="shared" si="258"/>
        <v>NA</v>
      </c>
      <c r="U317" s="76" t="s">
        <v>788</v>
      </c>
      <c r="V317" s="76" t="str">
        <f t="shared" si="267"/>
        <v>NA</v>
      </c>
      <c r="W317" s="76" t="str">
        <f t="shared" si="268"/>
        <v>NA</v>
      </c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70"/>
      <c r="AO317" s="49"/>
      <c r="AP317" s="49"/>
      <c r="AQ317" s="49"/>
      <c r="AR317" s="50"/>
      <c r="AS317" s="51">
        <v>191</v>
      </c>
      <c r="AT317" s="51">
        <v>130</v>
      </c>
      <c r="AU317" s="51">
        <v>-31</v>
      </c>
      <c r="AV317" s="87" t="s">
        <v>788</v>
      </c>
      <c r="AW317" s="85" t="s">
        <v>788</v>
      </c>
      <c r="AX317" s="85" t="s">
        <v>788</v>
      </c>
      <c r="AY317" s="85" t="s">
        <v>788</v>
      </c>
      <c r="AZ317" s="85" t="str">
        <f t="shared" si="259"/>
        <v>NA</v>
      </c>
      <c r="BA317" s="85" t="str">
        <f t="shared" si="260"/>
        <v>NA</v>
      </c>
      <c r="BB317" s="85" t="str">
        <f t="shared" si="261"/>
        <v>NA</v>
      </c>
      <c r="BC317" s="85" t="str">
        <f t="shared" si="262"/>
        <v>NA</v>
      </c>
      <c r="BD317" s="85">
        <f t="shared" si="263"/>
        <v>1</v>
      </c>
      <c r="BE317" s="85">
        <f t="shared" si="264"/>
        <v>1</v>
      </c>
      <c r="BF317" s="85">
        <f t="shared" si="265"/>
        <v>0</v>
      </c>
      <c r="BG317" s="79" t="str">
        <f t="shared" si="276"/>
        <v>NA</v>
      </c>
      <c r="BH317" s="79" t="str">
        <f t="shared" si="266"/>
        <v>NA</v>
      </c>
      <c r="BI317" s="85" t="str">
        <f t="shared" si="312"/>
        <v>NA</v>
      </c>
      <c r="BJ317" s="85" t="str">
        <f t="shared" si="275"/>
        <v>NA</v>
      </c>
      <c r="BK317" s="85" t="str">
        <f t="shared" si="314"/>
        <v>NA</v>
      </c>
      <c r="BL317" s="85" t="str">
        <f t="shared" si="313"/>
        <v>NA</v>
      </c>
      <c r="BM317" s="85" t="str">
        <f t="shared" ref="BM317:BM357" si="316">_xlfn.IFS(ISBLANK(AB317),"NA", AB317&gt;MEDIAN(AB:AB),1,AB317&lt;MEDIAN(AB:AB),0)</f>
        <v>NA</v>
      </c>
      <c r="BN317" s="85" t="str">
        <f t="shared" si="286"/>
        <v>NA</v>
      </c>
      <c r="BO317" s="85" t="str">
        <f t="shared" si="302"/>
        <v>NA</v>
      </c>
      <c r="BP317" s="85" t="str">
        <f t="shared" si="315"/>
        <v>NA</v>
      </c>
      <c r="BQ317" s="85" t="str">
        <f t="shared" si="308"/>
        <v>NA</v>
      </c>
      <c r="BR317" s="85" t="str">
        <f t="shared" si="307"/>
        <v>NA</v>
      </c>
      <c r="BS317" s="85" t="str">
        <f t="shared" si="309"/>
        <v>NA</v>
      </c>
      <c r="BT317" s="85" t="str">
        <f t="shared" si="296"/>
        <v>NA</v>
      </c>
      <c r="BU317" s="85" t="str">
        <f t="shared" si="310"/>
        <v>NA</v>
      </c>
      <c r="BV317" s="85" t="str">
        <f t="shared" si="297"/>
        <v>NA</v>
      </c>
      <c r="BW317" s="85" t="str">
        <f t="shared" si="301"/>
        <v>NA</v>
      </c>
      <c r="BX317" s="85" t="str">
        <f>_xlfn.IFS(ISBLANK(AM317),"NA", AM317&gt;MEDIAN(AM:AM),1,AM317&lt;MEDIAN(AM:AM),0)</f>
        <v>NA</v>
      </c>
      <c r="BY317" s="85" t="str">
        <f t="shared" si="311"/>
        <v>NA</v>
      </c>
      <c r="BZ317" s="40">
        <f>LOOKUP(A317,ANT!D:D,ANT!K:K)</f>
        <v>77.7777777777777</v>
      </c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  <c r="DS317" s="49"/>
      <c r="DT317" s="49"/>
      <c r="DU317" s="49"/>
      <c r="DV317" s="49"/>
      <c r="DW317" s="49"/>
      <c r="DX317" s="49"/>
      <c r="DY317" s="49"/>
      <c r="DZ317" s="49"/>
      <c r="EA317" s="49"/>
      <c r="EB317" s="49"/>
      <c r="EC317" s="49"/>
      <c r="ED317" s="49"/>
      <c r="EE317" s="49"/>
      <c r="EF317" s="49"/>
      <c r="EG317" s="73"/>
    </row>
    <row r="318" spans="1:137" s="54" customFormat="1" x14ac:dyDescent="0.2">
      <c r="A318" s="40" t="s">
        <v>698</v>
      </c>
      <c r="B318" s="55" t="s">
        <v>683</v>
      </c>
      <c r="C318" s="3">
        <v>4</v>
      </c>
      <c r="D318" s="3">
        <v>1</v>
      </c>
      <c r="E318" s="121">
        <v>12</v>
      </c>
      <c r="F318" s="2"/>
      <c r="G318" s="124">
        <v>0</v>
      </c>
      <c r="H318" s="115">
        <v>0</v>
      </c>
      <c r="I318" s="56">
        <v>9.6999999999999993</v>
      </c>
      <c r="J318" s="57" t="s">
        <v>37</v>
      </c>
      <c r="K318" s="45"/>
      <c r="L318" s="45">
        <v>8</v>
      </c>
      <c r="M318" s="45"/>
      <c r="N318" s="45"/>
      <c r="O318" s="45">
        <v>11</v>
      </c>
      <c r="P318" s="46">
        <v>1</v>
      </c>
      <c r="Q318" s="45"/>
      <c r="R318" s="76">
        <f t="shared" si="256"/>
        <v>1</v>
      </c>
      <c r="S318" s="76">
        <f t="shared" si="257"/>
        <v>1</v>
      </c>
      <c r="T318" s="76">
        <f t="shared" si="258"/>
        <v>1</v>
      </c>
      <c r="U318" s="76">
        <v>1</v>
      </c>
      <c r="V318" s="76">
        <f t="shared" si="267"/>
        <v>0</v>
      </c>
      <c r="W318" s="76">
        <f t="shared" si="268"/>
        <v>0</v>
      </c>
      <c r="X318" s="58">
        <v>3.9230769230769229</v>
      </c>
      <c r="Y318" s="58">
        <v>5.2307692307692308</v>
      </c>
      <c r="Z318" s="58">
        <v>3.9166666666666665</v>
      </c>
      <c r="AA318" s="58">
        <v>3.6153846153846154</v>
      </c>
      <c r="AB318" s="58">
        <v>5.7692307692307692</v>
      </c>
      <c r="AC318" s="58">
        <v>4.3076923076923075</v>
      </c>
      <c r="AD318" s="58">
        <v>4.916666666666667</v>
      </c>
      <c r="AE318" s="58">
        <v>4.416666666666667</v>
      </c>
      <c r="AF318" s="58">
        <v>4.666666666666667</v>
      </c>
      <c r="AG318" s="58">
        <v>4.8461538461538458</v>
      </c>
      <c r="AH318" s="58">
        <v>5.1538461538461542</v>
      </c>
      <c r="AI318" s="58">
        <v>6.1538461538461542</v>
      </c>
      <c r="AJ318" s="58">
        <v>5.6923076923076925</v>
      </c>
      <c r="AK318" s="58">
        <v>5.083333333333333</v>
      </c>
      <c r="AL318" s="58">
        <v>5.25</v>
      </c>
      <c r="AM318" s="58">
        <v>5</v>
      </c>
      <c r="AN318" s="59">
        <v>5.1538461538461542</v>
      </c>
      <c r="AO318" s="49">
        <v>5.4358974358974361</v>
      </c>
      <c r="AP318" s="49">
        <v>4.8</v>
      </c>
      <c r="AQ318" s="49">
        <v>4.4604700854700852</v>
      </c>
      <c r="AR318" s="50">
        <v>5.5448717948717947</v>
      </c>
      <c r="AS318" s="51">
        <v>92.5</v>
      </c>
      <c r="AT318" s="51">
        <v>69</v>
      </c>
      <c r="AU318" s="51">
        <v>120</v>
      </c>
      <c r="AV318" s="87">
        <f>IF(AO318&lt;MEDIAN(AO:AO),0,1)</f>
        <v>1</v>
      </c>
      <c r="AW318" s="85">
        <f>IF(AP318&lt;MEDIAN(AP:AP),0,1)</f>
        <v>1</v>
      </c>
      <c r="AX318" s="85">
        <f>IF(AQ318&lt;MEDIAN(AQ:AQ),0,1)</f>
        <v>0</v>
      </c>
      <c r="AY318" s="85">
        <f>IF(AR318&lt;MEDIAN(AR:AR),0,1)</f>
        <v>1</v>
      </c>
      <c r="AZ318" s="85">
        <f t="shared" si="259"/>
        <v>1</v>
      </c>
      <c r="BA318" s="85">
        <f t="shared" si="260"/>
        <v>1</v>
      </c>
      <c r="BB318" s="85" t="e">
        <f t="shared" si="261"/>
        <v>#N/A</v>
      </c>
      <c r="BC318" s="85">
        <f t="shared" si="262"/>
        <v>1</v>
      </c>
      <c r="BD318" s="85">
        <f t="shared" si="263"/>
        <v>1</v>
      </c>
      <c r="BE318" s="85">
        <f t="shared" si="264"/>
        <v>1</v>
      </c>
      <c r="BF318" s="85">
        <f t="shared" si="265"/>
        <v>1</v>
      </c>
      <c r="BG318" s="79">
        <f t="shared" si="276"/>
        <v>3</v>
      </c>
      <c r="BH318" s="79">
        <f t="shared" si="266"/>
        <v>3</v>
      </c>
      <c r="BI318" s="85">
        <f t="shared" si="312"/>
        <v>0</v>
      </c>
      <c r="BJ318" s="85">
        <f t="shared" si="275"/>
        <v>1</v>
      </c>
      <c r="BK318" s="85">
        <f t="shared" si="314"/>
        <v>0</v>
      </c>
      <c r="BL318" s="85">
        <f t="shared" si="313"/>
        <v>0</v>
      </c>
      <c r="BM318" s="85">
        <f t="shared" si="316"/>
        <v>1</v>
      </c>
      <c r="BN318" s="85">
        <f t="shared" si="286"/>
        <v>1</v>
      </c>
      <c r="BO318" s="85">
        <f t="shared" si="302"/>
        <v>1</v>
      </c>
      <c r="BP318" s="85">
        <f t="shared" si="315"/>
        <v>1</v>
      </c>
      <c r="BQ318" s="85">
        <f t="shared" si="308"/>
        <v>1</v>
      </c>
      <c r="BR318" s="85">
        <f t="shared" si="307"/>
        <v>1</v>
      </c>
      <c r="BS318" s="85">
        <f t="shared" si="309"/>
        <v>1</v>
      </c>
      <c r="BT318" s="85">
        <f t="shared" si="296"/>
        <v>1</v>
      </c>
      <c r="BU318" s="85">
        <f t="shared" si="310"/>
        <v>1</v>
      </c>
      <c r="BV318" s="85">
        <f t="shared" si="297"/>
        <v>1</v>
      </c>
      <c r="BW318" s="85">
        <f t="shared" si="301"/>
        <v>1</v>
      </c>
      <c r="BX318" s="85">
        <f>_xlfn.IFS(ISBLANK(AM318),"NA", AM318&gt;MEDIAN(AM:AM),1,AM318&lt;MEDIAN(AM:AM),0)</f>
        <v>1</v>
      </c>
      <c r="BY318" s="85">
        <f t="shared" si="311"/>
        <v>1</v>
      </c>
      <c r="BZ318" s="40">
        <f>LOOKUP(A318,ANT!D:D,ANT!K:K)</f>
        <v>95.8333333333333</v>
      </c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  <c r="DS318" s="49"/>
      <c r="DT318" s="49"/>
      <c r="DU318" s="49"/>
      <c r="DV318" s="49"/>
      <c r="DW318" s="49"/>
      <c r="DX318" s="49"/>
      <c r="DY318" s="49"/>
      <c r="DZ318" s="49"/>
      <c r="EA318" s="49"/>
      <c r="EB318" s="49"/>
      <c r="EC318" s="49"/>
      <c r="ED318" s="49"/>
      <c r="EE318" s="49"/>
      <c r="EF318" s="49"/>
      <c r="EG318" s="73"/>
    </row>
    <row r="319" spans="1:137" s="54" customFormat="1" ht="17" x14ac:dyDescent="0.2">
      <c r="A319" s="40" t="s">
        <v>700</v>
      </c>
      <c r="B319" s="55" t="s">
        <v>683</v>
      </c>
      <c r="C319" s="3">
        <v>4</v>
      </c>
      <c r="D319" s="3">
        <v>1</v>
      </c>
      <c r="E319" s="121">
        <v>12</v>
      </c>
      <c r="F319" s="2"/>
      <c r="G319" s="124">
        <v>0</v>
      </c>
      <c r="H319" s="115">
        <v>0</v>
      </c>
      <c r="I319" s="56">
        <v>9.6</v>
      </c>
      <c r="J319" s="57" t="s">
        <v>84</v>
      </c>
      <c r="K319" s="45"/>
      <c r="L319" s="45">
        <v>9</v>
      </c>
      <c r="M319" s="45"/>
      <c r="N319" s="45"/>
      <c r="O319" s="45">
        <v>10</v>
      </c>
      <c r="P319" s="46">
        <v>1</v>
      </c>
      <c r="Q319" s="45"/>
      <c r="R319" s="76">
        <f t="shared" si="256"/>
        <v>1</v>
      </c>
      <c r="S319" s="76">
        <f t="shared" si="257"/>
        <v>0</v>
      </c>
      <c r="T319" s="76">
        <f t="shared" si="258"/>
        <v>0</v>
      </c>
      <c r="U319" s="76">
        <v>1</v>
      </c>
      <c r="V319" s="76">
        <f t="shared" si="267"/>
        <v>0</v>
      </c>
      <c r="W319" s="76">
        <f t="shared" si="268"/>
        <v>0</v>
      </c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70"/>
      <c r="AO319" s="49"/>
      <c r="AP319" s="49"/>
      <c r="AQ319" s="49"/>
      <c r="AR319" s="50"/>
      <c r="AS319" s="61">
        <v>137</v>
      </c>
      <c r="AT319" s="61">
        <v>76</v>
      </c>
      <c r="AU319" s="61">
        <v>-19</v>
      </c>
      <c r="AV319" s="87" t="s">
        <v>788</v>
      </c>
      <c r="AW319" s="85" t="s">
        <v>788</v>
      </c>
      <c r="AX319" s="85" t="s">
        <v>788</v>
      </c>
      <c r="AY319" s="85" t="s">
        <v>788</v>
      </c>
      <c r="AZ319" s="85" t="str">
        <f t="shared" si="259"/>
        <v>NA</v>
      </c>
      <c r="BA319" s="85" t="str">
        <f t="shared" si="260"/>
        <v>NA</v>
      </c>
      <c r="BB319" s="85" t="str">
        <f t="shared" si="261"/>
        <v>NA</v>
      </c>
      <c r="BC319" s="85" t="str">
        <f t="shared" si="262"/>
        <v>NA</v>
      </c>
      <c r="BD319" s="85">
        <f t="shared" si="263"/>
        <v>1</v>
      </c>
      <c r="BE319" s="85">
        <f t="shared" si="264"/>
        <v>1</v>
      </c>
      <c r="BF319" s="85">
        <f t="shared" si="265"/>
        <v>0</v>
      </c>
      <c r="BG319" s="79" t="str">
        <f t="shared" si="276"/>
        <v>NA</v>
      </c>
      <c r="BH319" s="79" t="str">
        <f t="shared" si="266"/>
        <v>NA</v>
      </c>
      <c r="BI319" s="85" t="str">
        <f t="shared" si="312"/>
        <v>NA</v>
      </c>
      <c r="BJ319" s="85" t="str">
        <f t="shared" si="275"/>
        <v>NA</v>
      </c>
      <c r="BK319" s="85" t="str">
        <f t="shared" si="314"/>
        <v>NA</v>
      </c>
      <c r="BL319" s="85" t="str">
        <f t="shared" si="313"/>
        <v>NA</v>
      </c>
      <c r="BM319" s="85" t="str">
        <f t="shared" si="316"/>
        <v>NA</v>
      </c>
      <c r="BN319" s="85" t="str">
        <f t="shared" si="286"/>
        <v>NA</v>
      </c>
      <c r="BO319" s="85" t="str">
        <f t="shared" si="302"/>
        <v>NA</v>
      </c>
      <c r="BP319" s="85" t="str">
        <f t="shared" si="315"/>
        <v>NA</v>
      </c>
      <c r="BQ319" s="85" t="str">
        <f t="shared" si="308"/>
        <v>NA</v>
      </c>
      <c r="BR319" s="85" t="str">
        <f t="shared" si="307"/>
        <v>NA</v>
      </c>
      <c r="BS319" s="85" t="str">
        <f t="shared" si="309"/>
        <v>NA</v>
      </c>
      <c r="BT319" s="85" t="str">
        <f t="shared" si="296"/>
        <v>NA</v>
      </c>
      <c r="BU319" s="85" t="str">
        <f t="shared" si="310"/>
        <v>NA</v>
      </c>
      <c r="BV319" s="85" t="str">
        <f t="shared" si="297"/>
        <v>NA</v>
      </c>
      <c r="BW319" s="85" t="str">
        <f t="shared" si="301"/>
        <v>NA</v>
      </c>
      <c r="BX319" s="85" t="str">
        <f>_xlfn.IFS(ISBLANK(AM319),"NA", AM319&gt;MEDIAN(AM:AM),1,AM319&lt;MEDIAN(AM:AM),0)</f>
        <v>NA</v>
      </c>
      <c r="BY319" s="85" t="str">
        <f t="shared" si="311"/>
        <v>NA</v>
      </c>
      <c r="BZ319" s="40">
        <f>LOOKUP(A319,ANT!D:D,ANT!K:K)</f>
        <v>98.6111111111111</v>
      </c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  <c r="DS319" s="49"/>
      <c r="DT319" s="49"/>
      <c r="DU319" s="49"/>
      <c r="DV319" s="49"/>
      <c r="DW319" s="49"/>
      <c r="DX319" s="49"/>
      <c r="DY319" s="49"/>
      <c r="DZ319" s="49"/>
      <c r="EA319" s="49"/>
      <c r="EB319" s="49"/>
      <c r="EC319" s="49"/>
      <c r="ED319" s="49"/>
      <c r="EE319" s="49"/>
      <c r="EF319" s="49"/>
      <c r="EG319" s="73"/>
    </row>
    <row r="320" spans="1:137" s="54" customFormat="1" x14ac:dyDescent="0.2">
      <c r="A320" s="40" t="s">
        <v>702</v>
      </c>
      <c r="B320" s="55" t="s">
        <v>683</v>
      </c>
      <c r="C320" s="3">
        <v>4</v>
      </c>
      <c r="D320" s="3">
        <v>1</v>
      </c>
      <c r="E320" s="121">
        <v>12</v>
      </c>
      <c r="F320" s="2"/>
      <c r="G320" s="124">
        <v>0</v>
      </c>
      <c r="H320" s="115">
        <v>1</v>
      </c>
      <c r="I320" s="56">
        <v>9.3000000000000007</v>
      </c>
      <c r="J320" s="57" t="s">
        <v>37</v>
      </c>
      <c r="K320" s="45"/>
      <c r="L320" s="45">
        <v>7</v>
      </c>
      <c r="M320" s="45"/>
      <c r="N320" s="45"/>
      <c r="O320" s="45">
        <v>12</v>
      </c>
      <c r="P320" s="46">
        <v>1</v>
      </c>
      <c r="Q320" s="45"/>
      <c r="R320" s="76">
        <f t="shared" si="256"/>
        <v>1</v>
      </c>
      <c r="S320" s="76">
        <f t="shared" si="257"/>
        <v>1</v>
      </c>
      <c r="T320" s="76">
        <f t="shared" si="258"/>
        <v>1</v>
      </c>
      <c r="U320" s="76">
        <v>1</v>
      </c>
      <c r="V320" s="76">
        <f t="shared" si="267"/>
        <v>1</v>
      </c>
      <c r="W320" s="76">
        <f t="shared" si="268"/>
        <v>1</v>
      </c>
      <c r="X320" s="58">
        <v>4.4615384615384617</v>
      </c>
      <c r="Y320" s="58">
        <v>5.4615384615384617</v>
      </c>
      <c r="Z320" s="58">
        <v>3.8461538461538463</v>
      </c>
      <c r="AA320" s="58">
        <v>5.3076923076923075</v>
      </c>
      <c r="AB320" s="58">
        <v>6</v>
      </c>
      <c r="AC320" s="58">
        <v>1.5384615384615385</v>
      </c>
      <c r="AD320" s="58">
        <v>3</v>
      </c>
      <c r="AE320" s="58">
        <v>4.25</v>
      </c>
      <c r="AF320" s="58">
        <v>4.166666666666667</v>
      </c>
      <c r="AG320" s="58">
        <v>5</v>
      </c>
      <c r="AH320" s="58">
        <v>5.8461538461538458</v>
      </c>
      <c r="AI320" s="58">
        <v>4.3076923076923075</v>
      </c>
      <c r="AJ320" s="58">
        <v>5.7692307692307692</v>
      </c>
      <c r="AK320" s="58">
        <v>3.9166666666666665</v>
      </c>
      <c r="AL320" s="58">
        <v>5.625</v>
      </c>
      <c r="AM320" s="58">
        <v>4.4000000000000004</v>
      </c>
      <c r="AN320" s="59">
        <v>5.1538461538461542</v>
      </c>
      <c r="AO320" s="49">
        <v>4.8037179487179484</v>
      </c>
      <c r="AP320" s="49">
        <v>4.4525641025641027</v>
      </c>
      <c r="AQ320" s="49">
        <v>4.4358974358974361</v>
      </c>
      <c r="AR320" s="50">
        <v>4.9046474358974361</v>
      </c>
      <c r="AS320" s="51">
        <v>61</v>
      </c>
      <c r="AT320" s="51">
        <v>109.5</v>
      </c>
      <c r="AU320" s="51">
        <v>87</v>
      </c>
      <c r="AV320" s="87">
        <f t="shared" ref="AV320:AY323" si="317">IF(AO320&lt;MEDIAN(AO:AO),0,1)</f>
        <v>1</v>
      </c>
      <c r="AW320" s="85">
        <f t="shared" si="317"/>
        <v>1</v>
      </c>
      <c r="AX320" s="85">
        <f t="shared" si="317"/>
        <v>0</v>
      </c>
      <c r="AY320" s="85">
        <f t="shared" si="317"/>
        <v>1</v>
      </c>
      <c r="AZ320" s="85" t="e">
        <f t="shared" si="259"/>
        <v>#N/A</v>
      </c>
      <c r="BA320" s="85" t="e">
        <f t="shared" si="260"/>
        <v>#N/A</v>
      </c>
      <c r="BB320" s="85" t="e">
        <f t="shared" si="261"/>
        <v>#N/A</v>
      </c>
      <c r="BC320" s="85" t="e">
        <f t="shared" si="262"/>
        <v>#N/A</v>
      </c>
      <c r="BD320" s="85">
        <f t="shared" si="263"/>
        <v>1</v>
      </c>
      <c r="BE320" s="85">
        <f t="shared" si="264"/>
        <v>1</v>
      </c>
      <c r="BF320" s="85">
        <f t="shared" si="265"/>
        <v>0</v>
      </c>
      <c r="BG320" s="79">
        <f t="shared" si="276"/>
        <v>3</v>
      </c>
      <c r="BH320" s="79">
        <f t="shared" si="266"/>
        <v>3</v>
      </c>
      <c r="BI320" s="85">
        <f t="shared" si="312"/>
        <v>0</v>
      </c>
      <c r="BJ320" s="85">
        <f t="shared" si="275"/>
        <v>1</v>
      </c>
      <c r="BK320" s="85">
        <f t="shared" si="314"/>
        <v>0</v>
      </c>
      <c r="BL320" s="85">
        <f t="shared" si="313"/>
        <v>1</v>
      </c>
      <c r="BM320" s="85">
        <f t="shared" si="316"/>
        <v>1</v>
      </c>
      <c r="BN320" s="85">
        <f t="shared" si="286"/>
        <v>0</v>
      </c>
      <c r="BO320" s="85">
        <f t="shared" si="302"/>
        <v>0</v>
      </c>
      <c r="BP320" s="85">
        <f t="shared" si="315"/>
        <v>1</v>
      </c>
      <c r="BQ320" s="85">
        <f>IF(AF320&gt;MEDIAN(AF:AF),1,0)</f>
        <v>0</v>
      </c>
      <c r="BR320" s="85">
        <f t="shared" si="307"/>
        <v>1</v>
      </c>
      <c r="BS320" s="85">
        <f t="shared" si="309"/>
        <v>1</v>
      </c>
      <c r="BT320" s="85">
        <f t="shared" si="296"/>
        <v>0</v>
      </c>
      <c r="BU320" s="85">
        <f t="shared" si="310"/>
        <v>1</v>
      </c>
      <c r="BV320" s="85">
        <f t="shared" si="297"/>
        <v>0</v>
      </c>
      <c r="BW320" s="85">
        <f t="shared" si="301"/>
        <v>1</v>
      </c>
      <c r="BX320" s="85">
        <f>IF(AM320&gt;MEDIAN(AM:AM),1,0)</f>
        <v>0</v>
      </c>
      <c r="BY320" s="85">
        <f t="shared" si="311"/>
        <v>1</v>
      </c>
      <c r="BZ320" s="40">
        <f>LOOKUP(A320,ANT!D:D,ANT!K:K)</f>
        <v>86.1111111111111</v>
      </c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  <c r="DS320" s="49"/>
      <c r="DT320" s="49"/>
      <c r="DU320" s="49"/>
      <c r="DV320" s="49"/>
      <c r="DW320" s="49"/>
      <c r="DX320" s="49"/>
      <c r="DY320" s="49"/>
      <c r="DZ320" s="49"/>
      <c r="EA320" s="49"/>
      <c r="EB320" s="49"/>
      <c r="EC320" s="49"/>
      <c r="ED320" s="49"/>
      <c r="EE320" s="49"/>
      <c r="EF320" s="49"/>
      <c r="EG320" s="73"/>
    </row>
    <row r="321" spans="1:137" s="54" customFormat="1" x14ac:dyDescent="0.2">
      <c r="A321" s="40" t="s">
        <v>704</v>
      </c>
      <c r="B321" s="55" t="s">
        <v>706</v>
      </c>
      <c r="C321" s="3">
        <v>4</v>
      </c>
      <c r="D321" s="3">
        <v>2</v>
      </c>
      <c r="E321" s="121">
        <v>13</v>
      </c>
      <c r="F321" s="2"/>
      <c r="G321" s="124">
        <v>0</v>
      </c>
      <c r="H321" s="115">
        <v>1</v>
      </c>
      <c r="I321" s="56">
        <v>9.6999999999999993</v>
      </c>
      <c r="J321" s="57" t="s">
        <v>37</v>
      </c>
      <c r="K321" s="45"/>
      <c r="L321" s="45">
        <v>9</v>
      </c>
      <c r="M321" s="45"/>
      <c r="N321" s="45"/>
      <c r="O321" s="45">
        <v>12</v>
      </c>
      <c r="P321" s="46">
        <v>1</v>
      </c>
      <c r="Q321" s="45"/>
      <c r="R321" s="76">
        <f t="shared" si="256"/>
        <v>1</v>
      </c>
      <c r="S321" s="76">
        <f t="shared" si="257"/>
        <v>1</v>
      </c>
      <c r="T321" s="76">
        <f t="shared" si="258"/>
        <v>1</v>
      </c>
      <c r="U321" s="76">
        <v>1</v>
      </c>
      <c r="V321" s="76">
        <f t="shared" si="267"/>
        <v>1</v>
      </c>
      <c r="W321" s="76">
        <f t="shared" si="268"/>
        <v>1</v>
      </c>
      <c r="X321" s="58">
        <v>3.4166666666666665</v>
      </c>
      <c r="Y321" s="58">
        <v>6</v>
      </c>
      <c r="Z321" s="58">
        <v>5.0769230769230766</v>
      </c>
      <c r="AA321" s="58">
        <v>4.384615384615385</v>
      </c>
      <c r="AB321" s="58">
        <v>5.8461538461538458</v>
      </c>
      <c r="AC321" s="58">
        <v>2.3076923076923075</v>
      </c>
      <c r="AD321" s="58">
        <v>2.8333333333333335</v>
      </c>
      <c r="AE321" s="58">
        <v>2.1666666666666665</v>
      </c>
      <c r="AF321" s="58">
        <v>2.75</v>
      </c>
      <c r="AG321" s="58">
        <v>2.4615384615384617</v>
      </c>
      <c r="AH321" s="58">
        <v>5.384615384615385</v>
      </c>
      <c r="AI321" s="58">
        <v>6.3076923076923075</v>
      </c>
      <c r="AJ321" s="58">
        <v>5.0909090909090908</v>
      </c>
      <c r="AK321" s="58">
        <v>6.333333333333333</v>
      </c>
      <c r="AL321" s="58">
        <v>6.5</v>
      </c>
      <c r="AM321" s="58">
        <v>5.6</v>
      </c>
      <c r="AN321" s="59">
        <v>6.1538461538461542</v>
      </c>
      <c r="AO321" s="49">
        <v>5.9663869463869457</v>
      </c>
      <c r="AP321" s="49">
        <v>3.1192307692307693</v>
      </c>
      <c r="AQ321" s="49">
        <v>4.5053418803418799</v>
      </c>
      <c r="AR321" s="50">
        <v>6.0579836829836831</v>
      </c>
      <c r="AS321" s="51">
        <v>23.5</v>
      </c>
      <c r="AT321" s="51">
        <v>126.5</v>
      </c>
      <c r="AU321" s="51">
        <v>106</v>
      </c>
      <c r="AV321" s="87">
        <f t="shared" si="317"/>
        <v>1</v>
      </c>
      <c r="AW321" s="85">
        <f t="shared" si="317"/>
        <v>0</v>
      </c>
      <c r="AX321" s="85">
        <f t="shared" si="317"/>
        <v>0</v>
      </c>
      <c r="AY321" s="85">
        <f t="shared" si="317"/>
        <v>1</v>
      </c>
      <c r="AZ321" s="85">
        <f t="shared" si="259"/>
        <v>1</v>
      </c>
      <c r="BA321" s="85">
        <f t="shared" si="260"/>
        <v>0</v>
      </c>
      <c r="BB321" s="85" t="e">
        <f t="shared" si="261"/>
        <v>#N/A</v>
      </c>
      <c r="BC321" s="85">
        <f t="shared" si="262"/>
        <v>1</v>
      </c>
      <c r="BD321" s="85">
        <f t="shared" si="263"/>
        <v>0</v>
      </c>
      <c r="BE321" s="85">
        <f t="shared" si="264"/>
        <v>1</v>
      </c>
      <c r="BF321" s="85">
        <f t="shared" si="265"/>
        <v>1</v>
      </c>
      <c r="BG321" s="79">
        <f t="shared" si="276"/>
        <v>2</v>
      </c>
      <c r="BH321" s="79">
        <f t="shared" si="266"/>
        <v>2</v>
      </c>
      <c r="BI321" s="85">
        <f t="shared" si="312"/>
        <v>0</v>
      </c>
      <c r="BJ321" s="85">
        <f t="shared" si="275"/>
        <v>1</v>
      </c>
      <c r="BK321" s="85">
        <f t="shared" si="314"/>
        <v>1</v>
      </c>
      <c r="BL321" s="85">
        <f>IF(AA321&gt;MEDIAN(AA:AA),1,0)</f>
        <v>0</v>
      </c>
      <c r="BM321" s="85">
        <f t="shared" si="316"/>
        <v>1</v>
      </c>
      <c r="BN321" s="85">
        <f t="shared" si="286"/>
        <v>0</v>
      </c>
      <c r="BO321" s="85">
        <f t="shared" si="302"/>
        <v>0</v>
      </c>
      <c r="BP321" s="85">
        <f t="shared" si="315"/>
        <v>0</v>
      </c>
      <c r="BQ321" s="85">
        <f t="shared" ref="BQ321:BQ332" si="318">_xlfn.IFS(ISBLANK(AF321),"NA", AF321&gt;MEDIAN(AF:AF),1,AF321&lt;MEDIAN(AF:AF),0)</f>
        <v>0</v>
      </c>
      <c r="BR321" s="85">
        <f t="shared" si="307"/>
        <v>0</v>
      </c>
      <c r="BS321" s="85">
        <f t="shared" si="309"/>
        <v>1</v>
      </c>
      <c r="BT321" s="85">
        <f t="shared" si="296"/>
        <v>1</v>
      </c>
      <c r="BU321" s="85">
        <f t="shared" si="310"/>
        <v>1</v>
      </c>
      <c r="BV321" s="85">
        <f t="shared" si="297"/>
        <v>1</v>
      </c>
      <c r="BW321" s="85">
        <f t="shared" si="301"/>
        <v>1</v>
      </c>
      <c r="BX321" s="85">
        <f t="shared" ref="BX321:BX343" si="319">_xlfn.IFS(ISBLANK(AM321),"NA", AM321&gt;MEDIAN(AM:AM),1,AM321&lt;MEDIAN(AM:AM),0)</f>
        <v>1</v>
      </c>
      <c r="BY321" s="85">
        <f t="shared" si="311"/>
        <v>1</v>
      </c>
      <c r="BZ321" s="40">
        <f>LOOKUP(A321,ANT!D:D,ANT!K:K)</f>
        <v>98.6111111111111</v>
      </c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  <c r="DS321" s="49"/>
      <c r="DT321" s="49"/>
      <c r="DU321" s="49"/>
      <c r="DV321" s="49"/>
      <c r="DW321" s="49"/>
      <c r="DX321" s="49"/>
      <c r="DY321" s="49"/>
      <c r="DZ321" s="49"/>
      <c r="EA321" s="49"/>
      <c r="EB321" s="49"/>
      <c r="EC321" s="49"/>
      <c r="ED321" s="49"/>
      <c r="EE321" s="49"/>
      <c r="EF321" s="49"/>
      <c r="EG321" s="73"/>
    </row>
    <row r="322" spans="1:137" s="54" customFormat="1" x14ac:dyDescent="0.2">
      <c r="A322" s="40" t="s">
        <v>707</v>
      </c>
      <c r="B322" s="55" t="s">
        <v>706</v>
      </c>
      <c r="C322" s="3">
        <v>4</v>
      </c>
      <c r="D322" s="3">
        <v>2</v>
      </c>
      <c r="E322" s="121">
        <v>13</v>
      </c>
      <c r="F322" s="2"/>
      <c r="G322" s="124">
        <v>0</v>
      </c>
      <c r="H322" s="115">
        <v>1</v>
      </c>
      <c r="I322" s="56">
        <v>8.9</v>
      </c>
      <c r="J322" s="57" t="s">
        <v>37</v>
      </c>
      <c r="K322" s="45"/>
      <c r="L322" s="45">
        <v>9</v>
      </c>
      <c r="M322" s="45"/>
      <c r="N322" s="45"/>
      <c r="O322" s="45">
        <v>13</v>
      </c>
      <c r="P322" s="46">
        <v>1</v>
      </c>
      <c r="Q322" s="45"/>
      <c r="R322" s="76">
        <f t="shared" ref="R322:R357" si="320">_xlfn.IFS(ISBLANK(L322),"NA",AND((NOT(ISBLANK(L322))),ISBLANK(M322)),1,AND((NOT(ISBLANK(M322))),ISBLANK(N322)),2,(NOT(ISBLANK(N322))),3)</f>
        <v>1</v>
      </c>
      <c r="S322" s="76">
        <f t="shared" ref="S322:S357" si="321">_xlfn.IFS(ISBLANK(O322),"NA",O322&lt;11,0,O322&gt;14,0,O322=11,1,O322=12,1,O322=13,1,O322=14,1)</f>
        <v>1</v>
      </c>
      <c r="T322" s="76">
        <f t="shared" ref="T322:T357" si="322">IF(AND(P322=1,S322=1),1,IF(S322="NA","NA",0))</f>
        <v>1</v>
      </c>
      <c r="U322" s="76">
        <v>1</v>
      </c>
      <c r="V322" s="76">
        <f t="shared" si="267"/>
        <v>1</v>
      </c>
      <c r="W322" s="76">
        <f t="shared" si="268"/>
        <v>1</v>
      </c>
      <c r="X322" s="58">
        <v>3.6923076923076925</v>
      </c>
      <c r="Y322" s="58">
        <v>5.4615384615384617</v>
      </c>
      <c r="Z322" s="58">
        <v>4.5</v>
      </c>
      <c r="AA322" s="58">
        <v>4.4615384615384617</v>
      </c>
      <c r="AB322" s="58">
        <v>6</v>
      </c>
      <c r="AC322" s="58">
        <v>2.0769230769230771</v>
      </c>
      <c r="AD322" s="58">
        <v>4.5999999999999996</v>
      </c>
      <c r="AE322" s="58">
        <v>4.4545454545454541</v>
      </c>
      <c r="AF322" s="58">
        <v>4</v>
      </c>
      <c r="AG322" s="58">
        <v>4.8461538461538458</v>
      </c>
      <c r="AH322" s="58">
        <v>3.9166666666666665</v>
      </c>
      <c r="AI322" s="58">
        <v>4.2307692307692308</v>
      </c>
      <c r="AJ322" s="58">
        <v>6</v>
      </c>
      <c r="AK322" s="58">
        <v>6</v>
      </c>
      <c r="AL322" s="58">
        <v>4.5</v>
      </c>
      <c r="AM322" s="58">
        <v>3.8</v>
      </c>
      <c r="AN322" s="59">
        <v>4.2307692307692308</v>
      </c>
      <c r="AO322" s="49">
        <v>4.9061538461538463</v>
      </c>
      <c r="AP322" s="49">
        <v>4.3634731934731938</v>
      </c>
      <c r="AQ322" s="49">
        <v>4.365384615384615</v>
      </c>
      <c r="AR322" s="50">
        <v>5.1826923076923075</v>
      </c>
      <c r="AS322" s="51">
        <v>-88.5</v>
      </c>
      <c r="AT322" s="51">
        <v>-71</v>
      </c>
      <c r="AU322" s="51">
        <v>87.5</v>
      </c>
      <c r="AV322" s="87">
        <f t="shared" si="317"/>
        <v>1</v>
      </c>
      <c r="AW322" s="85">
        <f t="shared" si="317"/>
        <v>1</v>
      </c>
      <c r="AX322" s="85">
        <f t="shared" si="317"/>
        <v>0</v>
      </c>
      <c r="AY322" s="85">
        <f t="shared" si="317"/>
        <v>1</v>
      </c>
      <c r="AZ322" s="85" t="e">
        <f t="shared" ref="AZ322:AZ357" si="323">_xlfn.IFS(ISBLANK(AO322),"NA",AO322&gt;_xlfn.PERCENTILE.INC(AO:AO,0.7),1,AO322&lt;_xlfn.PERCENTILE.INC(AO:AO,0.3),0)</f>
        <v>#N/A</v>
      </c>
      <c r="BA322" s="85" t="e">
        <f t="shared" ref="BA322:BA357" si="324">_xlfn.IFS(ISBLANK(AP322),"NA",AP322&gt;_xlfn.PERCENTILE.INC(AP:AP,0.7),1,AP322&lt;_xlfn.PERCENTILE.INC(AP:AP,0.3),0)</f>
        <v>#N/A</v>
      </c>
      <c r="BB322" s="85">
        <f t="shared" ref="BB322:BB357" si="325">_xlfn.IFS(ISBLANK(AQ322),"NA",AQ322&gt;_xlfn.PERCENTILE.INC(AQ:AQ,0.7),1,AQ322&lt;_xlfn.PERCENTILE.INC(AQ:AQ,0.3),0)</f>
        <v>0</v>
      </c>
      <c r="BC322" s="85">
        <f t="shared" ref="BC322:BC357" si="326">_xlfn.IFS(ISBLANK(AR322),"NA",AR322&gt;_xlfn.PERCENTILE.INC(AR:AR,0.7),1,AR322&lt;_xlfn.PERCENTILE.INC(AR:AR,0.3),0)</f>
        <v>1</v>
      </c>
      <c r="BD322" s="85">
        <f t="shared" ref="BD322:BD357" si="327">_xlfn.IFS(ISBLANK(AS322),"NA", AS322&gt;MEDIAN(AS:AS),1,AS322&lt;MEDIAN(AS:AS),0)</f>
        <v>0</v>
      </c>
      <c r="BE322" s="85">
        <f t="shared" ref="BE322:BE357" si="328">_xlfn.IFS(ISBLANK(AT322),"NA", AT322&gt;MEDIAN(AT:AT),1,AT322&lt;MEDIAN(AT:AT),0)</f>
        <v>0</v>
      </c>
      <c r="BF322" s="85">
        <f t="shared" ref="BF322:BF357" si="329">_xlfn.IFS(ISBLANK(AU322),"NA", AU322&gt;MEDIAN(AU:AU),1,AU322&lt;MEDIAN(AU:AU),0)</f>
        <v>0</v>
      </c>
      <c r="BG322" s="79">
        <f t="shared" si="276"/>
        <v>3</v>
      </c>
      <c r="BH322" s="79">
        <f t="shared" ref="BH322:BH357" si="330">_xlfn.IFS(AW322="NA","NA",AND(AY322=1,AW322=1),3,AND(AY322=1,AW322=0),2,AND(AY322=0,AW322=1),1,AND(AY322=0,AW322=0),0)</f>
        <v>3</v>
      </c>
      <c r="BI322" s="85">
        <f t="shared" si="312"/>
        <v>0</v>
      </c>
      <c r="BJ322" s="85">
        <f t="shared" si="275"/>
        <v>1</v>
      </c>
      <c r="BK322" s="85">
        <f t="shared" si="314"/>
        <v>0</v>
      </c>
      <c r="BL322" s="85">
        <f t="shared" ref="BL322:BL357" si="331">_xlfn.IFS(ISBLANK(AA322),"NA", AA322&gt;MEDIAN(AA:AA),1,AA322&lt;MEDIAN(AA:AA),0)</f>
        <v>1</v>
      </c>
      <c r="BM322" s="85">
        <f t="shared" si="316"/>
        <v>1</v>
      </c>
      <c r="BN322" s="85">
        <f t="shared" si="286"/>
        <v>0</v>
      </c>
      <c r="BO322" s="85">
        <f t="shared" si="302"/>
        <v>1</v>
      </c>
      <c r="BP322" s="85">
        <f t="shared" si="315"/>
        <v>1</v>
      </c>
      <c r="BQ322" s="85">
        <f t="shared" si="318"/>
        <v>0</v>
      </c>
      <c r="BR322" s="85">
        <f t="shared" si="307"/>
        <v>1</v>
      </c>
      <c r="BS322" s="85">
        <f t="shared" si="309"/>
        <v>0</v>
      </c>
      <c r="BT322" s="85">
        <f t="shared" si="296"/>
        <v>0</v>
      </c>
      <c r="BU322" s="85">
        <f t="shared" si="310"/>
        <v>1</v>
      </c>
      <c r="BV322" s="85">
        <f t="shared" si="297"/>
        <v>1</v>
      </c>
      <c r="BW322" s="85">
        <f t="shared" si="301"/>
        <v>0</v>
      </c>
      <c r="BX322" s="85">
        <f t="shared" si="319"/>
        <v>0</v>
      </c>
      <c r="BY322" s="85">
        <f t="shared" si="311"/>
        <v>0</v>
      </c>
      <c r="BZ322" s="40">
        <f>LOOKUP(A322,ANT!D:D,ANT!K:K)</f>
        <v>93.75</v>
      </c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  <c r="DS322" s="49"/>
      <c r="DT322" s="49"/>
      <c r="DU322" s="49"/>
      <c r="DV322" s="49"/>
      <c r="DW322" s="49"/>
      <c r="DX322" s="49"/>
      <c r="DY322" s="49"/>
      <c r="DZ322" s="49"/>
      <c r="EA322" s="49"/>
      <c r="EB322" s="49"/>
      <c r="EC322" s="49"/>
      <c r="ED322" s="49"/>
      <c r="EE322" s="49"/>
      <c r="EF322" s="49"/>
      <c r="EG322" s="73"/>
    </row>
    <row r="323" spans="1:137" s="54" customFormat="1" x14ac:dyDescent="0.2">
      <c r="A323" s="40" t="s">
        <v>709</v>
      </c>
      <c r="B323" s="55" t="s">
        <v>706</v>
      </c>
      <c r="C323" s="3">
        <v>4</v>
      </c>
      <c r="D323" s="3">
        <v>2</v>
      </c>
      <c r="E323" s="121">
        <v>13</v>
      </c>
      <c r="F323" s="2"/>
      <c r="G323" s="124">
        <v>0</v>
      </c>
      <c r="H323" s="115">
        <v>1</v>
      </c>
      <c r="I323" s="56">
        <v>9.4</v>
      </c>
      <c r="J323" s="57" t="s">
        <v>37</v>
      </c>
      <c r="K323" s="45"/>
      <c r="L323" s="45">
        <v>12</v>
      </c>
      <c r="M323" s="45">
        <v>9</v>
      </c>
      <c r="N323" s="45"/>
      <c r="O323" s="45">
        <v>13</v>
      </c>
      <c r="P323" s="46">
        <v>1</v>
      </c>
      <c r="Q323" s="45"/>
      <c r="R323" s="76">
        <f t="shared" si="320"/>
        <v>2</v>
      </c>
      <c r="S323" s="76">
        <f t="shared" si="321"/>
        <v>1</v>
      </c>
      <c r="T323" s="76">
        <f t="shared" si="322"/>
        <v>1</v>
      </c>
      <c r="U323" s="76">
        <v>2</v>
      </c>
      <c r="V323" s="76">
        <f t="shared" ref="V323:V357" si="332">_xlfn.IFS(ISBLANK(O323),"NA",O323&lt;12,0,O323&gt;13,0,O323=12,1,O323=13,1)</f>
        <v>1</v>
      </c>
      <c r="W323" s="76">
        <f t="shared" ref="W323:W357" si="333">IF(AND(P323=1,V323=1),1,IF(V323="NA","NA",0))</f>
        <v>1</v>
      </c>
      <c r="X323" s="58">
        <v>3.7692307692307692</v>
      </c>
      <c r="Y323" s="58">
        <v>4.6923076923076925</v>
      </c>
      <c r="Z323" s="58">
        <v>5.1818181818181817</v>
      </c>
      <c r="AA323" s="58">
        <v>4.3076923076923075</v>
      </c>
      <c r="AB323" s="58">
        <v>4.7692307692307692</v>
      </c>
      <c r="AC323" s="58">
        <v>3</v>
      </c>
      <c r="AD323" s="58">
        <v>3.4166666666666665</v>
      </c>
      <c r="AE323" s="58">
        <v>3.7272727272727271</v>
      </c>
      <c r="AF323" s="58">
        <v>3.8181818181818183</v>
      </c>
      <c r="AG323" s="58">
        <v>3.2307692307692308</v>
      </c>
      <c r="AH323" s="58">
        <v>4.6923076923076925</v>
      </c>
      <c r="AI323" s="58">
        <v>5.8461538461538458</v>
      </c>
      <c r="AJ323" s="58">
        <v>4.833333333333333</v>
      </c>
      <c r="AK323" s="58">
        <v>4.916666666666667</v>
      </c>
      <c r="AL323" s="58">
        <v>4.625</v>
      </c>
      <c r="AM323" s="58">
        <v>5</v>
      </c>
      <c r="AN323" s="59">
        <v>4.7692307692307692</v>
      </c>
      <c r="AO323" s="49">
        <v>5.0442307692307695</v>
      </c>
      <c r="AP323" s="49">
        <v>3.7770396270396267</v>
      </c>
      <c r="AQ323" s="49">
        <v>4.2867132867132867</v>
      </c>
      <c r="AR323" s="50">
        <v>5.0552884615384617</v>
      </c>
      <c r="AS323" s="51">
        <v>86.5</v>
      </c>
      <c r="AT323" s="51">
        <v>4</v>
      </c>
      <c r="AU323" s="51">
        <v>78</v>
      </c>
      <c r="AV323" s="87">
        <f t="shared" si="317"/>
        <v>1</v>
      </c>
      <c r="AW323" s="85">
        <f t="shared" si="317"/>
        <v>0</v>
      </c>
      <c r="AX323" s="85">
        <f t="shared" si="317"/>
        <v>0</v>
      </c>
      <c r="AY323" s="85">
        <f t="shared" si="317"/>
        <v>1</v>
      </c>
      <c r="AZ323" s="85">
        <f t="shared" si="323"/>
        <v>1</v>
      </c>
      <c r="BA323" s="85">
        <f t="shared" si="324"/>
        <v>0</v>
      </c>
      <c r="BB323" s="85">
        <f t="shared" si="325"/>
        <v>0</v>
      </c>
      <c r="BC323" s="85">
        <f t="shared" si="326"/>
        <v>1</v>
      </c>
      <c r="BD323" s="85">
        <f t="shared" si="327"/>
        <v>1</v>
      </c>
      <c r="BE323" s="85">
        <f t="shared" si="328"/>
        <v>0</v>
      </c>
      <c r="BF323" s="85">
        <f t="shared" si="329"/>
        <v>0</v>
      </c>
      <c r="BG323" s="79">
        <f t="shared" si="276"/>
        <v>2</v>
      </c>
      <c r="BH323" s="79">
        <f t="shared" si="330"/>
        <v>2</v>
      </c>
      <c r="BI323" s="85">
        <f t="shared" si="312"/>
        <v>0</v>
      </c>
      <c r="BJ323" s="85">
        <f t="shared" si="275"/>
        <v>0</v>
      </c>
      <c r="BK323" s="85">
        <f t="shared" si="314"/>
        <v>1</v>
      </c>
      <c r="BL323" s="85">
        <f t="shared" si="331"/>
        <v>0</v>
      </c>
      <c r="BM323" s="85">
        <f t="shared" si="316"/>
        <v>0</v>
      </c>
      <c r="BN323" s="85">
        <f t="shared" si="286"/>
        <v>0</v>
      </c>
      <c r="BO323" s="85">
        <f t="shared" si="302"/>
        <v>0</v>
      </c>
      <c r="BP323" s="85">
        <f t="shared" si="315"/>
        <v>0</v>
      </c>
      <c r="BQ323" s="85">
        <f t="shared" si="318"/>
        <v>0</v>
      </c>
      <c r="BR323" s="85">
        <f t="shared" si="307"/>
        <v>0</v>
      </c>
      <c r="BS323" s="85">
        <f t="shared" si="309"/>
        <v>1</v>
      </c>
      <c r="BT323" s="85">
        <f t="shared" si="296"/>
        <v>1</v>
      </c>
      <c r="BU323" s="85">
        <f t="shared" si="310"/>
        <v>0</v>
      </c>
      <c r="BV323" s="85">
        <f t="shared" si="297"/>
        <v>0</v>
      </c>
      <c r="BW323" s="85">
        <f t="shared" si="301"/>
        <v>1</v>
      </c>
      <c r="BX323" s="85">
        <f t="shared" si="319"/>
        <v>1</v>
      </c>
      <c r="BY323" s="85">
        <f t="shared" si="311"/>
        <v>1</v>
      </c>
      <c r="BZ323" s="40">
        <f>LOOKUP(A323,ANT!D:D,ANT!K:K)</f>
        <v>95.8333333333333</v>
      </c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  <c r="DS323" s="49"/>
      <c r="DT323" s="49"/>
      <c r="DU323" s="49"/>
      <c r="DV323" s="49"/>
      <c r="DW323" s="49"/>
      <c r="DX323" s="49"/>
      <c r="DY323" s="49"/>
      <c r="DZ323" s="49"/>
      <c r="EA323" s="49"/>
      <c r="EB323" s="49"/>
      <c r="EC323" s="49"/>
      <c r="ED323" s="49"/>
      <c r="EE323" s="49"/>
      <c r="EF323" s="49"/>
      <c r="EG323" s="73"/>
    </row>
    <row r="324" spans="1:137" s="54" customFormat="1" ht="17" x14ac:dyDescent="0.2">
      <c r="A324" s="40" t="s">
        <v>711</v>
      </c>
      <c r="B324" s="55" t="s">
        <v>706</v>
      </c>
      <c r="C324" s="3">
        <v>4</v>
      </c>
      <c r="D324" s="3">
        <v>2</v>
      </c>
      <c r="E324" s="121">
        <v>13</v>
      </c>
      <c r="F324" s="2"/>
      <c r="G324" s="124">
        <v>0</v>
      </c>
      <c r="H324" s="115">
        <v>0</v>
      </c>
      <c r="I324" s="56">
        <v>9.1999999999999993</v>
      </c>
      <c r="J324" s="57" t="s">
        <v>84</v>
      </c>
      <c r="K324" s="45"/>
      <c r="L324" s="45">
        <v>3</v>
      </c>
      <c r="M324" s="45">
        <v>9</v>
      </c>
      <c r="N324" s="45"/>
      <c r="O324" s="45">
        <v>13</v>
      </c>
      <c r="P324" s="46">
        <v>1</v>
      </c>
      <c r="Q324" s="45"/>
      <c r="R324" s="76">
        <f t="shared" si="320"/>
        <v>2</v>
      </c>
      <c r="S324" s="76">
        <f t="shared" si="321"/>
        <v>1</v>
      </c>
      <c r="T324" s="76">
        <f t="shared" si="322"/>
        <v>1</v>
      </c>
      <c r="U324" s="76">
        <v>2</v>
      </c>
      <c r="V324" s="76">
        <f t="shared" si="332"/>
        <v>1</v>
      </c>
      <c r="W324" s="76">
        <f t="shared" si="333"/>
        <v>1</v>
      </c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70"/>
      <c r="AO324" s="49"/>
      <c r="AP324" s="49"/>
      <c r="AQ324" s="49"/>
      <c r="AR324" s="50"/>
      <c r="AS324" s="51">
        <v>182</v>
      </c>
      <c r="AT324" s="51">
        <v>-25</v>
      </c>
      <c r="AU324" s="51">
        <v>83</v>
      </c>
      <c r="AV324" s="87" t="s">
        <v>788</v>
      </c>
      <c r="AW324" s="85" t="s">
        <v>788</v>
      </c>
      <c r="AX324" s="85" t="s">
        <v>788</v>
      </c>
      <c r="AY324" s="85" t="s">
        <v>788</v>
      </c>
      <c r="AZ324" s="85" t="str">
        <f t="shared" si="323"/>
        <v>NA</v>
      </c>
      <c r="BA324" s="85" t="str">
        <f t="shared" si="324"/>
        <v>NA</v>
      </c>
      <c r="BB324" s="85" t="str">
        <f t="shared" si="325"/>
        <v>NA</v>
      </c>
      <c r="BC324" s="85" t="str">
        <f t="shared" si="326"/>
        <v>NA</v>
      </c>
      <c r="BD324" s="85">
        <f t="shared" si="327"/>
        <v>1</v>
      </c>
      <c r="BE324" s="85">
        <f t="shared" si="328"/>
        <v>0</v>
      </c>
      <c r="BF324" s="85">
        <f t="shared" si="329"/>
        <v>0</v>
      </c>
      <c r="BG324" s="79" t="str">
        <f t="shared" si="276"/>
        <v>NA</v>
      </c>
      <c r="BH324" s="79" t="str">
        <f t="shared" si="330"/>
        <v>NA</v>
      </c>
      <c r="BI324" s="85" t="str">
        <f t="shared" si="312"/>
        <v>NA</v>
      </c>
      <c r="BJ324" s="85" t="str">
        <f t="shared" si="275"/>
        <v>NA</v>
      </c>
      <c r="BK324" s="85" t="str">
        <f t="shared" si="314"/>
        <v>NA</v>
      </c>
      <c r="BL324" s="85" t="str">
        <f t="shared" si="331"/>
        <v>NA</v>
      </c>
      <c r="BM324" s="85" t="str">
        <f t="shared" si="316"/>
        <v>NA</v>
      </c>
      <c r="BN324" s="85" t="str">
        <f t="shared" si="286"/>
        <v>NA</v>
      </c>
      <c r="BO324" s="85" t="str">
        <f t="shared" si="302"/>
        <v>NA</v>
      </c>
      <c r="BP324" s="85" t="str">
        <f t="shared" si="315"/>
        <v>NA</v>
      </c>
      <c r="BQ324" s="85" t="str">
        <f t="shared" si="318"/>
        <v>NA</v>
      </c>
      <c r="BR324" s="85" t="str">
        <f t="shared" si="307"/>
        <v>NA</v>
      </c>
      <c r="BS324" s="85" t="str">
        <f t="shared" si="309"/>
        <v>NA</v>
      </c>
      <c r="BT324" s="85" t="str">
        <f t="shared" si="296"/>
        <v>NA</v>
      </c>
      <c r="BU324" s="85" t="str">
        <f t="shared" si="310"/>
        <v>NA</v>
      </c>
      <c r="BV324" s="85" t="str">
        <f t="shared" si="297"/>
        <v>NA</v>
      </c>
      <c r="BW324" s="85" t="str">
        <f t="shared" si="301"/>
        <v>NA</v>
      </c>
      <c r="BX324" s="85" t="str">
        <f t="shared" si="319"/>
        <v>NA</v>
      </c>
      <c r="BY324" s="85" t="str">
        <f t="shared" si="311"/>
        <v>NA</v>
      </c>
      <c r="BZ324" s="40">
        <f>LOOKUP(A324,ANT!D:D,ANT!K:K)</f>
        <v>31.25</v>
      </c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  <c r="DS324" s="49"/>
      <c r="DT324" s="49"/>
      <c r="DU324" s="49"/>
      <c r="DV324" s="49"/>
      <c r="DW324" s="49"/>
      <c r="DX324" s="49"/>
      <c r="DY324" s="49"/>
      <c r="DZ324" s="49"/>
      <c r="EA324" s="49"/>
      <c r="EB324" s="49"/>
      <c r="EC324" s="49"/>
      <c r="ED324" s="49"/>
      <c r="EE324" s="49"/>
      <c r="EF324" s="49"/>
      <c r="EG324" s="73"/>
    </row>
    <row r="325" spans="1:137" s="54" customFormat="1" ht="17" x14ac:dyDescent="0.2">
      <c r="A325" s="40" t="s">
        <v>713</v>
      </c>
      <c r="B325" s="55" t="s">
        <v>706</v>
      </c>
      <c r="C325" s="3">
        <v>4</v>
      </c>
      <c r="D325" s="3">
        <v>2</v>
      </c>
      <c r="E325" s="121">
        <v>13</v>
      </c>
      <c r="F325" s="2"/>
      <c r="G325" s="124">
        <v>0</v>
      </c>
      <c r="H325" s="115">
        <v>1</v>
      </c>
      <c r="I325" s="56">
        <v>9.8000000000000007</v>
      </c>
      <c r="J325" s="57" t="s">
        <v>84</v>
      </c>
      <c r="K325" s="45"/>
      <c r="L325" s="45">
        <v>9</v>
      </c>
      <c r="M325" s="45"/>
      <c r="N325" s="45"/>
      <c r="O325" s="45">
        <v>13</v>
      </c>
      <c r="P325" s="46">
        <v>1</v>
      </c>
      <c r="Q325" s="45"/>
      <c r="R325" s="76">
        <f t="shared" si="320"/>
        <v>1</v>
      </c>
      <c r="S325" s="76">
        <f t="shared" si="321"/>
        <v>1</v>
      </c>
      <c r="T325" s="76">
        <f t="shared" si="322"/>
        <v>1</v>
      </c>
      <c r="U325" s="76">
        <v>1</v>
      </c>
      <c r="V325" s="76">
        <f t="shared" si="332"/>
        <v>1</v>
      </c>
      <c r="W325" s="76">
        <f t="shared" si="333"/>
        <v>1</v>
      </c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70"/>
      <c r="AO325" s="49"/>
      <c r="AP325" s="49"/>
      <c r="AQ325" s="49"/>
      <c r="AR325" s="50"/>
      <c r="AS325" s="51">
        <v>57.5</v>
      </c>
      <c r="AT325" s="51">
        <v>24</v>
      </c>
      <c r="AU325" s="51">
        <v>100</v>
      </c>
      <c r="AV325" s="87" t="s">
        <v>788</v>
      </c>
      <c r="AW325" s="85" t="s">
        <v>788</v>
      </c>
      <c r="AX325" s="85" t="s">
        <v>788</v>
      </c>
      <c r="AY325" s="85" t="s">
        <v>788</v>
      </c>
      <c r="AZ325" s="85" t="str">
        <f t="shared" si="323"/>
        <v>NA</v>
      </c>
      <c r="BA325" s="85" t="str">
        <f t="shared" si="324"/>
        <v>NA</v>
      </c>
      <c r="BB325" s="85" t="str">
        <f t="shared" si="325"/>
        <v>NA</v>
      </c>
      <c r="BC325" s="85" t="str">
        <f t="shared" si="326"/>
        <v>NA</v>
      </c>
      <c r="BD325" s="85">
        <f t="shared" si="327"/>
        <v>0</v>
      </c>
      <c r="BE325" s="85">
        <f t="shared" si="328"/>
        <v>0</v>
      </c>
      <c r="BF325" s="85">
        <f t="shared" si="329"/>
        <v>1</v>
      </c>
      <c r="BG325" s="79" t="str">
        <f t="shared" si="276"/>
        <v>NA</v>
      </c>
      <c r="BH325" s="79" t="str">
        <f t="shared" si="330"/>
        <v>NA</v>
      </c>
      <c r="BI325" s="85" t="str">
        <f t="shared" si="312"/>
        <v>NA</v>
      </c>
      <c r="BJ325" s="85" t="str">
        <f t="shared" si="275"/>
        <v>NA</v>
      </c>
      <c r="BK325" s="85" t="str">
        <f t="shared" si="314"/>
        <v>NA</v>
      </c>
      <c r="BL325" s="85" t="str">
        <f t="shared" si="331"/>
        <v>NA</v>
      </c>
      <c r="BM325" s="85" t="str">
        <f t="shared" si="316"/>
        <v>NA</v>
      </c>
      <c r="BN325" s="85" t="str">
        <f t="shared" si="286"/>
        <v>NA</v>
      </c>
      <c r="BO325" s="85" t="str">
        <f t="shared" si="302"/>
        <v>NA</v>
      </c>
      <c r="BP325" s="85" t="str">
        <f t="shared" si="315"/>
        <v>NA</v>
      </c>
      <c r="BQ325" s="85" t="str">
        <f t="shared" si="318"/>
        <v>NA</v>
      </c>
      <c r="BR325" s="85" t="str">
        <f t="shared" si="307"/>
        <v>NA</v>
      </c>
      <c r="BS325" s="85" t="str">
        <f t="shared" si="309"/>
        <v>NA</v>
      </c>
      <c r="BT325" s="85" t="str">
        <f t="shared" si="296"/>
        <v>NA</v>
      </c>
      <c r="BU325" s="85" t="str">
        <f t="shared" si="310"/>
        <v>NA</v>
      </c>
      <c r="BV325" s="85" t="str">
        <f t="shared" si="297"/>
        <v>NA</v>
      </c>
      <c r="BW325" s="85" t="str">
        <f t="shared" si="301"/>
        <v>NA</v>
      </c>
      <c r="BX325" s="85" t="str">
        <f t="shared" si="319"/>
        <v>NA</v>
      </c>
      <c r="BY325" s="85" t="str">
        <f t="shared" si="311"/>
        <v>NA</v>
      </c>
      <c r="BZ325" s="40">
        <f>LOOKUP(A325,ANT!D:D,ANT!K:K)</f>
        <v>90.9722222222222</v>
      </c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  <c r="DS325" s="49"/>
      <c r="DT325" s="49"/>
      <c r="DU325" s="49"/>
      <c r="DV325" s="49"/>
      <c r="DW325" s="49"/>
      <c r="DX325" s="49"/>
      <c r="DY325" s="49"/>
      <c r="DZ325" s="49"/>
      <c r="EA325" s="49"/>
      <c r="EB325" s="49"/>
      <c r="EC325" s="49"/>
      <c r="ED325" s="49"/>
      <c r="EE325" s="49"/>
      <c r="EF325" s="49"/>
      <c r="EG325" s="73"/>
    </row>
    <row r="326" spans="1:137" s="54" customFormat="1" ht="17" x14ac:dyDescent="0.2">
      <c r="A326" s="40" t="s">
        <v>715</v>
      </c>
      <c r="B326" s="55" t="s">
        <v>706</v>
      </c>
      <c r="C326" s="3">
        <v>4</v>
      </c>
      <c r="D326" s="3">
        <v>2</v>
      </c>
      <c r="E326" s="121">
        <v>13</v>
      </c>
      <c r="F326" s="2"/>
      <c r="G326" s="124">
        <v>0</v>
      </c>
      <c r="H326" s="115">
        <v>1</v>
      </c>
      <c r="I326" s="56">
        <v>9</v>
      </c>
      <c r="J326" s="57" t="s">
        <v>84</v>
      </c>
      <c r="K326" s="45"/>
      <c r="L326" s="45">
        <v>9</v>
      </c>
      <c r="M326" s="45"/>
      <c r="N326" s="45"/>
      <c r="O326" s="45">
        <v>12</v>
      </c>
      <c r="P326" s="46">
        <v>0</v>
      </c>
      <c r="Q326" s="45">
        <v>1</v>
      </c>
      <c r="R326" s="76">
        <f t="shared" si="320"/>
        <v>1</v>
      </c>
      <c r="S326" s="76">
        <f t="shared" si="321"/>
        <v>1</v>
      </c>
      <c r="T326" s="76">
        <f t="shared" si="322"/>
        <v>0</v>
      </c>
      <c r="U326" s="76">
        <v>1</v>
      </c>
      <c r="V326" s="76">
        <f t="shared" si="332"/>
        <v>1</v>
      </c>
      <c r="W326" s="76">
        <f t="shared" si="333"/>
        <v>0</v>
      </c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70"/>
      <c r="AO326" s="49"/>
      <c r="AP326" s="49"/>
      <c r="AQ326" s="49"/>
      <c r="AR326" s="50"/>
      <c r="AS326" s="51">
        <v>119</v>
      </c>
      <c r="AT326" s="51">
        <v>118.5</v>
      </c>
      <c r="AU326" s="51">
        <v>266</v>
      </c>
      <c r="AV326" s="87" t="s">
        <v>788</v>
      </c>
      <c r="AW326" s="85" t="s">
        <v>788</v>
      </c>
      <c r="AX326" s="85" t="s">
        <v>788</v>
      </c>
      <c r="AY326" s="85" t="s">
        <v>788</v>
      </c>
      <c r="AZ326" s="85" t="str">
        <f t="shared" si="323"/>
        <v>NA</v>
      </c>
      <c r="BA326" s="85" t="str">
        <f t="shared" si="324"/>
        <v>NA</v>
      </c>
      <c r="BB326" s="85" t="str">
        <f t="shared" si="325"/>
        <v>NA</v>
      </c>
      <c r="BC326" s="85" t="str">
        <f t="shared" si="326"/>
        <v>NA</v>
      </c>
      <c r="BD326" s="85">
        <f t="shared" si="327"/>
        <v>1</v>
      </c>
      <c r="BE326" s="85">
        <f t="shared" si="328"/>
        <v>1</v>
      </c>
      <c r="BF326" s="85">
        <f t="shared" si="329"/>
        <v>1</v>
      </c>
      <c r="BG326" s="79" t="str">
        <f t="shared" si="276"/>
        <v>NA</v>
      </c>
      <c r="BH326" s="79" t="str">
        <f t="shared" si="330"/>
        <v>NA</v>
      </c>
      <c r="BI326" s="85" t="str">
        <f t="shared" si="312"/>
        <v>NA</v>
      </c>
      <c r="BJ326" s="85" t="str">
        <f t="shared" si="275"/>
        <v>NA</v>
      </c>
      <c r="BK326" s="85" t="str">
        <f t="shared" si="314"/>
        <v>NA</v>
      </c>
      <c r="BL326" s="85" t="str">
        <f t="shared" si="331"/>
        <v>NA</v>
      </c>
      <c r="BM326" s="85" t="str">
        <f t="shared" si="316"/>
        <v>NA</v>
      </c>
      <c r="BN326" s="85" t="str">
        <f t="shared" si="286"/>
        <v>NA</v>
      </c>
      <c r="BO326" s="85" t="str">
        <f t="shared" si="302"/>
        <v>NA</v>
      </c>
      <c r="BP326" s="85" t="str">
        <f t="shared" si="315"/>
        <v>NA</v>
      </c>
      <c r="BQ326" s="85" t="str">
        <f t="shared" si="318"/>
        <v>NA</v>
      </c>
      <c r="BR326" s="85" t="str">
        <f t="shared" si="307"/>
        <v>NA</v>
      </c>
      <c r="BS326" s="85" t="str">
        <f t="shared" si="309"/>
        <v>NA</v>
      </c>
      <c r="BT326" s="85" t="str">
        <f t="shared" si="296"/>
        <v>NA</v>
      </c>
      <c r="BU326" s="85" t="str">
        <f t="shared" si="310"/>
        <v>NA</v>
      </c>
      <c r="BV326" s="85" t="str">
        <f t="shared" si="297"/>
        <v>NA</v>
      </c>
      <c r="BW326" s="85" t="str">
        <f t="shared" si="301"/>
        <v>NA</v>
      </c>
      <c r="BX326" s="85" t="str">
        <f t="shared" si="319"/>
        <v>NA</v>
      </c>
      <c r="BY326" s="85" t="str">
        <f t="shared" si="311"/>
        <v>NA</v>
      </c>
      <c r="BZ326" s="40">
        <f>LOOKUP(A326,ANT!D:D,ANT!K:K)</f>
        <v>80.5555555555555</v>
      </c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  <c r="DS326" s="49"/>
      <c r="DT326" s="49"/>
      <c r="DU326" s="49"/>
      <c r="DV326" s="49"/>
      <c r="DW326" s="49"/>
      <c r="DX326" s="49"/>
      <c r="DY326" s="49"/>
      <c r="DZ326" s="49"/>
      <c r="EA326" s="49"/>
      <c r="EB326" s="49"/>
      <c r="EC326" s="49"/>
      <c r="ED326" s="49"/>
      <c r="EE326" s="49"/>
      <c r="EF326" s="49"/>
      <c r="EG326" s="73"/>
    </row>
    <row r="327" spans="1:137" s="54" customFormat="1" x14ac:dyDescent="0.2">
      <c r="A327" s="40" t="s">
        <v>717</v>
      </c>
      <c r="B327" s="55" t="s">
        <v>706</v>
      </c>
      <c r="C327" s="3">
        <v>4</v>
      </c>
      <c r="D327" s="3">
        <v>2</v>
      </c>
      <c r="E327" s="121">
        <v>13</v>
      </c>
      <c r="F327" s="2"/>
      <c r="G327" s="124">
        <v>0</v>
      </c>
      <c r="H327" s="115">
        <v>0</v>
      </c>
      <c r="I327" s="56">
        <v>9.1</v>
      </c>
      <c r="J327" s="57" t="s">
        <v>37</v>
      </c>
      <c r="K327" s="45"/>
      <c r="L327" s="45">
        <v>6</v>
      </c>
      <c r="M327" s="45">
        <v>7</v>
      </c>
      <c r="N327" s="45"/>
      <c r="O327" s="45">
        <v>10</v>
      </c>
      <c r="P327" s="46">
        <v>1</v>
      </c>
      <c r="Q327" s="45"/>
      <c r="R327" s="76">
        <f t="shared" si="320"/>
        <v>2</v>
      </c>
      <c r="S327" s="76">
        <f t="shared" si="321"/>
        <v>0</v>
      </c>
      <c r="T327" s="76">
        <f t="shared" si="322"/>
        <v>0</v>
      </c>
      <c r="U327" s="76">
        <v>2</v>
      </c>
      <c r="V327" s="76">
        <f t="shared" si="332"/>
        <v>0</v>
      </c>
      <c r="W327" s="76">
        <f t="shared" si="333"/>
        <v>0</v>
      </c>
      <c r="X327" s="58">
        <v>5</v>
      </c>
      <c r="Y327" s="58">
        <v>4.1538461538461542</v>
      </c>
      <c r="Z327" s="58">
        <v>5</v>
      </c>
      <c r="AA327" s="58">
        <v>5.5</v>
      </c>
      <c r="AB327" s="58">
        <v>6.416666666666667</v>
      </c>
      <c r="AC327" s="58">
        <v>3.3076923076923075</v>
      </c>
      <c r="AD327" s="58">
        <v>2.6666666666666665</v>
      </c>
      <c r="AE327" s="58">
        <v>2.5833333333333335</v>
      </c>
      <c r="AF327" s="58">
        <v>3.0833333333333335</v>
      </c>
      <c r="AG327" s="58">
        <v>3.6153846153846154</v>
      </c>
      <c r="AH327" s="58">
        <v>4.583333333333333</v>
      </c>
      <c r="AI327" s="58">
        <v>5.166666666666667</v>
      </c>
      <c r="AJ327" s="58">
        <v>3.2727272727272729</v>
      </c>
      <c r="AK327" s="58">
        <v>5.7</v>
      </c>
      <c r="AL327" s="58">
        <v>4.125</v>
      </c>
      <c r="AM327" s="58">
        <v>5.8</v>
      </c>
      <c r="AN327" s="59">
        <v>4.7692307692307692</v>
      </c>
      <c r="AO327" s="49">
        <v>4.8128787878787884</v>
      </c>
      <c r="AP327" s="49">
        <v>3.3064102564102562</v>
      </c>
      <c r="AQ327" s="49">
        <v>4.8963675213675213</v>
      </c>
      <c r="AR327" s="50">
        <v>4.5660984848484851</v>
      </c>
      <c r="AS327" s="51">
        <v>70</v>
      </c>
      <c r="AT327" s="51">
        <v>41</v>
      </c>
      <c r="AU327" s="51">
        <v>72.5</v>
      </c>
      <c r="AV327" s="87">
        <f>IF(AO327&lt;MEDIAN(AO:AO),0,1)</f>
        <v>1</v>
      </c>
      <c r="AW327" s="85">
        <f>IF(AP327&lt;MEDIAN(AP:AP),0,1)</f>
        <v>0</v>
      </c>
      <c r="AX327" s="85">
        <f>IF(AQ327&lt;MEDIAN(AQ:AQ),0,1)</f>
        <v>1</v>
      </c>
      <c r="AY327" s="85">
        <f>IF(AR327&lt;MEDIAN(AR:AR),0,1)</f>
        <v>0</v>
      </c>
      <c r="AZ327" s="85" t="e">
        <f t="shared" si="323"/>
        <v>#N/A</v>
      </c>
      <c r="BA327" s="85">
        <f t="shared" si="324"/>
        <v>0</v>
      </c>
      <c r="BB327" s="85">
        <f t="shared" si="325"/>
        <v>1</v>
      </c>
      <c r="BC327" s="85" t="e">
        <f t="shared" si="326"/>
        <v>#N/A</v>
      </c>
      <c r="BD327" s="85">
        <f t="shared" si="327"/>
        <v>1</v>
      </c>
      <c r="BE327" s="85" t="e">
        <f t="shared" si="328"/>
        <v>#N/A</v>
      </c>
      <c r="BF327" s="85">
        <f t="shared" si="329"/>
        <v>0</v>
      </c>
      <c r="BG327" s="79">
        <f t="shared" si="276"/>
        <v>2</v>
      </c>
      <c r="BH327" s="79">
        <f t="shared" si="330"/>
        <v>0</v>
      </c>
      <c r="BI327" s="85">
        <f t="shared" si="312"/>
        <v>1</v>
      </c>
      <c r="BJ327" s="85">
        <f t="shared" si="275"/>
        <v>0</v>
      </c>
      <c r="BK327" s="85">
        <f t="shared" si="314"/>
        <v>1</v>
      </c>
      <c r="BL327" s="85">
        <f t="shared" si="331"/>
        <v>1</v>
      </c>
      <c r="BM327" s="85">
        <f t="shared" si="316"/>
        <v>1</v>
      </c>
      <c r="BN327" s="85">
        <f t="shared" si="286"/>
        <v>0</v>
      </c>
      <c r="BO327" s="85">
        <f t="shared" si="302"/>
        <v>0</v>
      </c>
      <c r="BP327" s="85">
        <f t="shared" si="315"/>
        <v>0</v>
      </c>
      <c r="BQ327" s="85">
        <f t="shared" si="318"/>
        <v>0</v>
      </c>
      <c r="BR327" s="85">
        <f t="shared" si="307"/>
        <v>0</v>
      </c>
      <c r="BS327" s="85">
        <f t="shared" si="309"/>
        <v>0</v>
      </c>
      <c r="BT327" s="85">
        <f t="shared" si="296"/>
        <v>1</v>
      </c>
      <c r="BU327" s="85">
        <f t="shared" si="310"/>
        <v>0</v>
      </c>
      <c r="BV327" s="85">
        <f t="shared" si="297"/>
        <v>1</v>
      </c>
      <c r="BW327" s="85">
        <f t="shared" si="301"/>
        <v>0</v>
      </c>
      <c r="BX327" s="85">
        <f t="shared" si="319"/>
        <v>1</v>
      </c>
      <c r="BY327" s="85">
        <f t="shared" si="311"/>
        <v>1</v>
      </c>
      <c r="BZ327" s="40">
        <f>LOOKUP(A327,ANT!D:D,ANT!K:K)</f>
        <v>96.5277777777777</v>
      </c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  <c r="DS327" s="49"/>
      <c r="DT327" s="49"/>
      <c r="DU327" s="49"/>
      <c r="DV327" s="49"/>
      <c r="DW327" s="49"/>
      <c r="DX327" s="49"/>
      <c r="DY327" s="49"/>
      <c r="DZ327" s="49"/>
      <c r="EA327" s="49"/>
      <c r="EB327" s="49"/>
      <c r="EC327" s="49"/>
      <c r="ED327" s="49"/>
      <c r="EE327" s="49"/>
      <c r="EF327" s="49"/>
      <c r="EG327" s="73"/>
    </row>
    <row r="328" spans="1:137" s="54" customFormat="1" ht="17" x14ac:dyDescent="0.2">
      <c r="A328" s="40" t="s">
        <v>719</v>
      </c>
      <c r="B328" s="55" t="s">
        <v>706</v>
      </c>
      <c r="C328" s="3">
        <v>4</v>
      </c>
      <c r="D328" s="3">
        <v>2</v>
      </c>
      <c r="E328" s="121">
        <v>13</v>
      </c>
      <c r="F328" s="2"/>
      <c r="G328" s="124">
        <v>0</v>
      </c>
      <c r="H328" s="115">
        <v>0</v>
      </c>
      <c r="I328" s="56">
        <v>8.9</v>
      </c>
      <c r="J328" s="57" t="s">
        <v>84</v>
      </c>
      <c r="K328" s="45"/>
      <c r="L328" s="45">
        <v>3</v>
      </c>
      <c r="M328" s="45">
        <v>3</v>
      </c>
      <c r="N328" s="45">
        <v>9</v>
      </c>
      <c r="O328" s="45">
        <v>10</v>
      </c>
      <c r="P328" s="46">
        <v>1</v>
      </c>
      <c r="Q328" s="45"/>
      <c r="R328" s="76">
        <f t="shared" si="320"/>
        <v>3</v>
      </c>
      <c r="S328" s="76">
        <f t="shared" si="321"/>
        <v>0</v>
      </c>
      <c r="T328" s="76">
        <f t="shared" si="322"/>
        <v>0</v>
      </c>
      <c r="U328" s="76">
        <v>3</v>
      </c>
      <c r="V328" s="76">
        <f t="shared" si="332"/>
        <v>0</v>
      </c>
      <c r="W328" s="76">
        <f t="shared" si="333"/>
        <v>0</v>
      </c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70"/>
      <c r="AO328" s="49"/>
      <c r="AP328" s="49"/>
      <c r="AQ328" s="49"/>
      <c r="AR328" s="50"/>
      <c r="AS328" s="51">
        <v>25.5</v>
      </c>
      <c r="AT328" s="51">
        <v>-93.5</v>
      </c>
      <c r="AU328" s="51">
        <v>-9</v>
      </c>
      <c r="AV328" s="87" t="s">
        <v>788</v>
      </c>
      <c r="AW328" s="85" t="s">
        <v>788</v>
      </c>
      <c r="AX328" s="85" t="s">
        <v>788</v>
      </c>
      <c r="AY328" s="85" t="s">
        <v>788</v>
      </c>
      <c r="AZ328" s="85" t="str">
        <f t="shared" si="323"/>
        <v>NA</v>
      </c>
      <c r="BA328" s="85" t="str">
        <f t="shared" si="324"/>
        <v>NA</v>
      </c>
      <c r="BB328" s="85" t="str">
        <f t="shared" si="325"/>
        <v>NA</v>
      </c>
      <c r="BC328" s="85" t="str">
        <f t="shared" si="326"/>
        <v>NA</v>
      </c>
      <c r="BD328" s="85">
        <f t="shared" si="327"/>
        <v>0</v>
      </c>
      <c r="BE328" s="85">
        <f t="shared" si="328"/>
        <v>0</v>
      </c>
      <c r="BF328" s="85">
        <f t="shared" si="329"/>
        <v>0</v>
      </c>
      <c r="BG328" s="79" t="str">
        <f t="shared" si="276"/>
        <v>NA</v>
      </c>
      <c r="BH328" s="79" t="str">
        <f t="shared" si="330"/>
        <v>NA</v>
      </c>
      <c r="BI328" s="85" t="str">
        <f t="shared" si="312"/>
        <v>NA</v>
      </c>
      <c r="BJ328" s="85" t="str">
        <f t="shared" si="275"/>
        <v>NA</v>
      </c>
      <c r="BK328" s="85" t="str">
        <f t="shared" si="314"/>
        <v>NA</v>
      </c>
      <c r="BL328" s="85" t="str">
        <f t="shared" si="331"/>
        <v>NA</v>
      </c>
      <c r="BM328" s="85" t="str">
        <f t="shared" si="316"/>
        <v>NA</v>
      </c>
      <c r="BN328" s="85" t="str">
        <f t="shared" si="286"/>
        <v>NA</v>
      </c>
      <c r="BO328" s="85" t="str">
        <f t="shared" si="302"/>
        <v>NA</v>
      </c>
      <c r="BP328" s="85" t="str">
        <f t="shared" si="315"/>
        <v>NA</v>
      </c>
      <c r="BQ328" s="85" t="str">
        <f t="shared" si="318"/>
        <v>NA</v>
      </c>
      <c r="BR328" s="85" t="str">
        <f t="shared" si="307"/>
        <v>NA</v>
      </c>
      <c r="BS328" s="85" t="str">
        <f t="shared" si="309"/>
        <v>NA</v>
      </c>
      <c r="BT328" s="85" t="str">
        <f t="shared" si="296"/>
        <v>NA</v>
      </c>
      <c r="BU328" s="85" t="str">
        <f t="shared" si="310"/>
        <v>NA</v>
      </c>
      <c r="BV328" s="85" t="str">
        <f t="shared" si="297"/>
        <v>NA</v>
      </c>
      <c r="BW328" s="85" t="str">
        <f t="shared" si="301"/>
        <v>NA</v>
      </c>
      <c r="BX328" s="85" t="str">
        <f t="shared" si="319"/>
        <v>NA</v>
      </c>
      <c r="BY328" s="85" t="str">
        <f t="shared" si="311"/>
        <v>NA</v>
      </c>
      <c r="BZ328" s="40">
        <f>LOOKUP(A328,ANT!D:D,ANT!K:K)</f>
        <v>91.6666666666666</v>
      </c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  <c r="DS328" s="49"/>
      <c r="DT328" s="49"/>
      <c r="DU328" s="49"/>
      <c r="DV328" s="49"/>
      <c r="DW328" s="49"/>
      <c r="DX328" s="49"/>
      <c r="DY328" s="49"/>
      <c r="DZ328" s="49"/>
      <c r="EA328" s="49"/>
      <c r="EB328" s="49"/>
      <c r="EC328" s="49"/>
      <c r="ED328" s="49"/>
      <c r="EE328" s="49"/>
      <c r="EF328" s="49"/>
      <c r="EG328" s="73"/>
    </row>
    <row r="329" spans="1:137" s="54" customFormat="1" ht="17" x14ac:dyDescent="0.2">
      <c r="A329" s="40" t="s">
        <v>721</v>
      </c>
      <c r="B329" s="55" t="s">
        <v>706</v>
      </c>
      <c r="C329" s="3">
        <v>4</v>
      </c>
      <c r="D329" s="3">
        <v>2</v>
      </c>
      <c r="E329" s="121">
        <v>13</v>
      </c>
      <c r="F329" s="2"/>
      <c r="G329" s="124">
        <v>0</v>
      </c>
      <c r="H329" s="115">
        <v>0</v>
      </c>
      <c r="I329" s="56">
        <v>9.3000000000000007</v>
      </c>
      <c r="J329" s="57" t="s">
        <v>84</v>
      </c>
      <c r="K329" s="45"/>
      <c r="L329" s="45">
        <v>9</v>
      </c>
      <c r="M329" s="45"/>
      <c r="N329" s="45"/>
      <c r="O329" s="45">
        <v>12</v>
      </c>
      <c r="P329" s="46">
        <v>0</v>
      </c>
      <c r="Q329" s="45">
        <v>1</v>
      </c>
      <c r="R329" s="76">
        <f t="shared" si="320"/>
        <v>1</v>
      </c>
      <c r="S329" s="76">
        <f t="shared" si="321"/>
        <v>1</v>
      </c>
      <c r="T329" s="76">
        <f t="shared" si="322"/>
        <v>0</v>
      </c>
      <c r="U329" s="76">
        <v>1</v>
      </c>
      <c r="V329" s="76">
        <f t="shared" si="332"/>
        <v>1</v>
      </c>
      <c r="W329" s="76">
        <f t="shared" si="333"/>
        <v>0</v>
      </c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70"/>
      <c r="AO329" s="49"/>
      <c r="AP329" s="49"/>
      <c r="AQ329" s="49"/>
      <c r="AR329" s="50"/>
      <c r="AS329" s="51">
        <v>161.5</v>
      </c>
      <c r="AT329" s="51">
        <v>-14.5</v>
      </c>
      <c r="AU329" s="51">
        <v>134</v>
      </c>
      <c r="AV329" s="87" t="s">
        <v>788</v>
      </c>
      <c r="AW329" s="85" t="s">
        <v>788</v>
      </c>
      <c r="AX329" s="85" t="s">
        <v>788</v>
      </c>
      <c r="AY329" s="85" t="s">
        <v>788</v>
      </c>
      <c r="AZ329" s="85" t="str">
        <f t="shared" si="323"/>
        <v>NA</v>
      </c>
      <c r="BA329" s="85" t="str">
        <f t="shared" si="324"/>
        <v>NA</v>
      </c>
      <c r="BB329" s="85" t="str">
        <f t="shared" si="325"/>
        <v>NA</v>
      </c>
      <c r="BC329" s="85" t="str">
        <f t="shared" si="326"/>
        <v>NA</v>
      </c>
      <c r="BD329" s="85">
        <f t="shared" si="327"/>
        <v>1</v>
      </c>
      <c r="BE329" s="85">
        <f t="shared" si="328"/>
        <v>0</v>
      </c>
      <c r="BF329" s="85">
        <f t="shared" si="329"/>
        <v>1</v>
      </c>
      <c r="BG329" s="79" t="str">
        <f t="shared" si="276"/>
        <v>NA</v>
      </c>
      <c r="BH329" s="79" t="str">
        <f t="shared" si="330"/>
        <v>NA</v>
      </c>
      <c r="BI329" s="85" t="str">
        <f t="shared" si="312"/>
        <v>NA</v>
      </c>
      <c r="BJ329" s="85" t="str">
        <f t="shared" si="275"/>
        <v>NA</v>
      </c>
      <c r="BK329" s="85" t="str">
        <f t="shared" si="314"/>
        <v>NA</v>
      </c>
      <c r="BL329" s="85" t="str">
        <f t="shared" si="331"/>
        <v>NA</v>
      </c>
      <c r="BM329" s="85" t="str">
        <f t="shared" si="316"/>
        <v>NA</v>
      </c>
      <c r="BN329" s="85" t="str">
        <f t="shared" si="286"/>
        <v>NA</v>
      </c>
      <c r="BO329" s="85" t="str">
        <f t="shared" si="302"/>
        <v>NA</v>
      </c>
      <c r="BP329" s="85" t="str">
        <f t="shared" si="315"/>
        <v>NA</v>
      </c>
      <c r="BQ329" s="85" t="str">
        <f t="shared" si="318"/>
        <v>NA</v>
      </c>
      <c r="BR329" s="85" t="str">
        <f t="shared" si="307"/>
        <v>NA</v>
      </c>
      <c r="BS329" s="85" t="str">
        <f t="shared" si="309"/>
        <v>NA</v>
      </c>
      <c r="BT329" s="85" t="str">
        <f t="shared" si="296"/>
        <v>NA</v>
      </c>
      <c r="BU329" s="85" t="str">
        <f t="shared" si="310"/>
        <v>NA</v>
      </c>
      <c r="BV329" s="85" t="str">
        <f t="shared" si="297"/>
        <v>NA</v>
      </c>
      <c r="BW329" s="85" t="str">
        <f t="shared" si="301"/>
        <v>NA</v>
      </c>
      <c r="BX329" s="85" t="str">
        <f t="shared" si="319"/>
        <v>NA</v>
      </c>
      <c r="BY329" s="85" t="str">
        <f t="shared" si="311"/>
        <v>NA</v>
      </c>
      <c r="BZ329" s="40">
        <f>LOOKUP(A329,ANT!D:D,ANT!K:K)</f>
        <v>93.0555555555555</v>
      </c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  <c r="DS329" s="49"/>
      <c r="DT329" s="49"/>
      <c r="DU329" s="49"/>
      <c r="DV329" s="49"/>
      <c r="DW329" s="49"/>
      <c r="DX329" s="49"/>
      <c r="DY329" s="49"/>
      <c r="DZ329" s="49"/>
      <c r="EA329" s="49"/>
      <c r="EB329" s="49"/>
      <c r="EC329" s="49"/>
      <c r="ED329" s="49"/>
      <c r="EE329" s="49"/>
      <c r="EF329" s="49"/>
      <c r="EG329" s="73"/>
    </row>
    <row r="330" spans="1:137" s="54" customFormat="1" x14ac:dyDescent="0.2">
      <c r="A330" s="40" t="s">
        <v>723</v>
      </c>
      <c r="B330" s="55" t="s">
        <v>706</v>
      </c>
      <c r="C330" s="3">
        <v>4</v>
      </c>
      <c r="D330" s="3">
        <v>2</v>
      </c>
      <c r="E330" s="121">
        <v>13</v>
      </c>
      <c r="F330" s="2"/>
      <c r="G330" s="124">
        <v>0</v>
      </c>
      <c r="H330" s="115">
        <v>1</v>
      </c>
      <c r="I330" s="56">
        <v>9.4</v>
      </c>
      <c r="J330" s="57" t="s">
        <v>37</v>
      </c>
      <c r="K330" s="45"/>
      <c r="L330" s="45">
        <v>20</v>
      </c>
      <c r="M330" s="45">
        <v>10</v>
      </c>
      <c r="N330" s="45"/>
      <c r="O330" s="45">
        <v>13</v>
      </c>
      <c r="P330" s="46">
        <v>0</v>
      </c>
      <c r="Q330" s="45">
        <v>1</v>
      </c>
      <c r="R330" s="76">
        <f t="shared" si="320"/>
        <v>2</v>
      </c>
      <c r="S330" s="76">
        <f t="shared" si="321"/>
        <v>1</v>
      </c>
      <c r="T330" s="76">
        <f t="shared" si="322"/>
        <v>0</v>
      </c>
      <c r="U330" s="76">
        <v>2</v>
      </c>
      <c r="V330" s="76">
        <f t="shared" si="332"/>
        <v>1</v>
      </c>
      <c r="W330" s="76">
        <f t="shared" si="333"/>
        <v>0</v>
      </c>
      <c r="X330" s="58">
        <v>4.0769230769230766</v>
      </c>
      <c r="Y330" s="58">
        <v>5</v>
      </c>
      <c r="Z330" s="58">
        <v>4.6923076923076925</v>
      </c>
      <c r="AA330" s="58">
        <v>4.1538461538461542</v>
      </c>
      <c r="AB330" s="58">
        <v>5.1538461538461542</v>
      </c>
      <c r="AC330" s="58">
        <v>4.3076923076923075</v>
      </c>
      <c r="AD330" s="58">
        <v>3.75</v>
      </c>
      <c r="AE330" s="58">
        <v>5.166666666666667</v>
      </c>
      <c r="AF330" s="58">
        <v>2.6666666666666665</v>
      </c>
      <c r="AG330" s="58">
        <v>4.4615384615384617</v>
      </c>
      <c r="AH330" s="58">
        <v>4.4615384615384617</v>
      </c>
      <c r="AI330" s="58">
        <v>5.3076923076923075</v>
      </c>
      <c r="AJ330" s="58">
        <v>5</v>
      </c>
      <c r="AK330" s="58">
        <v>5.5</v>
      </c>
      <c r="AL330" s="58">
        <v>3.625</v>
      </c>
      <c r="AM330" s="58">
        <v>3.8</v>
      </c>
      <c r="AN330" s="59">
        <v>3.6923076923076925</v>
      </c>
      <c r="AO330" s="49">
        <v>4.6465384615384613</v>
      </c>
      <c r="AP330" s="49">
        <v>4.1012820512820509</v>
      </c>
      <c r="AQ330" s="49">
        <v>4.5641025641025639</v>
      </c>
      <c r="AR330" s="50">
        <v>4.8581730769230766</v>
      </c>
      <c r="AS330" s="51">
        <v>17</v>
      </c>
      <c r="AT330" s="51">
        <v>45</v>
      </c>
      <c r="AU330" s="51">
        <v>185</v>
      </c>
      <c r="AV330" s="87">
        <f>IF(AO330&lt;MEDIAN(AO:AO),0,1)</f>
        <v>0</v>
      </c>
      <c r="AW330" s="85">
        <f>IF(AP330&lt;MEDIAN(AP:AP),0,1)</f>
        <v>0</v>
      </c>
      <c r="AX330" s="85">
        <f>IF(AQ330&lt;MEDIAN(AQ:AQ),0,1)</f>
        <v>1</v>
      </c>
      <c r="AY330" s="85">
        <f>IF(AR330&lt;MEDIAN(AR:AR),0,1)</f>
        <v>1</v>
      </c>
      <c r="AZ330" s="85" t="e">
        <f t="shared" si="323"/>
        <v>#N/A</v>
      </c>
      <c r="BA330" s="85">
        <f t="shared" si="324"/>
        <v>0</v>
      </c>
      <c r="BB330" s="85" t="e">
        <f t="shared" si="325"/>
        <v>#N/A</v>
      </c>
      <c r="BC330" s="85" t="e">
        <f t="shared" si="326"/>
        <v>#N/A</v>
      </c>
      <c r="BD330" s="85">
        <f t="shared" si="327"/>
        <v>0</v>
      </c>
      <c r="BE330" s="85">
        <f t="shared" si="328"/>
        <v>1</v>
      </c>
      <c r="BF330" s="85">
        <f t="shared" si="329"/>
        <v>1</v>
      </c>
      <c r="BG330" s="79">
        <f t="shared" si="276"/>
        <v>0</v>
      </c>
      <c r="BH330" s="79">
        <f t="shared" si="330"/>
        <v>2</v>
      </c>
      <c r="BI330" s="85">
        <f t="shared" si="312"/>
        <v>0</v>
      </c>
      <c r="BJ330" s="85">
        <f t="shared" si="275"/>
        <v>1</v>
      </c>
      <c r="BK330" s="85">
        <f t="shared" si="314"/>
        <v>0</v>
      </c>
      <c r="BL330" s="85">
        <f t="shared" si="331"/>
        <v>0</v>
      </c>
      <c r="BM330" s="85">
        <f t="shared" si="316"/>
        <v>0</v>
      </c>
      <c r="BN330" s="85">
        <f t="shared" si="286"/>
        <v>1</v>
      </c>
      <c r="BO330" s="85">
        <f t="shared" si="302"/>
        <v>0</v>
      </c>
      <c r="BP330" s="85">
        <f t="shared" si="315"/>
        <v>1</v>
      </c>
      <c r="BQ330" s="85">
        <f t="shared" si="318"/>
        <v>0</v>
      </c>
      <c r="BR330" s="85">
        <f t="shared" si="307"/>
        <v>1</v>
      </c>
      <c r="BS330" s="85">
        <f t="shared" si="309"/>
        <v>0</v>
      </c>
      <c r="BT330" s="85">
        <f t="shared" si="296"/>
        <v>1</v>
      </c>
      <c r="BU330" s="85">
        <f t="shared" si="310"/>
        <v>0</v>
      </c>
      <c r="BV330" s="85">
        <f t="shared" si="297"/>
        <v>1</v>
      </c>
      <c r="BW330" s="85">
        <f t="shared" si="301"/>
        <v>0</v>
      </c>
      <c r="BX330" s="85">
        <f t="shared" si="319"/>
        <v>0</v>
      </c>
      <c r="BY330" s="85">
        <f t="shared" si="311"/>
        <v>0</v>
      </c>
      <c r="BZ330" s="40">
        <f>LOOKUP(A330,ANT!D:D,ANT!K:K)</f>
        <v>95.8333333333333</v>
      </c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  <c r="DS330" s="49"/>
      <c r="DT330" s="49"/>
      <c r="DU330" s="49"/>
      <c r="DV330" s="49"/>
      <c r="DW330" s="49"/>
      <c r="DX330" s="49"/>
      <c r="DY330" s="49"/>
      <c r="DZ330" s="49"/>
      <c r="EA330" s="49"/>
      <c r="EB330" s="49"/>
      <c r="EC330" s="49"/>
      <c r="ED330" s="49"/>
      <c r="EE330" s="49"/>
      <c r="EF330" s="49"/>
      <c r="EG330" s="73"/>
    </row>
    <row r="331" spans="1:137" s="54" customFormat="1" ht="17" x14ac:dyDescent="0.2">
      <c r="A331" s="40" t="s">
        <v>725</v>
      </c>
      <c r="B331" s="55" t="s">
        <v>706</v>
      </c>
      <c r="C331" s="3">
        <v>4</v>
      </c>
      <c r="D331" s="3">
        <v>2</v>
      </c>
      <c r="E331" s="121">
        <v>13</v>
      </c>
      <c r="F331" s="2"/>
      <c r="G331" s="124">
        <v>0</v>
      </c>
      <c r="H331" s="115">
        <v>1</v>
      </c>
      <c r="I331" s="56">
        <v>9.3000000000000007</v>
      </c>
      <c r="J331" s="57" t="s">
        <v>84</v>
      </c>
      <c r="K331" s="45"/>
      <c r="L331" s="45">
        <v>5</v>
      </c>
      <c r="M331" s="45">
        <v>9</v>
      </c>
      <c r="N331" s="45"/>
      <c r="O331" s="45">
        <v>13</v>
      </c>
      <c r="P331" s="46">
        <v>1</v>
      </c>
      <c r="Q331" s="45"/>
      <c r="R331" s="76">
        <f t="shared" si="320"/>
        <v>2</v>
      </c>
      <c r="S331" s="76">
        <f t="shared" si="321"/>
        <v>1</v>
      </c>
      <c r="T331" s="76">
        <f t="shared" si="322"/>
        <v>1</v>
      </c>
      <c r="U331" s="76">
        <v>2</v>
      </c>
      <c r="V331" s="76">
        <f t="shared" si="332"/>
        <v>1</v>
      </c>
      <c r="W331" s="76">
        <f t="shared" si="333"/>
        <v>1</v>
      </c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70"/>
      <c r="AO331" s="49"/>
      <c r="AP331" s="49"/>
      <c r="AQ331" s="49"/>
      <c r="AR331" s="50"/>
      <c r="AS331" s="51">
        <v>131</v>
      </c>
      <c r="AT331" s="51">
        <v>11</v>
      </c>
      <c r="AU331" s="51">
        <v>104</v>
      </c>
      <c r="AV331" s="87" t="s">
        <v>788</v>
      </c>
      <c r="AW331" s="85" t="s">
        <v>788</v>
      </c>
      <c r="AX331" s="85" t="s">
        <v>788</v>
      </c>
      <c r="AY331" s="85" t="s">
        <v>788</v>
      </c>
      <c r="AZ331" s="85" t="str">
        <f t="shared" si="323"/>
        <v>NA</v>
      </c>
      <c r="BA331" s="85" t="str">
        <f t="shared" si="324"/>
        <v>NA</v>
      </c>
      <c r="BB331" s="85" t="str">
        <f t="shared" si="325"/>
        <v>NA</v>
      </c>
      <c r="BC331" s="85" t="str">
        <f t="shared" si="326"/>
        <v>NA</v>
      </c>
      <c r="BD331" s="85">
        <f t="shared" si="327"/>
        <v>1</v>
      </c>
      <c r="BE331" s="85">
        <f t="shared" si="328"/>
        <v>0</v>
      </c>
      <c r="BF331" s="85">
        <f t="shared" si="329"/>
        <v>1</v>
      </c>
      <c r="BG331" s="79" t="str">
        <f t="shared" si="276"/>
        <v>NA</v>
      </c>
      <c r="BH331" s="79" t="str">
        <f t="shared" si="330"/>
        <v>NA</v>
      </c>
      <c r="BI331" s="85" t="str">
        <f t="shared" si="312"/>
        <v>NA</v>
      </c>
      <c r="BJ331" s="85" t="str">
        <f t="shared" si="275"/>
        <v>NA</v>
      </c>
      <c r="BK331" s="85" t="str">
        <f t="shared" si="314"/>
        <v>NA</v>
      </c>
      <c r="BL331" s="85" t="str">
        <f t="shared" si="331"/>
        <v>NA</v>
      </c>
      <c r="BM331" s="85" t="str">
        <f t="shared" si="316"/>
        <v>NA</v>
      </c>
      <c r="BN331" s="85" t="str">
        <f t="shared" si="286"/>
        <v>NA</v>
      </c>
      <c r="BO331" s="85" t="str">
        <f t="shared" si="302"/>
        <v>NA</v>
      </c>
      <c r="BP331" s="85" t="str">
        <f t="shared" si="315"/>
        <v>NA</v>
      </c>
      <c r="BQ331" s="85" t="str">
        <f t="shared" si="318"/>
        <v>NA</v>
      </c>
      <c r="BR331" s="85" t="str">
        <f t="shared" si="307"/>
        <v>NA</v>
      </c>
      <c r="BS331" s="85" t="str">
        <f t="shared" si="309"/>
        <v>NA</v>
      </c>
      <c r="BT331" s="85" t="str">
        <f t="shared" si="296"/>
        <v>NA</v>
      </c>
      <c r="BU331" s="85" t="str">
        <f t="shared" si="310"/>
        <v>NA</v>
      </c>
      <c r="BV331" s="85" t="str">
        <f t="shared" si="297"/>
        <v>NA</v>
      </c>
      <c r="BW331" s="85" t="str">
        <f t="shared" si="301"/>
        <v>NA</v>
      </c>
      <c r="BX331" s="85" t="str">
        <f t="shared" si="319"/>
        <v>NA</v>
      </c>
      <c r="BY331" s="85" t="str">
        <f t="shared" si="311"/>
        <v>NA</v>
      </c>
      <c r="BZ331" s="40">
        <f>LOOKUP(A331,ANT!D:D,ANT!K:K)</f>
        <v>93.0555555555555</v>
      </c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  <c r="DS331" s="49"/>
      <c r="DT331" s="49"/>
      <c r="DU331" s="49"/>
      <c r="DV331" s="49"/>
      <c r="DW331" s="49"/>
      <c r="DX331" s="49"/>
      <c r="DY331" s="49"/>
      <c r="DZ331" s="49"/>
      <c r="EA331" s="49"/>
      <c r="EB331" s="49"/>
      <c r="EC331" s="49"/>
      <c r="ED331" s="49"/>
      <c r="EE331" s="49"/>
      <c r="EF331" s="49"/>
      <c r="EG331" s="73"/>
    </row>
    <row r="332" spans="1:137" s="54" customFormat="1" ht="17" x14ac:dyDescent="0.2">
      <c r="A332" s="40" t="s">
        <v>727</v>
      </c>
      <c r="B332" s="55" t="s">
        <v>706</v>
      </c>
      <c r="C332" s="3">
        <v>4</v>
      </c>
      <c r="D332" s="3">
        <v>2</v>
      </c>
      <c r="E332" s="121">
        <v>13</v>
      </c>
      <c r="F332" s="2"/>
      <c r="G332" s="124">
        <v>0</v>
      </c>
      <c r="H332" s="115">
        <v>0</v>
      </c>
      <c r="I332" s="56">
        <v>9.1</v>
      </c>
      <c r="J332" s="57" t="s">
        <v>84</v>
      </c>
      <c r="K332" s="45"/>
      <c r="L332" s="45">
        <v>6</v>
      </c>
      <c r="M332" s="45">
        <v>9</v>
      </c>
      <c r="N332" s="45"/>
      <c r="O332" s="45">
        <v>12</v>
      </c>
      <c r="P332" s="46">
        <v>1</v>
      </c>
      <c r="Q332" s="45"/>
      <c r="R332" s="76">
        <f t="shared" si="320"/>
        <v>2</v>
      </c>
      <c r="S332" s="76">
        <f t="shared" si="321"/>
        <v>1</v>
      </c>
      <c r="T332" s="76">
        <f t="shared" si="322"/>
        <v>1</v>
      </c>
      <c r="U332" s="76">
        <v>2</v>
      </c>
      <c r="V332" s="76">
        <f t="shared" si="332"/>
        <v>1</v>
      </c>
      <c r="W332" s="76">
        <f t="shared" si="333"/>
        <v>1</v>
      </c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70"/>
      <c r="AO332" s="49"/>
      <c r="AP332" s="49"/>
      <c r="AQ332" s="49"/>
      <c r="AR332" s="50"/>
      <c r="AS332" s="51">
        <v>110.5</v>
      </c>
      <c r="AT332" s="51">
        <v>77</v>
      </c>
      <c r="AU332" s="51">
        <v>124.5</v>
      </c>
      <c r="AV332" s="87" t="s">
        <v>788</v>
      </c>
      <c r="AW332" s="85" t="s">
        <v>788</v>
      </c>
      <c r="AX332" s="85" t="s">
        <v>788</v>
      </c>
      <c r="AY332" s="85" t="s">
        <v>788</v>
      </c>
      <c r="AZ332" s="85" t="str">
        <f t="shared" si="323"/>
        <v>NA</v>
      </c>
      <c r="BA332" s="85" t="str">
        <f t="shared" si="324"/>
        <v>NA</v>
      </c>
      <c r="BB332" s="85" t="str">
        <f t="shared" si="325"/>
        <v>NA</v>
      </c>
      <c r="BC332" s="85" t="str">
        <f t="shared" si="326"/>
        <v>NA</v>
      </c>
      <c r="BD332" s="85">
        <f t="shared" si="327"/>
        <v>1</v>
      </c>
      <c r="BE332" s="85">
        <f t="shared" si="328"/>
        <v>1</v>
      </c>
      <c r="BF332" s="85">
        <f t="shared" si="329"/>
        <v>1</v>
      </c>
      <c r="BG332" s="79" t="str">
        <f t="shared" si="276"/>
        <v>NA</v>
      </c>
      <c r="BH332" s="79" t="str">
        <f t="shared" si="330"/>
        <v>NA</v>
      </c>
      <c r="BI332" s="85" t="str">
        <f t="shared" si="312"/>
        <v>NA</v>
      </c>
      <c r="BJ332" s="85" t="str">
        <f t="shared" si="275"/>
        <v>NA</v>
      </c>
      <c r="BK332" s="85" t="str">
        <f t="shared" si="314"/>
        <v>NA</v>
      </c>
      <c r="BL332" s="85" t="str">
        <f t="shared" si="331"/>
        <v>NA</v>
      </c>
      <c r="BM332" s="85" t="str">
        <f t="shared" si="316"/>
        <v>NA</v>
      </c>
      <c r="BN332" s="85" t="str">
        <f t="shared" si="286"/>
        <v>NA</v>
      </c>
      <c r="BO332" s="85" t="str">
        <f t="shared" si="302"/>
        <v>NA</v>
      </c>
      <c r="BP332" s="85" t="str">
        <f t="shared" si="315"/>
        <v>NA</v>
      </c>
      <c r="BQ332" s="85" t="str">
        <f t="shared" si="318"/>
        <v>NA</v>
      </c>
      <c r="BR332" s="85" t="str">
        <f t="shared" si="307"/>
        <v>NA</v>
      </c>
      <c r="BS332" s="85" t="str">
        <f t="shared" si="309"/>
        <v>NA</v>
      </c>
      <c r="BT332" s="85" t="str">
        <f t="shared" si="296"/>
        <v>NA</v>
      </c>
      <c r="BU332" s="85" t="str">
        <f t="shared" si="310"/>
        <v>NA</v>
      </c>
      <c r="BV332" s="85" t="str">
        <f t="shared" si="297"/>
        <v>NA</v>
      </c>
      <c r="BW332" s="85" t="str">
        <f t="shared" si="301"/>
        <v>NA</v>
      </c>
      <c r="BX332" s="85" t="str">
        <f t="shared" si="319"/>
        <v>NA</v>
      </c>
      <c r="BY332" s="85" t="str">
        <f t="shared" si="311"/>
        <v>NA</v>
      </c>
      <c r="BZ332" s="40">
        <f>LOOKUP(A332,ANT!D:D,ANT!K:K)</f>
        <v>85.4166666666666</v>
      </c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  <c r="DS332" s="49"/>
      <c r="DT332" s="49"/>
      <c r="DU332" s="49"/>
      <c r="DV332" s="49"/>
      <c r="DW332" s="49"/>
      <c r="DX332" s="49"/>
      <c r="DY332" s="49"/>
      <c r="DZ332" s="49"/>
      <c r="EA332" s="49"/>
      <c r="EB332" s="49"/>
      <c r="EC332" s="49"/>
      <c r="ED332" s="49"/>
      <c r="EE332" s="49"/>
      <c r="EF332" s="49"/>
      <c r="EG332" s="73"/>
    </row>
    <row r="333" spans="1:137" s="54" customFormat="1" x14ac:dyDescent="0.2">
      <c r="A333" s="40" t="s">
        <v>729</v>
      </c>
      <c r="B333" s="55" t="s">
        <v>706</v>
      </c>
      <c r="C333" s="3">
        <v>4</v>
      </c>
      <c r="D333" s="3">
        <v>2</v>
      </c>
      <c r="E333" s="121">
        <v>13</v>
      </c>
      <c r="F333" s="2"/>
      <c r="G333" s="124">
        <v>0</v>
      </c>
      <c r="H333" s="115">
        <v>1</v>
      </c>
      <c r="I333" s="56">
        <v>9.1999999999999993</v>
      </c>
      <c r="J333" s="57" t="s">
        <v>37</v>
      </c>
      <c r="K333" s="45"/>
      <c r="L333" s="45">
        <v>7</v>
      </c>
      <c r="M333" s="45"/>
      <c r="N333" s="45"/>
      <c r="O333" s="45">
        <v>14</v>
      </c>
      <c r="P333" s="46">
        <v>1</v>
      </c>
      <c r="Q333" s="45"/>
      <c r="R333" s="76">
        <f t="shared" si="320"/>
        <v>1</v>
      </c>
      <c r="S333" s="76">
        <f t="shared" si="321"/>
        <v>1</v>
      </c>
      <c r="T333" s="76">
        <f t="shared" si="322"/>
        <v>1</v>
      </c>
      <c r="U333" s="76">
        <v>1</v>
      </c>
      <c r="V333" s="76">
        <f t="shared" si="332"/>
        <v>0</v>
      </c>
      <c r="W333" s="76">
        <f t="shared" si="333"/>
        <v>0</v>
      </c>
      <c r="X333" s="58">
        <v>5.3076923076923075</v>
      </c>
      <c r="Y333" s="58">
        <v>5</v>
      </c>
      <c r="Z333" s="58">
        <v>4.8461538461538458</v>
      </c>
      <c r="AA333" s="58">
        <v>5.5384615384615383</v>
      </c>
      <c r="AB333" s="58">
        <v>5.9230769230769234</v>
      </c>
      <c r="AC333" s="58">
        <v>1.4615384615384615</v>
      </c>
      <c r="AD333" s="58">
        <v>4.916666666666667</v>
      </c>
      <c r="AE333" s="58">
        <v>3.25</v>
      </c>
      <c r="AF333" s="58">
        <v>4.166666666666667</v>
      </c>
      <c r="AG333" s="58">
        <v>5.583333333333333</v>
      </c>
      <c r="AH333" s="58">
        <v>3.6153846153846154</v>
      </c>
      <c r="AI333" s="58">
        <v>3.3846153846153846</v>
      </c>
      <c r="AJ333" s="58">
        <v>5.1538461538461542</v>
      </c>
      <c r="AK333" s="58">
        <v>4.666666666666667</v>
      </c>
      <c r="AL333" s="58">
        <v>3.25</v>
      </c>
      <c r="AM333" s="58">
        <v>3.2</v>
      </c>
      <c r="AN333" s="59">
        <v>3.2307692307692308</v>
      </c>
      <c r="AO333" s="49">
        <v>3.9310256410256406</v>
      </c>
      <c r="AP333" s="49">
        <v>4.3064102564102571</v>
      </c>
      <c r="AQ333" s="49">
        <v>4.6794871794871797</v>
      </c>
      <c r="AR333" s="50">
        <v>4.1137820512820511</v>
      </c>
      <c r="AS333" s="51">
        <v>44.5</v>
      </c>
      <c r="AT333" s="51">
        <v>9</v>
      </c>
      <c r="AU333" s="51">
        <v>102</v>
      </c>
      <c r="AV333" s="87">
        <f>IF(AO333&lt;MEDIAN(AO:AO),0,1)</f>
        <v>0</v>
      </c>
      <c r="AW333" s="85">
        <f>IF(AP333&lt;MEDIAN(AP:AP),0,1)</f>
        <v>0</v>
      </c>
      <c r="AX333" s="85">
        <f>IF(AQ333&lt;MEDIAN(AQ:AQ),0,1)</f>
        <v>1</v>
      </c>
      <c r="AY333" s="85">
        <f>IF(AR333&lt;MEDIAN(AR:AR),0,1)</f>
        <v>0</v>
      </c>
      <c r="AZ333" s="85">
        <f t="shared" si="323"/>
        <v>0</v>
      </c>
      <c r="BA333" s="85" t="e">
        <f t="shared" si="324"/>
        <v>#N/A</v>
      </c>
      <c r="BB333" s="85" t="e">
        <f t="shared" si="325"/>
        <v>#N/A</v>
      </c>
      <c r="BC333" s="85">
        <f t="shared" si="326"/>
        <v>0</v>
      </c>
      <c r="BD333" s="85">
        <f t="shared" si="327"/>
        <v>0</v>
      </c>
      <c r="BE333" s="85">
        <f t="shared" si="328"/>
        <v>0</v>
      </c>
      <c r="BF333" s="85">
        <f t="shared" si="329"/>
        <v>1</v>
      </c>
      <c r="BG333" s="79">
        <f t="shared" si="276"/>
        <v>0</v>
      </c>
      <c r="BH333" s="79">
        <f t="shared" si="330"/>
        <v>0</v>
      </c>
      <c r="BI333" s="85">
        <f t="shared" si="312"/>
        <v>1</v>
      </c>
      <c r="BJ333" s="85">
        <f t="shared" si="275"/>
        <v>1</v>
      </c>
      <c r="BK333" s="85">
        <f t="shared" si="314"/>
        <v>0</v>
      </c>
      <c r="BL333" s="85">
        <f t="shared" si="331"/>
        <v>1</v>
      </c>
      <c r="BM333" s="85">
        <f t="shared" si="316"/>
        <v>1</v>
      </c>
      <c r="BN333" s="85">
        <f t="shared" si="286"/>
        <v>0</v>
      </c>
      <c r="BO333" s="85">
        <f t="shared" si="302"/>
        <v>1</v>
      </c>
      <c r="BP333" s="85">
        <f t="shared" si="315"/>
        <v>0</v>
      </c>
      <c r="BQ333" s="85">
        <f>IF(AF333&gt;MEDIAN(AF:AF),1,0)</f>
        <v>0</v>
      </c>
      <c r="BR333" s="85">
        <f t="shared" si="307"/>
        <v>1</v>
      </c>
      <c r="BS333" s="85">
        <f t="shared" si="309"/>
        <v>0</v>
      </c>
      <c r="BT333" s="85">
        <f t="shared" si="296"/>
        <v>0</v>
      </c>
      <c r="BU333" s="85">
        <f t="shared" si="310"/>
        <v>1</v>
      </c>
      <c r="BV333" s="85">
        <f t="shared" si="297"/>
        <v>0</v>
      </c>
      <c r="BW333" s="85">
        <f t="shared" si="301"/>
        <v>0</v>
      </c>
      <c r="BX333" s="85">
        <f t="shared" si="319"/>
        <v>0</v>
      </c>
      <c r="BY333" s="85">
        <f t="shared" si="311"/>
        <v>0</v>
      </c>
      <c r="BZ333" s="40">
        <f>LOOKUP(A333,ANT!D:D,ANT!K:K)</f>
        <v>84.0277777777777</v>
      </c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  <c r="DS333" s="49"/>
      <c r="DT333" s="49"/>
      <c r="DU333" s="49"/>
      <c r="DV333" s="49"/>
      <c r="DW333" s="49"/>
      <c r="DX333" s="49"/>
      <c r="DY333" s="49"/>
      <c r="DZ333" s="49"/>
      <c r="EA333" s="49"/>
      <c r="EB333" s="49"/>
      <c r="EC333" s="49"/>
      <c r="ED333" s="49"/>
      <c r="EE333" s="49"/>
      <c r="EF333" s="49"/>
      <c r="EG333" s="73"/>
    </row>
    <row r="334" spans="1:137" s="54" customFormat="1" ht="17" x14ac:dyDescent="0.2">
      <c r="A334" s="40" t="s">
        <v>731</v>
      </c>
      <c r="B334" s="55" t="s">
        <v>733</v>
      </c>
      <c r="C334" s="3">
        <v>4</v>
      </c>
      <c r="D334" s="3">
        <v>2</v>
      </c>
      <c r="E334" s="121">
        <v>14</v>
      </c>
      <c r="F334" s="2"/>
      <c r="G334" s="124">
        <v>0</v>
      </c>
      <c r="H334" s="115">
        <v>1</v>
      </c>
      <c r="I334" s="56">
        <v>9.1999999999999993</v>
      </c>
      <c r="J334" s="57" t="s">
        <v>84</v>
      </c>
      <c r="K334" s="45"/>
      <c r="L334" s="45">
        <v>9</v>
      </c>
      <c r="M334" s="45"/>
      <c r="N334" s="45"/>
      <c r="O334" s="45">
        <v>12</v>
      </c>
      <c r="P334" s="46">
        <v>1</v>
      </c>
      <c r="Q334" s="45"/>
      <c r="R334" s="76">
        <f t="shared" si="320"/>
        <v>1</v>
      </c>
      <c r="S334" s="76">
        <f t="shared" si="321"/>
        <v>1</v>
      </c>
      <c r="T334" s="76">
        <f t="shared" si="322"/>
        <v>1</v>
      </c>
      <c r="U334" s="76">
        <v>1</v>
      </c>
      <c r="V334" s="76">
        <f t="shared" si="332"/>
        <v>1</v>
      </c>
      <c r="W334" s="76">
        <f t="shared" si="333"/>
        <v>1</v>
      </c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70"/>
      <c r="AO334" s="49"/>
      <c r="AP334" s="49"/>
      <c r="AQ334" s="49"/>
      <c r="AR334" s="50"/>
      <c r="AS334" s="51">
        <v>101.5</v>
      </c>
      <c r="AT334" s="51">
        <v>27.5</v>
      </c>
      <c r="AU334" s="51">
        <v>85.5</v>
      </c>
      <c r="AV334" s="87" t="s">
        <v>788</v>
      </c>
      <c r="AW334" s="85" t="s">
        <v>788</v>
      </c>
      <c r="AX334" s="85" t="s">
        <v>788</v>
      </c>
      <c r="AY334" s="85" t="s">
        <v>788</v>
      </c>
      <c r="AZ334" s="85" t="str">
        <f t="shared" si="323"/>
        <v>NA</v>
      </c>
      <c r="BA334" s="85" t="str">
        <f t="shared" si="324"/>
        <v>NA</v>
      </c>
      <c r="BB334" s="85" t="str">
        <f t="shared" si="325"/>
        <v>NA</v>
      </c>
      <c r="BC334" s="85" t="str">
        <f t="shared" si="326"/>
        <v>NA</v>
      </c>
      <c r="BD334" s="85">
        <f t="shared" si="327"/>
        <v>1</v>
      </c>
      <c r="BE334" s="85">
        <f t="shared" si="328"/>
        <v>0</v>
      </c>
      <c r="BF334" s="85">
        <f t="shared" si="329"/>
        <v>0</v>
      </c>
      <c r="BG334" s="79" t="str">
        <f t="shared" si="276"/>
        <v>NA</v>
      </c>
      <c r="BH334" s="79" t="str">
        <f t="shared" si="330"/>
        <v>NA</v>
      </c>
      <c r="BI334" s="85" t="str">
        <f t="shared" si="312"/>
        <v>NA</v>
      </c>
      <c r="BJ334" s="85" t="str">
        <f t="shared" ref="BJ334:BJ348" si="334">_xlfn.IFS(ISBLANK(Y334),"NA", Y334&gt;MEDIAN(Y:Y),1,Y334&lt;MEDIAN(Y:Y),0)</f>
        <v>NA</v>
      </c>
      <c r="BK334" s="85" t="str">
        <f t="shared" si="314"/>
        <v>NA</v>
      </c>
      <c r="BL334" s="85" t="str">
        <f t="shared" si="331"/>
        <v>NA</v>
      </c>
      <c r="BM334" s="85" t="str">
        <f t="shared" si="316"/>
        <v>NA</v>
      </c>
      <c r="BN334" s="85" t="str">
        <f t="shared" si="286"/>
        <v>NA</v>
      </c>
      <c r="BO334" s="85" t="str">
        <f t="shared" si="302"/>
        <v>NA</v>
      </c>
      <c r="BP334" s="85" t="str">
        <f t="shared" si="315"/>
        <v>NA</v>
      </c>
      <c r="BQ334" s="85" t="str">
        <f t="shared" ref="BQ334:BQ339" si="335">_xlfn.IFS(ISBLANK(AF334),"NA", AF334&gt;MEDIAN(AF:AF),1,AF334&lt;MEDIAN(AF:AF),0)</f>
        <v>NA</v>
      </c>
      <c r="BR334" s="85" t="str">
        <f t="shared" si="307"/>
        <v>NA</v>
      </c>
      <c r="BS334" s="85" t="str">
        <f t="shared" si="309"/>
        <v>NA</v>
      </c>
      <c r="BT334" s="85" t="str">
        <f t="shared" si="296"/>
        <v>NA</v>
      </c>
      <c r="BU334" s="85" t="str">
        <f t="shared" si="310"/>
        <v>NA</v>
      </c>
      <c r="BV334" s="85" t="str">
        <f t="shared" si="297"/>
        <v>NA</v>
      </c>
      <c r="BW334" s="85" t="str">
        <f t="shared" si="301"/>
        <v>NA</v>
      </c>
      <c r="BX334" s="85" t="str">
        <f t="shared" si="319"/>
        <v>NA</v>
      </c>
      <c r="BY334" s="85" t="str">
        <f t="shared" si="311"/>
        <v>NA</v>
      </c>
      <c r="BZ334" s="40">
        <f>LOOKUP(A334,ANT!D:D,ANT!K:K)</f>
        <v>93.0555555555555</v>
      </c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  <c r="DS334" s="49"/>
      <c r="DT334" s="49"/>
      <c r="DU334" s="49"/>
      <c r="DV334" s="49"/>
      <c r="DW334" s="49"/>
      <c r="DX334" s="49"/>
      <c r="DY334" s="49"/>
      <c r="DZ334" s="49"/>
      <c r="EA334" s="49"/>
      <c r="EB334" s="49"/>
      <c r="EC334" s="49"/>
      <c r="ED334" s="49"/>
      <c r="EE334" s="49"/>
      <c r="EF334" s="49"/>
      <c r="EG334" s="73"/>
    </row>
    <row r="335" spans="1:137" s="54" customFormat="1" x14ac:dyDescent="0.2">
      <c r="A335" s="40" t="s">
        <v>734</v>
      </c>
      <c r="B335" s="55" t="s">
        <v>733</v>
      </c>
      <c r="C335" s="3">
        <v>4</v>
      </c>
      <c r="D335" s="3">
        <v>2</v>
      </c>
      <c r="E335" s="121">
        <v>14</v>
      </c>
      <c r="F335" s="2"/>
      <c r="G335" s="124">
        <v>0</v>
      </c>
      <c r="H335" s="115">
        <v>0</v>
      </c>
      <c r="I335" s="56">
        <v>8.9</v>
      </c>
      <c r="J335" s="57" t="s">
        <v>37</v>
      </c>
      <c r="K335" s="45"/>
      <c r="L335" s="45">
        <v>6</v>
      </c>
      <c r="M335" s="45">
        <v>7</v>
      </c>
      <c r="N335" s="45"/>
      <c r="O335" s="45">
        <v>12</v>
      </c>
      <c r="P335" s="46">
        <v>1</v>
      </c>
      <c r="Q335" s="45"/>
      <c r="R335" s="76">
        <f t="shared" si="320"/>
        <v>2</v>
      </c>
      <c r="S335" s="76">
        <f t="shared" si="321"/>
        <v>1</v>
      </c>
      <c r="T335" s="76">
        <f t="shared" si="322"/>
        <v>1</v>
      </c>
      <c r="U335" s="76">
        <v>2</v>
      </c>
      <c r="V335" s="76">
        <f t="shared" si="332"/>
        <v>1</v>
      </c>
      <c r="W335" s="76">
        <f t="shared" si="333"/>
        <v>1</v>
      </c>
      <c r="X335" s="58">
        <v>4.7692307692307692</v>
      </c>
      <c r="Y335" s="58">
        <v>3.9230769230769229</v>
      </c>
      <c r="Z335" s="58">
        <v>4.1538461538461542</v>
      </c>
      <c r="AA335" s="58">
        <v>4.615384615384615</v>
      </c>
      <c r="AB335" s="58">
        <v>5.2307692307692308</v>
      </c>
      <c r="AC335" s="58">
        <v>4.0769230769230766</v>
      </c>
      <c r="AD335" s="58">
        <v>3.75</v>
      </c>
      <c r="AE335" s="58">
        <v>4.833333333333333</v>
      </c>
      <c r="AF335" s="58">
        <v>5.166666666666667</v>
      </c>
      <c r="AG335" s="58">
        <v>5.8461538461538458</v>
      </c>
      <c r="AH335" s="58">
        <v>4.4615384615384617</v>
      </c>
      <c r="AI335" s="58">
        <v>4.1538461538461542</v>
      </c>
      <c r="AJ335" s="58">
        <v>4.384615384615385</v>
      </c>
      <c r="AK335" s="58">
        <v>6.083333333333333</v>
      </c>
      <c r="AL335" s="58">
        <v>4.875</v>
      </c>
      <c r="AM335" s="58">
        <v>3.6</v>
      </c>
      <c r="AN335" s="59">
        <v>4.384615384615385</v>
      </c>
      <c r="AO335" s="49">
        <v>4.6193589743589749</v>
      </c>
      <c r="AP335" s="49">
        <v>4.8115384615384613</v>
      </c>
      <c r="AQ335" s="49">
        <v>4.4615384615384608</v>
      </c>
      <c r="AR335" s="50">
        <v>4.8741987179487181</v>
      </c>
      <c r="AS335" s="51">
        <v>-2.5</v>
      </c>
      <c r="AT335" s="51">
        <v>71.5</v>
      </c>
      <c r="AU335" s="51">
        <v>5.5</v>
      </c>
      <c r="AV335" s="87">
        <f>IF(AO335&lt;MEDIAN(AO:AO),0,1)</f>
        <v>0</v>
      </c>
      <c r="AW335" s="85">
        <f>IF(AP335&lt;MEDIAN(AP:AP),0,1)</f>
        <v>1</v>
      </c>
      <c r="AX335" s="85">
        <f>IF(AQ335&lt;MEDIAN(AQ:AQ),0,1)</f>
        <v>0</v>
      </c>
      <c r="AY335" s="85">
        <f>IF(AR335&lt;MEDIAN(AR:AR),0,1)</f>
        <v>1</v>
      </c>
      <c r="AZ335" s="85" t="e">
        <f t="shared" si="323"/>
        <v>#N/A</v>
      </c>
      <c r="BA335" s="85">
        <f t="shared" si="324"/>
        <v>1</v>
      </c>
      <c r="BB335" s="85" t="e">
        <f t="shared" si="325"/>
        <v>#N/A</v>
      </c>
      <c r="BC335" s="85" t="e">
        <f t="shared" si="326"/>
        <v>#N/A</v>
      </c>
      <c r="BD335" s="85">
        <f t="shared" si="327"/>
        <v>0</v>
      </c>
      <c r="BE335" s="85">
        <f t="shared" si="328"/>
        <v>1</v>
      </c>
      <c r="BF335" s="85">
        <f t="shared" si="329"/>
        <v>0</v>
      </c>
      <c r="BG335" s="79">
        <f t="shared" si="276"/>
        <v>1</v>
      </c>
      <c r="BH335" s="79">
        <f t="shared" si="330"/>
        <v>3</v>
      </c>
      <c r="BI335" s="85">
        <f t="shared" si="312"/>
        <v>1</v>
      </c>
      <c r="BJ335" s="85">
        <f t="shared" si="334"/>
        <v>0</v>
      </c>
      <c r="BK335" s="85">
        <f t="shared" si="314"/>
        <v>0</v>
      </c>
      <c r="BL335" s="85">
        <f t="shared" si="331"/>
        <v>1</v>
      </c>
      <c r="BM335" s="85">
        <f t="shared" si="316"/>
        <v>0</v>
      </c>
      <c r="BN335" s="85">
        <f t="shared" si="286"/>
        <v>1</v>
      </c>
      <c r="BO335" s="85">
        <f t="shared" si="302"/>
        <v>0</v>
      </c>
      <c r="BP335" s="85">
        <f t="shared" si="315"/>
        <v>1</v>
      </c>
      <c r="BQ335" s="85">
        <f t="shared" si="335"/>
        <v>1</v>
      </c>
      <c r="BR335" s="85">
        <f t="shared" si="307"/>
        <v>1</v>
      </c>
      <c r="BS335" s="85">
        <f t="shared" si="309"/>
        <v>0</v>
      </c>
      <c r="BT335" s="85">
        <f t="shared" si="296"/>
        <v>0</v>
      </c>
      <c r="BU335" s="85">
        <f t="shared" si="310"/>
        <v>0</v>
      </c>
      <c r="BV335" s="85">
        <f t="shared" si="297"/>
        <v>1</v>
      </c>
      <c r="BW335" s="85">
        <f t="shared" si="301"/>
        <v>1</v>
      </c>
      <c r="BX335" s="85">
        <f t="shared" si="319"/>
        <v>0</v>
      </c>
      <c r="BY335" s="85">
        <f t="shared" si="311"/>
        <v>0</v>
      </c>
      <c r="BZ335" s="40">
        <f>LOOKUP(A335,ANT!D:D,ANT!K:K)</f>
        <v>94.4444444444444</v>
      </c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  <c r="DS335" s="49"/>
      <c r="DT335" s="49"/>
      <c r="DU335" s="49"/>
      <c r="DV335" s="49"/>
      <c r="DW335" s="49"/>
      <c r="DX335" s="49"/>
      <c r="DY335" s="49"/>
      <c r="DZ335" s="49"/>
      <c r="EA335" s="49"/>
      <c r="EB335" s="49"/>
      <c r="EC335" s="49"/>
      <c r="ED335" s="49"/>
      <c r="EE335" s="49"/>
      <c r="EF335" s="49"/>
      <c r="EG335" s="73"/>
    </row>
    <row r="336" spans="1:137" s="54" customFormat="1" ht="17" x14ac:dyDescent="0.2">
      <c r="A336" s="40" t="s">
        <v>736</v>
      </c>
      <c r="B336" s="55" t="s">
        <v>733</v>
      </c>
      <c r="C336" s="3">
        <v>4</v>
      </c>
      <c r="D336" s="3">
        <v>2</v>
      </c>
      <c r="E336" s="121">
        <v>14</v>
      </c>
      <c r="F336" s="2"/>
      <c r="G336" s="124">
        <v>0</v>
      </c>
      <c r="H336" s="115">
        <v>1</v>
      </c>
      <c r="I336" s="56">
        <v>8.6</v>
      </c>
      <c r="J336" s="57" t="s">
        <v>84</v>
      </c>
      <c r="K336" s="45"/>
      <c r="L336" s="45">
        <v>9</v>
      </c>
      <c r="M336" s="45"/>
      <c r="N336" s="45"/>
      <c r="O336" s="45">
        <v>13</v>
      </c>
      <c r="P336" s="46">
        <v>1</v>
      </c>
      <c r="Q336" s="45"/>
      <c r="R336" s="76">
        <f t="shared" si="320"/>
        <v>1</v>
      </c>
      <c r="S336" s="76">
        <f t="shared" si="321"/>
        <v>1</v>
      </c>
      <c r="T336" s="76">
        <f t="shared" si="322"/>
        <v>1</v>
      </c>
      <c r="U336" s="76">
        <v>1</v>
      </c>
      <c r="V336" s="76">
        <f t="shared" si="332"/>
        <v>1</v>
      </c>
      <c r="W336" s="76">
        <f t="shared" si="333"/>
        <v>1</v>
      </c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70"/>
      <c r="AO336" s="49"/>
      <c r="AP336" s="49"/>
      <c r="AQ336" s="49"/>
      <c r="AR336" s="50"/>
      <c r="AS336" s="51">
        <v>0</v>
      </c>
      <c r="AT336" s="51">
        <v>47.5</v>
      </c>
      <c r="AU336" s="51">
        <v>146.5</v>
      </c>
      <c r="AV336" s="87" t="s">
        <v>788</v>
      </c>
      <c r="AW336" s="85" t="s">
        <v>788</v>
      </c>
      <c r="AX336" s="85" t="s">
        <v>788</v>
      </c>
      <c r="AY336" s="85" t="s">
        <v>788</v>
      </c>
      <c r="AZ336" s="85" t="str">
        <f t="shared" si="323"/>
        <v>NA</v>
      </c>
      <c r="BA336" s="85" t="str">
        <f t="shared" si="324"/>
        <v>NA</v>
      </c>
      <c r="BB336" s="85" t="str">
        <f t="shared" si="325"/>
        <v>NA</v>
      </c>
      <c r="BC336" s="85" t="str">
        <f t="shared" si="326"/>
        <v>NA</v>
      </c>
      <c r="BD336" s="85">
        <f t="shared" si="327"/>
        <v>0</v>
      </c>
      <c r="BE336" s="85">
        <f t="shared" si="328"/>
        <v>1</v>
      </c>
      <c r="BF336" s="85">
        <f t="shared" si="329"/>
        <v>1</v>
      </c>
      <c r="BG336" s="79" t="str">
        <f t="shared" ref="BG336:BG357" si="336">_xlfn.IFS(AV336="NA","NA",AND(AV336=1,AW336=1),3,AND(AV336=1,AW336=0),2,AND(AV336=0,AW336=1),1,AND(AV336=0,AW336=0),0)</f>
        <v>NA</v>
      </c>
      <c r="BH336" s="79" t="str">
        <f t="shared" si="330"/>
        <v>NA</v>
      </c>
      <c r="BI336" s="85" t="str">
        <f t="shared" si="312"/>
        <v>NA</v>
      </c>
      <c r="BJ336" s="85" t="str">
        <f t="shared" si="334"/>
        <v>NA</v>
      </c>
      <c r="BK336" s="85" t="str">
        <f t="shared" si="314"/>
        <v>NA</v>
      </c>
      <c r="BL336" s="85" t="str">
        <f t="shared" si="331"/>
        <v>NA</v>
      </c>
      <c r="BM336" s="85" t="str">
        <f t="shared" si="316"/>
        <v>NA</v>
      </c>
      <c r="BN336" s="85" t="str">
        <f t="shared" si="286"/>
        <v>NA</v>
      </c>
      <c r="BO336" s="85" t="str">
        <f t="shared" ref="BO336:BO357" si="337">_xlfn.IFS(ISBLANK(AD336),"NA", AD336&gt;MEDIAN(AD:AD),1,AD336&lt;MEDIAN(AD:AD),0)</f>
        <v>NA</v>
      </c>
      <c r="BP336" s="85" t="str">
        <f t="shared" si="315"/>
        <v>NA</v>
      </c>
      <c r="BQ336" s="85" t="str">
        <f t="shared" si="335"/>
        <v>NA</v>
      </c>
      <c r="BR336" s="85" t="str">
        <f t="shared" si="307"/>
        <v>NA</v>
      </c>
      <c r="BS336" s="85" t="str">
        <f t="shared" si="309"/>
        <v>NA</v>
      </c>
      <c r="BT336" s="85" t="str">
        <f t="shared" si="296"/>
        <v>NA</v>
      </c>
      <c r="BU336" s="85" t="str">
        <f t="shared" si="310"/>
        <v>NA</v>
      </c>
      <c r="BV336" s="85" t="str">
        <f t="shared" si="297"/>
        <v>NA</v>
      </c>
      <c r="BW336" s="85" t="str">
        <f t="shared" si="301"/>
        <v>NA</v>
      </c>
      <c r="BX336" s="85" t="str">
        <f t="shared" si="319"/>
        <v>NA</v>
      </c>
      <c r="BY336" s="85" t="str">
        <f t="shared" si="311"/>
        <v>NA</v>
      </c>
      <c r="BZ336" s="40">
        <f>LOOKUP(A336,ANT!D:D,ANT!K:K)</f>
        <v>95.1388888888888</v>
      </c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  <c r="DS336" s="49"/>
      <c r="DT336" s="49"/>
      <c r="DU336" s="49"/>
      <c r="DV336" s="49"/>
      <c r="DW336" s="49"/>
      <c r="DX336" s="49"/>
      <c r="DY336" s="49"/>
      <c r="DZ336" s="49"/>
      <c r="EA336" s="49"/>
      <c r="EB336" s="49"/>
      <c r="EC336" s="49"/>
      <c r="ED336" s="49"/>
      <c r="EE336" s="49"/>
      <c r="EF336" s="49"/>
      <c r="EG336" s="73"/>
    </row>
    <row r="337" spans="1:137" s="54" customFormat="1" ht="17" x14ac:dyDescent="0.2">
      <c r="A337" s="40" t="s">
        <v>738</v>
      </c>
      <c r="B337" s="55" t="s">
        <v>733</v>
      </c>
      <c r="C337" s="3">
        <v>4</v>
      </c>
      <c r="D337" s="3">
        <v>2</v>
      </c>
      <c r="E337" s="121">
        <v>14</v>
      </c>
      <c r="F337" s="2"/>
      <c r="G337" s="124">
        <v>0</v>
      </c>
      <c r="H337" s="115">
        <v>1</v>
      </c>
      <c r="I337" s="56">
        <v>9.3000000000000007</v>
      </c>
      <c r="J337" s="57" t="s">
        <v>84</v>
      </c>
      <c r="K337" s="45"/>
      <c r="L337" s="45">
        <v>9</v>
      </c>
      <c r="M337" s="45"/>
      <c r="N337" s="45"/>
      <c r="O337" s="45">
        <v>12</v>
      </c>
      <c r="P337" s="46">
        <v>0</v>
      </c>
      <c r="Q337" s="45">
        <v>1</v>
      </c>
      <c r="R337" s="76">
        <f t="shared" si="320"/>
        <v>1</v>
      </c>
      <c r="S337" s="76">
        <f t="shared" si="321"/>
        <v>1</v>
      </c>
      <c r="T337" s="76">
        <f t="shared" si="322"/>
        <v>0</v>
      </c>
      <c r="U337" s="76">
        <v>1</v>
      </c>
      <c r="V337" s="76">
        <f t="shared" si="332"/>
        <v>1</v>
      </c>
      <c r="W337" s="76">
        <f t="shared" si="333"/>
        <v>0</v>
      </c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70"/>
      <c r="AO337" s="49"/>
      <c r="AP337" s="49"/>
      <c r="AQ337" s="49"/>
      <c r="AR337" s="50"/>
      <c r="AS337" s="51">
        <v>67</v>
      </c>
      <c r="AT337" s="51">
        <v>-75</v>
      </c>
      <c r="AU337" s="51">
        <v>30</v>
      </c>
      <c r="AV337" s="87" t="s">
        <v>788</v>
      </c>
      <c r="AW337" s="85" t="s">
        <v>788</v>
      </c>
      <c r="AX337" s="85" t="s">
        <v>788</v>
      </c>
      <c r="AY337" s="85" t="s">
        <v>788</v>
      </c>
      <c r="AZ337" s="85" t="str">
        <f t="shared" si="323"/>
        <v>NA</v>
      </c>
      <c r="BA337" s="85" t="str">
        <f t="shared" si="324"/>
        <v>NA</v>
      </c>
      <c r="BB337" s="85" t="str">
        <f t="shared" si="325"/>
        <v>NA</v>
      </c>
      <c r="BC337" s="85" t="str">
        <f t="shared" si="326"/>
        <v>NA</v>
      </c>
      <c r="BD337" s="85">
        <f t="shared" si="327"/>
        <v>1</v>
      </c>
      <c r="BE337" s="85">
        <f t="shared" si="328"/>
        <v>0</v>
      </c>
      <c r="BF337" s="85">
        <f t="shared" si="329"/>
        <v>0</v>
      </c>
      <c r="BG337" s="79" t="str">
        <f t="shared" si="336"/>
        <v>NA</v>
      </c>
      <c r="BH337" s="79" t="str">
        <f t="shared" si="330"/>
        <v>NA</v>
      </c>
      <c r="BI337" s="85" t="str">
        <f t="shared" si="312"/>
        <v>NA</v>
      </c>
      <c r="BJ337" s="85" t="str">
        <f t="shared" si="334"/>
        <v>NA</v>
      </c>
      <c r="BK337" s="85" t="str">
        <f t="shared" si="314"/>
        <v>NA</v>
      </c>
      <c r="BL337" s="85" t="str">
        <f t="shared" si="331"/>
        <v>NA</v>
      </c>
      <c r="BM337" s="85" t="str">
        <f t="shared" si="316"/>
        <v>NA</v>
      </c>
      <c r="BN337" s="85" t="str">
        <f t="shared" si="286"/>
        <v>NA</v>
      </c>
      <c r="BO337" s="85" t="str">
        <f t="shared" si="337"/>
        <v>NA</v>
      </c>
      <c r="BP337" s="85" t="str">
        <f t="shared" si="315"/>
        <v>NA</v>
      </c>
      <c r="BQ337" s="85" t="str">
        <f t="shared" si="335"/>
        <v>NA</v>
      </c>
      <c r="BR337" s="85" t="str">
        <f t="shared" si="307"/>
        <v>NA</v>
      </c>
      <c r="BS337" s="85" t="str">
        <f t="shared" si="309"/>
        <v>NA</v>
      </c>
      <c r="BT337" s="85" t="str">
        <f t="shared" si="296"/>
        <v>NA</v>
      </c>
      <c r="BU337" s="85" t="str">
        <f t="shared" si="310"/>
        <v>NA</v>
      </c>
      <c r="BV337" s="85" t="str">
        <f t="shared" si="297"/>
        <v>NA</v>
      </c>
      <c r="BW337" s="85" t="str">
        <f t="shared" si="301"/>
        <v>NA</v>
      </c>
      <c r="BX337" s="85" t="str">
        <f t="shared" si="319"/>
        <v>NA</v>
      </c>
      <c r="BY337" s="85" t="str">
        <f t="shared" si="311"/>
        <v>NA</v>
      </c>
      <c r="BZ337" s="40">
        <f>LOOKUP(A337,ANT!D:D,ANT!K:K)</f>
        <v>78.4722222222222</v>
      </c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  <c r="DS337" s="49"/>
      <c r="DT337" s="49"/>
      <c r="DU337" s="49"/>
      <c r="DV337" s="49"/>
      <c r="DW337" s="49"/>
      <c r="DX337" s="49"/>
      <c r="DY337" s="49"/>
      <c r="DZ337" s="49"/>
      <c r="EA337" s="49"/>
      <c r="EB337" s="49"/>
      <c r="EC337" s="49"/>
      <c r="ED337" s="49"/>
      <c r="EE337" s="49"/>
      <c r="EF337" s="49"/>
      <c r="EG337" s="73"/>
    </row>
    <row r="338" spans="1:137" s="54" customFormat="1" x14ac:dyDescent="0.2">
      <c r="A338" s="40" t="s">
        <v>740</v>
      </c>
      <c r="B338" s="55" t="s">
        <v>733</v>
      </c>
      <c r="C338" s="3">
        <v>4</v>
      </c>
      <c r="D338" s="3">
        <v>2</v>
      </c>
      <c r="E338" s="121">
        <v>14</v>
      </c>
      <c r="F338" s="2"/>
      <c r="G338" s="124">
        <v>0</v>
      </c>
      <c r="H338" s="115">
        <v>0</v>
      </c>
      <c r="I338" s="56">
        <v>9.3000000000000007</v>
      </c>
      <c r="J338" s="57" t="s">
        <v>37</v>
      </c>
      <c r="K338" s="45"/>
      <c r="L338" s="45">
        <v>9</v>
      </c>
      <c r="M338" s="45"/>
      <c r="N338" s="45"/>
      <c r="O338" s="45">
        <v>12</v>
      </c>
      <c r="P338" s="46">
        <v>0</v>
      </c>
      <c r="Q338" s="45">
        <v>1</v>
      </c>
      <c r="R338" s="76">
        <f t="shared" si="320"/>
        <v>1</v>
      </c>
      <c r="S338" s="76">
        <f t="shared" si="321"/>
        <v>1</v>
      </c>
      <c r="T338" s="76">
        <f t="shared" si="322"/>
        <v>0</v>
      </c>
      <c r="U338" s="76">
        <v>1</v>
      </c>
      <c r="V338" s="76">
        <f t="shared" si="332"/>
        <v>1</v>
      </c>
      <c r="W338" s="76">
        <f t="shared" si="333"/>
        <v>0</v>
      </c>
      <c r="X338" s="58">
        <v>5.7692307692307692</v>
      </c>
      <c r="Y338" s="58">
        <v>5.7692307692307692</v>
      </c>
      <c r="Z338" s="58">
        <v>5.2307692307692308</v>
      </c>
      <c r="AA338" s="58">
        <v>4.7692307692307692</v>
      </c>
      <c r="AB338" s="58">
        <v>5.7692307692307692</v>
      </c>
      <c r="AC338" s="58">
        <v>2.3846153846153846</v>
      </c>
      <c r="AD338" s="58">
        <v>3.5833333333333335</v>
      </c>
      <c r="AE338" s="58">
        <v>3.75</v>
      </c>
      <c r="AF338" s="58">
        <v>4.083333333333333</v>
      </c>
      <c r="AG338" s="58">
        <v>5.0769230769230766</v>
      </c>
      <c r="AH338" s="58">
        <v>4.1538461538461542</v>
      </c>
      <c r="AI338" s="58">
        <v>4</v>
      </c>
      <c r="AJ338" s="58">
        <v>4.9230769230769234</v>
      </c>
      <c r="AK338" s="58">
        <v>5</v>
      </c>
      <c r="AL338" s="58">
        <v>4.25</v>
      </c>
      <c r="AM338" s="58">
        <v>4.2</v>
      </c>
      <c r="AN338" s="59">
        <v>4.2307692307692308</v>
      </c>
      <c r="AO338" s="49">
        <v>4.4746153846153849</v>
      </c>
      <c r="AP338" s="49">
        <v>4.1294871794871799</v>
      </c>
      <c r="AQ338" s="49">
        <v>4.9487179487179489</v>
      </c>
      <c r="AR338" s="50">
        <v>4.5432692307692308</v>
      </c>
      <c r="AS338" s="51">
        <v>188</v>
      </c>
      <c r="AT338" s="51">
        <v>70</v>
      </c>
      <c r="AU338" s="51">
        <v>97</v>
      </c>
      <c r="AV338" s="87">
        <f>IF(AO338&lt;MEDIAN(AO:AO),0,1)</f>
        <v>0</v>
      </c>
      <c r="AW338" s="85">
        <f>IF(AP338&lt;MEDIAN(AP:AP),0,1)</f>
        <v>0</v>
      </c>
      <c r="AX338" s="85">
        <f>IF(AQ338&lt;MEDIAN(AQ:AQ),0,1)</f>
        <v>1</v>
      </c>
      <c r="AY338" s="85">
        <f>IF(AR338&lt;MEDIAN(AR:AR),0,1)</f>
        <v>0</v>
      </c>
      <c r="AZ338" s="85" t="e">
        <f t="shared" si="323"/>
        <v>#N/A</v>
      </c>
      <c r="BA338" s="85" t="e">
        <f t="shared" si="324"/>
        <v>#N/A</v>
      </c>
      <c r="BB338" s="85">
        <f t="shared" si="325"/>
        <v>1</v>
      </c>
      <c r="BC338" s="85">
        <f t="shared" si="326"/>
        <v>0</v>
      </c>
      <c r="BD338" s="85">
        <f t="shared" si="327"/>
        <v>1</v>
      </c>
      <c r="BE338" s="85">
        <f t="shared" si="328"/>
        <v>1</v>
      </c>
      <c r="BF338" s="85">
        <f t="shared" si="329"/>
        <v>1</v>
      </c>
      <c r="BG338" s="79">
        <f t="shared" si="336"/>
        <v>0</v>
      </c>
      <c r="BH338" s="79">
        <f t="shared" si="330"/>
        <v>0</v>
      </c>
      <c r="BI338" s="85">
        <f t="shared" si="312"/>
        <v>1</v>
      </c>
      <c r="BJ338" s="85">
        <f t="shared" si="334"/>
        <v>1</v>
      </c>
      <c r="BK338" s="85">
        <f t="shared" si="314"/>
        <v>1</v>
      </c>
      <c r="BL338" s="85">
        <f t="shared" si="331"/>
        <v>1</v>
      </c>
      <c r="BM338" s="85">
        <f t="shared" si="316"/>
        <v>1</v>
      </c>
      <c r="BN338" s="85">
        <f t="shared" si="286"/>
        <v>0</v>
      </c>
      <c r="BO338" s="85">
        <f t="shared" si="337"/>
        <v>0</v>
      </c>
      <c r="BP338" s="85">
        <f t="shared" si="315"/>
        <v>0</v>
      </c>
      <c r="BQ338" s="85">
        <f t="shared" si="335"/>
        <v>0</v>
      </c>
      <c r="BR338" s="85">
        <f t="shared" si="307"/>
        <v>1</v>
      </c>
      <c r="BS338" s="85">
        <f t="shared" si="309"/>
        <v>0</v>
      </c>
      <c r="BT338" s="85">
        <f t="shared" si="296"/>
        <v>0</v>
      </c>
      <c r="BU338" s="85">
        <f t="shared" si="310"/>
        <v>0</v>
      </c>
      <c r="BV338" s="85">
        <f>IF(AK238&gt;MEDIAN(AK:AK),1,0)</f>
        <v>0</v>
      </c>
      <c r="BW338" s="85">
        <f t="shared" si="301"/>
        <v>0</v>
      </c>
      <c r="BX338" s="85">
        <f t="shared" si="319"/>
        <v>0</v>
      </c>
      <c r="BY338" s="85">
        <f t="shared" si="311"/>
        <v>0</v>
      </c>
      <c r="BZ338" s="40">
        <f>LOOKUP(A338,ANT!D:D,ANT!K:K)</f>
        <v>89.5833333333333</v>
      </c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  <c r="DS338" s="49"/>
      <c r="DT338" s="49"/>
      <c r="DU338" s="49"/>
      <c r="DV338" s="49"/>
      <c r="DW338" s="49"/>
      <c r="DX338" s="49"/>
      <c r="DY338" s="49"/>
      <c r="DZ338" s="49"/>
      <c r="EA338" s="49"/>
      <c r="EB338" s="49"/>
      <c r="EC338" s="49"/>
      <c r="ED338" s="49"/>
      <c r="EE338" s="49"/>
      <c r="EF338" s="49"/>
      <c r="EG338" s="73"/>
    </row>
    <row r="339" spans="1:137" s="54" customFormat="1" ht="17" x14ac:dyDescent="0.2">
      <c r="A339" s="40" t="s">
        <v>742</v>
      </c>
      <c r="B339" s="55" t="s">
        <v>733</v>
      </c>
      <c r="C339" s="3">
        <v>4</v>
      </c>
      <c r="D339" s="3">
        <v>2</v>
      </c>
      <c r="E339" s="121">
        <v>14</v>
      </c>
      <c r="F339" s="2"/>
      <c r="G339" s="124">
        <v>0</v>
      </c>
      <c r="H339" s="115">
        <v>0</v>
      </c>
      <c r="I339" s="56">
        <v>9.1</v>
      </c>
      <c r="J339" s="57" t="s">
        <v>84</v>
      </c>
      <c r="K339" s="45"/>
      <c r="L339" s="45">
        <v>9</v>
      </c>
      <c r="M339" s="45"/>
      <c r="N339" s="45"/>
      <c r="O339" s="45">
        <v>13</v>
      </c>
      <c r="P339" s="46">
        <v>1</v>
      </c>
      <c r="Q339" s="45"/>
      <c r="R339" s="76">
        <f t="shared" si="320"/>
        <v>1</v>
      </c>
      <c r="S339" s="76">
        <f t="shared" si="321"/>
        <v>1</v>
      </c>
      <c r="T339" s="76">
        <f t="shared" si="322"/>
        <v>1</v>
      </c>
      <c r="U339" s="76">
        <v>1</v>
      </c>
      <c r="V339" s="76">
        <f t="shared" si="332"/>
        <v>1</v>
      </c>
      <c r="W339" s="76">
        <f t="shared" si="333"/>
        <v>1</v>
      </c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70"/>
      <c r="AO339" s="49"/>
      <c r="AP339" s="49"/>
      <c r="AQ339" s="49"/>
      <c r="AR339" s="50"/>
      <c r="AS339" s="51">
        <v>76</v>
      </c>
      <c r="AT339" s="51">
        <v>-12</v>
      </c>
      <c r="AU339" s="51">
        <v>-34</v>
      </c>
      <c r="AV339" s="87" t="s">
        <v>788</v>
      </c>
      <c r="AW339" s="85" t="s">
        <v>788</v>
      </c>
      <c r="AX339" s="85" t="s">
        <v>788</v>
      </c>
      <c r="AY339" s="85" t="s">
        <v>788</v>
      </c>
      <c r="AZ339" s="85" t="str">
        <f t="shared" si="323"/>
        <v>NA</v>
      </c>
      <c r="BA339" s="85" t="str">
        <f t="shared" si="324"/>
        <v>NA</v>
      </c>
      <c r="BB339" s="85" t="str">
        <f t="shared" si="325"/>
        <v>NA</v>
      </c>
      <c r="BC339" s="85" t="str">
        <f t="shared" si="326"/>
        <v>NA</v>
      </c>
      <c r="BD339" s="85">
        <f t="shared" si="327"/>
        <v>1</v>
      </c>
      <c r="BE339" s="85">
        <f t="shared" si="328"/>
        <v>0</v>
      </c>
      <c r="BF339" s="85">
        <f t="shared" si="329"/>
        <v>0</v>
      </c>
      <c r="BG339" s="79" t="str">
        <f t="shared" si="336"/>
        <v>NA</v>
      </c>
      <c r="BH339" s="79" t="str">
        <f t="shared" si="330"/>
        <v>NA</v>
      </c>
      <c r="BI339" s="85" t="str">
        <f t="shared" si="312"/>
        <v>NA</v>
      </c>
      <c r="BJ339" s="85" t="str">
        <f t="shared" si="334"/>
        <v>NA</v>
      </c>
      <c r="BK339" s="85" t="str">
        <f t="shared" si="314"/>
        <v>NA</v>
      </c>
      <c r="BL339" s="85" t="str">
        <f t="shared" si="331"/>
        <v>NA</v>
      </c>
      <c r="BM339" s="85" t="str">
        <f t="shared" si="316"/>
        <v>NA</v>
      </c>
      <c r="BN339" s="85" t="str">
        <f t="shared" si="286"/>
        <v>NA</v>
      </c>
      <c r="BO339" s="85" t="str">
        <f t="shared" si="337"/>
        <v>NA</v>
      </c>
      <c r="BP339" s="85" t="str">
        <f t="shared" si="315"/>
        <v>NA</v>
      </c>
      <c r="BQ339" s="85" t="str">
        <f t="shared" si="335"/>
        <v>NA</v>
      </c>
      <c r="BR339" s="85" t="str">
        <f t="shared" si="307"/>
        <v>NA</v>
      </c>
      <c r="BS339" s="85" t="str">
        <f t="shared" si="309"/>
        <v>NA</v>
      </c>
      <c r="BT339" s="85" t="str">
        <f t="shared" si="296"/>
        <v>NA</v>
      </c>
      <c r="BU339" s="85" t="str">
        <f t="shared" si="310"/>
        <v>NA</v>
      </c>
      <c r="BV339" s="85" t="str">
        <f t="shared" ref="BV339:BV357" si="338">_xlfn.IFS(ISBLANK(AK339),"NA", AK339&gt;MEDIAN(AK:AK),1,AK339&lt;MEDIAN(AK:AK),0)</f>
        <v>NA</v>
      </c>
      <c r="BW339" s="85" t="str">
        <f t="shared" si="301"/>
        <v>NA</v>
      </c>
      <c r="BX339" s="85" t="str">
        <f t="shared" si="319"/>
        <v>NA</v>
      </c>
      <c r="BY339" s="85" t="str">
        <f t="shared" si="311"/>
        <v>NA</v>
      </c>
      <c r="BZ339" s="40">
        <f>LOOKUP(A339,ANT!D:D,ANT!K:K)</f>
        <v>84.7222222222222</v>
      </c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  <c r="DS339" s="49"/>
      <c r="DT339" s="49"/>
      <c r="DU339" s="49"/>
      <c r="DV339" s="49"/>
      <c r="DW339" s="49"/>
      <c r="DX339" s="49"/>
      <c r="DY339" s="49"/>
      <c r="DZ339" s="49"/>
      <c r="EA339" s="49"/>
      <c r="EB339" s="49"/>
      <c r="EC339" s="49"/>
      <c r="ED339" s="49"/>
      <c r="EE339" s="49"/>
      <c r="EF339" s="49"/>
      <c r="EG339" s="73"/>
    </row>
    <row r="340" spans="1:137" s="54" customFormat="1" x14ac:dyDescent="0.2">
      <c r="A340" s="40" t="s">
        <v>744</v>
      </c>
      <c r="B340" s="55" t="s">
        <v>733</v>
      </c>
      <c r="C340" s="3">
        <v>4</v>
      </c>
      <c r="D340" s="3">
        <v>2</v>
      </c>
      <c r="E340" s="121">
        <v>14</v>
      </c>
      <c r="F340" s="2"/>
      <c r="G340" s="124"/>
      <c r="H340" s="115">
        <v>1</v>
      </c>
      <c r="I340" s="56">
        <v>9.1999999999999993</v>
      </c>
      <c r="J340" s="57" t="s">
        <v>37</v>
      </c>
      <c r="K340" s="45"/>
      <c r="L340" s="45">
        <v>9</v>
      </c>
      <c r="M340" s="45"/>
      <c r="N340" s="45"/>
      <c r="O340" s="45">
        <v>10</v>
      </c>
      <c r="P340" s="46">
        <v>1</v>
      </c>
      <c r="Q340" s="45"/>
      <c r="R340" s="76">
        <f t="shared" si="320"/>
        <v>1</v>
      </c>
      <c r="S340" s="76">
        <f t="shared" si="321"/>
        <v>0</v>
      </c>
      <c r="T340" s="76">
        <f t="shared" si="322"/>
        <v>0</v>
      </c>
      <c r="U340" s="76">
        <v>1</v>
      </c>
      <c r="V340" s="76">
        <f t="shared" si="332"/>
        <v>0</v>
      </c>
      <c r="W340" s="76">
        <f t="shared" si="333"/>
        <v>0</v>
      </c>
      <c r="X340" s="58">
        <v>4.3076923076923075</v>
      </c>
      <c r="Y340" s="58">
        <v>5.4615384615384617</v>
      </c>
      <c r="Z340" s="58">
        <v>4.2307692307692308</v>
      </c>
      <c r="AA340" s="58">
        <v>4.1538461538461542</v>
      </c>
      <c r="AB340" s="58">
        <v>6</v>
      </c>
      <c r="AC340" s="58">
        <v>4.2307692307692308</v>
      </c>
      <c r="AD340" s="58">
        <v>5.333333333333333</v>
      </c>
      <c r="AE340" s="58">
        <v>3.4166666666666665</v>
      </c>
      <c r="AF340" s="58">
        <v>4.166666666666667</v>
      </c>
      <c r="AG340" s="58">
        <v>5.384615384615385</v>
      </c>
      <c r="AH340" s="58">
        <v>4.083333333333333</v>
      </c>
      <c r="AI340" s="58">
        <v>5</v>
      </c>
      <c r="AJ340" s="58">
        <v>4.8461538461538458</v>
      </c>
      <c r="AK340" s="58">
        <v>5.666666666666667</v>
      </c>
      <c r="AL340" s="58">
        <v>4.5</v>
      </c>
      <c r="AM340" s="58">
        <v>3.8</v>
      </c>
      <c r="AN340" s="59">
        <v>4.2307692307692308</v>
      </c>
      <c r="AO340" s="49">
        <v>4.7625641025641032</v>
      </c>
      <c r="AP340" s="49">
        <v>4.476923076923077</v>
      </c>
      <c r="AQ340" s="49">
        <v>4.7307692307692308</v>
      </c>
      <c r="AR340" s="50">
        <v>5.0032051282051286</v>
      </c>
      <c r="AS340" s="51">
        <v>10.5</v>
      </c>
      <c r="AT340" s="51">
        <v>15</v>
      </c>
      <c r="AU340" s="51">
        <v>121</v>
      </c>
      <c r="AV340" s="87">
        <f t="shared" ref="AV340:AY341" si="339">IF(AO340&lt;MEDIAN(AO:AO),0,1)</f>
        <v>1</v>
      </c>
      <c r="AW340" s="85">
        <f t="shared" si="339"/>
        <v>1</v>
      </c>
      <c r="AX340" s="85">
        <f t="shared" si="339"/>
        <v>1</v>
      </c>
      <c r="AY340" s="85">
        <f t="shared" si="339"/>
        <v>1</v>
      </c>
      <c r="AZ340" s="85" t="e">
        <f t="shared" si="323"/>
        <v>#N/A</v>
      </c>
      <c r="BA340" s="85" t="e">
        <f t="shared" si="324"/>
        <v>#N/A</v>
      </c>
      <c r="BB340" s="85" t="e">
        <f t="shared" si="325"/>
        <v>#N/A</v>
      </c>
      <c r="BC340" s="85" t="e">
        <f t="shared" si="326"/>
        <v>#N/A</v>
      </c>
      <c r="BD340" s="85">
        <f t="shared" si="327"/>
        <v>0</v>
      </c>
      <c r="BE340" s="85">
        <f t="shared" si="328"/>
        <v>0</v>
      </c>
      <c r="BF340" s="85">
        <f t="shared" si="329"/>
        <v>1</v>
      </c>
      <c r="BG340" s="79">
        <f t="shared" si="336"/>
        <v>3</v>
      </c>
      <c r="BH340" s="79">
        <f t="shared" si="330"/>
        <v>3</v>
      </c>
      <c r="BI340" s="85">
        <f t="shared" si="312"/>
        <v>0</v>
      </c>
      <c r="BJ340" s="85">
        <f t="shared" si="334"/>
        <v>1</v>
      </c>
      <c r="BK340" s="85">
        <f t="shared" si="314"/>
        <v>0</v>
      </c>
      <c r="BL340" s="85">
        <f t="shared" si="331"/>
        <v>0</v>
      </c>
      <c r="BM340" s="85">
        <f t="shared" si="316"/>
        <v>1</v>
      </c>
      <c r="BN340" s="85">
        <f t="shared" si="286"/>
        <v>1</v>
      </c>
      <c r="BO340" s="85">
        <f t="shared" si="337"/>
        <v>1</v>
      </c>
      <c r="BP340" s="85">
        <f t="shared" si="315"/>
        <v>0</v>
      </c>
      <c r="BQ340" s="85">
        <f>IF(AF340&gt;MEDIAN(AF:AF),1,0)</f>
        <v>0</v>
      </c>
      <c r="BR340" s="85">
        <f t="shared" si="307"/>
        <v>1</v>
      </c>
      <c r="BS340" s="85">
        <f t="shared" si="309"/>
        <v>0</v>
      </c>
      <c r="BT340" s="85">
        <f t="shared" si="296"/>
        <v>1</v>
      </c>
      <c r="BU340" s="85">
        <f t="shared" si="310"/>
        <v>0</v>
      </c>
      <c r="BV340" s="85">
        <f t="shared" si="338"/>
        <v>1</v>
      </c>
      <c r="BW340" s="85">
        <f t="shared" si="301"/>
        <v>0</v>
      </c>
      <c r="BX340" s="85">
        <f t="shared" si="319"/>
        <v>0</v>
      </c>
      <c r="BY340" s="85">
        <f t="shared" si="311"/>
        <v>0</v>
      </c>
      <c r="BZ340" s="40">
        <f>LOOKUP(A340,ANT!D:D,ANT!K:K)</f>
        <v>99.3055555555555</v>
      </c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  <c r="DS340" s="49"/>
      <c r="DT340" s="49"/>
      <c r="DU340" s="49"/>
      <c r="DV340" s="49"/>
      <c r="DW340" s="49"/>
      <c r="DX340" s="49"/>
      <c r="DY340" s="49"/>
      <c r="DZ340" s="49"/>
      <c r="EA340" s="49"/>
      <c r="EB340" s="49"/>
      <c r="EC340" s="49"/>
      <c r="ED340" s="49"/>
      <c r="EE340" s="49"/>
      <c r="EF340" s="49"/>
      <c r="EG340" s="73"/>
    </row>
    <row r="341" spans="1:137" s="54" customFormat="1" x14ac:dyDescent="0.2">
      <c r="A341" s="40" t="s">
        <v>746</v>
      </c>
      <c r="B341" s="55" t="s">
        <v>733</v>
      </c>
      <c r="C341" s="3">
        <v>4</v>
      </c>
      <c r="D341" s="3">
        <v>2</v>
      </c>
      <c r="E341" s="121">
        <v>14</v>
      </c>
      <c r="F341" s="2"/>
      <c r="G341" s="124"/>
      <c r="H341" s="115">
        <v>1</v>
      </c>
      <c r="I341" s="56">
        <v>8.6999999999999993</v>
      </c>
      <c r="J341" s="57" t="s">
        <v>37</v>
      </c>
      <c r="K341" s="45"/>
      <c r="L341" s="45">
        <v>4</v>
      </c>
      <c r="M341" s="45">
        <v>9</v>
      </c>
      <c r="N341" s="45"/>
      <c r="O341" s="45">
        <v>11</v>
      </c>
      <c r="P341" s="46">
        <v>1</v>
      </c>
      <c r="Q341" s="45"/>
      <c r="R341" s="76">
        <f t="shared" si="320"/>
        <v>2</v>
      </c>
      <c r="S341" s="76">
        <f t="shared" si="321"/>
        <v>1</v>
      </c>
      <c r="T341" s="76">
        <f t="shared" si="322"/>
        <v>1</v>
      </c>
      <c r="U341" s="76">
        <v>2</v>
      </c>
      <c r="V341" s="76">
        <f t="shared" si="332"/>
        <v>0</v>
      </c>
      <c r="W341" s="76">
        <f t="shared" si="333"/>
        <v>0</v>
      </c>
      <c r="X341" s="58">
        <v>5.384615384615385</v>
      </c>
      <c r="Y341" s="58">
        <v>6</v>
      </c>
      <c r="Z341" s="58">
        <v>6</v>
      </c>
      <c r="AA341" s="58">
        <v>5.0769230769230766</v>
      </c>
      <c r="AB341" s="58">
        <v>6.2307692307692308</v>
      </c>
      <c r="AC341" s="58">
        <v>3.4615384615384617</v>
      </c>
      <c r="AD341" s="58">
        <v>4.416666666666667</v>
      </c>
      <c r="AE341" s="58">
        <v>3.9166666666666665</v>
      </c>
      <c r="AF341" s="58">
        <v>4</v>
      </c>
      <c r="AG341" s="58">
        <v>5.6923076923076925</v>
      </c>
      <c r="AH341" s="58">
        <v>5.1538461538461542</v>
      </c>
      <c r="AI341" s="58">
        <v>4.1538461538461542</v>
      </c>
      <c r="AJ341" s="58">
        <v>5.5384615384615383</v>
      </c>
      <c r="AK341" s="58">
        <v>3.6363636363636362</v>
      </c>
      <c r="AL341" s="58">
        <v>2.375</v>
      </c>
      <c r="AM341" s="58">
        <v>5.4</v>
      </c>
      <c r="AN341" s="59">
        <v>3.5384615384615383</v>
      </c>
      <c r="AO341" s="49">
        <v>4.2207342657342668</v>
      </c>
      <c r="AP341" s="49">
        <v>4.6358974358974354</v>
      </c>
      <c r="AQ341" s="49">
        <v>5.3589743589743586</v>
      </c>
      <c r="AR341" s="50">
        <v>3.9259178321678325</v>
      </c>
      <c r="AS341" s="61">
        <v>80.5</v>
      </c>
      <c r="AT341" s="61">
        <v>64</v>
      </c>
      <c r="AU341" s="61">
        <v>-13</v>
      </c>
      <c r="AV341" s="87">
        <f t="shared" si="339"/>
        <v>0</v>
      </c>
      <c r="AW341" s="85">
        <f t="shared" si="339"/>
        <v>1</v>
      </c>
      <c r="AX341" s="85">
        <f t="shared" si="339"/>
        <v>1</v>
      </c>
      <c r="AY341" s="85">
        <f t="shared" si="339"/>
        <v>0</v>
      </c>
      <c r="AZ341" s="85">
        <f t="shared" si="323"/>
        <v>0</v>
      </c>
      <c r="BA341" s="85">
        <f t="shared" si="324"/>
        <v>1</v>
      </c>
      <c r="BB341" s="85">
        <f t="shared" si="325"/>
        <v>1</v>
      </c>
      <c r="BC341" s="85">
        <f t="shared" si="326"/>
        <v>0</v>
      </c>
      <c r="BD341" s="85">
        <f t="shared" si="327"/>
        <v>1</v>
      </c>
      <c r="BE341" s="85">
        <f t="shared" si="328"/>
        <v>1</v>
      </c>
      <c r="BF341" s="85">
        <f t="shared" si="329"/>
        <v>0</v>
      </c>
      <c r="BG341" s="79">
        <f t="shared" si="336"/>
        <v>1</v>
      </c>
      <c r="BH341" s="79">
        <f t="shared" si="330"/>
        <v>1</v>
      </c>
      <c r="BI341" s="85">
        <f t="shared" si="312"/>
        <v>1</v>
      </c>
      <c r="BJ341" s="85">
        <f t="shared" si="334"/>
        <v>1</v>
      </c>
      <c r="BK341" s="85">
        <f t="shared" si="314"/>
        <v>1</v>
      </c>
      <c r="BL341" s="85">
        <f t="shared" si="331"/>
        <v>1</v>
      </c>
      <c r="BM341" s="85">
        <f t="shared" si="316"/>
        <v>1</v>
      </c>
      <c r="BN341" s="85">
        <f t="shared" si="286"/>
        <v>0</v>
      </c>
      <c r="BO341" s="85">
        <f t="shared" si="337"/>
        <v>1</v>
      </c>
      <c r="BP341" s="85">
        <f t="shared" si="315"/>
        <v>0</v>
      </c>
      <c r="BQ341" s="85">
        <f t="shared" ref="BQ341:BQ357" si="340">_xlfn.IFS(ISBLANK(AF341),"NA", AF341&gt;MEDIAN(AF:AF),1,AF341&lt;MEDIAN(AF:AF),0)</f>
        <v>0</v>
      </c>
      <c r="BR341" s="85">
        <f t="shared" si="307"/>
        <v>1</v>
      </c>
      <c r="BS341" s="85">
        <f t="shared" si="309"/>
        <v>1</v>
      </c>
      <c r="BT341" s="85">
        <f t="shared" si="296"/>
        <v>0</v>
      </c>
      <c r="BU341" s="85">
        <f t="shared" si="310"/>
        <v>1</v>
      </c>
      <c r="BV341" s="85">
        <f t="shared" si="338"/>
        <v>0</v>
      </c>
      <c r="BW341" s="85">
        <f t="shared" si="301"/>
        <v>0</v>
      </c>
      <c r="BX341" s="85">
        <f t="shared" si="319"/>
        <v>1</v>
      </c>
      <c r="BY341" s="85">
        <f t="shared" si="311"/>
        <v>0</v>
      </c>
      <c r="BZ341" s="40">
        <f>LOOKUP(A341,ANT!D:D,ANT!K:K)</f>
        <v>91.6666666666666</v>
      </c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  <c r="DS341" s="49"/>
      <c r="DT341" s="49"/>
      <c r="DU341" s="49"/>
      <c r="DV341" s="49"/>
      <c r="DW341" s="49"/>
      <c r="DX341" s="49"/>
      <c r="DY341" s="49"/>
      <c r="DZ341" s="49"/>
      <c r="EA341" s="49"/>
      <c r="EB341" s="49"/>
      <c r="EC341" s="49"/>
      <c r="ED341" s="49"/>
      <c r="EE341" s="49"/>
      <c r="EF341" s="49"/>
      <c r="EG341" s="73"/>
    </row>
    <row r="342" spans="1:137" s="54" customFormat="1" ht="17" x14ac:dyDescent="0.2">
      <c r="A342" s="40" t="s">
        <v>748</v>
      </c>
      <c r="B342" s="55" t="s">
        <v>733</v>
      </c>
      <c r="C342" s="3">
        <v>4</v>
      </c>
      <c r="D342" s="3">
        <v>2</v>
      </c>
      <c r="E342" s="121">
        <v>14</v>
      </c>
      <c r="F342" s="2"/>
      <c r="G342" s="124"/>
      <c r="H342" s="115">
        <v>1</v>
      </c>
      <c r="I342" s="56">
        <v>9.6999999999999993</v>
      </c>
      <c r="J342" s="57" t="s">
        <v>84</v>
      </c>
      <c r="K342" s="45"/>
      <c r="L342" s="45">
        <v>9</v>
      </c>
      <c r="M342" s="45"/>
      <c r="N342" s="45"/>
      <c r="O342" s="45">
        <v>12</v>
      </c>
      <c r="P342" s="46">
        <v>1</v>
      </c>
      <c r="Q342" s="45"/>
      <c r="R342" s="76">
        <f t="shared" si="320"/>
        <v>1</v>
      </c>
      <c r="S342" s="76">
        <f t="shared" si="321"/>
        <v>1</v>
      </c>
      <c r="T342" s="76">
        <f t="shared" si="322"/>
        <v>1</v>
      </c>
      <c r="U342" s="76">
        <v>1</v>
      </c>
      <c r="V342" s="76">
        <f t="shared" si="332"/>
        <v>1</v>
      </c>
      <c r="W342" s="76">
        <f t="shared" si="333"/>
        <v>1</v>
      </c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70"/>
      <c r="AO342" s="49"/>
      <c r="AP342" s="49"/>
      <c r="AQ342" s="49"/>
      <c r="AR342" s="50"/>
      <c r="AS342" s="51">
        <v>24</v>
      </c>
      <c r="AT342" s="51">
        <v>114</v>
      </c>
      <c r="AU342" s="51">
        <v>95</v>
      </c>
      <c r="AV342" s="87" t="s">
        <v>788</v>
      </c>
      <c r="AW342" s="85" t="s">
        <v>788</v>
      </c>
      <c r="AX342" s="85" t="s">
        <v>788</v>
      </c>
      <c r="AY342" s="85" t="s">
        <v>788</v>
      </c>
      <c r="AZ342" s="85" t="str">
        <f t="shared" si="323"/>
        <v>NA</v>
      </c>
      <c r="BA342" s="85" t="str">
        <f t="shared" si="324"/>
        <v>NA</v>
      </c>
      <c r="BB342" s="85" t="str">
        <f t="shared" si="325"/>
        <v>NA</v>
      </c>
      <c r="BC342" s="85" t="str">
        <f t="shared" si="326"/>
        <v>NA</v>
      </c>
      <c r="BD342" s="85">
        <f t="shared" si="327"/>
        <v>0</v>
      </c>
      <c r="BE342" s="85">
        <f t="shared" si="328"/>
        <v>1</v>
      </c>
      <c r="BF342" s="85" t="e">
        <f t="shared" si="329"/>
        <v>#N/A</v>
      </c>
      <c r="BG342" s="79" t="str">
        <f t="shared" si="336"/>
        <v>NA</v>
      </c>
      <c r="BH342" s="79" t="str">
        <f t="shared" si="330"/>
        <v>NA</v>
      </c>
      <c r="BI342" s="85" t="str">
        <f t="shared" si="312"/>
        <v>NA</v>
      </c>
      <c r="BJ342" s="85" t="str">
        <f t="shared" si="334"/>
        <v>NA</v>
      </c>
      <c r="BK342" s="85" t="str">
        <f t="shared" si="314"/>
        <v>NA</v>
      </c>
      <c r="BL342" s="85" t="str">
        <f t="shared" si="331"/>
        <v>NA</v>
      </c>
      <c r="BM342" s="85" t="str">
        <f t="shared" si="316"/>
        <v>NA</v>
      </c>
      <c r="BN342" s="85" t="str">
        <f t="shared" si="286"/>
        <v>NA</v>
      </c>
      <c r="BO342" s="85" t="str">
        <f t="shared" si="337"/>
        <v>NA</v>
      </c>
      <c r="BP342" s="85" t="str">
        <f t="shared" si="315"/>
        <v>NA</v>
      </c>
      <c r="BQ342" s="85" t="str">
        <f t="shared" si="340"/>
        <v>NA</v>
      </c>
      <c r="BR342" s="85" t="str">
        <f t="shared" si="307"/>
        <v>NA</v>
      </c>
      <c r="BS342" s="85" t="str">
        <f t="shared" si="309"/>
        <v>NA</v>
      </c>
      <c r="BT342" s="85" t="str">
        <f t="shared" si="296"/>
        <v>NA</v>
      </c>
      <c r="BU342" s="85" t="str">
        <f t="shared" si="310"/>
        <v>NA</v>
      </c>
      <c r="BV342" s="85" t="str">
        <f t="shared" si="338"/>
        <v>NA</v>
      </c>
      <c r="BW342" s="85" t="str">
        <f t="shared" si="301"/>
        <v>NA</v>
      </c>
      <c r="BX342" s="85" t="str">
        <f t="shared" si="319"/>
        <v>NA</v>
      </c>
      <c r="BY342" s="85" t="str">
        <f t="shared" si="311"/>
        <v>NA</v>
      </c>
      <c r="BZ342" s="40">
        <f>LOOKUP(A342,ANT!D:D,ANT!K:K)</f>
        <v>97.2222222222222</v>
      </c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  <c r="DS342" s="49"/>
      <c r="DT342" s="49"/>
      <c r="DU342" s="49"/>
      <c r="DV342" s="49"/>
      <c r="DW342" s="49"/>
      <c r="DX342" s="49"/>
      <c r="DY342" s="49"/>
      <c r="DZ342" s="49"/>
      <c r="EA342" s="49"/>
      <c r="EB342" s="49"/>
      <c r="EC342" s="49"/>
      <c r="ED342" s="49"/>
      <c r="EE342" s="49"/>
      <c r="EF342" s="49"/>
      <c r="EG342" s="73"/>
    </row>
    <row r="343" spans="1:137" s="54" customFormat="1" ht="17" x14ac:dyDescent="0.2">
      <c r="A343" s="40" t="s">
        <v>750</v>
      </c>
      <c r="B343" s="55" t="s">
        <v>733</v>
      </c>
      <c r="C343" s="3">
        <v>4</v>
      </c>
      <c r="D343" s="3">
        <v>2</v>
      </c>
      <c r="E343" s="121">
        <v>14</v>
      </c>
      <c r="F343" s="2"/>
      <c r="G343" s="124"/>
      <c r="H343" s="115">
        <v>1</v>
      </c>
      <c r="I343" s="56">
        <v>9.6999999999999993</v>
      </c>
      <c r="J343" s="57" t="s">
        <v>84</v>
      </c>
      <c r="K343" s="45"/>
      <c r="L343" s="45">
        <v>9</v>
      </c>
      <c r="M343" s="45"/>
      <c r="N343" s="45"/>
      <c r="O343" s="45">
        <v>12</v>
      </c>
      <c r="P343" s="46">
        <v>1</v>
      </c>
      <c r="Q343" s="45"/>
      <c r="R343" s="76">
        <f t="shared" si="320"/>
        <v>1</v>
      </c>
      <c r="S343" s="76">
        <f t="shared" si="321"/>
        <v>1</v>
      </c>
      <c r="T343" s="76">
        <f t="shared" si="322"/>
        <v>1</v>
      </c>
      <c r="U343" s="76">
        <v>1</v>
      </c>
      <c r="V343" s="76">
        <f t="shared" si="332"/>
        <v>1</v>
      </c>
      <c r="W343" s="76">
        <f t="shared" si="333"/>
        <v>1</v>
      </c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70"/>
      <c r="AO343" s="49"/>
      <c r="AP343" s="49"/>
      <c r="AQ343" s="49"/>
      <c r="AR343" s="50"/>
      <c r="AS343" s="51">
        <v>100.5</v>
      </c>
      <c r="AT343" s="51">
        <v>111</v>
      </c>
      <c r="AU343" s="51">
        <v>-32</v>
      </c>
      <c r="AV343" s="87" t="s">
        <v>788</v>
      </c>
      <c r="AW343" s="85" t="s">
        <v>788</v>
      </c>
      <c r="AX343" s="85" t="s">
        <v>788</v>
      </c>
      <c r="AY343" s="85" t="s">
        <v>788</v>
      </c>
      <c r="AZ343" s="85" t="str">
        <f t="shared" si="323"/>
        <v>NA</v>
      </c>
      <c r="BA343" s="85" t="str">
        <f t="shared" si="324"/>
        <v>NA</v>
      </c>
      <c r="BB343" s="85" t="str">
        <f t="shared" si="325"/>
        <v>NA</v>
      </c>
      <c r="BC343" s="85" t="str">
        <f t="shared" si="326"/>
        <v>NA</v>
      </c>
      <c r="BD343" s="85">
        <f t="shared" si="327"/>
        <v>1</v>
      </c>
      <c r="BE343" s="85">
        <f t="shared" si="328"/>
        <v>1</v>
      </c>
      <c r="BF343" s="85">
        <f t="shared" si="329"/>
        <v>0</v>
      </c>
      <c r="BG343" s="79" t="str">
        <f t="shared" si="336"/>
        <v>NA</v>
      </c>
      <c r="BH343" s="79" t="str">
        <f t="shared" si="330"/>
        <v>NA</v>
      </c>
      <c r="BI343" s="85" t="str">
        <f t="shared" si="312"/>
        <v>NA</v>
      </c>
      <c r="BJ343" s="85" t="str">
        <f t="shared" si="334"/>
        <v>NA</v>
      </c>
      <c r="BK343" s="85" t="str">
        <f t="shared" si="314"/>
        <v>NA</v>
      </c>
      <c r="BL343" s="85" t="str">
        <f t="shared" si="331"/>
        <v>NA</v>
      </c>
      <c r="BM343" s="85" t="str">
        <f t="shared" si="316"/>
        <v>NA</v>
      </c>
      <c r="BN343" s="85" t="str">
        <f t="shared" si="286"/>
        <v>NA</v>
      </c>
      <c r="BO343" s="85" t="str">
        <f t="shared" si="337"/>
        <v>NA</v>
      </c>
      <c r="BP343" s="85" t="str">
        <f t="shared" si="315"/>
        <v>NA</v>
      </c>
      <c r="BQ343" s="85" t="str">
        <f t="shared" si="340"/>
        <v>NA</v>
      </c>
      <c r="BR343" s="85" t="str">
        <f t="shared" si="307"/>
        <v>NA</v>
      </c>
      <c r="BS343" s="85" t="str">
        <f t="shared" si="309"/>
        <v>NA</v>
      </c>
      <c r="BT343" s="85" t="str">
        <f t="shared" si="296"/>
        <v>NA</v>
      </c>
      <c r="BU343" s="85" t="str">
        <f t="shared" si="310"/>
        <v>NA</v>
      </c>
      <c r="BV343" s="85" t="str">
        <f t="shared" si="338"/>
        <v>NA</v>
      </c>
      <c r="BW343" s="85" t="str">
        <f t="shared" si="301"/>
        <v>NA</v>
      </c>
      <c r="BX343" s="85" t="str">
        <f t="shared" si="319"/>
        <v>NA</v>
      </c>
      <c r="BY343" s="85" t="str">
        <f t="shared" si="311"/>
        <v>NA</v>
      </c>
      <c r="BZ343" s="40">
        <f>LOOKUP(A343,ANT!D:D,ANT!K:K)</f>
        <v>93.0555555555555</v>
      </c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  <c r="DS343" s="49"/>
      <c r="DT343" s="49"/>
      <c r="DU343" s="49"/>
      <c r="DV343" s="49"/>
      <c r="DW343" s="49"/>
      <c r="DX343" s="49"/>
      <c r="DY343" s="49"/>
      <c r="DZ343" s="49"/>
      <c r="EA343" s="49"/>
      <c r="EB343" s="49"/>
      <c r="EC343" s="49"/>
      <c r="ED343" s="49"/>
      <c r="EE343" s="49"/>
      <c r="EF343" s="49"/>
      <c r="EG343" s="73"/>
    </row>
    <row r="344" spans="1:137" s="54" customFormat="1" x14ac:dyDescent="0.2">
      <c r="A344" s="40" t="s">
        <v>752</v>
      </c>
      <c r="B344" s="55" t="s">
        <v>733</v>
      </c>
      <c r="C344" s="3">
        <v>4</v>
      </c>
      <c r="D344" s="3">
        <v>2</v>
      </c>
      <c r="E344" s="121">
        <v>14</v>
      </c>
      <c r="F344" s="2"/>
      <c r="G344" s="124"/>
      <c r="H344" s="115">
        <v>1</v>
      </c>
      <c r="I344" s="56">
        <v>9.8000000000000007</v>
      </c>
      <c r="J344" s="57" t="s">
        <v>37</v>
      </c>
      <c r="K344" s="45"/>
      <c r="L344" s="45">
        <v>9</v>
      </c>
      <c r="M344" s="45"/>
      <c r="N344" s="45"/>
      <c r="O344" s="45">
        <v>13</v>
      </c>
      <c r="P344" s="46">
        <v>1</v>
      </c>
      <c r="Q344" s="45"/>
      <c r="R344" s="76">
        <f t="shared" si="320"/>
        <v>1</v>
      </c>
      <c r="S344" s="76">
        <f t="shared" si="321"/>
        <v>1</v>
      </c>
      <c r="T344" s="76">
        <f t="shared" si="322"/>
        <v>1</v>
      </c>
      <c r="U344" s="76">
        <v>1</v>
      </c>
      <c r="V344" s="76">
        <f t="shared" si="332"/>
        <v>1</v>
      </c>
      <c r="W344" s="76">
        <f t="shared" si="333"/>
        <v>1</v>
      </c>
      <c r="X344" s="58">
        <v>4.5</v>
      </c>
      <c r="Y344" s="58">
        <v>4.2307692307692308</v>
      </c>
      <c r="Z344" s="58">
        <v>5.583333333333333</v>
      </c>
      <c r="AA344" s="58">
        <v>4.9230769230769234</v>
      </c>
      <c r="AB344" s="58">
        <v>5.0769230769230766</v>
      </c>
      <c r="AC344" s="58">
        <v>3.25</v>
      </c>
      <c r="AD344" s="58">
        <v>3.2</v>
      </c>
      <c r="AE344" s="58">
        <v>4.6363636363636367</v>
      </c>
      <c r="AF344" s="58">
        <v>3.5</v>
      </c>
      <c r="AG344" s="58">
        <v>5.3076923076923075</v>
      </c>
      <c r="AH344" s="58">
        <v>4.833333333333333</v>
      </c>
      <c r="AI344" s="58">
        <v>5.1538461538461542</v>
      </c>
      <c r="AJ344" s="58">
        <v>5.5454545454545459</v>
      </c>
      <c r="AK344" s="58">
        <v>4.833333333333333</v>
      </c>
      <c r="AL344" s="58">
        <v>5.625</v>
      </c>
      <c r="AM344" s="58">
        <v>4.4000000000000004</v>
      </c>
      <c r="AN344" s="59">
        <v>5.1538461538461542</v>
      </c>
      <c r="AO344" s="49">
        <v>5.1115268065268067</v>
      </c>
      <c r="AP344" s="49">
        <v>4.2954778554778548</v>
      </c>
      <c r="AQ344" s="49">
        <v>4.5940170940170937</v>
      </c>
      <c r="AR344" s="50">
        <v>5.289408508158508</v>
      </c>
      <c r="AS344" s="51">
        <v>93</v>
      </c>
      <c r="AT344" s="51">
        <v>72.5</v>
      </c>
      <c r="AU344" s="51">
        <v>148</v>
      </c>
      <c r="AV344" s="87">
        <f t="shared" ref="AV344:AY345" si="341">IF(AO344&lt;MEDIAN(AO:AO),0,1)</f>
        <v>1</v>
      </c>
      <c r="AW344" s="85">
        <f t="shared" si="341"/>
        <v>0</v>
      </c>
      <c r="AX344" s="85">
        <f t="shared" si="341"/>
        <v>1</v>
      </c>
      <c r="AY344" s="85">
        <f t="shared" si="341"/>
        <v>1</v>
      </c>
      <c r="AZ344" s="85">
        <f t="shared" si="323"/>
        <v>1</v>
      </c>
      <c r="BA344" s="85" t="e">
        <f t="shared" si="324"/>
        <v>#N/A</v>
      </c>
      <c r="BB344" s="85" t="e">
        <f t="shared" si="325"/>
        <v>#N/A</v>
      </c>
      <c r="BC344" s="85">
        <f t="shared" si="326"/>
        <v>1</v>
      </c>
      <c r="BD344" s="85">
        <f t="shared" si="327"/>
        <v>1</v>
      </c>
      <c r="BE344" s="85">
        <f t="shared" si="328"/>
        <v>1</v>
      </c>
      <c r="BF344" s="85">
        <f t="shared" si="329"/>
        <v>1</v>
      </c>
      <c r="BG344" s="79">
        <f t="shared" si="336"/>
        <v>2</v>
      </c>
      <c r="BH344" s="79">
        <f t="shared" si="330"/>
        <v>2</v>
      </c>
      <c r="BI344" s="85">
        <f t="shared" si="312"/>
        <v>0</v>
      </c>
      <c r="BJ344" s="85">
        <f t="shared" si="334"/>
        <v>0</v>
      </c>
      <c r="BK344" s="85">
        <f t="shared" si="314"/>
        <v>1</v>
      </c>
      <c r="BL344" s="85">
        <f t="shared" si="331"/>
        <v>1</v>
      </c>
      <c r="BM344" s="85">
        <f t="shared" si="316"/>
        <v>0</v>
      </c>
      <c r="BN344" s="85">
        <f t="shared" si="286"/>
        <v>0</v>
      </c>
      <c r="BO344" s="85">
        <f t="shared" si="337"/>
        <v>0</v>
      </c>
      <c r="BP344" s="85">
        <f t="shared" si="315"/>
        <v>1</v>
      </c>
      <c r="BQ344" s="85">
        <f t="shared" si="340"/>
        <v>0</v>
      </c>
      <c r="BR344" s="85">
        <f t="shared" si="307"/>
        <v>1</v>
      </c>
      <c r="BS344" s="85">
        <f t="shared" si="309"/>
        <v>1</v>
      </c>
      <c r="BT344" s="85">
        <f t="shared" si="296"/>
        <v>1</v>
      </c>
      <c r="BU344" s="85">
        <f t="shared" si="310"/>
        <v>1</v>
      </c>
      <c r="BV344" s="85">
        <f t="shared" si="338"/>
        <v>0</v>
      </c>
      <c r="BW344" s="85">
        <f t="shared" si="301"/>
        <v>1</v>
      </c>
      <c r="BX344" s="85">
        <f>IF(AM344&gt;MEDIAN(AM:AM),1,0)</f>
        <v>0</v>
      </c>
      <c r="BY344" s="85">
        <f t="shared" ref="BY344:BY357" si="342">_xlfn.IFS(ISBLANK(AN344),"NA", AN344&gt;MEDIAN(AN:AN),1,AN344&lt;MEDIAN(AN:AN),0)</f>
        <v>1</v>
      </c>
      <c r="BZ344" s="40">
        <f>LOOKUP(A344,ANT!D:D,ANT!K:K)</f>
        <v>98.6111111111111</v>
      </c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  <c r="DS344" s="49"/>
      <c r="DT344" s="49"/>
      <c r="DU344" s="49"/>
      <c r="DV344" s="49"/>
      <c r="DW344" s="49"/>
      <c r="DX344" s="49"/>
      <c r="DY344" s="49"/>
      <c r="DZ344" s="49"/>
      <c r="EA344" s="49"/>
      <c r="EB344" s="49"/>
      <c r="EC344" s="49"/>
      <c r="ED344" s="49"/>
      <c r="EE344" s="49"/>
      <c r="EF344" s="49"/>
      <c r="EG344" s="73"/>
    </row>
    <row r="345" spans="1:137" s="54" customFormat="1" x14ac:dyDescent="0.2">
      <c r="A345" s="40" t="s">
        <v>754</v>
      </c>
      <c r="B345" s="67">
        <v>5.2</v>
      </c>
      <c r="C345" s="27">
        <v>5</v>
      </c>
      <c r="D345" s="3">
        <v>2</v>
      </c>
      <c r="E345" s="121">
        <v>15</v>
      </c>
      <c r="F345" s="2">
        <v>7</v>
      </c>
      <c r="G345" s="124">
        <v>95</v>
      </c>
      <c r="H345" s="115">
        <v>1</v>
      </c>
      <c r="I345" s="56">
        <v>10</v>
      </c>
      <c r="J345" s="68" t="s">
        <v>40</v>
      </c>
      <c r="K345" s="45"/>
      <c r="L345" s="45"/>
      <c r="M345" s="45"/>
      <c r="N345" s="45"/>
      <c r="O345" s="45"/>
      <c r="P345" s="46"/>
      <c r="Q345" s="45"/>
      <c r="R345" s="76" t="str">
        <f t="shared" si="320"/>
        <v>NA</v>
      </c>
      <c r="S345" s="76" t="str">
        <f t="shared" si="321"/>
        <v>NA</v>
      </c>
      <c r="T345" s="76" t="str">
        <f t="shared" si="322"/>
        <v>NA</v>
      </c>
      <c r="U345" s="76" t="s">
        <v>788</v>
      </c>
      <c r="V345" s="76" t="str">
        <f t="shared" si="332"/>
        <v>NA</v>
      </c>
      <c r="W345" s="76" t="str">
        <f t="shared" si="333"/>
        <v>NA</v>
      </c>
      <c r="X345" s="58">
        <v>4.5384615384615383</v>
      </c>
      <c r="Y345" s="58">
        <v>5</v>
      </c>
      <c r="Z345" s="58">
        <v>5.4615384615384617</v>
      </c>
      <c r="AA345" s="58">
        <v>3.9230769230769229</v>
      </c>
      <c r="AB345" s="58">
        <v>6.384615384615385</v>
      </c>
      <c r="AC345" s="58">
        <v>5.3076923076923075</v>
      </c>
      <c r="AD345" s="58">
        <v>3.6666666666666665</v>
      </c>
      <c r="AE345" s="58">
        <v>4.5</v>
      </c>
      <c r="AF345" s="58">
        <v>4.333333333333333</v>
      </c>
      <c r="AG345" s="58">
        <v>4.0769230769230766</v>
      </c>
      <c r="AH345" s="58">
        <v>4.333333333333333</v>
      </c>
      <c r="AI345" s="58">
        <v>6</v>
      </c>
      <c r="AJ345" s="58">
        <v>5</v>
      </c>
      <c r="AK345" s="58">
        <v>5.083333333333333</v>
      </c>
      <c r="AL345" s="58">
        <v>5.5</v>
      </c>
      <c r="AM345" s="58">
        <v>2.2000000000000002</v>
      </c>
      <c r="AN345" s="59">
        <v>4.2307692307692308</v>
      </c>
      <c r="AO345" s="49">
        <v>4.7566666666666659</v>
      </c>
      <c r="AP345" s="49">
        <v>4.1820512820512814</v>
      </c>
      <c r="AQ345" s="49">
        <v>5.1025641025641022</v>
      </c>
      <c r="AR345" s="50">
        <v>5.395833333333333</v>
      </c>
      <c r="AS345" s="51"/>
      <c r="AT345" s="51"/>
      <c r="AU345" s="51"/>
      <c r="AV345" s="87">
        <f t="shared" si="341"/>
        <v>1</v>
      </c>
      <c r="AW345" s="85">
        <f t="shared" si="341"/>
        <v>0</v>
      </c>
      <c r="AX345" s="85">
        <f t="shared" si="341"/>
        <v>1</v>
      </c>
      <c r="AY345" s="85">
        <f t="shared" si="341"/>
        <v>1</v>
      </c>
      <c r="AZ345" s="85" t="e">
        <f t="shared" si="323"/>
        <v>#N/A</v>
      </c>
      <c r="BA345" s="85" t="e">
        <f t="shared" si="324"/>
        <v>#N/A</v>
      </c>
      <c r="BB345" s="85">
        <f t="shared" si="325"/>
        <v>1</v>
      </c>
      <c r="BC345" s="85">
        <f t="shared" si="326"/>
        <v>1</v>
      </c>
      <c r="BD345" s="85" t="str">
        <f t="shared" si="327"/>
        <v>NA</v>
      </c>
      <c r="BE345" s="85" t="str">
        <f t="shared" si="328"/>
        <v>NA</v>
      </c>
      <c r="BF345" s="85" t="str">
        <f t="shared" si="329"/>
        <v>NA</v>
      </c>
      <c r="BG345" s="79">
        <f t="shared" si="336"/>
        <v>2</v>
      </c>
      <c r="BH345" s="79">
        <f t="shared" si="330"/>
        <v>2</v>
      </c>
      <c r="BI345" s="85">
        <f t="shared" si="312"/>
        <v>0</v>
      </c>
      <c r="BJ345" s="85">
        <f t="shared" si="334"/>
        <v>1</v>
      </c>
      <c r="BK345" s="85">
        <f t="shared" si="314"/>
        <v>1</v>
      </c>
      <c r="BL345" s="85">
        <f t="shared" si="331"/>
        <v>0</v>
      </c>
      <c r="BM345" s="85">
        <f t="shared" si="316"/>
        <v>1</v>
      </c>
      <c r="BN345" s="85">
        <f t="shared" ref="BN345:BN357" si="343">_xlfn.IFS(ISBLANK(AC345),"NA", AC345&gt;MEDIAN(AC:AC),1,AC345&lt;MEDIAN(AC:AC),0)</f>
        <v>1</v>
      </c>
      <c r="BO345" s="85">
        <f t="shared" si="337"/>
        <v>0</v>
      </c>
      <c r="BP345" s="85">
        <f t="shared" si="315"/>
        <v>1</v>
      </c>
      <c r="BQ345" s="85">
        <f t="shared" si="340"/>
        <v>1</v>
      </c>
      <c r="BR345" s="85">
        <f t="shared" si="307"/>
        <v>0</v>
      </c>
      <c r="BS345" s="85">
        <f t="shared" si="309"/>
        <v>0</v>
      </c>
      <c r="BT345" s="85">
        <f t="shared" si="296"/>
        <v>1</v>
      </c>
      <c r="BU345" s="85">
        <f t="shared" si="310"/>
        <v>0</v>
      </c>
      <c r="BV345" s="85">
        <f t="shared" si="338"/>
        <v>1</v>
      </c>
      <c r="BW345" s="85">
        <f t="shared" si="301"/>
        <v>1</v>
      </c>
      <c r="BX345" s="85">
        <f t="shared" ref="BX345:BX357" si="344">_xlfn.IFS(ISBLANK(AM345),"NA", AM345&gt;MEDIAN(AM:AM),1,AM345&lt;MEDIAN(AM:AM),0)</f>
        <v>0</v>
      </c>
      <c r="BY345" s="85">
        <f t="shared" si="342"/>
        <v>0</v>
      </c>
      <c r="BZ345" s="40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  <c r="DS345" s="49"/>
      <c r="DT345" s="49"/>
      <c r="DU345" s="49"/>
      <c r="DV345" s="49"/>
      <c r="DW345" s="49"/>
      <c r="DX345" s="49"/>
      <c r="DY345" s="49"/>
      <c r="DZ345" s="49"/>
      <c r="EA345" s="49"/>
      <c r="EB345" s="49"/>
      <c r="EC345" s="49"/>
      <c r="ED345" s="49"/>
      <c r="EE345" s="49"/>
      <c r="EF345" s="49"/>
      <c r="EG345" s="73"/>
    </row>
    <row r="346" spans="1:137" s="54" customFormat="1" ht="17" x14ac:dyDescent="0.2">
      <c r="A346" s="40" t="s">
        <v>756</v>
      </c>
      <c r="B346" s="67">
        <v>5.2</v>
      </c>
      <c r="C346" s="27">
        <v>5</v>
      </c>
      <c r="D346" s="3">
        <v>2</v>
      </c>
      <c r="E346" s="121">
        <v>15</v>
      </c>
      <c r="F346" s="2">
        <v>7</v>
      </c>
      <c r="G346" s="124">
        <v>94</v>
      </c>
      <c r="H346" s="115">
        <v>0</v>
      </c>
      <c r="I346" s="56">
        <v>9.6999999999999993</v>
      </c>
      <c r="J346" s="68" t="s">
        <v>84</v>
      </c>
      <c r="K346" s="45"/>
      <c r="L346" s="45">
        <v>4</v>
      </c>
      <c r="M346" s="45">
        <v>7</v>
      </c>
      <c r="N346" s="45"/>
      <c r="O346" s="45">
        <v>12</v>
      </c>
      <c r="P346" s="46">
        <v>1</v>
      </c>
      <c r="Q346" s="45"/>
      <c r="R346" s="76">
        <f t="shared" si="320"/>
        <v>2</v>
      </c>
      <c r="S346" s="76">
        <f t="shared" si="321"/>
        <v>1</v>
      </c>
      <c r="T346" s="76">
        <f t="shared" si="322"/>
        <v>1</v>
      </c>
      <c r="U346" s="76">
        <v>2</v>
      </c>
      <c r="V346" s="76">
        <f t="shared" si="332"/>
        <v>1</v>
      </c>
      <c r="W346" s="76">
        <f t="shared" si="333"/>
        <v>1</v>
      </c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70"/>
      <c r="AO346" s="49"/>
      <c r="AP346" s="49"/>
      <c r="AQ346" s="49"/>
      <c r="AR346" s="50"/>
      <c r="AS346" s="51">
        <v>27.5</v>
      </c>
      <c r="AT346" s="51">
        <v>30</v>
      </c>
      <c r="AU346" s="51">
        <v>113</v>
      </c>
      <c r="AV346" s="87" t="s">
        <v>788</v>
      </c>
      <c r="AW346" s="85" t="s">
        <v>788</v>
      </c>
      <c r="AX346" s="85" t="s">
        <v>788</v>
      </c>
      <c r="AY346" s="85" t="s">
        <v>788</v>
      </c>
      <c r="AZ346" s="85" t="str">
        <f t="shared" si="323"/>
        <v>NA</v>
      </c>
      <c r="BA346" s="85" t="str">
        <f t="shared" si="324"/>
        <v>NA</v>
      </c>
      <c r="BB346" s="85" t="str">
        <f t="shared" si="325"/>
        <v>NA</v>
      </c>
      <c r="BC346" s="85" t="str">
        <f t="shared" si="326"/>
        <v>NA</v>
      </c>
      <c r="BD346" s="85">
        <f t="shared" si="327"/>
        <v>0</v>
      </c>
      <c r="BE346" s="85">
        <f t="shared" si="328"/>
        <v>0</v>
      </c>
      <c r="BF346" s="85">
        <f t="shared" si="329"/>
        <v>1</v>
      </c>
      <c r="BG346" s="79" t="str">
        <f t="shared" si="336"/>
        <v>NA</v>
      </c>
      <c r="BH346" s="79" t="str">
        <f t="shared" si="330"/>
        <v>NA</v>
      </c>
      <c r="BI346" s="85" t="str">
        <f t="shared" si="312"/>
        <v>NA</v>
      </c>
      <c r="BJ346" s="85" t="str">
        <f t="shared" si="334"/>
        <v>NA</v>
      </c>
      <c r="BK346" s="85" t="str">
        <f t="shared" si="314"/>
        <v>NA</v>
      </c>
      <c r="BL346" s="85" t="str">
        <f t="shared" si="331"/>
        <v>NA</v>
      </c>
      <c r="BM346" s="85" t="str">
        <f t="shared" si="316"/>
        <v>NA</v>
      </c>
      <c r="BN346" s="85" t="str">
        <f t="shared" si="343"/>
        <v>NA</v>
      </c>
      <c r="BO346" s="85" t="str">
        <f t="shared" si="337"/>
        <v>NA</v>
      </c>
      <c r="BP346" s="85" t="str">
        <f t="shared" si="315"/>
        <v>NA</v>
      </c>
      <c r="BQ346" s="85" t="str">
        <f t="shared" si="340"/>
        <v>NA</v>
      </c>
      <c r="BR346" s="85" t="str">
        <f t="shared" si="307"/>
        <v>NA</v>
      </c>
      <c r="BS346" s="85" t="str">
        <f t="shared" si="309"/>
        <v>NA</v>
      </c>
      <c r="BT346" s="85" t="str">
        <f t="shared" si="296"/>
        <v>NA</v>
      </c>
      <c r="BU346" s="85" t="str">
        <f t="shared" si="310"/>
        <v>NA</v>
      </c>
      <c r="BV346" s="85" t="str">
        <f t="shared" si="338"/>
        <v>NA</v>
      </c>
      <c r="BW346" s="85" t="str">
        <f t="shared" si="301"/>
        <v>NA</v>
      </c>
      <c r="BX346" s="85" t="str">
        <f t="shared" si="344"/>
        <v>NA</v>
      </c>
      <c r="BY346" s="85" t="str">
        <f t="shared" si="342"/>
        <v>NA</v>
      </c>
      <c r="BZ346" s="40">
        <f>LOOKUP(A346,ANT!D:D,ANT!K:K)</f>
        <v>68.75</v>
      </c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  <c r="DS346" s="49"/>
      <c r="DT346" s="49"/>
      <c r="DU346" s="49"/>
      <c r="DV346" s="49"/>
      <c r="DW346" s="49"/>
      <c r="DX346" s="49"/>
      <c r="DY346" s="49"/>
      <c r="DZ346" s="49"/>
      <c r="EA346" s="49"/>
      <c r="EB346" s="49"/>
      <c r="EC346" s="49"/>
      <c r="ED346" s="49"/>
      <c r="EE346" s="49"/>
      <c r="EF346" s="49"/>
      <c r="EG346" s="73"/>
    </row>
    <row r="347" spans="1:137" s="54" customFormat="1" x14ac:dyDescent="0.2">
      <c r="A347" s="40" t="s">
        <v>758</v>
      </c>
      <c r="B347" s="67">
        <v>5.2</v>
      </c>
      <c r="C347" s="27">
        <v>5</v>
      </c>
      <c r="D347" s="3">
        <v>2</v>
      </c>
      <c r="E347" s="121">
        <v>15</v>
      </c>
      <c r="F347" s="2">
        <v>8</v>
      </c>
      <c r="G347" s="124">
        <v>101</v>
      </c>
      <c r="H347" s="115">
        <v>1</v>
      </c>
      <c r="I347" s="56">
        <v>8.6999999999999993</v>
      </c>
      <c r="J347" s="68" t="s">
        <v>106</v>
      </c>
      <c r="K347" s="45"/>
      <c r="L347" s="45"/>
      <c r="M347" s="45"/>
      <c r="N347" s="45"/>
      <c r="O347" s="45"/>
      <c r="P347" s="46"/>
      <c r="Q347" s="45"/>
      <c r="R347" s="76" t="str">
        <f t="shared" si="320"/>
        <v>NA</v>
      </c>
      <c r="S347" s="76" t="str">
        <f t="shared" si="321"/>
        <v>NA</v>
      </c>
      <c r="T347" s="76" t="str">
        <f t="shared" si="322"/>
        <v>NA</v>
      </c>
      <c r="U347" s="76" t="s">
        <v>788</v>
      </c>
      <c r="V347" s="76" t="str">
        <f t="shared" si="332"/>
        <v>NA</v>
      </c>
      <c r="W347" s="76" t="str">
        <f t="shared" si="333"/>
        <v>NA</v>
      </c>
      <c r="X347" s="58">
        <v>6.0769230769230766</v>
      </c>
      <c r="Y347" s="58">
        <v>3.8461538461538463</v>
      </c>
      <c r="Z347" s="58">
        <v>6.1538461538461542</v>
      </c>
      <c r="AA347" s="58">
        <v>5.5384615384615383</v>
      </c>
      <c r="AB347" s="58">
        <v>6.2</v>
      </c>
      <c r="AC347" s="58">
        <v>1.3076923076923077</v>
      </c>
      <c r="AD347" s="58">
        <v>2</v>
      </c>
      <c r="AE347" s="58">
        <v>3</v>
      </c>
      <c r="AF347" s="58">
        <v>4.5</v>
      </c>
      <c r="AG347" s="58">
        <v>4.416666666666667</v>
      </c>
      <c r="AH347" s="58">
        <v>5.166666666666667</v>
      </c>
      <c r="AI347" s="58">
        <v>2.5384615384615383</v>
      </c>
      <c r="AJ347" s="58">
        <v>5.2307692307692308</v>
      </c>
      <c r="AK347" s="58">
        <v>5.166666666666667</v>
      </c>
      <c r="AL347" s="58">
        <v>3.3333333333333335</v>
      </c>
      <c r="AM347" s="58">
        <v>3</v>
      </c>
      <c r="AN347" s="59">
        <v>3.2142857142857144</v>
      </c>
      <c r="AO347" s="49">
        <v>3.8538461538461539</v>
      </c>
      <c r="AP347" s="49">
        <v>3.8166666666666673</v>
      </c>
      <c r="AQ347" s="49">
        <v>4.8538461538461535</v>
      </c>
      <c r="AR347" s="50">
        <v>4.0673076923076925</v>
      </c>
      <c r="AS347" s="51">
        <v>45</v>
      </c>
      <c r="AT347" s="51">
        <v>92</v>
      </c>
      <c r="AU347" s="51">
        <v>90</v>
      </c>
      <c r="AV347" s="87">
        <f>IF(AO347&lt;MEDIAN(AO:AO),0,1)</f>
        <v>0</v>
      </c>
      <c r="AW347" s="85">
        <f>IF(AP347&lt;MEDIAN(AP:AP),0,1)</f>
        <v>0</v>
      </c>
      <c r="AX347" s="85">
        <f>IF(AQ347&lt;MEDIAN(AQ:AQ),0,1)</f>
        <v>1</v>
      </c>
      <c r="AY347" s="85">
        <f>IF(AR347&lt;MEDIAN(AR:AR),0,1)</f>
        <v>0</v>
      </c>
      <c r="AZ347" s="85">
        <f t="shared" si="323"/>
        <v>0</v>
      </c>
      <c r="BA347" s="85">
        <f t="shared" si="324"/>
        <v>0</v>
      </c>
      <c r="BB347" s="85">
        <f t="shared" si="325"/>
        <v>1</v>
      </c>
      <c r="BC347" s="85">
        <f t="shared" si="326"/>
        <v>0</v>
      </c>
      <c r="BD347" s="85">
        <f t="shared" si="327"/>
        <v>0</v>
      </c>
      <c r="BE347" s="85">
        <f t="shared" si="328"/>
        <v>1</v>
      </c>
      <c r="BF347" s="85">
        <f t="shared" si="329"/>
        <v>0</v>
      </c>
      <c r="BG347" s="79">
        <f t="shared" si="336"/>
        <v>0</v>
      </c>
      <c r="BH347" s="79">
        <f t="shared" si="330"/>
        <v>0</v>
      </c>
      <c r="BI347" s="85">
        <f t="shared" si="312"/>
        <v>1</v>
      </c>
      <c r="BJ347" s="85">
        <f t="shared" si="334"/>
        <v>0</v>
      </c>
      <c r="BK347" s="85">
        <f t="shared" ref="BK347:BK357" si="345">_xlfn.IFS(ISBLANK(Z347),"NA", Z347&gt;MEDIAN(Z:Z),1,Z347&lt;MEDIAN(Z:Z),0)</f>
        <v>1</v>
      </c>
      <c r="BL347" s="85">
        <f t="shared" si="331"/>
        <v>1</v>
      </c>
      <c r="BM347" s="85">
        <f t="shared" si="316"/>
        <v>1</v>
      </c>
      <c r="BN347" s="85">
        <f t="shared" si="343"/>
        <v>0</v>
      </c>
      <c r="BO347" s="85">
        <f t="shared" si="337"/>
        <v>0</v>
      </c>
      <c r="BP347" s="85">
        <f t="shared" ref="BP347:BP357" si="346">_xlfn.IFS(ISBLANK(AE347),"NA", AE347&gt;MEDIAN(AE:AE),1,AE347&lt;MEDIAN(AE:AE),0)</f>
        <v>0</v>
      </c>
      <c r="BQ347" s="85">
        <f t="shared" si="340"/>
        <v>1</v>
      </c>
      <c r="BR347" s="85">
        <f t="shared" si="307"/>
        <v>1</v>
      </c>
      <c r="BS347" s="85">
        <f t="shared" si="309"/>
        <v>1</v>
      </c>
      <c r="BT347" s="85">
        <f t="shared" si="296"/>
        <v>0</v>
      </c>
      <c r="BU347" s="85">
        <f t="shared" si="310"/>
        <v>1</v>
      </c>
      <c r="BV347" s="85">
        <f t="shared" si="338"/>
        <v>1</v>
      </c>
      <c r="BW347" s="85">
        <f t="shared" si="301"/>
        <v>0</v>
      </c>
      <c r="BX347" s="85">
        <f t="shared" si="344"/>
        <v>0</v>
      </c>
      <c r="BY347" s="85">
        <f t="shared" si="342"/>
        <v>0</v>
      </c>
      <c r="BZ347" s="40">
        <f>LOOKUP(A347,ANT!D:D,ANT!K:K)</f>
        <v>87.5</v>
      </c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  <c r="DS347" s="49"/>
      <c r="DT347" s="49"/>
      <c r="DU347" s="49"/>
      <c r="DV347" s="49"/>
      <c r="DW347" s="49"/>
      <c r="DX347" s="49"/>
      <c r="DY347" s="49"/>
      <c r="DZ347" s="49"/>
      <c r="EA347" s="49"/>
      <c r="EB347" s="49"/>
      <c r="EC347" s="49"/>
      <c r="ED347" s="49"/>
      <c r="EE347" s="49"/>
      <c r="EF347" s="49"/>
      <c r="EG347" s="73"/>
    </row>
    <row r="348" spans="1:137" s="54" customFormat="1" ht="17" x14ac:dyDescent="0.2">
      <c r="A348" s="40" t="s">
        <v>760</v>
      </c>
      <c r="B348" s="67">
        <v>5.2</v>
      </c>
      <c r="C348" s="27">
        <v>5</v>
      </c>
      <c r="D348" s="3">
        <v>2</v>
      </c>
      <c r="E348" s="121">
        <v>15</v>
      </c>
      <c r="F348" s="2">
        <v>7</v>
      </c>
      <c r="G348" s="124">
        <v>93</v>
      </c>
      <c r="H348" s="115">
        <v>0</v>
      </c>
      <c r="I348" s="56">
        <v>7.6</v>
      </c>
      <c r="J348" s="68" t="s">
        <v>84</v>
      </c>
      <c r="K348" s="45"/>
      <c r="L348" s="45">
        <v>8</v>
      </c>
      <c r="M348" s="45"/>
      <c r="N348" s="45"/>
      <c r="O348" s="45">
        <v>11</v>
      </c>
      <c r="P348" s="46">
        <v>1</v>
      </c>
      <c r="Q348" s="45"/>
      <c r="R348" s="76">
        <f t="shared" si="320"/>
        <v>1</v>
      </c>
      <c r="S348" s="76">
        <f t="shared" si="321"/>
        <v>1</v>
      </c>
      <c r="T348" s="76">
        <f t="shared" si="322"/>
        <v>1</v>
      </c>
      <c r="U348" s="76">
        <v>1</v>
      </c>
      <c r="V348" s="76">
        <f t="shared" si="332"/>
        <v>0</v>
      </c>
      <c r="W348" s="76">
        <f t="shared" si="333"/>
        <v>0</v>
      </c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70"/>
      <c r="AO348" s="49"/>
      <c r="AP348" s="49"/>
      <c r="AQ348" s="49"/>
      <c r="AR348" s="50"/>
      <c r="AS348" s="51">
        <v>20</v>
      </c>
      <c r="AT348" s="51">
        <v>151</v>
      </c>
      <c r="AU348" s="51">
        <v>-13</v>
      </c>
      <c r="AV348" s="87" t="s">
        <v>788</v>
      </c>
      <c r="AW348" s="85" t="s">
        <v>788</v>
      </c>
      <c r="AX348" s="85" t="s">
        <v>788</v>
      </c>
      <c r="AY348" s="85" t="s">
        <v>788</v>
      </c>
      <c r="AZ348" s="85" t="str">
        <f t="shared" si="323"/>
        <v>NA</v>
      </c>
      <c r="BA348" s="85" t="str">
        <f t="shared" si="324"/>
        <v>NA</v>
      </c>
      <c r="BB348" s="85" t="str">
        <f t="shared" si="325"/>
        <v>NA</v>
      </c>
      <c r="BC348" s="85" t="str">
        <f t="shared" si="326"/>
        <v>NA</v>
      </c>
      <c r="BD348" s="85">
        <f t="shared" si="327"/>
        <v>0</v>
      </c>
      <c r="BE348" s="85">
        <f t="shared" si="328"/>
        <v>1</v>
      </c>
      <c r="BF348" s="85">
        <f t="shared" si="329"/>
        <v>0</v>
      </c>
      <c r="BG348" s="79" t="str">
        <f t="shared" si="336"/>
        <v>NA</v>
      </c>
      <c r="BH348" s="79" t="str">
        <f t="shared" si="330"/>
        <v>NA</v>
      </c>
      <c r="BI348" s="85" t="str">
        <f t="shared" si="312"/>
        <v>NA</v>
      </c>
      <c r="BJ348" s="85" t="str">
        <f t="shared" si="334"/>
        <v>NA</v>
      </c>
      <c r="BK348" s="85" t="str">
        <f t="shared" si="345"/>
        <v>NA</v>
      </c>
      <c r="BL348" s="85" t="str">
        <f t="shared" si="331"/>
        <v>NA</v>
      </c>
      <c r="BM348" s="85" t="str">
        <f t="shared" si="316"/>
        <v>NA</v>
      </c>
      <c r="BN348" s="85" t="str">
        <f t="shared" si="343"/>
        <v>NA</v>
      </c>
      <c r="BO348" s="85" t="str">
        <f t="shared" si="337"/>
        <v>NA</v>
      </c>
      <c r="BP348" s="85" t="str">
        <f t="shared" si="346"/>
        <v>NA</v>
      </c>
      <c r="BQ348" s="85" t="str">
        <f t="shared" si="340"/>
        <v>NA</v>
      </c>
      <c r="BR348" s="85" t="str">
        <f t="shared" si="307"/>
        <v>NA</v>
      </c>
      <c r="BS348" s="85" t="str">
        <f t="shared" si="309"/>
        <v>NA</v>
      </c>
      <c r="BT348" s="85" t="str">
        <f t="shared" si="296"/>
        <v>NA</v>
      </c>
      <c r="BU348" s="85" t="str">
        <f t="shared" si="310"/>
        <v>NA</v>
      </c>
      <c r="BV348" s="85" t="str">
        <f t="shared" si="338"/>
        <v>NA</v>
      </c>
      <c r="BW348" s="85" t="str">
        <f t="shared" si="301"/>
        <v>NA</v>
      </c>
      <c r="BX348" s="85" t="str">
        <f t="shared" si="344"/>
        <v>NA</v>
      </c>
      <c r="BY348" s="85" t="str">
        <f t="shared" si="342"/>
        <v>NA</v>
      </c>
      <c r="BZ348" s="40">
        <f>LOOKUP(A348,ANT!D:D,ANT!K:K)</f>
        <v>71.5277777777777</v>
      </c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  <c r="DS348" s="49"/>
      <c r="DT348" s="49"/>
      <c r="DU348" s="49"/>
      <c r="DV348" s="49"/>
      <c r="DW348" s="49"/>
      <c r="DX348" s="49"/>
      <c r="DY348" s="49"/>
      <c r="DZ348" s="49"/>
      <c r="EA348" s="49"/>
      <c r="EB348" s="49"/>
      <c r="EC348" s="49"/>
      <c r="ED348" s="49"/>
      <c r="EE348" s="49"/>
      <c r="EF348" s="49"/>
      <c r="EG348" s="73"/>
    </row>
    <row r="349" spans="1:137" s="54" customFormat="1" x14ac:dyDescent="0.2">
      <c r="A349" s="40" t="s">
        <v>762</v>
      </c>
      <c r="B349" s="67">
        <v>5.2</v>
      </c>
      <c r="C349" s="27">
        <v>5</v>
      </c>
      <c r="D349" s="3">
        <v>2</v>
      </c>
      <c r="E349" s="121">
        <v>15</v>
      </c>
      <c r="F349" s="2">
        <v>7</v>
      </c>
      <c r="G349" s="124">
        <v>94</v>
      </c>
      <c r="H349" s="115">
        <v>1</v>
      </c>
      <c r="I349" s="56">
        <v>8.3000000000000007</v>
      </c>
      <c r="J349" s="68" t="s">
        <v>106</v>
      </c>
      <c r="K349" s="45"/>
      <c r="L349" s="45"/>
      <c r="M349" s="45"/>
      <c r="N349" s="45"/>
      <c r="O349" s="45"/>
      <c r="P349" s="46"/>
      <c r="Q349" s="45"/>
      <c r="R349" s="76" t="str">
        <f t="shared" si="320"/>
        <v>NA</v>
      </c>
      <c r="S349" s="76" t="str">
        <f t="shared" si="321"/>
        <v>NA</v>
      </c>
      <c r="T349" s="76" t="str">
        <f t="shared" si="322"/>
        <v>NA</v>
      </c>
      <c r="U349" s="76" t="s">
        <v>788</v>
      </c>
      <c r="V349" s="76" t="str">
        <f t="shared" si="332"/>
        <v>NA</v>
      </c>
      <c r="W349" s="76" t="str">
        <f t="shared" si="333"/>
        <v>NA</v>
      </c>
      <c r="X349" s="58">
        <v>5.5</v>
      </c>
      <c r="Y349" s="58">
        <v>4.8461538461538458</v>
      </c>
      <c r="Z349" s="58">
        <v>4.5384615384615383</v>
      </c>
      <c r="AA349" s="58">
        <v>4.7692307692307692</v>
      </c>
      <c r="AB349" s="58">
        <v>5</v>
      </c>
      <c r="AC349" s="58">
        <v>2.6153846153846154</v>
      </c>
      <c r="AD349" s="58">
        <v>4.666666666666667</v>
      </c>
      <c r="AE349" s="58">
        <v>3.9166666666666665</v>
      </c>
      <c r="AF349" s="58">
        <v>3.0833333333333335</v>
      </c>
      <c r="AG349" s="58">
        <v>3.0833333333333335</v>
      </c>
      <c r="AH349" s="58">
        <v>5.384615384615385</v>
      </c>
      <c r="AI349" s="58">
        <v>4.7692307692307692</v>
      </c>
      <c r="AJ349" s="58">
        <v>5.615384615384615</v>
      </c>
      <c r="AK349" s="58">
        <v>4.416666666666667</v>
      </c>
      <c r="AL349" s="58">
        <v>4.4444444444444446</v>
      </c>
      <c r="AM349" s="58">
        <v>5</v>
      </c>
      <c r="AN349" s="59">
        <v>4.6428571428571432</v>
      </c>
      <c r="AO349" s="49">
        <v>4.8491452991452988</v>
      </c>
      <c r="AP349" s="49">
        <v>4.0269230769230777</v>
      </c>
      <c r="AQ349" s="49">
        <v>4.5448717948717947</v>
      </c>
      <c r="AR349" s="50">
        <v>4.8114316239316235</v>
      </c>
      <c r="AS349" s="51">
        <v>71</v>
      </c>
      <c r="AT349" s="51">
        <v>-53.5</v>
      </c>
      <c r="AU349" s="51">
        <v>219.5</v>
      </c>
      <c r="AV349" s="87">
        <f t="shared" ref="AV349:AY352" si="347">IF(AO349&lt;MEDIAN(AO:AO),0,1)</f>
        <v>1</v>
      </c>
      <c r="AW349" s="85">
        <f t="shared" si="347"/>
        <v>0</v>
      </c>
      <c r="AX349" s="85">
        <f t="shared" si="347"/>
        <v>0</v>
      </c>
      <c r="AY349" s="85">
        <f t="shared" si="347"/>
        <v>0</v>
      </c>
      <c r="AZ349" s="85" t="e">
        <f t="shared" si="323"/>
        <v>#N/A</v>
      </c>
      <c r="BA349" s="85">
        <f t="shared" si="324"/>
        <v>0</v>
      </c>
      <c r="BB349" s="85" t="e">
        <f t="shared" si="325"/>
        <v>#N/A</v>
      </c>
      <c r="BC349" s="85" t="e">
        <f t="shared" si="326"/>
        <v>#N/A</v>
      </c>
      <c r="BD349" s="85">
        <f t="shared" si="327"/>
        <v>1</v>
      </c>
      <c r="BE349" s="85">
        <f t="shared" si="328"/>
        <v>0</v>
      </c>
      <c r="BF349" s="85">
        <f t="shared" si="329"/>
        <v>1</v>
      </c>
      <c r="BG349" s="79">
        <f t="shared" si="336"/>
        <v>2</v>
      </c>
      <c r="BH349" s="79">
        <f t="shared" si="330"/>
        <v>0</v>
      </c>
      <c r="BI349" s="85">
        <f t="shared" si="312"/>
        <v>1</v>
      </c>
      <c r="BJ349" s="85">
        <f>IF(Y349&gt;MEDIAN(Y:Y),1,0)</f>
        <v>0</v>
      </c>
      <c r="BK349" s="85">
        <f t="shared" si="345"/>
        <v>0</v>
      </c>
      <c r="BL349" s="85">
        <f t="shared" si="331"/>
        <v>1</v>
      </c>
      <c r="BM349" s="85">
        <f t="shared" si="316"/>
        <v>0</v>
      </c>
      <c r="BN349" s="85">
        <f t="shared" si="343"/>
        <v>0</v>
      </c>
      <c r="BO349" s="85">
        <f t="shared" si="337"/>
        <v>1</v>
      </c>
      <c r="BP349" s="85">
        <f t="shared" si="346"/>
        <v>0</v>
      </c>
      <c r="BQ349" s="85">
        <f t="shared" si="340"/>
        <v>0</v>
      </c>
      <c r="BR349" s="85">
        <f t="shared" si="307"/>
        <v>0</v>
      </c>
      <c r="BS349" s="85">
        <f t="shared" si="309"/>
        <v>1</v>
      </c>
      <c r="BT349" s="85">
        <f t="shared" si="296"/>
        <v>1</v>
      </c>
      <c r="BU349" s="85">
        <f t="shared" si="310"/>
        <v>1</v>
      </c>
      <c r="BV349" s="85">
        <f t="shared" si="338"/>
        <v>0</v>
      </c>
      <c r="BW349" s="85">
        <f t="shared" si="301"/>
        <v>0</v>
      </c>
      <c r="BX349" s="85">
        <f t="shared" si="344"/>
        <v>1</v>
      </c>
      <c r="BY349" s="85">
        <f t="shared" si="342"/>
        <v>1</v>
      </c>
      <c r="BZ349" s="40">
        <f>LOOKUP(A349,ANT!D:D,ANT!K:K)</f>
        <v>71.5277777777777</v>
      </c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  <c r="DS349" s="49"/>
      <c r="DT349" s="49"/>
      <c r="DU349" s="49"/>
      <c r="DV349" s="49"/>
      <c r="DW349" s="49"/>
      <c r="DX349" s="49"/>
      <c r="DY349" s="49"/>
      <c r="DZ349" s="49"/>
      <c r="EA349" s="49"/>
      <c r="EB349" s="49"/>
      <c r="EC349" s="49"/>
      <c r="ED349" s="49"/>
      <c r="EE349" s="49"/>
      <c r="EF349" s="49"/>
      <c r="EG349" s="73"/>
    </row>
    <row r="350" spans="1:137" s="54" customFormat="1" x14ac:dyDescent="0.2">
      <c r="A350" s="40" t="s">
        <v>764</v>
      </c>
      <c r="B350" s="67">
        <v>5.2</v>
      </c>
      <c r="C350" s="27">
        <v>5</v>
      </c>
      <c r="D350" s="3">
        <v>2</v>
      </c>
      <c r="E350" s="121">
        <v>15</v>
      </c>
      <c r="F350" s="2">
        <v>7</v>
      </c>
      <c r="G350" s="124">
        <v>94</v>
      </c>
      <c r="H350" s="115">
        <v>1</v>
      </c>
      <c r="I350" s="56">
        <v>8.8000000000000007</v>
      </c>
      <c r="J350" s="68" t="s">
        <v>37</v>
      </c>
      <c r="K350" s="45"/>
      <c r="L350" s="45">
        <v>9</v>
      </c>
      <c r="M350" s="45"/>
      <c r="N350" s="45"/>
      <c r="O350" s="45">
        <v>11</v>
      </c>
      <c r="P350" s="46">
        <v>1</v>
      </c>
      <c r="Q350" s="45"/>
      <c r="R350" s="76">
        <f t="shared" si="320"/>
        <v>1</v>
      </c>
      <c r="S350" s="76">
        <f t="shared" si="321"/>
        <v>1</v>
      </c>
      <c r="T350" s="76">
        <f t="shared" si="322"/>
        <v>1</v>
      </c>
      <c r="U350" s="76">
        <v>1</v>
      </c>
      <c r="V350" s="76">
        <f t="shared" si="332"/>
        <v>0</v>
      </c>
      <c r="W350" s="76">
        <f t="shared" si="333"/>
        <v>0</v>
      </c>
      <c r="X350" s="58">
        <v>5.2307692307692308</v>
      </c>
      <c r="Y350" s="58">
        <v>5.0769230769230766</v>
      </c>
      <c r="Z350" s="58">
        <v>5.9230769230769234</v>
      </c>
      <c r="AA350" s="58">
        <v>5.1538461538461542</v>
      </c>
      <c r="AB350" s="58">
        <v>5.25</v>
      </c>
      <c r="AC350" s="58">
        <v>3</v>
      </c>
      <c r="AD350" s="58">
        <v>4.583333333333333</v>
      </c>
      <c r="AE350" s="58">
        <v>3.5833333333333335</v>
      </c>
      <c r="AF350" s="58">
        <v>3.3333333333333335</v>
      </c>
      <c r="AG350" s="58">
        <v>3</v>
      </c>
      <c r="AH350" s="58">
        <v>5.3076923076923075</v>
      </c>
      <c r="AI350" s="58">
        <v>4.8461538461538458</v>
      </c>
      <c r="AJ350" s="58">
        <v>5.3076923076923075</v>
      </c>
      <c r="AK350" s="58">
        <v>5.25</v>
      </c>
      <c r="AL350" s="58">
        <v>4.2222222222222223</v>
      </c>
      <c r="AM350" s="58">
        <v>5</v>
      </c>
      <c r="AN350" s="59">
        <v>4.5</v>
      </c>
      <c r="AO350" s="49">
        <v>4.9252136752136746</v>
      </c>
      <c r="AP350" s="49">
        <v>3.9615384615384612</v>
      </c>
      <c r="AQ350" s="49">
        <v>4.9391025641025639</v>
      </c>
      <c r="AR350" s="50">
        <v>4.9065170940170937</v>
      </c>
      <c r="AS350" s="51">
        <v>-30</v>
      </c>
      <c r="AT350" s="51">
        <v>149</v>
      </c>
      <c r="AU350" s="51">
        <v>190.5</v>
      </c>
      <c r="AV350" s="87">
        <f t="shared" si="347"/>
        <v>1</v>
      </c>
      <c r="AW350" s="85">
        <f t="shared" si="347"/>
        <v>0</v>
      </c>
      <c r="AX350" s="85">
        <f t="shared" si="347"/>
        <v>1</v>
      </c>
      <c r="AY350" s="85">
        <f t="shared" si="347"/>
        <v>1</v>
      </c>
      <c r="AZ350" s="85" t="e">
        <f t="shared" si="323"/>
        <v>#N/A</v>
      </c>
      <c r="BA350" s="85">
        <f t="shared" si="324"/>
        <v>0</v>
      </c>
      <c r="BB350" s="85">
        <f t="shared" si="325"/>
        <v>1</v>
      </c>
      <c r="BC350" s="85" t="e">
        <f t="shared" si="326"/>
        <v>#N/A</v>
      </c>
      <c r="BD350" s="85">
        <f t="shared" si="327"/>
        <v>0</v>
      </c>
      <c r="BE350" s="85">
        <f t="shared" si="328"/>
        <v>1</v>
      </c>
      <c r="BF350" s="85">
        <f t="shared" si="329"/>
        <v>1</v>
      </c>
      <c r="BG350" s="79">
        <f t="shared" si="336"/>
        <v>2</v>
      </c>
      <c r="BH350" s="79">
        <f t="shared" si="330"/>
        <v>2</v>
      </c>
      <c r="BI350" s="85">
        <f t="shared" si="312"/>
        <v>1</v>
      </c>
      <c r="BJ350" s="85">
        <f t="shared" ref="BJ350:BJ357" si="348">_xlfn.IFS(ISBLANK(Y350),"NA", Y350&gt;MEDIAN(Y:Y),1,Y350&lt;MEDIAN(Y:Y),0)</f>
        <v>1</v>
      </c>
      <c r="BK350" s="85">
        <f t="shared" si="345"/>
        <v>1</v>
      </c>
      <c r="BL350" s="85">
        <f t="shared" si="331"/>
        <v>1</v>
      </c>
      <c r="BM350" s="85">
        <f t="shared" si="316"/>
        <v>0</v>
      </c>
      <c r="BN350" s="85">
        <f t="shared" si="343"/>
        <v>0</v>
      </c>
      <c r="BO350" s="85">
        <f t="shared" si="337"/>
        <v>1</v>
      </c>
      <c r="BP350" s="85">
        <f t="shared" si="346"/>
        <v>0</v>
      </c>
      <c r="BQ350" s="85">
        <f t="shared" si="340"/>
        <v>0</v>
      </c>
      <c r="BR350" s="85">
        <f t="shared" si="307"/>
        <v>0</v>
      </c>
      <c r="BS350" s="85">
        <f t="shared" si="309"/>
        <v>1</v>
      </c>
      <c r="BT350" s="85">
        <f t="shared" si="296"/>
        <v>1</v>
      </c>
      <c r="BU350" s="85">
        <f t="shared" si="310"/>
        <v>1</v>
      </c>
      <c r="BV350" s="85">
        <f t="shared" si="338"/>
        <v>1</v>
      </c>
      <c r="BW350" s="85">
        <f t="shared" si="301"/>
        <v>0</v>
      </c>
      <c r="BX350" s="85">
        <f t="shared" si="344"/>
        <v>1</v>
      </c>
      <c r="BY350" s="85">
        <f t="shared" si="342"/>
        <v>1</v>
      </c>
      <c r="BZ350" s="40">
        <f>LOOKUP(A350,ANT!D:D,ANT!K:K)</f>
        <v>86.8055555555555</v>
      </c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  <c r="DS350" s="49"/>
      <c r="DT350" s="49"/>
      <c r="DU350" s="49"/>
      <c r="DV350" s="49"/>
      <c r="DW350" s="49"/>
      <c r="DX350" s="49"/>
      <c r="DY350" s="49"/>
      <c r="DZ350" s="49"/>
      <c r="EA350" s="49"/>
      <c r="EB350" s="49"/>
      <c r="EC350" s="49"/>
      <c r="ED350" s="49"/>
      <c r="EE350" s="49"/>
      <c r="EF350" s="49"/>
      <c r="EG350" s="73"/>
    </row>
    <row r="351" spans="1:137" s="54" customFormat="1" x14ac:dyDescent="0.2">
      <c r="A351" s="40" t="s">
        <v>766</v>
      </c>
      <c r="B351" s="67">
        <v>5.2</v>
      </c>
      <c r="C351" s="27">
        <v>5</v>
      </c>
      <c r="D351" s="3">
        <v>2</v>
      </c>
      <c r="E351" s="121">
        <v>15</v>
      </c>
      <c r="F351" s="2">
        <v>8</v>
      </c>
      <c r="G351" s="124">
        <v>96</v>
      </c>
      <c r="H351" s="115">
        <v>1</v>
      </c>
      <c r="I351" s="56">
        <v>7.1</v>
      </c>
      <c r="J351" s="68" t="s">
        <v>106</v>
      </c>
      <c r="K351" s="45"/>
      <c r="L351" s="45"/>
      <c r="M351" s="45"/>
      <c r="N351" s="45"/>
      <c r="O351" s="45"/>
      <c r="P351" s="46"/>
      <c r="Q351" s="45"/>
      <c r="R351" s="76" t="str">
        <f t="shared" si="320"/>
        <v>NA</v>
      </c>
      <c r="S351" s="76" t="str">
        <f t="shared" si="321"/>
        <v>NA</v>
      </c>
      <c r="T351" s="76" t="str">
        <f t="shared" si="322"/>
        <v>NA</v>
      </c>
      <c r="U351" s="76" t="s">
        <v>788</v>
      </c>
      <c r="V351" s="76" t="str">
        <f t="shared" si="332"/>
        <v>NA</v>
      </c>
      <c r="W351" s="76" t="str">
        <f t="shared" si="333"/>
        <v>NA</v>
      </c>
      <c r="X351" s="58">
        <v>4</v>
      </c>
      <c r="Y351" s="58">
        <v>3.9166666666666665</v>
      </c>
      <c r="Z351" s="58">
        <v>5.2222222222222223</v>
      </c>
      <c r="AA351" s="58">
        <v>3.5714285714285716</v>
      </c>
      <c r="AB351" s="58">
        <v>5</v>
      </c>
      <c r="AC351" s="58">
        <v>4</v>
      </c>
      <c r="AD351" s="58">
        <v>3.5</v>
      </c>
      <c r="AE351" s="58">
        <v>4.4000000000000004</v>
      </c>
      <c r="AF351" s="58">
        <v>4.9000000000000004</v>
      </c>
      <c r="AG351" s="58">
        <v>4.8181818181818183</v>
      </c>
      <c r="AH351" s="58">
        <v>4.3636363636363633</v>
      </c>
      <c r="AI351" s="58">
        <v>3.8333333333333335</v>
      </c>
      <c r="AJ351" s="58">
        <v>4</v>
      </c>
      <c r="AK351" s="58">
        <v>4.1111111111111107</v>
      </c>
      <c r="AL351" s="58">
        <v>4</v>
      </c>
      <c r="AM351" s="58">
        <v>3.8</v>
      </c>
      <c r="AN351" s="59">
        <v>3.9230769230769229</v>
      </c>
      <c r="AO351" s="49">
        <v>3.9488888888888889</v>
      </c>
      <c r="AP351" s="49">
        <v>4.3963636363636365</v>
      </c>
      <c r="AQ351" s="49">
        <v>4.2850529100529107</v>
      </c>
      <c r="AR351" s="50">
        <v>3.9861111111111112</v>
      </c>
      <c r="AS351" s="51">
        <v>69</v>
      </c>
      <c r="AT351" s="51">
        <v>138</v>
      </c>
      <c r="AU351" s="51">
        <v>-21.5</v>
      </c>
      <c r="AV351" s="87">
        <f t="shared" si="347"/>
        <v>0</v>
      </c>
      <c r="AW351" s="85">
        <f t="shared" si="347"/>
        <v>1</v>
      </c>
      <c r="AX351" s="85">
        <f t="shared" si="347"/>
        <v>0</v>
      </c>
      <c r="AY351" s="85">
        <f t="shared" si="347"/>
        <v>0</v>
      </c>
      <c r="AZ351" s="85">
        <f t="shared" si="323"/>
        <v>0</v>
      </c>
      <c r="BA351" s="85" t="e">
        <f t="shared" si="324"/>
        <v>#N/A</v>
      </c>
      <c r="BB351" s="85">
        <f t="shared" si="325"/>
        <v>0</v>
      </c>
      <c r="BC351" s="85">
        <f t="shared" si="326"/>
        <v>0</v>
      </c>
      <c r="BD351" s="85">
        <f t="shared" si="327"/>
        <v>1</v>
      </c>
      <c r="BE351" s="85">
        <f t="shared" si="328"/>
        <v>1</v>
      </c>
      <c r="BF351" s="85">
        <f t="shared" si="329"/>
        <v>0</v>
      </c>
      <c r="BG351" s="79">
        <f t="shared" si="336"/>
        <v>1</v>
      </c>
      <c r="BH351" s="79">
        <f t="shared" si="330"/>
        <v>1</v>
      </c>
      <c r="BI351" s="85">
        <f t="shared" si="312"/>
        <v>0</v>
      </c>
      <c r="BJ351" s="85">
        <f t="shared" si="348"/>
        <v>0</v>
      </c>
      <c r="BK351" s="85">
        <f t="shared" si="345"/>
        <v>1</v>
      </c>
      <c r="BL351" s="85">
        <f t="shared" si="331"/>
        <v>0</v>
      </c>
      <c r="BM351" s="85">
        <f t="shared" si="316"/>
        <v>0</v>
      </c>
      <c r="BN351" s="85">
        <f t="shared" si="343"/>
        <v>1</v>
      </c>
      <c r="BO351" s="85">
        <f t="shared" si="337"/>
        <v>0</v>
      </c>
      <c r="BP351" s="85">
        <f t="shared" si="346"/>
        <v>1</v>
      </c>
      <c r="BQ351" s="85">
        <f t="shared" si="340"/>
        <v>1</v>
      </c>
      <c r="BR351" s="85">
        <f t="shared" si="307"/>
        <v>1</v>
      </c>
      <c r="BS351" s="85">
        <f t="shared" si="309"/>
        <v>0</v>
      </c>
      <c r="BT351" s="85">
        <f t="shared" si="296"/>
        <v>0</v>
      </c>
      <c r="BU351" s="85">
        <f t="shared" si="310"/>
        <v>0</v>
      </c>
      <c r="BV351" s="85">
        <f t="shared" si="338"/>
        <v>0</v>
      </c>
      <c r="BW351" s="85">
        <f t="shared" si="301"/>
        <v>0</v>
      </c>
      <c r="BX351" s="85">
        <f t="shared" si="344"/>
        <v>0</v>
      </c>
      <c r="BY351" s="85">
        <f t="shared" si="342"/>
        <v>0</v>
      </c>
      <c r="BZ351" s="40">
        <f>LOOKUP(A351,ANT!D:D,ANT!K:K)</f>
        <v>52.0833333333333</v>
      </c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  <c r="DS351" s="49"/>
      <c r="DT351" s="49"/>
      <c r="DU351" s="49"/>
      <c r="DV351" s="49"/>
      <c r="DW351" s="49"/>
      <c r="DX351" s="49"/>
      <c r="DY351" s="49"/>
      <c r="DZ351" s="49"/>
      <c r="EA351" s="49"/>
      <c r="EB351" s="49"/>
      <c r="EC351" s="49"/>
      <c r="ED351" s="49"/>
      <c r="EE351" s="49"/>
      <c r="EF351" s="49"/>
      <c r="EG351" s="73"/>
    </row>
    <row r="352" spans="1:137" s="54" customFormat="1" x14ac:dyDescent="0.2">
      <c r="A352" s="40" t="s">
        <v>768</v>
      </c>
      <c r="B352" s="67">
        <v>5.2</v>
      </c>
      <c r="C352" s="27">
        <v>5</v>
      </c>
      <c r="D352" s="3">
        <v>2</v>
      </c>
      <c r="E352" s="121">
        <v>15</v>
      </c>
      <c r="F352" s="2"/>
      <c r="G352" s="124"/>
      <c r="H352" s="115">
        <v>0</v>
      </c>
      <c r="I352" s="56">
        <v>9.9</v>
      </c>
      <c r="J352" s="68" t="s">
        <v>37</v>
      </c>
      <c r="K352" s="45"/>
      <c r="L352" s="45">
        <v>8</v>
      </c>
      <c r="M352" s="45"/>
      <c r="N352" s="45"/>
      <c r="O352" s="45">
        <v>12</v>
      </c>
      <c r="P352" s="46">
        <v>1</v>
      </c>
      <c r="Q352" s="45"/>
      <c r="R352" s="76">
        <f t="shared" si="320"/>
        <v>1</v>
      </c>
      <c r="S352" s="76">
        <f t="shared" si="321"/>
        <v>1</v>
      </c>
      <c r="T352" s="76">
        <f t="shared" si="322"/>
        <v>1</v>
      </c>
      <c r="U352" s="76">
        <v>1</v>
      </c>
      <c r="V352" s="76">
        <f t="shared" si="332"/>
        <v>1</v>
      </c>
      <c r="W352" s="76">
        <f t="shared" si="333"/>
        <v>1</v>
      </c>
      <c r="X352" s="58">
        <v>3.9230769230769229</v>
      </c>
      <c r="Y352" s="58">
        <v>4.2307692307692308</v>
      </c>
      <c r="Z352" s="58">
        <v>3.6666666666666665</v>
      </c>
      <c r="AA352" s="58">
        <v>3.5384615384615383</v>
      </c>
      <c r="AB352" s="58">
        <v>4.916666666666667</v>
      </c>
      <c r="AC352" s="58">
        <v>3.1538461538461537</v>
      </c>
      <c r="AD352" s="58">
        <v>4.8181818181818183</v>
      </c>
      <c r="AE352" s="58">
        <v>3.3333333333333335</v>
      </c>
      <c r="AF352" s="58">
        <v>3.9166666666666665</v>
      </c>
      <c r="AG352" s="58">
        <v>3.6153846153846154</v>
      </c>
      <c r="AH352" s="58">
        <v>5.333333333333333</v>
      </c>
      <c r="AI352" s="58">
        <v>6.083333333333333</v>
      </c>
      <c r="AJ352" s="58">
        <v>5.5</v>
      </c>
      <c r="AK352" s="58">
        <v>4.75</v>
      </c>
      <c r="AL352" s="58">
        <v>5.1111111111111107</v>
      </c>
      <c r="AM352" s="58">
        <v>5.8</v>
      </c>
      <c r="AN352" s="59">
        <v>5.3571428571428568</v>
      </c>
      <c r="AO352" s="49">
        <v>5.4488888888888889</v>
      </c>
      <c r="AP352" s="49">
        <v>4.2033799533799527</v>
      </c>
      <c r="AQ352" s="49">
        <v>3.9049145299145298</v>
      </c>
      <c r="AR352" s="50">
        <v>5.3611111111111107</v>
      </c>
      <c r="AS352" s="51">
        <v>8.5</v>
      </c>
      <c r="AT352" s="51">
        <v>9.5</v>
      </c>
      <c r="AU352" s="51">
        <v>132.5</v>
      </c>
      <c r="AV352" s="87">
        <f t="shared" si="347"/>
        <v>1</v>
      </c>
      <c r="AW352" s="85">
        <f t="shared" si="347"/>
        <v>0</v>
      </c>
      <c r="AX352" s="85">
        <f t="shared" si="347"/>
        <v>0</v>
      </c>
      <c r="AY352" s="85">
        <f t="shared" si="347"/>
        <v>1</v>
      </c>
      <c r="AZ352" s="85">
        <f t="shared" si="323"/>
        <v>1</v>
      </c>
      <c r="BA352" s="85" t="e">
        <f t="shared" si="324"/>
        <v>#N/A</v>
      </c>
      <c r="BB352" s="85">
        <f t="shared" si="325"/>
        <v>0</v>
      </c>
      <c r="BC352" s="85">
        <f t="shared" si="326"/>
        <v>1</v>
      </c>
      <c r="BD352" s="85">
        <f t="shared" si="327"/>
        <v>0</v>
      </c>
      <c r="BE352" s="85">
        <f t="shared" si="328"/>
        <v>0</v>
      </c>
      <c r="BF352" s="85">
        <f t="shared" si="329"/>
        <v>1</v>
      </c>
      <c r="BG352" s="79">
        <f t="shared" si="336"/>
        <v>2</v>
      </c>
      <c r="BH352" s="79">
        <f t="shared" si="330"/>
        <v>2</v>
      </c>
      <c r="BI352" s="85">
        <f t="shared" si="312"/>
        <v>0</v>
      </c>
      <c r="BJ352" s="85">
        <f t="shared" si="348"/>
        <v>0</v>
      </c>
      <c r="BK352" s="85">
        <f t="shared" si="345"/>
        <v>0</v>
      </c>
      <c r="BL352" s="85">
        <f t="shared" si="331"/>
        <v>0</v>
      </c>
      <c r="BM352" s="85">
        <f t="shared" si="316"/>
        <v>0</v>
      </c>
      <c r="BN352" s="85">
        <f t="shared" si="343"/>
        <v>0</v>
      </c>
      <c r="BO352" s="85">
        <f t="shared" si="337"/>
        <v>1</v>
      </c>
      <c r="BP352" s="85">
        <f t="shared" si="346"/>
        <v>0</v>
      </c>
      <c r="BQ352" s="85">
        <f t="shared" si="340"/>
        <v>0</v>
      </c>
      <c r="BR352" s="85">
        <f t="shared" si="307"/>
        <v>0</v>
      </c>
      <c r="BS352" s="85">
        <f t="shared" si="309"/>
        <v>1</v>
      </c>
      <c r="BT352" s="85">
        <f t="shared" si="296"/>
        <v>1</v>
      </c>
      <c r="BU352" s="85">
        <f t="shared" si="310"/>
        <v>1</v>
      </c>
      <c r="BV352" s="85">
        <f t="shared" si="338"/>
        <v>0</v>
      </c>
      <c r="BW352" s="85">
        <f t="shared" si="301"/>
        <v>1</v>
      </c>
      <c r="BX352" s="85">
        <f t="shared" si="344"/>
        <v>1</v>
      </c>
      <c r="BY352" s="85">
        <f t="shared" si="342"/>
        <v>1</v>
      </c>
      <c r="BZ352" s="40">
        <f>LOOKUP(A352,ANT!D:D,ANT!K:K)</f>
        <v>97.2222222222222</v>
      </c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  <c r="DS352" s="49"/>
      <c r="DT352" s="49"/>
      <c r="DU352" s="49"/>
      <c r="DV352" s="49"/>
      <c r="DW352" s="49"/>
      <c r="DX352" s="49"/>
      <c r="DY352" s="49"/>
      <c r="DZ352" s="49"/>
      <c r="EA352" s="49"/>
      <c r="EB352" s="49"/>
      <c r="EC352" s="49"/>
      <c r="ED352" s="49"/>
      <c r="EE352" s="49"/>
      <c r="EF352" s="49"/>
      <c r="EG352" s="73"/>
    </row>
    <row r="353" spans="1:137" s="54" customFormat="1" ht="17" x14ac:dyDescent="0.2">
      <c r="A353" s="40" t="s">
        <v>770</v>
      </c>
      <c r="B353" s="67">
        <v>5.2</v>
      </c>
      <c r="C353" s="27">
        <v>5</v>
      </c>
      <c r="D353" s="3">
        <v>2</v>
      </c>
      <c r="E353" s="121">
        <v>15</v>
      </c>
      <c r="F353" s="2"/>
      <c r="G353" s="124"/>
      <c r="H353" s="115">
        <v>1</v>
      </c>
      <c r="I353" s="56">
        <v>9.1</v>
      </c>
      <c r="J353" s="68" t="s">
        <v>633</v>
      </c>
      <c r="K353" s="45"/>
      <c r="L353" s="45"/>
      <c r="M353" s="45"/>
      <c r="N353" s="45"/>
      <c r="O353" s="45"/>
      <c r="P353" s="46"/>
      <c r="Q353" s="45"/>
      <c r="R353" s="76" t="str">
        <f t="shared" si="320"/>
        <v>NA</v>
      </c>
      <c r="S353" s="76" t="str">
        <f t="shared" si="321"/>
        <v>NA</v>
      </c>
      <c r="T353" s="76" t="str">
        <f t="shared" si="322"/>
        <v>NA</v>
      </c>
      <c r="U353" s="76" t="s">
        <v>788</v>
      </c>
      <c r="V353" s="76" t="str">
        <f t="shared" si="332"/>
        <v>NA</v>
      </c>
      <c r="W353" s="76" t="str">
        <f t="shared" si="333"/>
        <v>NA</v>
      </c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70"/>
      <c r="AO353" s="49"/>
      <c r="AP353" s="49"/>
      <c r="AQ353" s="49"/>
      <c r="AR353" s="50"/>
      <c r="AS353" s="51">
        <v>43.5</v>
      </c>
      <c r="AT353" s="51">
        <v>146</v>
      </c>
      <c r="AU353" s="51">
        <v>18</v>
      </c>
      <c r="AV353" s="87" t="s">
        <v>788</v>
      </c>
      <c r="AW353" s="85" t="s">
        <v>788</v>
      </c>
      <c r="AX353" s="85" t="s">
        <v>788</v>
      </c>
      <c r="AY353" s="85" t="s">
        <v>788</v>
      </c>
      <c r="AZ353" s="85" t="str">
        <f t="shared" si="323"/>
        <v>NA</v>
      </c>
      <c r="BA353" s="85" t="str">
        <f t="shared" si="324"/>
        <v>NA</v>
      </c>
      <c r="BB353" s="85" t="str">
        <f t="shared" si="325"/>
        <v>NA</v>
      </c>
      <c r="BC353" s="85" t="str">
        <f t="shared" si="326"/>
        <v>NA</v>
      </c>
      <c r="BD353" s="85">
        <f t="shared" si="327"/>
        <v>0</v>
      </c>
      <c r="BE353" s="85">
        <f t="shared" si="328"/>
        <v>1</v>
      </c>
      <c r="BF353" s="85">
        <f t="shared" si="329"/>
        <v>0</v>
      </c>
      <c r="BG353" s="79" t="str">
        <f t="shared" si="336"/>
        <v>NA</v>
      </c>
      <c r="BH353" s="79" t="str">
        <f t="shared" si="330"/>
        <v>NA</v>
      </c>
      <c r="BI353" s="85" t="str">
        <f t="shared" si="312"/>
        <v>NA</v>
      </c>
      <c r="BJ353" s="85" t="str">
        <f t="shared" si="348"/>
        <v>NA</v>
      </c>
      <c r="BK353" s="85" t="str">
        <f t="shared" si="345"/>
        <v>NA</v>
      </c>
      <c r="BL353" s="85" t="str">
        <f t="shared" si="331"/>
        <v>NA</v>
      </c>
      <c r="BM353" s="85" t="str">
        <f t="shared" si="316"/>
        <v>NA</v>
      </c>
      <c r="BN353" s="85" t="str">
        <f t="shared" si="343"/>
        <v>NA</v>
      </c>
      <c r="BO353" s="85" t="str">
        <f t="shared" si="337"/>
        <v>NA</v>
      </c>
      <c r="BP353" s="85" t="str">
        <f t="shared" si="346"/>
        <v>NA</v>
      </c>
      <c r="BQ353" s="85" t="str">
        <f t="shared" si="340"/>
        <v>NA</v>
      </c>
      <c r="BR353" s="85" t="str">
        <f t="shared" si="307"/>
        <v>NA</v>
      </c>
      <c r="BS353" s="85" t="str">
        <f t="shared" si="309"/>
        <v>NA</v>
      </c>
      <c r="BT353" s="85" t="str">
        <f t="shared" si="296"/>
        <v>NA</v>
      </c>
      <c r="BU353" s="85" t="str">
        <f t="shared" si="310"/>
        <v>NA</v>
      </c>
      <c r="BV353" s="85" t="str">
        <f t="shared" si="338"/>
        <v>NA</v>
      </c>
      <c r="BW353" s="85" t="str">
        <f t="shared" si="301"/>
        <v>NA</v>
      </c>
      <c r="BX353" s="85" t="str">
        <f t="shared" si="344"/>
        <v>NA</v>
      </c>
      <c r="BY353" s="85" t="str">
        <f t="shared" si="342"/>
        <v>NA</v>
      </c>
      <c r="BZ353" s="40">
        <f>LOOKUP(A353,ANT!D:D,ANT!K:K)</f>
        <v>91.6666666666666</v>
      </c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  <c r="DS353" s="49"/>
      <c r="DT353" s="49"/>
      <c r="DU353" s="49"/>
      <c r="DV353" s="49"/>
      <c r="DW353" s="49"/>
      <c r="DX353" s="49"/>
      <c r="DY353" s="49"/>
      <c r="DZ353" s="49"/>
      <c r="EA353" s="49"/>
      <c r="EB353" s="49"/>
      <c r="EC353" s="49"/>
      <c r="ED353" s="49"/>
      <c r="EE353" s="49"/>
      <c r="EF353" s="49"/>
      <c r="EG353" s="73"/>
    </row>
    <row r="354" spans="1:137" s="54" customFormat="1" ht="17" x14ac:dyDescent="0.2">
      <c r="A354" s="40" t="s">
        <v>772</v>
      </c>
      <c r="B354" s="67">
        <v>5.2</v>
      </c>
      <c r="C354" s="27">
        <v>5</v>
      </c>
      <c r="D354" s="3">
        <v>2</v>
      </c>
      <c r="E354" s="121">
        <v>15</v>
      </c>
      <c r="F354" s="2"/>
      <c r="G354" s="124"/>
      <c r="H354" s="115">
        <v>0</v>
      </c>
      <c r="I354" s="56">
        <v>7.4</v>
      </c>
      <c r="J354" s="68" t="s">
        <v>633</v>
      </c>
      <c r="K354" s="45"/>
      <c r="L354" s="45"/>
      <c r="M354" s="45"/>
      <c r="N354" s="45"/>
      <c r="O354" s="45"/>
      <c r="P354" s="46"/>
      <c r="Q354" s="45"/>
      <c r="R354" s="76" t="str">
        <f t="shared" si="320"/>
        <v>NA</v>
      </c>
      <c r="S354" s="76" t="str">
        <f t="shared" si="321"/>
        <v>NA</v>
      </c>
      <c r="T354" s="76" t="str">
        <f t="shared" si="322"/>
        <v>NA</v>
      </c>
      <c r="U354" s="76" t="s">
        <v>788</v>
      </c>
      <c r="V354" s="76" t="str">
        <f t="shared" si="332"/>
        <v>NA</v>
      </c>
      <c r="W354" s="76" t="str">
        <f t="shared" si="333"/>
        <v>NA</v>
      </c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70"/>
      <c r="AO354" s="49"/>
      <c r="AP354" s="49"/>
      <c r="AQ354" s="49"/>
      <c r="AR354" s="50"/>
      <c r="AS354" s="51">
        <v>178</v>
      </c>
      <c r="AT354" s="51">
        <v>124.5</v>
      </c>
      <c r="AU354" s="51">
        <v>58</v>
      </c>
      <c r="AV354" s="87" t="s">
        <v>788</v>
      </c>
      <c r="AW354" s="85" t="s">
        <v>788</v>
      </c>
      <c r="AX354" s="85" t="s">
        <v>788</v>
      </c>
      <c r="AY354" s="85" t="s">
        <v>788</v>
      </c>
      <c r="AZ354" s="85" t="str">
        <f t="shared" si="323"/>
        <v>NA</v>
      </c>
      <c r="BA354" s="85" t="str">
        <f t="shared" si="324"/>
        <v>NA</v>
      </c>
      <c r="BB354" s="85" t="str">
        <f t="shared" si="325"/>
        <v>NA</v>
      </c>
      <c r="BC354" s="85" t="str">
        <f t="shared" si="326"/>
        <v>NA</v>
      </c>
      <c r="BD354" s="85">
        <f t="shared" si="327"/>
        <v>1</v>
      </c>
      <c r="BE354" s="85">
        <f t="shared" si="328"/>
        <v>1</v>
      </c>
      <c r="BF354" s="85">
        <f t="shared" si="329"/>
        <v>0</v>
      </c>
      <c r="BG354" s="79" t="str">
        <f t="shared" si="336"/>
        <v>NA</v>
      </c>
      <c r="BH354" s="79" t="str">
        <f t="shared" si="330"/>
        <v>NA</v>
      </c>
      <c r="BI354" s="85" t="str">
        <f t="shared" si="312"/>
        <v>NA</v>
      </c>
      <c r="BJ354" s="85" t="str">
        <f t="shared" si="348"/>
        <v>NA</v>
      </c>
      <c r="BK354" s="85" t="str">
        <f t="shared" si="345"/>
        <v>NA</v>
      </c>
      <c r="BL354" s="85" t="str">
        <f t="shared" si="331"/>
        <v>NA</v>
      </c>
      <c r="BM354" s="85" t="str">
        <f t="shared" si="316"/>
        <v>NA</v>
      </c>
      <c r="BN354" s="85" t="str">
        <f t="shared" si="343"/>
        <v>NA</v>
      </c>
      <c r="BO354" s="85" t="str">
        <f t="shared" si="337"/>
        <v>NA</v>
      </c>
      <c r="BP354" s="85" t="str">
        <f t="shared" si="346"/>
        <v>NA</v>
      </c>
      <c r="BQ354" s="85" t="str">
        <f t="shared" si="340"/>
        <v>NA</v>
      </c>
      <c r="BR354" s="85" t="str">
        <f t="shared" si="307"/>
        <v>NA</v>
      </c>
      <c r="BS354" s="85" t="str">
        <f t="shared" si="309"/>
        <v>NA</v>
      </c>
      <c r="BT354" s="85" t="str">
        <f t="shared" si="296"/>
        <v>NA</v>
      </c>
      <c r="BU354" s="85" t="str">
        <f t="shared" si="310"/>
        <v>NA</v>
      </c>
      <c r="BV354" s="85" t="str">
        <f t="shared" si="338"/>
        <v>NA</v>
      </c>
      <c r="BW354" s="85" t="str">
        <f t="shared" si="301"/>
        <v>NA</v>
      </c>
      <c r="BX354" s="85" t="str">
        <f t="shared" si="344"/>
        <v>NA</v>
      </c>
      <c r="BY354" s="85" t="str">
        <f t="shared" si="342"/>
        <v>NA</v>
      </c>
      <c r="BZ354" s="40">
        <f>LOOKUP(A354,ANT!D:D,ANT!K:K)</f>
        <v>79.8611111111111</v>
      </c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  <c r="DS354" s="49"/>
      <c r="DT354" s="49"/>
      <c r="DU354" s="49"/>
      <c r="DV354" s="49"/>
      <c r="DW354" s="49"/>
      <c r="DX354" s="49"/>
      <c r="DY354" s="49"/>
      <c r="DZ354" s="49"/>
      <c r="EA354" s="49"/>
      <c r="EB354" s="49"/>
      <c r="EC354" s="49"/>
      <c r="ED354" s="49"/>
      <c r="EE354" s="49"/>
      <c r="EF354" s="49"/>
      <c r="EG354" s="73"/>
    </row>
    <row r="355" spans="1:137" s="54" customFormat="1" x14ac:dyDescent="0.2">
      <c r="A355" s="40" t="s">
        <v>774</v>
      </c>
      <c r="B355" s="67">
        <v>5.2</v>
      </c>
      <c r="C355" s="27">
        <v>5</v>
      </c>
      <c r="D355" s="3">
        <v>2</v>
      </c>
      <c r="E355" s="121">
        <v>15</v>
      </c>
      <c r="F355" s="2">
        <v>7</v>
      </c>
      <c r="G355" s="124">
        <v>91</v>
      </c>
      <c r="H355" s="115">
        <v>1</v>
      </c>
      <c r="I355" s="56">
        <v>7.6</v>
      </c>
      <c r="J355" s="68" t="s">
        <v>37</v>
      </c>
      <c r="K355" s="45"/>
      <c r="L355" s="45">
        <v>4</v>
      </c>
      <c r="M355" s="45">
        <v>8</v>
      </c>
      <c r="N355" s="45"/>
      <c r="O355" s="45">
        <v>12</v>
      </c>
      <c r="P355" s="46">
        <v>1</v>
      </c>
      <c r="Q355" s="45"/>
      <c r="R355" s="76">
        <f t="shared" si="320"/>
        <v>2</v>
      </c>
      <c r="S355" s="76">
        <f t="shared" si="321"/>
        <v>1</v>
      </c>
      <c r="T355" s="76">
        <f t="shared" si="322"/>
        <v>1</v>
      </c>
      <c r="U355" s="76">
        <v>2</v>
      </c>
      <c r="V355" s="76">
        <f t="shared" si="332"/>
        <v>1</v>
      </c>
      <c r="W355" s="76">
        <f t="shared" si="333"/>
        <v>1</v>
      </c>
      <c r="X355" s="58">
        <v>3.5384615384615383</v>
      </c>
      <c r="Y355" s="58">
        <v>4.7692307692307692</v>
      </c>
      <c r="Z355" s="58">
        <v>5.1538461538461542</v>
      </c>
      <c r="AA355" s="58">
        <v>3.8461538461538463</v>
      </c>
      <c r="AB355" s="58">
        <v>4.0769230769230766</v>
      </c>
      <c r="AC355" s="58">
        <v>4.9230769230769234</v>
      </c>
      <c r="AD355" s="58">
        <v>4.666666666666667</v>
      </c>
      <c r="AE355" s="58">
        <v>4.333333333333333</v>
      </c>
      <c r="AF355" s="58">
        <v>4.5</v>
      </c>
      <c r="AG355" s="58">
        <v>4.615384615384615</v>
      </c>
      <c r="AH355" s="58">
        <v>3.7692307692307692</v>
      </c>
      <c r="AI355" s="58">
        <v>4.0769230769230766</v>
      </c>
      <c r="AJ355" s="58">
        <v>4.615384615384615</v>
      </c>
      <c r="AK355" s="58">
        <v>3.9166666666666665</v>
      </c>
      <c r="AL355" s="58">
        <v>3.5555555555555554</v>
      </c>
      <c r="AM355" s="58">
        <v>4.2</v>
      </c>
      <c r="AN355" s="59">
        <v>3.7857142857142856</v>
      </c>
      <c r="AO355" s="49">
        <v>4.0729059829059828</v>
      </c>
      <c r="AP355" s="49">
        <v>4.3769230769230765</v>
      </c>
      <c r="AQ355" s="49">
        <v>4.3846153846153841</v>
      </c>
      <c r="AR355" s="50">
        <v>4.0411324786324787</v>
      </c>
      <c r="AS355" s="62">
        <v>81.5</v>
      </c>
      <c r="AT355" s="62">
        <v>55.5</v>
      </c>
      <c r="AU355" s="62">
        <v>277</v>
      </c>
      <c r="AV355" s="87">
        <f>IF(AO355&lt;MEDIAN(AO:AO),0,1)</f>
        <v>0</v>
      </c>
      <c r="AW355" s="85">
        <f>IF(AP355&lt;MEDIAN(AP:AP),0,1)</f>
        <v>1</v>
      </c>
      <c r="AX355" s="85">
        <f>IF(AQ355&lt;MEDIAN(AQ:AQ),0,1)</f>
        <v>0</v>
      </c>
      <c r="AY355" s="85">
        <f>IF(AR355&lt;MEDIAN(AR:AR),0,1)</f>
        <v>0</v>
      </c>
      <c r="AZ355" s="85">
        <f t="shared" si="323"/>
        <v>0</v>
      </c>
      <c r="BA355" s="85" t="e">
        <f t="shared" si="324"/>
        <v>#N/A</v>
      </c>
      <c r="BB355" s="85">
        <f t="shared" si="325"/>
        <v>0</v>
      </c>
      <c r="BC355" s="85">
        <f t="shared" si="326"/>
        <v>0</v>
      </c>
      <c r="BD355" s="85">
        <f t="shared" si="327"/>
        <v>1</v>
      </c>
      <c r="BE355" s="85">
        <f t="shared" si="328"/>
        <v>1</v>
      </c>
      <c r="BF355" s="85">
        <f t="shared" si="329"/>
        <v>1</v>
      </c>
      <c r="BG355" s="79">
        <f t="shared" si="336"/>
        <v>1</v>
      </c>
      <c r="BH355" s="79">
        <f t="shared" si="330"/>
        <v>1</v>
      </c>
      <c r="BI355" s="85">
        <f t="shared" si="312"/>
        <v>0</v>
      </c>
      <c r="BJ355" s="85">
        <f t="shared" si="348"/>
        <v>0</v>
      </c>
      <c r="BK355" s="85">
        <f t="shared" si="345"/>
        <v>1</v>
      </c>
      <c r="BL355" s="85">
        <f t="shared" si="331"/>
        <v>0</v>
      </c>
      <c r="BM355" s="85">
        <f t="shared" si="316"/>
        <v>0</v>
      </c>
      <c r="BN355" s="85">
        <f t="shared" si="343"/>
        <v>1</v>
      </c>
      <c r="BO355" s="85">
        <f t="shared" si="337"/>
        <v>1</v>
      </c>
      <c r="BP355" s="85">
        <f t="shared" si="346"/>
        <v>1</v>
      </c>
      <c r="BQ355" s="85">
        <f t="shared" si="340"/>
        <v>1</v>
      </c>
      <c r="BR355" s="85">
        <f t="shared" si="307"/>
        <v>1</v>
      </c>
      <c r="BS355" s="85">
        <f t="shared" si="309"/>
        <v>0</v>
      </c>
      <c r="BT355" s="85">
        <f t="shared" si="296"/>
        <v>0</v>
      </c>
      <c r="BU355" s="85">
        <f t="shared" si="310"/>
        <v>0</v>
      </c>
      <c r="BV355" s="85">
        <f t="shared" si="338"/>
        <v>0</v>
      </c>
      <c r="BW355" s="85">
        <f t="shared" si="301"/>
        <v>0</v>
      </c>
      <c r="BX355" s="85">
        <f t="shared" si="344"/>
        <v>0</v>
      </c>
      <c r="BY355" s="85">
        <f t="shared" si="342"/>
        <v>0</v>
      </c>
      <c r="BZ355" s="40">
        <f>LOOKUP(A355,ANT!D:D,ANT!K:K)</f>
        <v>93.75</v>
      </c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  <c r="DS355" s="49"/>
      <c r="DT355" s="49"/>
      <c r="DU355" s="49"/>
      <c r="DV355" s="49"/>
      <c r="DW355" s="49"/>
      <c r="DX355" s="49"/>
      <c r="DY355" s="49"/>
      <c r="DZ355" s="49"/>
      <c r="EA355" s="49"/>
      <c r="EB355" s="49"/>
      <c r="EC355" s="49"/>
      <c r="ED355" s="49"/>
      <c r="EE355" s="49"/>
      <c r="EF355" s="49"/>
      <c r="EG355" s="73"/>
    </row>
    <row r="356" spans="1:137" s="54" customFormat="1" ht="17" x14ac:dyDescent="0.2">
      <c r="A356" s="40" t="s">
        <v>776</v>
      </c>
      <c r="B356" s="67">
        <v>5.2</v>
      </c>
      <c r="C356" s="27">
        <v>5</v>
      </c>
      <c r="D356" s="3">
        <v>2</v>
      </c>
      <c r="E356" s="121">
        <v>15</v>
      </c>
      <c r="F356" s="2"/>
      <c r="G356" s="124"/>
      <c r="H356" s="115">
        <v>0</v>
      </c>
      <c r="I356" s="56">
        <v>7.7</v>
      </c>
      <c r="J356" s="68" t="s">
        <v>84</v>
      </c>
      <c r="K356" s="45" t="s">
        <v>655</v>
      </c>
      <c r="L356" s="45">
        <v>5</v>
      </c>
      <c r="M356" s="45">
        <v>6</v>
      </c>
      <c r="N356" s="45">
        <v>7</v>
      </c>
      <c r="O356" s="45">
        <v>12</v>
      </c>
      <c r="P356" s="46">
        <v>1</v>
      </c>
      <c r="Q356" s="45"/>
      <c r="R356" s="76">
        <f t="shared" si="320"/>
        <v>3</v>
      </c>
      <c r="S356" s="76">
        <f t="shared" si="321"/>
        <v>1</v>
      </c>
      <c r="T356" s="76">
        <f t="shared" si="322"/>
        <v>1</v>
      </c>
      <c r="U356" s="76">
        <v>3</v>
      </c>
      <c r="V356" s="76">
        <f t="shared" si="332"/>
        <v>1</v>
      </c>
      <c r="W356" s="76">
        <f t="shared" si="333"/>
        <v>1</v>
      </c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70"/>
      <c r="AO356" s="49"/>
      <c r="AP356" s="49"/>
      <c r="AQ356" s="49"/>
      <c r="AR356" s="50"/>
      <c r="AS356" s="51">
        <v>31.5</v>
      </c>
      <c r="AT356" s="51">
        <v>46</v>
      </c>
      <c r="AU356" s="51">
        <v>133.5</v>
      </c>
      <c r="AV356" s="87" t="s">
        <v>788</v>
      </c>
      <c r="AW356" s="85" t="s">
        <v>788</v>
      </c>
      <c r="AX356" s="85" t="s">
        <v>788</v>
      </c>
      <c r="AY356" s="85" t="s">
        <v>788</v>
      </c>
      <c r="AZ356" s="85" t="str">
        <f t="shared" si="323"/>
        <v>NA</v>
      </c>
      <c r="BA356" s="85" t="str">
        <f t="shared" si="324"/>
        <v>NA</v>
      </c>
      <c r="BB356" s="85" t="str">
        <f t="shared" si="325"/>
        <v>NA</v>
      </c>
      <c r="BC356" s="85" t="str">
        <f t="shared" si="326"/>
        <v>NA</v>
      </c>
      <c r="BD356" s="85">
        <f t="shared" si="327"/>
        <v>0</v>
      </c>
      <c r="BE356" s="85">
        <f t="shared" si="328"/>
        <v>1</v>
      </c>
      <c r="BF356" s="85">
        <f t="shared" si="329"/>
        <v>1</v>
      </c>
      <c r="BG356" s="79" t="str">
        <f t="shared" si="336"/>
        <v>NA</v>
      </c>
      <c r="BH356" s="79" t="str">
        <f t="shared" si="330"/>
        <v>NA</v>
      </c>
      <c r="BI356" s="85" t="str">
        <f t="shared" si="312"/>
        <v>NA</v>
      </c>
      <c r="BJ356" s="85" t="str">
        <f t="shared" si="348"/>
        <v>NA</v>
      </c>
      <c r="BK356" s="85" t="str">
        <f t="shared" si="345"/>
        <v>NA</v>
      </c>
      <c r="BL356" s="85" t="str">
        <f t="shared" si="331"/>
        <v>NA</v>
      </c>
      <c r="BM356" s="85" t="str">
        <f t="shared" si="316"/>
        <v>NA</v>
      </c>
      <c r="BN356" s="85" t="str">
        <f t="shared" si="343"/>
        <v>NA</v>
      </c>
      <c r="BO356" s="85" t="str">
        <f t="shared" si="337"/>
        <v>NA</v>
      </c>
      <c r="BP356" s="85" t="str">
        <f t="shared" si="346"/>
        <v>NA</v>
      </c>
      <c r="BQ356" s="85" t="str">
        <f t="shared" si="340"/>
        <v>NA</v>
      </c>
      <c r="BR356" s="85" t="str">
        <f t="shared" si="307"/>
        <v>NA</v>
      </c>
      <c r="BS356" s="85" t="str">
        <f t="shared" si="309"/>
        <v>NA</v>
      </c>
      <c r="BT356" s="85" t="str">
        <f t="shared" si="296"/>
        <v>NA</v>
      </c>
      <c r="BU356" s="85" t="str">
        <f t="shared" si="310"/>
        <v>NA</v>
      </c>
      <c r="BV356" s="85" t="str">
        <f t="shared" si="338"/>
        <v>NA</v>
      </c>
      <c r="BW356" s="85" t="str">
        <f t="shared" si="301"/>
        <v>NA</v>
      </c>
      <c r="BX356" s="85" t="str">
        <f t="shared" si="344"/>
        <v>NA</v>
      </c>
      <c r="BY356" s="85" t="str">
        <f t="shared" si="342"/>
        <v>NA</v>
      </c>
      <c r="BZ356" s="40">
        <f>LOOKUP(A356,ANT!D:D,ANT!K:K)</f>
        <v>88.8888888888888</v>
      </c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  <c r="DS356" s="49"/>
      <c r="DT356" s="49"/>
      <c r="DU356" s="49"/>
      <c r="DV356" s="49"/>
      <c r="DW356" s="49"/>
      <c r="DX356" s="49"/>
      <c r="DY356" s="49"/>
      <c r="DZ356" s="49"/>
      <c r="EA356" s="49"/>
      <c r="EB356" s="49"/>
      <c r="EC356" s="49"/>
      <c r="ED356" s="49"/>
      <c r="EE356" s="49"/>
      <c r="EF356" s="49"/>
      <c r="EG356" s="73"/>
    </row>
    <row r="357" spans="1:137" s="54" customFormat="1" ht="17" x14ac:dyDescent="0.2">
      <c r="A357" s="40" t="s">
        <v>778</v>
      </c>
      <c r="B357" s="67">
        <v>5.2</v>
      </c>
      <c r="C357" s="27">
        <v>5</v>
      </c>
      <c r="D357" s="3">
        <v>2</v>
      </c>
      <c r="E357" s="121">
        <v>15</v>
      </c>
      <c r="F357" s="2">
        <v>7</v>
      </c>
      <c r="G357" s="124">
        <v>88</v>
      </c>
      <c r="H357" s="115">
        <v>1</v>
      </c>
      <c r="I357" s="56">
        <v>7.7</v>
      </c>
      <c r="J357" s="68" t="s">
        <v>633</v>
      </c>
      <c r="K357" s="45"/>
      <c r="L357" s="45"/>
      <c r="M357" s="45"/>
      <c r="N357" s="45"/>
      <c r="O357" s="45"/>
      <c r="P357" s="46"/>
      <c r="Q357" s="45"/>
      <c r="R357" s="76" t="str">
        <f t="shared" si="320"/>
        <v>NA</v>
      </c>
      <c r="S357" s="76" t="str">
        <f t="shared" si="321"/>
        <v>NA</v>
      </c>
      <c r="T357" s="76" t="str">
        <f t="shared" si="322"/>
        <v>NA</v>
      </c>
      <c r="U357" s="76" t="s">
        <v>788</v>
      </c>
      <c r="V357" s="76" t="str">
        <f t="shared" si="332"/>
        <v>NA</v>
      </c>
      <c r="W357" s="76" t="str">
        <f t="shared" si="333"/>
        <v>NA</v>
      </c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70"/>
      <c r="AO357" s="49"/>
      <c r="AP357" s="49"/>
      <c r="AQ357" s="49"/>
      <c r="AR357" s="50"/>
      <c r="AS357" s="51">
        <v>28.5</v>
      </c>
      <c r="AT357" s="51">
        <v>3</v>
      </c>
      <c r="AU357" s="51">
        <v>27</v>
      </c>
      <c r="AV357" s="87" t="s">
        <v>788</v>
      </c>
      <c r="AW357" s="85" t="s">
        <v>788</v>
      </c>
      <c r="AX357" s="85" t="s">
        <v>788</v>
      </c>
      <c r="AY357" s="85" t="s">
        <v>788</v>
      </c>
      <c r="AZ357" s="85" t="str">
        <f t="shared" si="323"/>
        <v>NA</v>
      </c>
      <c r="BA357" s="85" t="str">
        <f t="shared" si="324"/>
        <v>NA</v>
      </c>
      <c r="BB357" s="85" t="str">
        <f t="shared" si="325"/>
        <v>NA</v>
      </c>
      <c r="BC357" s="85" t="str">
        <f t="shared" si="326"/>
        <v>NA</v>
      </c>
      <c r="BD357" s="85">
        <f t="shared" si="327"/>
        <v>0</v>
      </c>
      <c r="BE357" s="85">
        <f t="shared" si="328"/>
        <v>0</v>
      </c>
      <c r="BF357" s="85">
        <f t="shared" si="329"/>
        <v>0</v>
      </c>
      <c r="BG357" s="79" t="str">
        <f t="shared" si="336"/>
        <v>NA</v>
      </c>
      <c r="BH357" s="79" t="str">
        <f t="shared" si="330"/>
        <v>NA</v>
      </c>
      <c r="BI357" s="85" t="str">
        <f t="shared" si="312"/>
        <v>NA</v>
      </c>
      <c r="BJ357" s="85" t="str">
        <f t="shared" si="348"/>
        <v>NA</v>
      </c>
      <c r="BK357" s="85" t="str">
        <f t="shared" si="345"/>
        <v>NA</v>
      </c>
      <c r="BL357" s="85" t="str">
        <f t="shared" si="331"/>
        <v>NA</v>
      </c>
      <c r="BM357" s="85" t="str">
        <f t="shared" si="316"/>
        <v>NA</v>
      </c>
      <c r="BN357" s="85" t="str">
        <f t="shared" si="343"/>
        <v>NA</v>
      </c>
      <c r="BO357" s="85" t="str">
        <f t="shared" si="337"/>
        <v>NA</v>
      </c>
      <c r="BP357" s="85" t="str">
        <f t="shared" si="346"/>
        <v>NA</v>
      </c>
      <c r="BQ357" s="85" t="str">
        <f t="shared" si="340"/>
        <v>NA</v>
      </c>
      <c r="BR357" s="85" t="str">
        <f t="shared" si="307"/>
        <v>NA</v>
      </c>
      <c r="BS357" s="85" t="str">
        <f t="shared" si="309"/>
        <v>NA</v>
      </c>
      <c r="BT357" s="85" t="str">
        <f t="shared" si="296"/>
        <v>NA</v>
      </c>
      <c r="BU357" s="85" t="str">
        <f t="shared" si="310"/>
        <v>NA</v>
      </c>
      <c r="BV357" s="85" t="str">
        <f t="shared" si="338"/>
        <v>NA</v>
      </c>
      <c r="BW357" s="85" t="str">
        <f t="shared" si="301"/>
        <v>NA</v>
      </c>
      <c r="BX357" s="85" t="str">
        <f t="shared" si="344"/>
        <v>NA</v>
      </c>
      <c r="BY357" s="85" t="str">
        <f t="shared" si="342"/>
        <v>NA</v>
      </c>
      <c r="BZ357" s="40">
        <f>LOOKUP(A357,ANT!D:D,ANT!K:K)</f>
        <v>93.0555555555555</v>
      </c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  <c r="DS357" s="49"/>
      <c r="DT357" s="49"/>
      <c r="DU357" s="49"/>
      <c r="DV357" s="49"/>
      <c r="DW357" s="49"/>
      <c r="DX357" s="49"/>
      <c r="DY357" s="49"/>
      <c r="DZ357" s="49"/>
      <c r="EA357" s="49"/>
      <c r="EB357" s="49"/>
      <c r="EC357" s="49"/>
      <c r="ED357" s="49"/>
      <c r="EE357" s="49"/>
      <c r="EF357" s="49"/>
      <c r="EG357" s="73"/>
    </row>
    <row r="358" spans="1:137" x14ac:dyDescent="0.2">
      <c r="E358" s="121"/>
      <c r="G358" s="124"/>
      <c r="H358" s="115"/>
    </row>
    <row r="359" spans="1:137" ht="17" x14ac:dyDescent="0.2">
      <c r="E359" s="121"/>
      <c r="G359" s="124"/>
      <c r="H359" s="115"/>
      <c r="BG359" s="79" t="s">
        <v>790</v>
      </c>
      <c r="BH359" s="79" t="s">
        <v>790</v>
      </c>
    </row>
    <row r="360" spans="1:137" s="54" customFormat="1" ht="51" x14ac:dyDescent="0.2">
      <c r="A360" s="40"/>
      <c r="B360" s="55"/>
      <c r="C360" s="3"/>
      <c r="D360" s="3"/>
      <c r="E360" s="3"/>
      <c r="F360" s="2"/>
      <c r="G360" s="2"/>
      <c r="H360" s="55"/>
      <c r="I360" s="56"/>
      <c r="J360" s="57"/>
      <c r="K360" s="45"/>
      <c r="L360" s="45"/>
      <c r="M360" s="45"/>
      <c r="N360" s="45"/>
      <c r="O360" s="45"/>
      <c r="P360" s="46"/>
      <c r="Q360" s="45"/>
      <c r="R360" s="76"/>
      <c r="S360" s="76"/>
      <c r="T360" s="76"/>
      <c r="U360" s="76"/>
      <c r="V360" s="76"/>
      <c r="W360" s="76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70"/>
      <c r="AO360" s="49"/>
      <c r="AP360" s="49"/>
      <c r="AQ360" s="49"/>
      <c r="AR360" s="50"/>
      <c r="AS360" s="51"/>
      <c r="AT360" s="51"/>
      <c r="AU360" s="51"/>
      <c r="AV360" s="85"/>
      <c r="AW360" s="85"/>
      <c r="AX360" s="85"/>
      <c r="AY360" s="85"/>
      <c r="AZ360" s="85"/>
      <c r="BA360" s="86"/>
      <c r="BB360" s="86"/>
      <c r="BC360" s="86"/>
      <c r="BD360" s="85"/>
      <c r="BE360" s="79"/>
      <c r="BF360" s="79"/>
      <c r="BG360" s="79" t="s">
        <v>792</v>
      </c>
      <c r="BH360" s="79" t="s">
        <v>792</v>
      </c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40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  <c r="DS360" s="49"/>
      <c r="DT360" s="49"/>
      <c r="DU360" s="49"/>
      <c r="DV360" s="49"/>
      <c r="DW360" s="49"/>
      <c r="DX360" s="49"/>
      <c r="DY360" s="49"/>
      <c r="DZ360" s="49"/>
      <c r="EA360" s="49"/>
      <c r="EB360" s="49"/>
      <c r="EC360" s="49"/>
      <c r="ED360" s="49"/>
      <c r="EE360" s="49"/>
      <c r="EF360" s="49"/>
      <c r="EG360" s="73"/>
    </row>
    <row r="361" spans="1:137" ht="17" x14ac:dyDescent="0.2">
      <c r="BG361" s="79" t="s">
        <v>791</v>
      </c>
      <c r="BH361" s="79" t="s">
        <v>791</v>
      </c>
    </row>
    <row r="362" spans="1:137" ht="34" x14ac:dyDescent="0.2">
      <c r="BG362" s="88" t="s">
        <v>793</v>
      </c>
      <c r="BH362" s="88" t="s">
        <v>793</v>
      </c>
    </row>
    <row r="363" spans="1:137" ht="17" x14ac:dyDescent="0.2">
      <c r="BG363" s="79" t="s">
        <v>794</v>
      </c>
      <c r="BH363" s="79" t="s">
        <v>794</v>
      </c>
    </row>
  </sheetData>
  <sortState xmlns:xlrd2="http://schemas.microsoft.com/office/spreadsheetml/2017/richdata2" ref="A3:EM362">
    <sortCondition ref="A3:A36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AFE2-BDC0-2547-8406-FA9E55303FDE}">
  <dimension ref="A1:BR227"/>
  <sheetViews>
    <sheetView workbookViewId="0">
      <selection activeCell="H16" sqref="H16"/>
    </sheetView>
  </sheetViews>
  <sheetFormatPr baseColWidth="10" defaultRowHeight="16" x14ac:dyDescent="0.2"/>
  <cols>
    <col min="1" max="1" width="11.6640625" customWidth="1"/>
    <col min="2" max="2" width="16" customWidth="1"/>
    <col min="3" max="3" width="16.1640625" customWidth="1"/>
    <col min="4" max="4" width="10.83203125" style="92"/>
    <col min="5" max="5" width="11.6640625" style="92" customWidth="1"/>
    <col min="6" max="6" width="31.33203125" customWidth="1"/>
    <col min="7" max="7" width="14.6640625" customWidth="1"/>
    <col min="8" max="8" width="18.6640625" customWidth="1"/>
    <col min="9" max="9" width="19" customWidth="1"/>
    <col min="10" max="10" width="17.83203125" customWidth="1"/>
    <col min="11" max="11" width="30.83203125" customWidth="1"/>
    <col min="12" max="12" width="17" customWidth="1"/>
    <col min="13" max="13" width="27" customWidth="1"/>
    <col min="14" max="14" width="28.5" customWidth="1"/>
    <col min="15" max="15" width="31.83203125" customWidth="1"/>
    <col min="16" max="16" width="35" customWidth="1"/>
    <col min="17" max="19" width="35.33203125" customWidth="1"/>
    <col min="20" max="20" width="36.83203125" customWidth="1"/>
    <col min="21" max="21" width="33.1640625" customWidth="1"/>
    <col min="22" max="22" width="41.6640625" customWidth="1"/>
    <col min="23" max="23" width="43.1640625" customWidth="1"/>
    <col min="24" max="24" width="39.5" customWidth="1"/>
    <col min="25" max="25" width="44.6640625" customWidth="1"/>
    <col min="26" max="26" width="46.1640625" customWidth="1"/>
    <col min="27" max="27" width="42.5" customWidth="1"/>
    <col min="28" max="28" width="45" customWidth="1"/>
    <col min="29" max="29" width="46.5" customWidth="1"/>
    <col min="30" max="30" width="42.83203125" customWidth="1"/>
    <col min="31" max="31" width="45" customWidth="1"/>
    <col min="32" max="32" width="46.5" customWidth="1"/>
    <col min="33" max="33" width="42.83203125" customWidth="1"/>
    <col min="34" max="34" width="33.33203125" customWidth="1"/>
    <col min="35" max="35" width="36.5" customWidth="1"/>
    <col min="36" max="38" width="36.83203125" customWidth="1"/>
    <col min="39" max="39" width="38.33203125" customWidth="1"/>
    <col min="40" max="40" width="34.6640625" customWidth="1"/>
    <col min="41" max="41" width="43.1640625" customWidth="1"/>
    <col min="42" max="42" width="44.6640625" customWidth="1"/>
    <col min="43" max="43" width="41" customWidth="1"/>
    <col min="44" max="44" width="46.1640625" customWidth="1"/>
    <col min="45" max="45" width="47.6640625" customWidth="1"/>
    <col min="46" max="46" width="44" customWidth="1"/>
    <col min="47" max="47" width="46.5" customWidth="1"/>
    <col min="48" max="48" width="48" customWidth="1"/>
    <col min="49" max="49" width="44.33203125" customWidth="1"/>
    <col min="50" max="50" width="46.5" customWidth="1"/>
    <col min="51" max="51" width="48" customWidth="1"/>
    <col min="52" max="52" width="44.33203125" customWidth="1"/>
    <col min="53" max="53" width="35.6640625" customWidth="1"/>
    <col min="54" max="54" width="37" customWidth="1"/>
    <col min="55" max="55" width="33.5" customWidth="1"/>
    <col min="56" max="56" width="38.6640625" customWidth="1"/>
    <col min="57" max="57" width="40" customWidth="1"/>
    <col min="58" max="58" width="36.5" customWidth="1"/>
    <col min="59" max="59" width="39" customWidth="1"/>
    <col min="60" max="60" width="40.33203125" customWidth="1"/>
    <col min="61" max="61" width="36.83203125" customWidth="1"/>
    <col min="62" max="62" width="39" customWidth="1"/>
    <col min="63" max="63" width="40.33203125" customWidth="1"/>
    <col min="64" max="64" width="36.83203125" customWidth="1"/>
    <col min="65" max="65" width="24.6640625" customWidth="1"/>
    <col min="66" max="66" width="25.6640625" customWidth="1"/>
    <col min="67" max="67" width="24.33203125" customWidth="1"/>
    <col min="68" max="68" width="35.1640625" customWidth="1"/>
    <col min="69" max="69" width="36.1640625" customWidth="1"/>
    <col min="70" max="70" width="34.83203125" customWidth="1"/>
  </cols>
  <sheetData>
    <row r="1" spans="1:70" x14ac:dyDescent="0.2">
      <c r="A1" s="91" t="s">
        <v>797</v>
      </c>
      <c r="B1" t="s">
        <v>798</v>
      </c>
      <c r="C1" t="s">
        <v>799</v>
      </c>
      <c r="D1" s="92" t="s">
        <v>0</v>
      </c>
      <c r="E1" s="92" t="s">
        <v>800</v>
      </c>
      <c r="F1" t="s">
        <v>801</v>
      </c>
      <c r="G1" t="s">
        <v>802</v>
      </c>
      <c r="H1" t="s">
        <v>803</v>
      </c>
      <c r="I1" t="s">
        <v>804</v>
      </c>
      <c r="J1" t="s">
        <v>805</v>
      </c>
      <c r="K1" t="s">
        <v>796</v>
      </c>
      <c r="L1" t="s">
        <v>806</v>
      </c>
      <c r="M1" t="s">
        <v>807</v>
      </c>
      <c r="N1" t="s">
        <v>808</v>
      </c>
      <c r="O1" t="s">
        <v>809</v>
      </c>
      <c r="P1" t="s">
        <v>810</v>
      </c>
      <c r="Q1" t="s">
        <v>811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  <c r="X1" t="s">
        <v>818</v>
      </c>
      <c r="Y1" t="s">
        <v>819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  <c r="AL1" t="s">
        <v>832</v>
      </c>
      <c r="AM1" t="s">
        <v>833</v>
      </c>
      <c r="AN1" t="s">
        <v>834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842</v>
      </c>
      <c r="AW1" t="s">
        <v>843</v>
      </c>
      <c r="AX1" t="s">
        <v>844</v>
      </c>
      <c r="AY1" t="s">
        <v>845</v>
      </c>
      <c r="AZ1" t="s">
        <v>846</v>
      </c>
      <c r="BA1" t="s">
        <v>847</v>
      </c>
      <c r="BB1" t="s">
        <v>848</v>
      </c>
      <c r="BC1" t="s">
        <v>849</v>
      </c>
      <c r="BD1" t="s">
        <v>850</v>
      </c>
      <c r="BE1" t="s">
        <v>851</v>
      </c>
      <c r="BF1" t="s">
        <v>852</v>
      </c>
      <c r="BG1" t="s">
        <v>853</v>
      </c>
      <c r="BH1" t="s">
        <v>854</v>
      </c>
      <c r="BI1" t="s">
        <v>855</v>
      </c>
      <c r="BJ1" t="s">
        <v>856</v>
      </c>
      <c r="BK1" t="s">
        <v>857</v>
      </c>
      <c r="BL1" t="s">
        <v>858</v>
      </c>
      <c r="BM1" t="s">
        <v>859</v>
      </c>
      <c r="BN1" t="s">
        <v>860</v>
      </c>
      <c r="BO1" t="s">
        <v>861</v>
      </c>
      <c r="BP1" t="s">
        <v>862</v>
      </c>
      <c r="BQ1" t="s">
        <v>863</v>
      </c>
      <c r="BR1" t="s">
        <v>864</v>
      </c>
    </row>
    <row r="2" spans="1:70" x14ac:dyDescent="0.2">
      <c r="A2" s="93"/>
      <c r="B2">
        <v>61719</v>
      </c>
      <c r="C2" s="94">
        <v>0.5040162037037037</v>
      </c>
      <c r="D2" s="95" t="s">
        <v>34</v>
      </c>
      <c r="E2" s="95"/>
      <c r="F2" t="s">
        <v>865</v>
      </c>
      <c r="G2">
        <v>1</v>
      </c>
      <c r="H2">
        <v>895648</v>
      </c>
      <c r="I2" t="s">
        <v>866</v>
      </c>
      <c r="J2">
        <v>1</v>
      </c>
      <c r="K2">
        <v>75.6944444444444</v>
      </c>
      <c r="L2">
        <v>144</v>
      </c>
      <c r="M2">
        <v>832.34862385321105</v>
      </c>
      <c r="N2">
        <v>786</v>
      </c>
      <c r="O2">
        <v>895.42857142857099</v>
      </c>
      <c r="P2">
        <v>756.55172413793105</v>
      </c>
      <c r="Q2">
        <v>842.67857142857099</v>
      </c>
      <c r="R2">
        <v>838.29166666666595</v>
      </c>
      <c r="S2">
        <v>832.6</v>
      </c>
      <c r="T2">
        <v>871.11764705882297</v>
      </c>
      <c r="U2">
        <v>794.39999999999895</v>
      </c>
      <c r="V2">
        <v>950</v>
      </c>
      <c r="W2">
        <v>954.33333333333303</v>
      </c>
      <c r="X2">
        <v>793.29999999999905</v>
      </c>
      <c r="Y2">
        <v>688.89999999999895</v>
      </c>
      <c r="Z2">
        <v>831.888888888888</v>
      </c>
      <c r="AA2">
        <v>756.39999999999895</v>
      </c>
      <c r="AB2">
        <v>761.81818181818096</v>
      </c>
      <c r="AC2">
        <v>864.625</v>
      </c>
      <c r="AD2">
        <v>922</v>
      </c>
      <c r="AE2">
        <v>948.5</v>
      </c>
      <c r="AF2">
        <v>828.125</v>
      </c>
      <c r="AG2">
        <v>668.16666666666595</v>
      </c>
      <c r="AH2">
        <v>851.5</v>
      </c>
      <c r="AI2">
        <v>718</v>
      </c>
      <c r="AJ2">
        <v>825</v>
      </c>
      <c r="AK2">
        <v>748.5</v>
      </c>
      <c r="AL2">
        <v>793.5</v>
      </c>
      <c r="AM2">
        <v>823</v>
      </c>
      <c r="AN2">
        <v>734</v>
      </c>
      <c r="AO2">
        <v>920</v>
      </c>
      <c r="AP2">
        <v>841</v>
      </c>
      <c r="AQ2">
        <v>644.5</v>
      </c>
      <c r="AR2">
        <v>654</v>
      </c>
      <c r="AS2">
        <v>759</v>
      </c>
      <c r="AT2">
        <v>751</v>
      </c>
      <c r="AU2">
        <v>665</v>
      </c>
      <c r="AV2">
        <v>825</v>
      </c>
      <c r="AW2">
        <v>940</v>
      </c>
      <c r="AX2">
        <v>944.5</v>
      </c>
      <c r="AY2">
        <v>831.5</v>
      </c>
      <c r="AZ2">
        <v>659</v>
      </c>
      <c r="BA2">
        <v>25</v>
      </c>
      <c r="BB2">
        <v>25</v>
      </c>
      <c r="BC2">
        <v>16.6666666666666</v>
      </c>
      <c r="BD2">
        <v>16.6666666666666</v>
      </c>
      <c r="BE2">
        <v>25</v>
      </c>
      <c r="BF2">
        <v>16.6666666666666</v>
      </c>
      <c r="BG2">
        <v>8.3333333333333304</v>
      </c>
      <c r="BH2">
        <v>33.3333333333333</v>
      </c>
      <c r="BI2">
        <v>25</v>
      </c>
      <c r="BJ2">
        <v>16.6666666666666</v>
      </c>
      <c r="BK2">
        <v>33.3333333333333</v>
      </c>
      <c r="BL2">
        <v>50</v>
      </c>
      <c r="BM2">
        <v>26.5</v>
      </c>
      <c r="BN2">
        <v>-30.5</v>
      </c>
      <c r="BO2">
        <v>29.5</v>
      </c>
      <c r="BP2">
        <v>52.75</v>
      </c>
      <c r="BQ2">
        <v>-81.739942528735597</v>
      </c>
      <c r="BR2">
        <v>38.517647058823499</v>
      </c>
    </row>
    <row r="3" spans="1:70" x14ac:dyDescent="0.2">
      <c r="A3" s="96"/>
      <c r="B3">
        <v>60319</v>
      </c>
      <c r="C3" s="94">
        <v>0.36359953703703707</v>
      </c>
      <c r="D3" s="95" t="s">
        <v>41</v>
      </c>
      <c r="E3" s="95"/>
      <c r="F3" t="s">
        <v>867</v>
      </c>
      <c r="G3">
        <v>1</v>
      </c>
      <c r="H3">
        <v>1119242</v>
      </c>
      <c r="I3" t="s">
        <v>868</v>
      </c>
      <c r="J3">
        <v>1</v>
      </c>
      <c r="K3">
        <v>17.3611111111111</v>
      </c>
      <c r="L3">
        <v>144</v>
      </c>
      <c r="M3">
        <v>946.32</v>
      </c>
      <c r="N3">
        <v>878</v>
      </c>
      <c r="O3">
        <v>861.79999999999905</v>
      </c>
      <c r="P3">
        <v>919</v>
      </c>
      <c r="Q3">
        <v>1077</v>
      </c>
      <c r="R3">
        <v>1005.77777777777</v>
      </c>
      <c r="S3">
        <v>882.66666666666595</v>
      </c>
      <c r="T3">
        <v>1098.3333333333301</v>
      </c>
      <c r="U3">
        <v>832.71428571428498</v>
      </c>
      <c r="V3">
        <v>815.5</v>
      </c>
      <c r="W3">
        <v>855.75</v>
      </c>
      <c r="X3">
        <v>891</v>
      </c>
      <c r="Y3">
        <v>877</v>
      </c>
      <c r="Z3" t="s">
        <v>869</v>
      </c>
      <c r="AA3">
        <v>1003</v>
      </c>
      <c r="AB3">
        <v>985.5</v>
      </c>
      <c r="AC3">
        <v>1260</v>
      </c>
      <c r="AD3" t="s">
        <v>869</v>
      </c>
      <c r="AE3">
        <v>862.66666666666595</v>
      </c>
      <c r="AF3">
        <v>1300.5</v>
      </c>
      <c r="AG3">
        <v>631</v>
      </c>
      <c r="AH3">
        <v>804</v>
      </c>
      <c r="AI3">
        <v>953</v>
      </c>
      <c r="AJ3">
        <v>1093</v>
      </c>
      <c r="AK3">
        <v>914</v>
      </c>
      <c r="AL3">
        <v>878</v>
      </c>
      <c r="AM3">
        <v>917</v>
      </c>
      <c r="AN3">
        <v>748</v>
      </c>
      <c r="AO3">
        <v>815.5</v>
      </c>
      <c r="AP3">
        <v>856.5</v>
      </c>
      <c r="AQ3">
        <v>739.5</v>
      </c>
      <c r="AR3">
        <v>877</v>
      </c>
      <c r="AS3">
        <v>0</v>
      </c>
      <c r="AT3">
        <v>1003</v>
      </c>
      <c r="AU3">
        <v>985.5</v>
      </c>
      <c r="AV3">
        <v>1260</v>
      </c>
      <c r="AW3">
        <v>0</v>
      </c>
      <c r="AX3">
        <v>914</v>
      </c>
      <c r="AY3">
        <v>1504</v>
      </c>
      <c r="AZ3">
        <v>631</v>
      </c>
      <c r="BA3">
        <v>83.3333333333333</v>
      </c>
      <c r="BB3">
        <v>66.6666666666666</v>
      </c>
      <c r="BC3">
        <v>66.6666666666666</v>
      </c>
      <c r="BD3">
        <v>83.3333333333333</v>
      </c>
      <c r="BE3">
        <v>100</v>
      </c>
      <c r="BF3">
        <v>91.6666666666666</v>
      </c>
      <c r="BG3">
        <v>83.3333333333333</v>
      </c>
      <c r="BH3">
        <v>91.6666666666666</v>
      </c>
      <c r="BI3">
        <v>100</v>
      </c>
      <c r="BJ3">
        <v>75</v>
      </c>
      <c r="BK3">
        <v>66.6666666666666</v>
      </c>
      <c r="BL3">
        <v>83.3333333333333</v>
      </c>
      <c r="BM3">
        <v>-289</v>
      </c>
      <c r="BN3">
        <v>39</v>
      </c>
      <c r="BO3">
        <v>39</v>
      </c>
      <c r="BP3">
        <v>-215.2</v>
      </c>
      <c r="BQ3">
        <v>-86.7777777777778</v>
      </c>
      <c r="BR3">
        <v>215.666666666666</v>
      </c>
    </row>
    <row r="4" spans="1:70" x14ac:dyDescent="0.2">
      <c r="A4" s="91"/>
      <c r="B4">
        <v>60319</v>
      </c>
      <c r="C4" s="94">
        <v>0.36482638888888891</v>
      </c>
      <c r="D4" s="95" t="s">
        <v>45</v>
      </c>
      <c r="E4" s="95"/>
      <c r="F4" t="s">
        <v>870</v>
      </c>
      <c r="G4">
        <v>1</v>
      </c>
      <c r="H4">
        <v>767501</v>
      </c>
      <c r="I4" t="s">
        <v>868</v>
      </c>
      <c r="J4">
        <v>1</v>
      </c>
      <c r="K4">
        <v>79.1666666666666</v>
      </c>
      <c r="L4">
        <v>144</v>
      </c>
      <c r="M4">
        <v>786.95614035087704</v>
      </c>
      <c r="N4">
        <v>753.5</v>
      </c>
      <c r="O4">
        <v>821.59259259259204</v>
      </c>
      <c r="P4">
        <v>821.31034482758605</v>
      </c>
      <c r="Q4">
        <v>761.90625</v>
      </c>
      <c r="R4">
        <v>743.5</v>
      </c>
      <c r="S4">
        <v>810.88372093023202</v>
      </c>
      <c r="T4">
        <v>835.87878787878697</v>
      </c>
      <c r="U4">
        <v>717.39473684210498</v>
      </c>
      <c r="V4">
        <v>839.7</v>
      </c>
      <c r="W4">
        <v>853.85714285714198</v>
      </c>
      <c r="X4">
        <v>780.89999999999895</v>
      </c>
      <c r="Y4">
        <v>932.66666666666595</v>
      </c>
      <c r="Z4">
        <v>851.5</v>
      </c>
      <c r="AA4">
        <v>690.89999999999895</v>
      </c>
      <c r="AB4">
        <v>724.91666666666595</v>
      </c>
      <c r="AC4">
        <v>867.5</v>
      </c>
      <c r="AD4">
        <v>700.7</v>
      </c>
      <c r="AE4">
        <v>781.5</v>
      </c>
      <c r="AF4">
        <v>736.16666666666595</v>
      </c>
      <c r="AG4">
        <v>692</v>
      </c>
      <c r="AH4">
        <v>836</v>
      </c>
      <c r="AI4">
        <v>722</v>
      </c>
      <c r="AJ4">
        <v>734</v>
      </c>
      <c r="AK4">
        <v>771.5</v>
      </c>
      <c r="AL4">
        <v>800</v>
      </c>
      <c r="AM4">
        <v>789</v>
      </c>
      <c r="AN4">
        <v>682.5</v>
      </c>
      <c r="AO4">
        <v>874</v>
      </c>
      <c r="AP4">
        <v>836</v>
      </c>
      <c r="AQ4">
        <v>686.5</v>
      </c>
      <c r="AR4">
        <v>1057</v>
      </c>
      <c r="AS4">
        <v>722.5</v>
      </c>
      <c r="AT4">
        <v>674.5</v>
      </c>
      <c r="AU4">
        <v>723</v>
      </c>
      <c r="AV4">
        <v>905</v>
      </c>
      <c r="AW4">
        <v>637</v>
      </c>
      <c r="AX4">
        <v>790.5</v>
      </c>
      <c r="AY4">
        <v>741.5</v>
      </c>
      <c r="AZ4">
        <v>709</v>
      </c>
      <c r="BA4">
        <v>16.6666666666666</v>
      </c>
      <c r="BB4">
        <v>41.6666666666666</v>
      </c>
      <c r="BC4">
        <v>16.6666666666666</v>
      </c>
      <c r="BD4">
        <v>25</v>
      </c>
      <c r="BE4">
        <v>16.6666666666666</v>
      </c>
      <c r="BF4">
        <v>16.6666666666666</v>
      </c>
      <c r="BG4">
        <v>0</v>
      </c>
      <c r="BH4">
        <v>16.6666666666666</v>
      </c>
      <c r="BI4">
        <v>16.6666666666666</v>
      </c>
      <c r="BJ4">
        <v>0</v>
      </c>
      <c r="BK4">
        <v>50</v>
      </c>
      <c r="BL4">
        <v>33.3333333333333</v>
      </c>
      <c r="BM4">
        <v>102</v>
      </c>
      <c r="BN4">
        <v>-49.5</v>
      </c>
      <c r="BO4">
        <v>-11</v>
      </c>
      <c r="BP4">
        <v>59.686342592592602</v>
      </c>
      <c r="BQ4">
        <v>77.810344827586107</v>
      </c>
      <c r="BR4">
        <v>24.995066948555198</v>
      </c>
    </row>
    <row r="5" spans="1:70" x14ac:dyDescent="0.2">
      <c r="A5" s="97"/>
      <c r="B5">
        <v>60319</v>
      </c>
      <c r="C5" s="94">
        <v>0.3637037037037037</v>
      </c>
      <c r="D5" s="95" t="s">
        <v>47</v>
      </c>
      <c r="E5" s="95"/>
      <c r="F5" t="s">
        <v>871</v>
      </c>
      <c r="G5">
        <v>1</v>
      </c>
      <c r="H5">
        <v>875909</v>
      </c>
      <c r="I5" t="s">
        <v>866</v>
      </c>
      <c r="J5">
        <v>1</v>
      </c>
      <c r="K5">
        <v>84.0277777777777</v>
      </c>
      <c r="L5">
        <v>144</v>
      </c>
      <c r="M5">
        <v>1013.72727272727</v>
      </c>
      <c r="N5">
        <v>996</v>
      </c>
      <c r="O5">
        <v>1063.2903225806399</v>
      </c>
      <c r="P5">
        <v>1011.16129032258</v>
      </c>
      <c r="Q5">
        <v>955.26923076923003</v>
      </c>
      <c r="R5">
        <v>1015.63636363636</v>
      </c>
      <c r="S5">
        <v>1007.57142857142</v>
      </c>
      <c r="T5">
        <v>1138.45945945945</v>
      </c>
      <c r="U5">
        <v>910</v>
      </c>
      <c r="V5">
        <v>1081.7</v>
      </c>
      <c r="W5">
        <v>1150.8181818181799</v>
      </c>
      <c r="X5">
        <v>948.6</v>
      </c>
      <c r="Y5">
        <v>1017.89999999999</v>
      </c>
      <c r="Z5">
        <v>1152.5</v>
      </c>
      <c r="AA5">
        <v>876.54545454545405</v>
      </c>
      <c r="AB5">
        <v>937</v>
      </c>
      <c r="AC5">
        <v>1133.4000000000001</v>
      </c>
      <c r="AD5">
        <v>886.29999999999905</v>
      </c>
      <c r="AE5">
        <v>1001.36363636363</v>
      </c>
      <c r="AF5">
        <v>1115.6363636363601</v>
      </c>
      <c r="AG5">
        <v>929.90909090908997</v>
      </c>
      <c r="AH5">
        <v>1119</v>
      </c>
      <c r="AI5">
        <v>1028</v>
      </c>
      <c r="AJ5">
        <v>933</v>
      </c>
      <c r="AK5">
        <v>999</v>
      </c>
      <c r="AL5">
        <v>986</v>
      </c>
      <c r="AM5">
        <v>1083</v>
      </c>
      <c r="AN5">
        <v>931</v>
      </c>
      <c r="AO5">
        <v>1122</v>
      </c>
      <c r="AP5">
        <v>1207</v>
      </c>
      <c r="AQ5">
        <v>1007</v>
      </c>
      <c r="AR5">
        <v>991.5</v>
      </c>
      <c r="AS5">
        <v>1082.5</v>
      </c>
      <c r="AT5">
        <v>811</v>
      </c>
      <c r="AU5">
        <v>889</v>
      </c>
      <c r="AV5">
        <v>1243</v>
      </c>
      <c r="AW5">
        <v>933</v>
      </c>
      <c r="AX5">
        <v>996</v>
      </c>
      <c r="AY5">
        <v>1082</v>
      </c>
      <c r="AZ5">
        <v>955</v>
      </c>
      <c r="BA5">
        <v>16.6666666666666</v>
      </c>
      <c r="BB5">
        <v>8.3333333333333304</v>
      </c>
      <c r="BC5">
        <v>16.6666666666666</v>
      </c>
      <c r="BD5">
        <v>16.6666666666666</v>
      </c>
      <c r="BE5">
        <v>16.6666666666666</v>
      </c>
      <c r="BF5">
        <v>8.3333333333333304</v>
      </c>
      <c r="BG5">
        <v>8.3333333333333304</v>
      </c>
      <c r="BH5">
        <v>58.3333333333333</v>
      </c>
      <c r="BI5">
        <v>16.6666666666666</v>
      </c>
      <c r="BJ5">
        <v>8.3333333333333304</v>
      </c>
      <c r="BK5">
        <v>8.3333333333333304</v>
      </c>
      <c r="BL5">
        <v>8.3333333333333304</v>
      </c>
      <c r="BM5">
        <v>186</v>
      </c>
      <c r="BN5">
        <v>29</v>
      </c>
      <c r="BO5">
        <v>97</v>
      </c>
      <c r="BP5">
        <v>108.021091811414</v>
      </c>
      <c r="BQ5">
        <v>-4.4750733137829899</v>
      </c>
      <c r="BR5">
        <v>130.88803088802999</v>
      </c>
    </row>
    <row r="6" spans="1:70" x14ac:dyDescent="0.2">
      <c r="A6" s="98"/>
      <c r="B6">
        <v>60319</v>
      </c>
      <c r="C6" s="94">
        <v>0.36415509259259254</v>
      </c>
      <c r="D6" s="95" t="s">
        <v>51</v>
      </c>
      <c r="E6" s="95"/>
      <c r="F6" t="s">
        <v>872</v>
      </c>
      <c r="G6">
        <v>1</v>
      </c>
      <c r="H6">
        <v>990221</v>
      </c>
      <c r="I6" t="s">
        <v>868</v>
      </c>
      <c r="J6">
        <v>1</v>
      </c>
      <c r="K6">
        <v>70.1388888888888</v>
      </c>
      <c r="L6">
        <v>144</v>
      </c>
      <c r="M6">
        <v>1088.6138613861301</v>
      </c>
      <c r="N6">
        <v>1074</v>
      </c>
      <c r="O6">
        <v>1118.4615384615299</v>
      </c>
      <c r="P6">
        <v>1163.8260869565199</v>
      </c>
      <c r="Q6">
        <v>1003.8461538461499</v>
      </c>
      <c r="R6">
        <v>1077</v>
      </c>
      <c r="S6">
        <v>1151.7777777777701</v>
      </c>
      <c r="T6">
        <v>1145.92592592592</v>
      </c>
      <c r="U6">
        <v>988.05263157894694</v>
      </c>
      <c r="V6">
        <v>1178.0999999999899</v>
      </c>
      <c r="W6">
        <v>1155.8333333333301</v>
      </c>
      <c r="X6">
        <v>1036.4000000000001</v>
      </c>
      <c r="Y6">
        <v>1205.1111111111099</v>
      </c>
      <c r="Z6">
        <v>1117.4000000000001</v>
      </c>
      <c r="AA6">
        <v>1148.3333333333301</v>
      </c>
      <c r="AB6">
        <v>1038.625</v>
      </c>
      <c r="AC6">
        <v>1064.2</v>
      </c>
      <c r="AD6">
        <v>893.625</v>
      </c>
      <c r="AE6">
        <v>1169.7777777777701</v>
      </c>
      <c r="AF6">
        <v>1296</v>
      </c>
      <c r="AG6">
        <v>881.63636363636294</v>
      </c>
      <c r="AH6">
        <v>1092</v>
      </c>
      <c r="AI6">
        <v>1092</v>
      </c>
      <c r="AJ6">
        <v>1025</v>
      </c>
      <c r="AK6">
        <v>1039.5</v>
      </c>
      <c r="AL6">
        <v>1099</v>
      </c>
      <c r="AM6">
        <v>1118</v>
      </c>
      <c r="AN6">
        <v>921</v>
      </c>
      <c r="AO6">
        <v>1118</v>
      </c>
      <c r="AP6">
        <v>1148</v>
      </c>
      <c r="AQ6">
        <v>980.5</v>
      </c>
      <c r="AR6">
        <v>1102</v>
      </c>
      <c r="AS6">
        <v>1092</v>
      </c>
      <c r="AT6">
        <v>1048</v>
      </c>
      <c r="AU6">
        <v>1028</v>
      </c>
      <c r="AV6">
        <v>1107</v>
      </c>
      <c r="AW6">
        <v>839.5</v>
      </c>
      <c r="AX6">
        <v>1195</v>
      </c>
      <c r="AY6">
        <v>1433.5</v>
      </c>
      <c r="AZ6">
        <v>873</v>
      </c>
      <c r="BA6">
        <v>16.6666666666666</v>
      </c>
      <c r="BB6">
        <v>50</v>
      </c>
      <c r="BC6">
        <v>16.6666666666666</v>
      </c>
      <c r="BD6">
        <v>25</v>
      </c>
      <c r="BE6">
        <v>58.3333333333333</v>
      </c>
      <c r="BF6">
        <v>25</v>
      </c>
      <c r="BG6">
        <v>33.3333333333333</v>
      </c>
      <c r="BH6">
        <v>16.6666666666666</v>
      </c>
      <c r="BI6">
        <v>33.3333333333333</v>
      </c>
      <c r="BJ6">
        <v>25</v>
      </c>
      <c r="BK6">
        <v>50</v>
      </c>
      <c r="BL6">
        <v>8.3333333333333304</v>
      </c>
      <c r="BM6">
        <v>67</v>
      </c>
      <c r="BN6">
        <v>52.5</v>
      </c>
      <c r="BO6">
        <v>19</v>
      </c>
      <c r="BP6">
        <v>114.615384615384</v>
      </c>
      <c r="BQ6">
        <v>86.826086956521706</v>
      </c>
      <c r="BR6">
        <v>-5.8518518518519604</v>
      </c>
    </row>
    <row r="7" spans="1:70" x14ac:dyDescent="0.2">
      <c r="A7" s="98"/>
      <c r="B7">
        <v>60319</v>
      </c>
      <c r="C7" s="94">
        <v>0.37824074074074071</v>
      </c>
      <c r="D7" s="95" t="s">
        <v>57</v>
      </c>
      <c r="E7" s="95"/>
      <c r="F7" t="s">
        <v>873</v>
      </c>
      <c r="G7">
        <v>1</v>
      </c>
      <c r="H7">
        <v>832106</v>
      </c>
      <c r="I7" t="s">
        <v>868</v>
      </c>
      <c r="J7">
        <v>1</v>
      </c>
      <c r="K7">
        <v>82.6388888888888</v>
      </c>
      <c r="L7">
        <v>144</v>
      </c>
      <c r="M7">
        <v>974.21008403361304</v>
      </c>
      <c r="N7">
        <v>955</v>
      </c>
      <c r="O7">
        <v>1050.1666666666599</v>
      </c>
      <c r="P7">
        <v>1043.6896551724101</v>
      </c>
      <c r="Q7">
        <v>912</v>
      </c>
      <c r="R7">
        <v>893.29999999999905</v>
      </c>
      <c r="S7">
        <v>894.73170731707296</v>
      </c>
      <c r="T7">
        <v>1076.62790697674</v>
      </c>
      <c r="U7">
        <v>941.48571428571404</v>
      </c>
      <c r="V7">
        <v>887.72727272727195</v>
      </c>
      <c r="W7">
        <v>1227.9166666666599</v>
      </c>
      <c r="X7">
        <v>1000.71428571428</v>
      </c>
      <c r="Y7">
        <v>1063.8181818181799</v>
      </c>
      <c r="Z7">
        <v>1128.4000000000001</v>
      </c>
      <c r="AA7">
        <v>910.125</v>
      </c>
      <c r="AB7">
        <v>830.5</v>
      </c>
      <c r="AC7">
        <v>969.79999999999905</v>
      </c>
      <c r="AD7">
        <v>935.7</v>
      </c>
      <c r="AE7">
        <v>768</v>
      </c>
      <c r="AF7">
        <v>961.63636363636294</v>
      </c>
      <c r="AG7">
        <v>930.89999999999895</v>
      </c>
      <c r="AH7">
        <v>1062</v>
      </c>
      <c r="AI7">
        <v>972</v>
      </c>
      <c r="AJ7">
        <v>939</v>
      </c>
      <c r="AK7">
        <v>818</v>
      </c>
      <c r="AL7">
        <v>883</v>
      </c>
      <c r="AM7">
        <v>1038</v>
      </c>
      <c r="AN7">
        <v>926</v>
      </c>
      <c r="AO7">
        <v>883</v>
      </c>
      <c r="AP7">
        <v>1301</v>
      </c>
      <c r="AQ7">
        <v>978</v>
      </c>
      <c r="AR7">
        <v>1042</v>
      </c>
      <c r="AS7">
        <v>1002.5</v>
      </c>
      <c r="AT7">
        <v>874.5</v>
      </c>
      <c r="AU7">
        <v>883.5</v>
      </c>
      <c r="AV7">
        <v>971</v>
      </c>
      <c r="AW7">
        <v>939</v>
      </c>
      <c r="AX7">
        <v>734</v>
      </c>
      <c r="AY7">
        <v>852</v>
      </c>
      <c r="AZ7">
        <v>805.5</v>
      </c>
      <c r="BA7">
        <v>8.3333333333333304</v>
      </c>
      <c r="BB7">
        <v>0</v>
      </c>
      <c r="BC7">
        <v>41.6666666666666</v>
      </c>
      <c r="BD7">
        <v>8.3333333333333304</v>
      </c>
      <c r="BE7">
        <v>16.6666666666666</v>
      </c>
      <c r="BF7">
        <v>33.3333333333333</v>
      </c>
      <c r="BG7">
        <v>16.6666666666666</v>
      </c>
      <c r="BH7">
        <v>16.6666666666666</v>
      </c>
      <c r="BI7">
        <v>16.6666666666666</v>
      </c>
      <c r="BJ7">
        <v>25</v>
      </c>
      <c r="BK7">
        <v>8.3333333333333304</v>
      </c>
      <c r="BL7">
        <v>16.6666666666666</v>
      </c>
      <c r="BM7">
        <v>123</v>
      </c>
      <c r="BN7">
        <v>154</v>
      </c>
      <c r="BO7">
        <v>155</v>
      </c>
      <c r="BP7">
        <v>138.166666666666</v>
      </c>
      <c r="BQ7">
        <v>150.389655172413</v>
      </c>
      <c r="BR7">
        <v>181.896199659671</v>
      </c>
    </row>
    <row r="8" spans="1:70" x14ac:dyDescent="0.2">
      <c r="A8" s="97"/>
      <c r="B8">
        <v>60319</v>
      </c>
      <c r="C8" s="94">
        <v>0.37754629629629632</v>
      </c>
      <c r="D8" s="95" t="s">
        <v>59</v>
      </c>
      <c r="E8" s="95"/>
      <c r="F8" t="s">
        <v>874</v>
      </c>
      <c r="G8">
        <v>1</v>
      </c>
      <c r="H8">
        <v>831643</v>
      </c>
      <c r="I8" t="s">
        <v>866</v>
      </c>
      <c r="J8">
        <v>1</v>
      </c>
      <c r="K8">
        <v>95.1388888888888</v>
      </c>
      <c r="L8">
        <v>144</v>
      </c>
      <c r="M8">
        <v>981.81751824817502</v>
      </c>
      <c r="N8">
        <v>921</v>
      </c>
      <c r="O8">
        <v>1016.76470588235</v>
      </c>
      <c r="P8">
        <v>1069.0857142857101</v>
      </c>
      <c r="Q8">
        <v>913.63636363636294</v>
      </c>
      <c r="R8">
        <v>924.88571428571402</v>
      </c>
      <c r="S8">
        <v>969.888888888888</v>
      </c>
      <c r="T8">
        <v>1001.54347826086</v>
      </c>
      <c r="U8">
        <v>973.76086956521704</v>
      </c>
      <c r="V8">
        <v>1077.0909090908999</v>
      </c>
      <c r="W8">
        <v>1043.0833333333301</v>
      </c>
      <c r="X8">
        <v>927.72727272727195</v>
      </c>
      <c r="Y8">
        <v>958.09090909090901</v>
      </c>
      <c r="Z8">
        <v>1122.8333333333301</v>
      </c>
      <c r="AA8">
        <v>1117.0833333333301</v>
      </c>
      <c r="AB8">
        <v>924.36363636363603</v>
      </c>
      <c r="AC8">
        <v>931.18181818181802</v>
      </c>
      <c r="AD8">
        <v>885.36363636363603</v>
      </c>
      <c r="AE8">
        <v>924.16666666666595</v>
      </c>
      <c r="AF8">
        <v>894.27272727272702</v>
      </c>
      <c r="AG8">
        <v>953.66666666666595</v>
      </c>
      <c r="AH8">
        <v>967.5</v>
      </c>
      <c r="AI8">
        <v>1025</v>
      </c>
      <c r="AJ8">
        <v>884</v>
      </c>
      <c r="AK8">
        <v>853</v>
      </c>
      <c r="AL8">
        <v>926</v>
      </c>
      <c r="AM8">
        <v>962.5</v>
      </c>
      <c r="AN8">
        <v>898.5</v>
      </c>
      <c r="AO8">
        <v>979</v>
      </c>
      <c r="AP8">
        <v>962</v>
      </c>
      <c r="AQ8">
        <v>903</v>
      </c>
      <c r="AR8">
        <v>926</v>
      </c>
      <c r="AS8">
        <v>1137</v>
      </c>
      <c r="AT8">
        <v>1176</v>
      </c>
      <c r="AU8">
        <v>853</v>
      </c>
      <c r="AV8">
        <v>922</v>
      </c>
      <c r="AW8">
        <v>876</v>
      </c>
      <c r="AX8">
        <v>847</v>
      </c>
      <c r="AY8">
        <v>894</v>
      </c>
      <c r="AZ8">
        <v>800.5</v>
      </c>
      <c r="BA8">
        <v>8.3333333333333304</v>
      </c>
      <c r="BB8">
        <v>0</v>
      </c>
      <c r="BC8">
        <v>8.3333333333333304</v>
      </c>
      <c r="BD8">
        <v>8.3333333333333304</v>
      </c>
      <c r="BE8">
        <v>0</v>
      </c>
      <c r="BF8">
        <v>0</v>
      </c>
      <c r="BG8">
        <v>8.3333333333333304</v>
      </c>
      <c r="BH8">
        <v>8.3333333333333304</v>
      </c>
      <c r="BI8">
        <v>8.3333333333333304</v>
      </c>
      <c r="BJ8">
        <v>0</v>
      </c>
      <c r="BK8">
        <v>8.3333333333333304</v>
      </c>
      <c r="BL8">
        <v>0</v>
      </c>
      <c r="BM8">
        <v>83.5</v>
      </c>
      <c r="BN8">
        <v>172</v>
      </c>
      <c r="BO8">
        <v>36.5</v>
      </c>
      <c r="BP8">
        <v>103.128342245989</v>
      </c>
      <c r="BQ8">
        <v>144.19999999999899</v>
      </c>
      <c r="BR8">
        <v>31.654589371980599</v>
      </c>
    </row>
    <row r="9" spans="1:70" x14ac:dyDescent="0.2">
      <c r="A9" s="96"/>
      <c r="B9">
        <v>60319</v>
      </c>
      <c r="C9" s="94">
        <v>0.37763888888888886</v>
      </c>
      <c r="D9" s="95" t="s">
        <v>61</v>
      </c>
      <c r="E9" s="95"/>
      <c r="F9" t="s">
        <v>875</v>
      </c>
      <c r="G9">
        <v>1</v>
      </c>
      <c r="H9">
        <v>796828</v>
      </c>
      <c r="I9" t="s">
        <v>868</v>
      </c>
      <c r="J9">
        <v>1</v>
      </c>
      <c r="K9">
        <v>91.6666666666666</v>
      </c>
      <c r="L9">
        <v>144</v>
      </c>
      <c r="M9">
        <v>903.73484848484804</v>
      </c>
      <c r="N9">
        <v>852</v>
      </c>
      <c r="O9">
        <v>949.67647058823502</v>
      </c>
      <c r="P9">
        <v>925.27272727272702</v>
      </c>
      <c r="Q9">
        <v>899.625</v>
      </c>
      <c r="R9">
        <v>838.84848484848396</v>
      </c>
      <c r="S9">
        <v>929.6</v>
      </c>
      <c r="T9">
        <v>973.97674418604595</v>
      </c>
      <c r="U9">
        <v>808.63636363636294</v>
      </c>
      <c r="V9">
        <v>970.81818181818096</v>
      </c>
      <c r="W9">
        <v>1105</v>
      </c>
      <c r="X9">
        <v>787.91666666666595</v>
      </c>
      <c r="Y9">
        <v>1020</v>
      </c>
      <c r="Z9">
        <v>876.36363636363603</v>
      </c>
      <c r="AA9">
        <v>879.45454545454504</v>
      </c>
      <c r="AB9">
        <v>879.09090909090901</v>
      </c>
      <c r="AC9">
        <v>1074</v>
      </c>
      <c r="AD9">
        <v>761.63636363636294</v>
      </c>
      <c r="AE9">
        <v>855.25</v>
      </c>
      <c r="AF9">
        <v>849.63636363636294</v>
      </c>
      <c r="AG9">
        <v>807.29999999999905</v>
      </c>
      <c r="AH9">
        <v>895</v>
      </c>
      <c r="AI9">
        <v>894</v>
      </c>
      <c r="AJ9">
        <v>798</v>
      </c>
      <c r="AK9">
        <v>824</v>
      </c>
      <c r="AL9">
        <v>848</v>
      </c>
      <c r="AM9">
        <v>910</v>
      </c>
      <c r="AN9">
        <v>765</v>
      </c>
      <c r="AO9">
        <v>880</v>
      </c>
      <c r="AP9">
        <v>996</v>
      </c>
      <c r="AQ9">
        <v>765</v>
      </c>
      <c r="AR9">
        <v>872</v>
      </c>
      <c r="AS9">
        <v>894</v>
      </c>
      <c r="AT9">
        <v>900</v>
      </c>
      <c r="AU9">
        <v>771</v>
      </c>
      <c r="AV9">
        <v>1096.5</v>
      </c>
      <c r="AW9">
        <v>753</v>
      </c>
      <c r="AX9">
        <v>833.5</v>
      </c>
      <c r="AY9">
        <v>887</v>
      </c>
      <c r="AZ9">
        <v>756</v>
      </c>
      <c r="BA9">
        <v>8.3333333333333304</v>
      </c>
      <c r="BB9">
        <v>8.3333333333333304</v>
      </c>
      <c r="BC9">
        <v>0</v>
      </c>
      <c r="BD9">
        <v>8.3333333333333304</v>
      </c>
      <c r="BE9">
        <v>8.3333333333333304</v>
      </c>
      <c r="BF9">
        <v>8.3333333333333304</v>
      </c>
      <c r="BG9">
        <v>8.3333333333333304</v>
      </c>
      <c r="BH9">
        <v>16.6666666666666</v>
      </c>
      <c r="BI9">
        <v>8.3333333333333304</v>
      </c>
      <c r="BJ9">
        <v>0</v>
      </c>
      <c r="BK9">
        <v>8.3333333333333304</v>
      </c>
      <c r="BL9">
        <v>16.6666666666666</v>
      </c>
      <c r="BM9">
        <v>97</v>
      </c>
      <c r="BN9">
        <v>70</v>
      </c>
      <c r="BO9">
        <v>62</v>
      </c>
      <c r="BP9">
        <v>50.051470588235198</v>
      </c>
      <c r="BQ9">
        <v>86.424242424242294</v>
      </c>
      <c r="BR9">
        <v>44.376744186046402</v>
      </c>
    </row>
    <row r="10" spans="1:70" x14ac:dyDescent="0.2">
      <c r="A10" s="91"/>
      <c r="B10">
        <v>60319</v>
      </c>
      <c r="C10" s="94">
        <v>0.37756944444444446</v>
      </c>
      <c r="D10" s="95" t="s">
        <v>64</v>
      </c>
      <c r="E10" s="95"/>
      <c r="F10" t="s">
        <v>876</v>
      </c>
      <c r="G10">
        <v>1</v>
      </c>
      <c r="H10">
        <v>889774</v>
      </c>
      <c r="I10" t="s">
        <v>868</v>
      </c>
      <c r="J10">
        <v>1</v>
      </c>
      <c r="K10">
        <v>56.25</v>
      </c>
      <c r="L10">
        <v>144</v>
      </c>
      <c r="M10">
        <v>997.46913580246905</v>
      </c>
      <c r="N10">
        <v>970</v>
      </c>
      <c r="O10">
        <v>1111.6666666666599</v>
      </c>
      <c r="P10">
        <v>1000.44444444444</v>
      </c>
      <c r="Q10">
        <v>958.04545454545405</v>
      </c>
      <c r="R10">
        <v>918.25</v>
      </c>
      <c r="S10">
        <v>925.59259259259204</v>
      </c>
      <c r="T10">
        <v>1127.3181818181799</v>
      </c>
      <c r="U10">
        <v>968.84375</v>
      </c>
      <c r="V10">
        <v>965.28571428571399</v>
      </c>
      <c r="W10">
        <v>1363</v>
      </c>
      <c r="X10">
        <v>1085.88888888888</v>
      </c>
      <c r="Y10">
        <v>836.142857142857</v>
      </c>
      <c r="Z10">
        <v>1126.4000000000001</v>
      </c>
      <c r="AA10">
        <v>1087.1666666666599</v>
      </c>
      <c r="AB10">
        <v>1020.71428571428</v>
      </c>
      <c r="AC10">
        <v>1026.1666666666599</v>
      </c>
      <c r="AD10">
        <v>863.888888888888</v>
      </c>
      <c r="AE10">
        <v>872.66666666666595</v>
      </c>
      <c r="AF10">
        <v>1032.8333333333301</v>
      </c>
      <c r="AG10">
        <v>866.5</v>
      </c>
      <c r="AH10">
        <v>1090</v>
      </c>
      <c r="AI10">
        <v>961.5</v>
      </c>
      <c r="AJ10">
        <v>959.5</v>
      </c>
      <c r="AK10">
        <v>848.5</v>
      </c>
      <c r="AL10">
        <v>863</v>
      </c>
      <c r="AM10">
        <v>1265.5</v>
      </c>
      <c r="AN10">
        <v>995.5</v>
      </c>
      <c r="AO10">
        <v>829</v>
      </c>
      <c r="AP10">
        <v>1368</v>
      </c>
      <c r="AQ10">
        <v>1090</v>
      </c>
      <c r="AR10">
        <v>897</v>
      </c>
      <c r="AS10">
        <v>1059</v>
      </c>
      <c r="AT10">
        <v>1073</v>
      </c>
      <c r="AU10">
        <v>970</v>
      </c>
      <c r="AV10">
        <v>1107</v>
      </c>
      <c r="AW10">
        <v>843</v>
      </c>
      <c r="AX10">
        <v>773</v>
      </c>
      <c r="AY10">
        <v>1082.5</v>
      </c>
      <c r="AZ10">
        <v>874</v>
      </c>
      <c r="BA10">
        <v>41.6666666666666</v>
      </c>
      <c r="BB10">
        <v>58.3333333333333</v>
      </c>
      <c r="BC10">
        <v>25</v>
      </c>
      <c r="BD10">
        <v>41.6666666666666</v>
      </c>
      <c r="BE10">
        <v>58.3333333333333</v>
      </c>
      <c r="BF10">
        <v>50</v>
      </c>
      <c r="BG10">
        <v>41.6666666666666</v>
      </c>
      <c r="BH10">
        <v>50</v>
      </c>
      <c r="BI10">
        <v>25</v>
      </c>
      <c r="BJ10">
        <v>50</v>
      </c>
      <c r="BK10">
        <v>50</v>
      </c>
      <c r="BL10">
        <v>33.3333333333333</v>
      </c>
      <c r="BM10">
        <v>130.5</v>
      </c>
      <c r="BN10">
        <v>113</v>
      </c>
      <c r="BO10">
        <v>402.5</v>
      </c>
      <c r="BP10">
        <v>153.62121212121201</v>
      </c>
      <c r="BQ10">
        <v>82.1944444444444</v>
      </c>
      <c r="BR10">
        <v>201.725589225589</v>
      </c>
    </row>
    <row r="11" spans="1:70" x14ac:dyDescent="0.2">
      <c r="A11" s="91"/>
      <c r="B11">
        <v>60319</v>
      </c>
      <c r="C11" s="94">
        <v>0.39013888888888887</v>
      </c>
      <c r="D11" s="95" t="s">
        <v>72</v>
      </c>
      <c r="E11" s="95"/>
      <c r="F11" t="s">
        <v>877</v>
      </c>
      <c r="G11">
        <v>1</v>
      </c>
      <c r="H11">
        <v>814152</v>
      </c>
      <c r="I11" t="s">
        <v>868</v>
      </c>
      <c r="J11">
        <v>1</v>
      </c>
      <c r="K11">
        <v>23.6111111111111</v>
      </c>
      <c r="L11">
        <v>144</v>
      </c>
      <c r="M11">
        <v>865.17647058823502</v>
      </c>
      <c r="N11">
        <v>878</v>
      </c>
      <c r="O11">
        <v>1205.1428571428501</v>
      </c>
      <c r="P11">
        <v>883.11111111111097</v>
      </c>
      <c r="Q11">
        <v>677.33333333333303</v>
      </c>
      <c r="R11">
        <v>770.66666666666595</v>
      </c>
      <c r="S11">
        <v>650.875</v>
      </c>
      <c r="T11">
        <v>932.35</v>
      </c>
      <c r="U11">
        <v>927</v>
      </c>
      <c r="V11">
        <v>1619</v>
      </c>
      <c r="W11">
        <v>1136.1666666666599</v>
      </c>
      <c r="X11" t="s">
        <v>869</v>
      </c>
      <c r="Y11">
        <v>770</v>
      </c>
      <c r="Z11">
        <v>848.79999999999905</v>
      </c>
      <c r="AA11">
        <v>1082</v>
      </c>
      <c r="AB11">
        <v>288.666666666666</v>
      </c>
      <c r="AC11">
        <v>884</v>
      </c>
      <c r="AD11">
        <v>859.33333333333303</v>
      </c>
      <c r="AE11">
        <v>591</v>
      </c>
      <c r="AF11">
        <v>822.33333333333303</v>
      </c>
      <c r="AG11">
        <v>820</v>
      </c>
      <c r="AH11">
        <v>1224</v>
      </c>
      <c r="AI11">
        <v>888</v>
      </c>
      <c r="AJ11">
        <v>608</v>
      </c>
      <c r="AK11">
        <v>820</v>
      </c>
      <c r="AL11">
        <v>547.5</v>
      </c>
      <c r="AM11">
        <v>946.5</v>
      </c>
      <c r="AN11">
        <v>767.5</v>
      </c>
      <c r="AO11">
        <v>1619</v>
      </c>
      <c r="AP11">
        <v>1187.5</v>
      </c>
      <c r="AQ11">
        <v>0</v>
      </c>
      <c r="AR11">
        <v>770</v>
      </c>
      <c r="AS11">
        <v>888</v>
      </c>
      <c r="AT11">
        <v>1082</v>
      </c>
      <c r="AU11">
        <v>84</v>
      </c>
      <c r="AV11">
        <v>895</v>
      </c>
      <c r="AW11">
        <v>608</v>
      </c>
      <c r="AX11">
        <v>591</v>
      </c>
      <c r="AY11">
        <v>798</v>
      </c>
      <c r="AZ11">
        <v>820</v>
      </c>
      <c r="BA11">
        <v>91.6666666666666</v>
      </c>
      <c r="BB11">
        <v>50</v>
      </c>
      <c r="BC11">
        <v>100</v>
      </c>
      <c r="BD11">
        <v>83.3333333333333</v>
      </c>
      <c r="BE11">
        <v>58.3333333333333</v>
      </c>
      <c r="BF11">
        <v>83.3333333333333</v>
      </c>
      <c r="BG11">
        <v>75</v>
      </c>
      <c r="BH11">
        <v>75</v>
      </c>
      <c r="BI11">
        <v>75</v>
      </c>
      <c r="BJ11">
        <v>83.3333333333333</v>
      </c>
      <c r="BK11">
        <v>50</v>
      </c>
      <c r="BL11">
        <v>91.6666666666666</v>
      </c>
      <c r="BM11">
        <v>616</v>
      </c>
      <c r="BN11">
        <v>68</v>
      </c>
      <c r="BO11">
        <v>399</v>
      </c>
      <c r="BP11">
        <v>527.80952380952294</v>
      </c>
      <c r="BQ11">
        <v>112.444444444444</v>
      </c>
      <c r="BR11">
        <v>281.47500000000002</v>
      </c>
    </row>
    <row r="12" spans="1:70" x14ac:dyDescent="0.2">
      <c r="A12" s="96"/>
      <c r="B12">
        <v>60319</v>
      </c>
      <c r="C12" s="94">
        <v>0.39003472222222224</v>
      </c>
      <c r="D12" s="95" t="s">
        <v>76</v>
      </c>
      <c r="E12" s="95"/>
      <c r="F12" t="s">
        <v>878</v>
      </c>
      <c r="G12">
        <v>1</v>
      </c>
      <c r="H12">
        <v>873689</v>
      </c>
      <c r="I12" t="s">
        <v>868</v>
      </c>
      <c r="J12">
        <v>1</v>
      </c>
      <c r="K12">
        <v>82.6388888888888</v>
      </c>
      <c r="L12">
        <v>144</v>
      </c>
      <c r="M12">
        <v>808.73949579831901</v>
      </c>
      <c r="N12">
        <v>761</v>
      </c>
      <c r="O12">
        <v>891.80645161290295</v>
      </c>
      <c r="P12">
        <v>769.03846153846098</v>
      </c>
      <c r="Q12">
        <v>814.13333333333298</v>
      </c>
      <c r="R12">
        <v>755.46875</v>
      </c>
      <c r="S12">
        <v>770.40476190476102</v>
      </c>
      <c r="T12">
        <v>955.02941176470495</v>
      </c>
      <c r="U12">
        <v>730.51162790697595</v>
      </c>
      <c r="V12">
        <v>750.66666666666595</v>
      </c>
      <c r="W12">
        <v>1059.5</v>
      </c>
      <c r="X12">
        <v>857.91666666666595</v>
      </c>
      <c r="Y12">
        <v>778</v>
      </c>
      <c r="Z12">
        <v>1021</v>
      </c>
      <c r="AA12">
        <v>608.89999999999895</v>
      </c>
      <c r="AB12">
        <v>759.90909090908997</v>
      </c>
      <c r="AC12">
        <v>917.125</v>
      </c>
      <c r="AD12">
        <v>793.45454545454504</v>
      </c>
      <c r="AE12">
        <v>788.5</v>
      </c>
      <c r="AF12">
        <v>841.29999999999905</v>
      </c>
      <c r="AG12">
        <v>630</v>
      </c>
      <c r="AH12">
        <v>820</v>
      </c>
      <c r="AI12">
        <v>743.5</v>
      </c>
      <c r="AJ12">
        <v>774</v>
      </c>
      <c r="AK12">
        <v>707</v>
      </c>
      <c r="AL12">
        <v>754.5</v>
      </c>
      <c r="AM12">
        <v>885</v>
      </c>
      <c r="AN12">
        <v>714</v>
      </c>
      <c r="AO12">
        <v>795</v>
      </c>
      <c r="AP12">
        <v>1011</v>
      </c>
      <c r="AQ12">
        <v>839.5</v>
      </c>
      <c r="AR12">
        <v>743.5</v>
      </c>
      <c r="AS12">
        <v>926</v>
      </c>
      <c r="AT12">
        <v>605</v>
      </c>
      <c r="AU12">
        <v>760</v>
      </c>
      <c r="AV12">
        <v>971.5</v>
      </c>
      <c r="AW12">
        <v>780</v>
      </c>
      <c r="AX12">
        <v>697.5</v>
      </c>
      <c r="AY12">
        <v>820.5</v>
      </c>
      <c r="AZ12">
        <v>614</v>
      </c>
      <c r="BA12">
        <v>25</v>
      </c>
      <c r="BB12">
        <v>16.6666666666666</v>
      </c>
      <c r="BC12">
        <v>0</v>
      </c>
      <c r="BD12">
        <v>16.6666666666666</v>
      </c>
      <c r="BE12">
        <v>50</v>
      </c>
      <c r="BF12">
        <v>16.6666666666666</v>
      </c>
      <c r="BG12">
        <v>8.3333333333333304</v>
      </c>
      <c r="BH12">
        <v>33.3333333333333</v>
      </c>
      <c r="BI12">
        <v>8.3333333333333304</v>
      </c>
      <c r="BJ12">
        <v>0</v>
      </c>
      <c r="BK12">
        <v>16.6666666666666</v>
      </c>
      <c r="BL12">
        <v>16.6666666666666</v>
      </c>
      <c r="BM12">
        <v>46</v>
      </c>
      <c r="BN12">
        <v>36.5</v>
      </c>
      <c r="BO12">
        <v>130.5</v>
      </c>
      <c r="BP12">
        <v>77.673118279569806</v>
      </c>
      <c r="BQ12">
        <v>13.569711538461499</v>
      </c>
      <c r="BR12">
        <v>184.62464985994299</v>
      </c>
    </row>
    <row r="13" spans="1:70" x14ac:dyDescent="0.2">
      <c r="A13" s="99"/>
      <c r="B13">
        <v>61119</v>
      </c>
      <c r="C13" s="94">
        <v>0.3636226851851852</v>
      </c>
      <c r="D13" s="95" t="s">
        <v>78</v>
      </c>
      <c r="E13" s="95"/>
      <c r="F13" t="s">
        <v>879</v>
      </c>
      <c r="G13">
        <v>1</v>
      </c>
      <c r="H13">
        <v>897650</v>
      </c>
      <c r="I13" t="s">
        <v>868</v>
      </c>
      <c r="J13">
        <v>1</v>
      </c>
      <c r="K13">
        <v>60.4166666666666</v>
      </c>
      <c r="L13">
        <v>144</v>
      </c>
      <c r="M13">
        <v>915.58620689655095</v>
      </c>
      <c r="N13">
        <v>870</v>
      </c>
      <c r="O13">
        <v>992</v>
      </c>
      <c r="P13">
        <v>969.95652173913004</v>
      </c>
      <c r="Q13">
        <v>794</v>
      </c>
      <c r="R13">
        <v>869.28571428571399</v>
      </c>
      <c r="S13">
        <v>814.70370370370301</v>
      </c>
      <c r="T13">
        <v>1066.17857142857</v>
      </c>
      <c r="U13">
        <v>868.9375</v>
      </c>
      <c r="V13">
        <v>800.42857142857099</v>
      </c>
      <c r="W13">
        <v>1338.5</v>
      </c>
      <c r="X13">
        <v>848.89999999999895</v>
      </c>
      <c r="Y13">
        <v>825.28571428571399</v>
      </c>
      <c r="Z13">
        <v>1095</v>
      </c>
      <c r="AA13">
        <v>971.5</v>
      </c>
      <c r="AB13">
        <v>833</v>
      </c>
      <c r="AC13">
        <v>871.6</v>
      </c>
      <c r="AD13">
        <v>683.83333333333303</v>
      </c>
      <c r="AE13">
        <v>797.66666666666595</v>
      </c>
      <c r="AF13">
        <v>861</v>
      </c>
      <c r="AG13">
        <v>930.25</v>
      </c>
      <c r="AH13">
        <v>978</v>
      </c>
      <c r="AI13">
        <v>943</v>
      </c>
      <c r="AJ13">
        <v>787.5</v>
      </c>
      <c r="AK13">
        <v>841</v>
      </c>
      <c r="AL13">
        <v>792</v>
      </c>
      <c r="AM13">
        <v>1015.5</v>
      </c>
      <c r="AN13">
        <v>785</v>
      </c>
      <c r="AO13">
        <v>767</v>
      </c>
      <c r="AP13">
        <v>1374.5</v>
      </c>
      <c r="AQ13">
        <v>770</v>
      </c>
      <c r="AR13">
        <v>792</v>
      </c>
      <c r="AS13">
        <v>1151</v>
      </c>
      <c r="AT13">
        <v>951</v>
      </c>
      <c r="AU13">
        <v>874</v>
      </c>
      <c r="AV13">
        <v>943</v>
      </c>
      <c r="AW13">
        <v>662</v>
      </c>
      <c r="AX13">
        <v>743.5</v>
      </c>
      <c r="AY13">
        <v>868</v>
      </c>
      <c r="AZ13">
        <v>875</v>
      </c>
      <c r="BA13">
        <v>41.6666666666666</v>
      </c>
      <c r="BB13">
        <v>33.3333333333333</v>
      </c>
      <c r="BC13">
        <v>16.6666666666666</v>
      </c>
      <c r="BD13">
        <v>41.6666666666666</v>
      </c>
      <c r="BE13">
        <v>33.3333333333333</v>
      </c>
      <c r="BF13">
        <v>33.3333333333333</v>
      </c>
      <c r="BG13">
        <v>41.6666666666666</v>
      </c>
      <c r="BH13">
        <v>58.3333333333333</v>
      </c>
      <c r="BI13">
        <v>50</v>
      </c>
      <c r="BJ13">
        <v>50</v>
      </c>
      <c r="BK13">
        <v>41.6666666666666</v>
      </c>
      <c r="BL13">
        <v>33.3333333333333</v>
      </c>
      <c r="BM13">
        <v>190.5</v>
      </c>
      <c r="BN13">
        <v>102</v>
      </c>
      <c r="BO13">
        <v>223.5</v>
      </c>
      <c r="BP13">
        <v>198</v>
      </c>
      <c r="BQ13">
        <v>100.670807453416</v>
      </c>
      <c r="BR13">
        <v>251.47486772486701</v>
      </c>
    </row>
    <row r="14" spans="1:70" x14ac:dyDescent="0.2">
      <c r="A14" s="98"/>
      <c r="B14">
        <v>60319</v>
      </c>
      <c r="C14" s="94">
        <v>0.38912037037037034</v>
      </c>
      <c r="D14" s="95" t="s">
        <v>80</v>
      </c>
      <c r="E14" s="95"/>
      <c r="F14" t="s">
        <v>880</v>
      </c>
      <c r="G14">
        <v>1</v>
      </c>
      <c r="H14">
        <v>842403</v>
      </c>
      <c r="I14" t="s">
        <v>868</v>
      </c>
      <c r="J14">
        <v>1</v>
      </c>
      <c r="K14">
        <v>95.8333333333333</v>
      </c>
      <c r="L14">
        <v>144</v>
      </c>
      <c r="M14">
        <v>883.231884057971</v>
      </c>
      <c r="N14">
        <v>845.5</v>
      </c>
      <c r="O14">
        <v>928.32352941176396</v>
      </c>
      <c r="P14">
        <v>885.87878787878697</v>
      </c>
      <c r="Q14">
        <v>919.74285714285702</v>
      </c>
      <c r="R14">
        <v>802.72222222222194</v>
      </c>
      <c r="S14">
        <v>888.08510638297798</v>
      </c>
      <c r="T14">
        <v>898.08888888888805</v>
      </c>
      <c r="U14">
        <v>863.73913043478206</v>
      </c>
      <c r="V14">
        <v>887.83333333333303</v>
      </c>
      <c r="W14">
        <v>1028.3636363636299</v>
      </c>
      <c r="X14">
        <v>872.45454545454504</v>
      </c>
      <c r="Y14">
        <v>979.41666666666595</v>
      </c>
      <c r="Z14">
        <v>874.1</v>
      </c>
      <c r="AA14">
        <v>794.54545454545405</v>
      </c>
      <c r="AB14">
        <v>916</v>
      </c>
      <c r="AC14">
        <v>868.08333333333303</v>
      </c>
      <c r="AD14">
        <v>974.83333333333303</v>
      </c>
      <c r="AE14">
        <v>771.41666666666595</v>
      </c>
      <c r="AF14">
        <v>828.66666666666595</v>
      </c>
      <c r="AG14">
        <v>808.08333333333303</v>
      </c>
      <c r="AH14">
        <v>921</v>
      </c>
      <c r="AI14">
        <v>846</v>
      </c>
      <c r="AJ14">
        <v>866</v>
      </c>
      <c r="AK14">
        <v>788</v>
      </c>
      <c r="AL14">
        <v>877</v>
      </c>
      <c r="AM14">
        <v>866</v>
      </c>
      <c r="AN14">
        <v>799.5</v>
      </c>
      <c r="AO14">
        <v>900.5</v>
      </c>
      <c r="AP14">
        <v>981</v>
      </c>
      <c r="AQ14">
        <v>795</v>
      </c>
      <c r="AR14">
        <v>976.5</v>
      </c>
      <c r="AS14">
        <v>839.5</v>
      </c>
      <c r="AT14">
        <v>822</v>
      </c>
      <c r="AU14">
        <v>886</v>
      </c>
      <c r="AV14">
        <v>839</v>
      </c>
      <c r="AW14">
        <v>1031</v>
      </c>
      <c r="AX14">
        <v>765</v>
      </c>
      <c r="AY14">
        <v>814.5</v>
      </c>
      <c r="AZ14">
        <v>742.5</v>
      </c>
      <c r="BA14">
        <v>0</v>
      </c>
      <c r="BB14">
        <v>8.3333333333333304</v>
      </c>
      <c r="BC14">
        <v>8.3333333333333304</v>
      </c>
      <c r="BD14">
        <v>0</v>
      </c>
      <c r="BE14">
        <v>16.6666666666666</v>
      </c>
      <c r="BF14">
        <v>8.3333333333333304</v>
      </c>
      <c r="BG14">
        <v>8.3333333333333304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55</v>
      </c>
      <c r="BN14">
        <v>58</v>
      </c>
      <c r="BO14">
        <v>-11</v>
      </c>
      <c r="BP14">
        <v>8.5806722689076107</v>
      </c>
      <c r="BQ14">
        <v>83.156565656565704</v>
      </c>
      <c r="BR14">
        <v>10.003782505909999</v>
      </c>
    </row>
    <row r="15" spans="1:70" x14ac:dyDescent="0.2">
      <c r="A15" s="97"/>
      <c r="B15">
        <v>60319</v>
      </c>
      <c r="C15" s="94">
        <v>0.39021990740740736</v>
      </c>
      <c r="D15" s="95" t="s">
        <v>82</v>
      </c>
      <c r="E15" s="95"/>
      <c r="F15" t="s">
        <v>881</v>
      </c>
      <c r="G15">
        <v>1</v>
      </c>
      <c r="H15">
        <v>882146</v>
      </c>
      <c r="I15" t="s">
        <v>866</v>
      </c>
      <c r="J15">
        <v>1</v>
      </c>
      <c r="K15">
        <v>85.4166666666666</v>
      </c>
      <c r="L15">
        <v>144</v>
      </c>
      <c r="M15">
        <v>995.46341463414603</v>
      </c>
      <c r="N15">
        <v>944</v>
      </c>
      <c r="O15">
        <v>1080.2413793103401</v>
      </c>
      <c r="P15">
        <v>1012</v>
      </c>
      <c r="Q15">
        <v>930.48387096774104</v>
      </c>
      <c r="R15">
        <v>964.06451612903197</v>
      </c>
      <c r="S15">
        <v>971.84090909090901</v>
      </c>
      <c r="T15">
        <v>1121.35294117647</v>
      </c>
      <c r="U15">
        <v>923.444444444444</v>
      </c>
      <c r="V15">
        <v>1083.45454545454</v>
      </c>
      <c r="W15">
        <v>1228.1428571428501</v>
      </c>
      <c r="X15">
        <v>982.90909090908997</v>
      </c>
      <c r="Y15">
        <v>1044.27272727272</v>
      </c>
      <c r="Z15">
        <v>1187.55555555555</v>
      </c>
      <c r="AA15">
        <v>850.75</v>
      </c>
      <c r="AB15">
        <v>871</v>
      </c>
      <c r="AC15">
        <v>1006.42857142857</v>
      </c>
      <c r="AD15">
        <v>945.66666666666595</v>
      </c>
      <c r="AE15">
        <v>890.39999999999895</v>
      </c>
      <c r="AF15">
        <v>1072.3636363636299</v>
      </c>
      <c r="AG15">
        <v>918.6</v>
      </c>
      <c r="AH15">
        <v>1070</v>
      </c>
      <c r="AI15">
        <v>942.5</v>
      </c>
      <c r="AJ15">
        <v>835</v>
      </c>
      <c r="AK15">
        <v>894</v>
      </c>
      <c r="AL15">
        <v>848.5</v>
      </c>
      <c r="AM15">
        <v>1074</v>
      </c>
      <c r="AN15">
        <v>895</v>
      </c>
      <c r="AO15">
        <v>1070</v>
      </c>
      <c r="AP15">
        <v>1261</v>
      </c>
      <c r="AQ15">
        <v>1064</v>
      </c>
      <c r="AR15">
        <v>890</v>
      </c>
      <c r="AS15">
        <v>1149</v>
      </c>
      <c r="AT15">
        <v>882</v>
      </c>
      <c r="AU15">
        <v>724</v>
      </c>
      <c r="AV15">
        <v>1080</v>
      </c>
      <c r="AW15">
        <v>901</v>
      </c>
      <c r="AX15">
        <v>813</v>
      </c>
      <c r="AY15">
        <v>982</v>
      </c>
      <c r="AZ15">
        <v>748.5</v>
      </c>
      <c r="BA15">
        <v>8.3333333333333304</v>
      </c>
      <c r="BB15">
        <v>41.6666666666666</v>
      </c>
      <c r="BC15">
        <v>8.3333333333333304</v>
      </c>
      <c r="BD15">
        <v>8.3333333333333304</v>
      </c>
      <c r="BE15">
        <v>25</v>
      </c>
      <c r="BF15">
        <v>0</v>
      </c>
      <c r="BG15">
        <v>0</v>
      </c>
      <c r="BH15">
        <v>41.6666666666666</v>
      </c>
      <c r="BI15">
        <v>0</v>
      </c>
      <c r="BJ15">
        <v>16.6666666666666</v>
      </c>
      <c r="BK15">
        <v>8.3333333333333304</v>
      </c>
      <c r="BL15">
        <v>16.6666666666666</v>
      </c>
      <c r="BM15">
        <v>235</v>
      </c>
      <c r="BN15">
        <v>48.5</v>
      </c>
      <c r="BO15">
        <v>225.5</v>
      </c>
      <c r="BP15">
        <v>149.75750834260199</v>
      </c>
      <c r="BQ15">
        <v>47.935483870967701</v>
      </c>
      <c r="BR15">
        <v>149.512032085561</v>
      </c>
    </row>
    <row r="16" spans="1:70" x14ac:dyDescent="0.2">
      <c r="A16" s="91" t="s">
        <v>882</v>
      </c>
      <c r="B16">
        <v>60319</v>
      </c>
      <c r="C16" s="94">
        <v>0.40072916666666664</v>
      </c>
      <c r="D16" s="95" t="s">
        <v>85</v>
      </c>
      <c r="E16" s="95"/>
      <c r="F16" t="s">
        <v>883</v>
      </c>
      <c r="G16">
        <v>1</v>
      </c>
      <c r="H16">
        <v>1106098</v>
      </c>
      <c r="I16" t="s">
        <v>868</v>
      </c>
      <c r="J16">
        <v>1</v>
      </c>
      <c r="K16">
        <v>47.9166666666666</v>
      </c>
      <c r="L16">
        <v>144</v>
      </c>
      <c r="M16">
        <v>1476.6666666666599</v>
      </c>
      <c r="N16">
        <v>1521</v>
      </c>
      <c r="O16">
        <v>1507.93333333333</v>
      </c>
      <c r="P16">
        <v>1452.5882352941101</v>
      </c>
      <c r="Q16">
        <v>1487.7777777777701</v>
      </c>
      <c r="R16">
        <v>1463</v>
      </c>
      <c r="S16">
        <v>1503.1428571428501</v>
      </c>
      <c r="T16">
        <v>1506.04347826086</v>
      </c>
      <c r="U16">
        <v>1427.4</v>
      </c>
      <c r="V16">
        <v>1539.1666666666599</v>
      </c>
      <c r="W16">
        <v>1519</v>
      </c>
      <c r="X16">
        <v>1447.25</v>
      </c>
      <c r="Y16">
        <v>1595.5</v>
      </c>
      <c r="Z16">
        <v>1451.4</v>
      </c>
      <c r="AA16">
        <v>1381.875</v>
      </c>
      <c r="AB16">
        <v>1422.79999999999</v>
      </c>
      <c r="AC16">
        <v>1519</v>
      </c>
      <c r="AD16">
        <v>1505.5</v>
      </c>
      <c r="AE16">
        <v>1472.5</v>
      </c>
      <c r="AF16">
        <v>1525.6666666666599</v>
      </c>
      <c r="AG16">
        <v>1401.1428571428501</v>
      </c>
      <c r="AH16">
        <v>1521</v>
      </c>
      <c r="AI16">
        <v>1421</v>
      </c>
      <c r="AJ16">
        <v>1545</v>
      </c>
      <c r="AK16">
        <v>1510</v>
      </c>
      <c r="AL16">
        <v>1547</v>
      </c>
      <c r="AM16">
        <v>1522</v>
      </c>
      <c r="AN16">
        <v>1394</v>
      </c>
      <c r="AO16">
        <v>1549.5</v>
      </c>
      <c r="AP16">
        <v>1521</v>
      </c>
      <c r="AQ16">
        <v>1451</v>
      </c>
      <c r="AR16">
        <v>1640.5</v>
      </c>
      <c r="AS16">
        <v>1458</v>
      </c>
      <c r="AT16">
        <v>1327.5</v>
      </c>
      <c r="AU16">
        <v>1335</v>
      </c>
      <c r="AV16">
        <v>1522</v>
      </c>
      <c r="AW16">
        <v>1597</v>
      </c>
      <c r="AX16">
        <v>1475</v>
      </c>
      <c r="AY16">
        <v>1589</v>
      </c>
      <c r="AZ16">
        <v>1362</v>
      </c>
      <c r="BA16">
        <v>50</v>
      </c>
      <c r="BB16">
        <v>58.3333333333333</v>
      </c>
      <c r="BC16">
        <v>66.6666666666666</v>
      </c>
      <c r="BD16">
        <v>66.6666666666666</v>
      </c>
      <c r="BE16">
        <v>58.3333333333333</v>
      </c>
      <c r="BF16">
        <v>33.3333333333333</v>
      </c>
      <c r="BG16">
        <v>58.3333333333333</v>
      </c>
      <c r="BH16">
        <v>41.6666666666666</v>
      </c>
      <c r="BI16">
        <v>50</v>
      </c>
      <c r="BJ16">
        <v>50</v>
      </c>
      <c r="BK16">
        <v>50</v>
      </c>
      <c r="BL16">
        <v>41.6666666666666</v>
      </c>
      <c r="BM16">
        <v>-24</v>
      </c>
      <c r="BN16">
        <v>-89</v>
      </c>
      <c r="BO16">
        <v>-25</v>
      </c>
      <c r="BP16">
        <v>20.155555555555502</v>
      </c>
      <c r="BQ16">
        <v>-10.411764705882399</v>
      </c>
      <c r="BR16">
        <v>2.9006211180123902</v>
      </c>
    </row>
    <row r="17" spans="1:70" x14ac:dyDescent="0.2">
      <c r="A17" s="96"/>
      <c r="B17">
        <v>60319</v>
      </c>
      <c r="C17" s="94">
        <v>0.40065972222222218</v>
      </c>
      <c r="D17" s="95" t="s">
        <v>94</v>
      </c>
      <c r="E17" s="95"/>
      <c r="F17" t="s">
        <v>884</v>
      </c>
      <c r="G17">
        <v>1</v>
      </c>
      <c r="H17">
        <v>821535</v>
      </c>
      <c r="I17" t="s">
        <v>868</v>
      </c>
      <c r="J17">
        <v>1</v>
      </c>
      <c r="K17">
        <v>84.7222222222222</v>
      </c>
      <c r="L17">
        <v>144</v>
      </c>
      <c r="M17">
        <v>821.79508196721304</v>
      </c>
      <c r="N17">
        <v>763</v>
      </c>
      <c r="O17">
        <v>943.03333333333296</v>
      </c>
      <c r="P17">
        <v>798.6</v>
      </c>
      <c r="Q17">
        <v>727.28125</v>
      </c>
      <c r="R17">
        <v>824.56666666666604</v>
      </c>
      <c r="S17">
        <v>808.36170212765899</v>
      </c>
      <c r="T17">
        <v>1005</v>
      </c>
      <c r="U17">
        <v>685.26829268292602</v>
      </c>
      <c r="V17">
        <v>964.66666666666595</v>
      </c>
      <c r="W17">
        <v>1050.88888888888</v>
      </c>
      <c r="X17">
        <v>806.33333333333303</v>
      </c>
      <c r="Y17">
        <v>789.81818181818096</v>
      </c>
      <c r="Z17">
        <v>945</v>
      </c>
      <c r="AA17">
        <v>700.90909090908997</v>
      </c>
      <c r="AB17">
        <v>683.33333333333303</v>
      </c>
      <c r="AC17">
        <v>974.5</v>
      </c>
      <c r="AD17">
        <v>532.79999999999905</v>
      </c>
      <c r="AE17">
        <v>794.08333333333303</v>
      </c>
      <c r="AF17">
        <v>1058.1428571428501</v>
      </c>
      <c r="AG17">
        <v>709.18181818181802</v>
      </c>
      <c r="AH17">
        <v>952.5</v>
      </c>
      <c r="AI17">
        <v>752.5</v>
      </c>
      <c r="AJ17">
        <v>686</v>
      </c>
      <c r="AK17">
        <v>743.5</v>
      </c>
      <c r="AL17">
        <v>756</v>
      </c>
      <c r="AM17">
        <v>1059</v>
      </c>
      <c r="AN17">
        <v>678</v>
      </c>
      <c r="AO17">
        <v>956.5</v>
      </c>
      <c r="AP17">
        <v>999</v>
      </c>
      <c r="AQ17">
        <v>764</v>
      </c>
      <c r="AR17">
        <v>812</v>
      </c>
      <c r="AS17">
        <v>1007</v>
      </c>
      <c r="AT17">
        <v>723</v>
      </c>
      <c r="AU17">
        <v>709.5</v>
      </c>
      <c r="AV17">
        <v>1051</v>
      </c>
      <c r="AW17">
        <v>527</v>
      </c>
      <c r="AX17">
        <v>680</v>
      </c>
      <c r="AY17">
        <v>1087</v>
      </c>
      <c r="AZ17">
        <v>570</v>
      </c>
      <c r="BA17">
        <v>0</v>
      </c>
      <c r="BB17">
        <v>25</v>
      </c>
      <c r="BC17">
        <v>25</v>
      </c>
      <c r="BD17">
        <v>8.3333333333333304</v>
      </c>
      <c r="BE17">
        <v>33.3333333333333</v>
      </c>
      <c r="BF17">
        <v>8.3333333333333304</v>
      </c>
      <c r="BG17">
        <v>0</v>
      </c>
      <c r="BH17">
        <v>16.6666666666666</v>
      </c>
      <c r="BI17">
        <v>16.6666666666666</v>
      </c>
      <c r="BJ17">
        <v>0</v>
      </c>
      <c r="BK17">
        <v>41.6666666666666</v>
      </c>
      <c r="BL17">
        <v>8.3333333333333304</v>
      </c>
      <c r="BM17">
        <v>266.5</v>
      </c>
      <c r="BN17">
        <v>9</v>
      </c>
      <c r="BO17">
        <v>303</v>
      </c>
      <c r="BP17">
        <v>215.75208333333299</v>
      </c>
      <c r="BQ17">
        <v>-25.966666666666601</v>
      </c>
      <c r="BR17">
        <v>196.63829787233999</v>
      </c>
    </row>
    <row r="18" spans="1:70" x14ac:dyDescent="0.2">
      <c r="A18" s="100"/>
      <c r="B18">
        <v>60519</v>
      </c>
      <c r="C18" s="94">
        <v>0.36313657407407413</v>
      </c>
      <c r="D18" s="95" t="s">
        <v>96</v>
      </c>
      <c r="E18" s="95"/>
      <c r="F18" t="s">
        <v>885</v>
      </c>
      <c r="G18">
        <v>1</v>
      </c>
      <c r="H18">
        <v>833204</v>
      </c>
      <c r="I18" t="s">
        <v>866</v>
      </c>
      <c r="J18">
        <v>1</v>
      </c>
      <c r="K18">
        <v>50.6944444444444</v>
      </c>
      <c r="L18">
        <v>144</v>
      </c>
      <c r="M18">
        <v>984.83561643835606</v>
      </c>
      <c r="N18">
        <v>988</v>
      </c>
      <c r="O18">
        <v>983.04999999999905</v>
      </c>
      <c r="P18">
        <v>1019.28571428571</v>
      </c>
      <c r="Q18">
        <v>951.72222222222194</v>
      </c>
      <c r="R18">
        <v>978.28571428571399</v>
      </c>
      <c r="S18">
        <v>991</v>
      </c>
      <c r="T18">
        <v>993.19047619047603</v>
      </c>
      <c r="U18">
        <v>971.923076923076</v>
      </c>
      <c r="V18">
        <v>986.42857142857099</v>
      </c>
      <c r="W18">
        <v>1014.25</v>
      </c>
      <c r="X18">
        <v>966.55555555555497</v>
      </c>
      <c r="Y18">
        <v>1045.625</v>
      </c>
      <c r="Z18">
        <v>962.42857142857099</v>
      </c>
      <c r="AA18">
        <v>1050.5</v>
      </c>
      <c r="AB18">
        <v>939.16666666666595</v>
      </c>
      <c r="AC18">
        <v>961.66666666666595</v>
      </c>
      <c r="AD18">
        <v>954.33333333333303</v>
      </c>
      <c r="AE18">
        <v>972.2</v>
      </c>
      <c r="AF18">
        <v>1073.25</v>
      </c>
      <c r="AG18">
        <v>908.39999999999895</v>
      </c>
      <c r="AH18">
        <v>998</v>
      </c>
      <c r="AI18">
        <v>1089</v>
      </c>
      <c r="AJ18">
        <v>880.5</v>
      </c>
      <c r="AK18">
        <v>988.5</v>
      </c>
      <c r="AL18">
        <v>983.5</v>
      </c>
      <c r="AM18">
        <v>892</v>
      </c>
      <c r="AN18">
        <v>998</v>
      </c>
      <c r="AO18">
        <v>979</v>
      </c>
      <c r="AP18">
        <v>1017.5</v>
      </c>
      <c r="AQ18">
        <v>1000</v>
      </c>
      <c r="AR18">
        <v>1038.5</v>
      </c>
      <c r="AS18">
        <v>1173</v>
      </c>
      <c r="AT18">
        <v>1032</v>
      </c>
      <c r="AU18">
        <v>767</v>
      </c>
      <c r="AV18">
        <v>880.5</v>
      </c>
      <c r="AW18">
        <v>1046</v>
      </c>
      <c r="AX18">
        <v>1027</v>
      </c>
      <c r="AY18">
        <v>957</v>
      </c>
      <c r="AZ18">
        <v>950</v>
      </c>
      <c r="BA18">
        <v>41.6666666666666</v>
      </c>
      <c r="BB18">
        <v>66.6666666666666</v>
      </c>
      <c r="BC18">
        <v>25</v>
      </c>
      <c r="BD18">
        <v>33.3333333333333</v>
      </c>
      <c r="BE18">
        <v>41.6666666666666</v>
      </c>
      <c r="BF18">
        <v>50</v>
      </c>
      <c r="BG18">
        <v>50</v>
      </c>
      <c r="BH18">
        <v>50</v>
      </c>
      <c r="BI18">
        <v>50</v>
      </c>
      <c r="BJ18">
        <v>58.3333333333333</v>
      </c>
      <c r="BK18">
        <v>66.6666666666666</v>
      </c>
      <c r="BL18">
        <v>58.3333333333333</v>
      </c>
      <c r="BM18">
        <v>117.5</v>
      </c>
      <c r="BN18">
        <v>100.5</v>
      </c>
      <c r="BO18">
        <v>-91.5</v>
      </c>
      <c r="BP18">
        <v>31.327777777777701</v>
      </c>
      <c r="BQ18">
        <v>41</v>
      </c>
      <c r="BR18">
        <v>2.1904761904761898</v>
      </c>
    </row>
    <row r="19" spans="1:70" x14ac:dyDescent="0.2">
      <c r="A19" s="97"/>
      <c r="B19">
        <v>60319</v>
      </c>
      <c r="C19" s="94">
        <v>0.40137731481481481</v>
      </c>
      <c r="D19" s="95" t="s">
        <v>98</v>
      </c>
      <c r="E19" s="95"/>
      <c r="F19" t="s">
        <v>886</v>
      </c>
      <c r="G19">
        <v>1</v>
      </c>
      <c r="H19">
        <v>991463</v>
      </c>
      <c r="I19" t="s">
        <v>866</v>
      </c>
      <c r="J19">
        <v>1</v>
      </c>
      <c r="K19">
        <v>72.2222222222222</v>
      </c>
      <c r="L19">
        <v>144</v>
      </c>
      <c r="M19">
        <v>1040.5673076922999</v>
      </c>
      <c r="N19">
        <v>996.5</v>
      </c>
      <c r="O19">
        <v>1060.9629629629601</v>
      </c>
      <c r="P19">
        <v>1039.2857142857099</v>
      </c>
      <c r="Q19">
        <v>1078.48</v>
      </c>
      <c r="R19">
        <v>979.625</v>
      </c>
      <c r="S19">
        <v>1025.13888888888</v>
      </c>
      <c r="T19">
        <v>1093.0645161290299</v>
      </c>
      <c r="U19">
        <v>1011.59459459459</v>
      </c>
      <c r="V19">
        <v>994.77777777777703</v>
      </c>
      <c r="W19">
        <v>1131.88888888888</v>
      </c>
      <c r="X19">
        <v>1056.2222222222199</v>
      </c>
      <c r="Y19">
        <v>1014.89999999999</v>
      </c>
      <c r="Z19">
        <v>1047.25</v>
      </c>
      <c r="AA19">
        <v>1057.29999999999</v>
      </c>
      <c r="AB19">
        <v>991.1</v>
      </c>
      <c r="AC19">
        <v>1141.1428571428501</v>
      </c>
      <c r="AD19">
        <v>1132.875</v>
      </c>
      <c r="AE19">
        <v>1127.42857142857</v>
      </c>
      <c r="AF19">
        <v>1047.42857142857</v>
      </c>
      <c r="AG19">
        <v>828.7</v>
      </c>
      <c r="AH19">
        <v>1046</v>
      </c>
      <c r="AI19">
        <v>994</v>
      </c>
      <c r="AJ19">
        <v>1042</v>
      </c>
      <c r="AK19">
        <v>961.5</v>
      </c>
      <c r="AL19">
        <v>1040</v>
      </c>
      <c r="AM19">
        <v>1108</v>
      </c>
      <c r="AN19">
        <v>913</v>
      </c>
      <c r="AO19">
        <v>1046</v>
      </c>
      <c r="AP19">
        <v>1187</v>
      </c>
      <c r="AQ19">
        <v>912</v>
      </c>
      <c r="AR19">
        <v>995.5</v>
      </c>
      <c r="AS19">
        <v>1023</v>
      </c>
      <c r="AT19">
        <v>994</v>
      </c>
      <c r="AU19">
        <v>971.5</v>
      </c>
      <c r="AV19">
        <v>1108</v>
      </c>
      <c r="AW19">
        <v>1068</v>
      </c>
      <c r="AX19">
        <v>1149</v>
      </c>
      <c r="AY19">
        <v>997</v>
      </c>
      <c r="AZ19">
        <v>847.5</v>
      </c>
      <c r="BA19">
        <v>25</v>
      </c>
      <c r="BB19">
        <v>25</v>
      </c>
      <c r="BC19">
        <v>25</v>
      </c>
      <c r="BD19">
        <v>16.6666666666666</v>
      </c>
      <c r="BE19">
        <v>33.3333333333333</v>
      </c>
      <c r="BF19">
        <v>16.6666666666666</v>
      </c>
      <c r="BG19">
        <v>16.6666666666666</v>
      </c>
      <c r="BH19">
        <v>41.6666666666666</v>
      </c>
      <c r="BI19">
        <v>33.3333333333333</v>
      </c>
      <c r="BJ19">
        <v>41.6666666666666</v>
      </c>
      <c r="BK19">
        <v>41.6666666666666</v>
      </c>
      <c r="BL19">
        <v>16.6666666666666</v>
      </c>
      <c r="BM19">
        <v>4</v>
      </c>
      <c r="BN19">
        <v>32.5</v>
      </c>
      <c r="BO19">
        <v>68</v>
      </c>
      <c r="BP19">
        <v>-17.517037037036999</v>
      </c>
      <c r="BQ19">
        <v>59.660714285714199</v>
      </c>
      <c r="BR19">
        <v>67.925627240143299</v>
      </c>
    </row>
    <row r="20" spans="1:70" x14ac:dyDescent="0.2">
      <c r="A20" s="98"/>
      <c r="B20">
        <v>60319</v>
      </c>
      <c r="C20" s="94">
        <v>0.40074074074074079</v>
      </c>
      <c r="D20" s="95" t="s">
        <v>100</v>
      </c>
      <c r="E20" s="95"/>
      <c r="F20" t="s">
        <v>887</v>
      </c>
      <c r="G20">
        <v>1</v>
      </c>
      <c r="H20">
        <v>814841</v>
      </c>
      <c r="I20" t="s">
        <v>868</v>
      </c>
      <c r="J20">
        <v>1</v>
      </c>
      <c r="K20">
        <v>86.8055555555555</v>
      </c>
      <c r="L20">
        <v>144</v>
      </c>
      <c r="M20">
        <v>772.31200000000001</v>
      </c>
      <c r="N20">
        <v>727</v>
      </c>
      <c r="O20">
        <v>831.06666666666604</v>
      </c>
      <c r="P20">
        <v>749.84375</v>
      </c>
      <c r="Q20">
        <v>743.9375</v>
      </c>
      <c r="R20">
        <v>767.935483870967</v>
      </c>
      <c r="S20">
        <v>746.61363636363603</v>
      </c>
      <c r="T20">
        <v>890</v>
      </c>
      <c r="U20">
        <v>685.07317073170702</v>
      </c>
      <c r="V20">
        <v>794.27272727272702</v>
      </c>
      <c r="W20">
        <v>916.1</v>
      </c>
      <c r="X20">
        <v>781.55555555555497</v>
      </c>
      <c r="Y20">
        <v>776.5</v>
      </c>
      <c r="Z20">
        <v>827.7</v>
      </c>
      <c r="AA20">
        <v>640</v>
      </c>
      <c r="AB20">
        <v>682.7</v>
      </c>
      <c r="AC20">
        <v>869</v>
      </c>
      <c r="AD20">
        <v>690.75</v>
      </c>
      <c r="AE20">
        <v>724.45454545454504</v>
      </c>
      <c r="AF20">
        <v>947.2</v>
      </c>
      <c r="AG20">
        <v>636.5</v>
      </c>
      <c r="AH20">
        <v>802</v>
      </c>
      <c r="AI20">
        <v>729.5</v>
      </c>
      <c r="AJ20">
        <v>657</v>
      </c>
      <c r="AK20">
        <v>727</v>
      </c>
      <c r="AL20">
        <v>705</v>
      </c>
      <c r="AM20">
        <v>837</v>
      </c>
      <c r="AN20">
        <v>654</v>
      </c>
      <c r="AO20">
        <v>803</v>
      </c>
      <c r="AP20">
        <v>856</v>
      </c>
      <c r="AQ20">
        <v>798</v>
      </c>
      <c r="AR20">
        <v>740</v>
      </c>
      <c r="AS20">
        <v>807</v>
      </c>
      <c r="AT20">
        <v>631.5</v>
      </c>
      <c r="AU20">
        <v>591</v>
      </c>
      <c r="AV20">
        <v>827.5</v>
      </c>
      <c r="AW20">
        <v>638.5</v>
      </c>
      <c r="AX20">
        <v>693</v>
      </c>
      <c r="AY20">
        <v>930.5</v>
      </c>
      <c r="AZ20">
        <v>621.5</v>
      </c>
      <c r="BA20">
        <v>8.3333333333333304</v>
      </c>
      <c r="BB20">
        <v>16.6666666666666</v>
      </c>
      <c r="BC20">
        <v>25</v>
      </c>
      <c r="BD20">
        <v>0</v>
      </c>
      <c r="BE20">
        <v>16.6666666666666</v>
      </c>
      <c r="BF20">
        <v>16.6666666666666</v>
      </c>
      <c r="BG20">
        <v>16.6666666666666</v>
      </c>
      <c r="BH20">
        <v>16.6666666666666</v>
      </c>
      <c r="BI20">
        <v>0</v>
      </c>
      <c r="BJ20">
        <v>8.3333333333333304</v>
      </c>
      <c r="BK20">
        <v>16.6666666666666</v>
      </c>
      <c r="BL20">
        <v>16.6666666666666</v>
      </c>
      <c r="BM20">
        <v>145</v>
      </c>
      <c r="BN20">
        <v>2.5</v>
      </c>
      <c r="BO20">
        <v>132</v>
      </c>
      <c r="BP20">
        <v>87.129166666666706</v>
      </c>
      <c r="BQ20">
        <v>-18.091733870967602</v>
      </c>
      <c r="BR20">
        <v>143.386363636363</v>
      </c>
    </row>
    <row r="21" spans="1:70" x14ac:dyDescent="0.2">
      <c r="A21" s="93"/>
      <c r="B21">
        <v>60519</v>
      </c>
      <c r="C21" s="94">
        <v>0.34980324074074076</v>
      </c>
      <c r="D21" s="95" t="s">
        <v>104</v>
      </c>
      <c r="E21" s="95"/>
      <c r="F21" t="s">
        <v>888</v>
      </c>
      <c r="G21">
        <v>1</v>
      </c>
      <c r="H21">
        <v>1294310</v>
      </c>
      <c r="I21" t="s">
        <v>866</v>
      </c>
      <c r="J21">
        <v>1</v>
      </c>
      <c r="K21">
        <v>82.6388888888888</v>
      </c>
      <c r="L21">
        <v>144</v>
      </c>
      <c r="M21">
        <v>860.56302521008297</v>
      </c>
      <c r="N21">
        <v>804</v>
      </c>
      <c r="O21">
        <v>927.40740740740705</v>
      </c>
      <c r="P21">
        <v>814.61290322580601</v>
      </c>
      <c r="Q21">
        <v>880.89999999999895</v>
      </c>
      <c r="R21">
        <v>828.61290322580601</v>
      </c>
      <c r="S21">
        <v>886</v>
      </c>
      <c r="T21">
        <v>975.79999999999905</v>
      </c>
      <c r="U21">
        <v>761.63043478260795</v>
      </c>
      <c r="V21">
        <v>961.36363636363603</v>
      </c>
      <c r="W21">
        <v>1000.6</v>
      </c>
      <c r="X21">
        <v>860.18181818181802</v>
      </c>
      <c r="Y21">
        <v>850.33333333333303</v>
      </c>
      <c r="Z21">
        <v>888.5</v>
      </c>
      <c r="AA21">
        <v>721.90909090908997</v>
      </c>
      <c r="AB21">
        <v>811.39999999999895</v>
      </c>
      <c r="AC21">
        <v>1128.75</v>
      </c>
      <c r="AD21">
        <v>773.58333333333303</v>
      </c>
      <c r="AE21">
        <v>920.5</v>
      </c>
      <c r="AF21">
        <v>903.66666666666595</v>
      </c>
      <c r="AG21">
        <v>695.75</v>
      </c>
      <c r="AH21">
        <v>885</v>
      </c>
      <c r="AI21">
        <v>799</v>
      </c>
      <c r="AJ21">
        <v>851.5</v>
      </c>
      <c r="AK21">
        <v>749</v>
      </c>
      <c r="AL21">
        <v>801</v>
      </c>
      <c r="AM21">
        <v>969</v>
      </c>
      <c r="AN21">
        <v>731</v>
      </c>
      <c r="AO21">
        <v>885</v>
      </c>
      <c r="AP21">
        <v>967</v>
      </c>
      <c r="AQ21">
        <v>882</v>
      </c>
      <c r="AR21">
        <v>800</v>
      </c>
      <c r="AS21">
        <v>810.5</v>
      </c>
      <c r="AT21">
        <v>699</v>
      </c>
      <c r="AU21">
        <v>811</v>
      </c>
      <c r="AV21">
        <v>1159</v>
      </c>
      <c r="AW21">
        <v>787</v>
      </c>
      <c r="AX21">
        <v>796.5</v>
      </c>
      <c r="AY21">
        <v>914</v>
      </c>
      <c r="AZ21">
        <v>641</v>
      </c>
      <c r="BA21">
        <v>8.3333333333333304</v>
      </c>
      <c r="BB21">
        <v>58.3333333333333</v>
      </c>
      <c r="BC21">
        <v>8.3333333333333304</v>
      </c>
      <c r="BD21">
        <v>0</v>
      </c>
      <c r="BE21">
        <v>33.3333333333333</v>
      </c>
      <c r="BF21">
        <v>8.3333333333333304</v>
      </c>
      <c r="BG21">
        <v>16.6666666666666</v>
      </c>
      <c r="BH21">
        <v>33.3333333333333</v>
      </c>
      <c r="BI21">
        <v>0</v>
      </c>
      <c r="BJ21">
        <v>16.6666666666666</v>
      </c>
      <c r="BK21">
        <v>25</v>
      </c>
      <c r="BL21">
        <v>0</v>
      </c>
      <c r="BM21">
        <v>33.5</v>
      </c>
      <c r="BN21">
        <v>50</v>
      </c>
      <c r="BO21">
        <v>168</v>
      </c>
      <c r="BP21">
        <v>46.507407407407399</v>
      </c>
      <c r="BQ21">
        <v>-14</v>
      </c>
      <c r="BR21">
        <v>89.799999999999898</v>
      </c>
    </row>
    <row r="22" spans="1:70" x14ac:dyDescent="0.2">
      <c r="A22" s="96"/>
      <c r="B22">
        <v>60319</v>
      </c>
      <c r="C22" s="94">
        <v>0.4276388888888889</v>
      </c>
      <c r="D22" s="95" t="s">
        <v>107</v>
      </c>
      <c r="E22" s="95"/>
      <c r="F22" t="s">
        <v>889</v>
      </c>
      <c r="G22">
        <v>1</v>
      </c>
      <c r="H22">
        <v>3157136</v>
      </c>
      <c r="I22" t="s">
        <v>868</v>
      </c>
      <c r="J22">
        <v>1</v>
      </c>
      <c r="K22">
        <v>90.2777777777777</v>
      </c>
      <c r="L22">
        <v>144</v>
      </c>
      <c r="M22">
        <v>769.676923076923</v>
      </c>
      <c r="N22">
        <v>718</v>
      </c>
      <c r="O22">
        <v>807.12121212121201</v>
      </c>
      <c r="P22">
        <v>781.97058823529403</v>
      </c>
      <c r="Q22">
        <v>781.32352941176396</v>
      </c>
      <c r="R22">
        <v>699</v>
      </c>
      <c r="S22">
        <v>751.28888888888798</v>
      </c>
      <c r="T22">
        <v>852.10869565217297</v>
      </c>
      <c r="U22">
        <v>693.66666666666595</v>
      </c>
      <c r="V22">
        <v>771.16666666666595</v>
      </c>
      <c r="W22">
        <v>881.27272727272702</v>
      </c>
      <c r="X22">
        <v>768.7</v>
      </c>
      <c r="Y22">
        <v>830.16666666666595</v>
      </c>
      <c r="Z22">
        <v>784.16666666666595</v>
      </c>
      <c r="AA22">
        <v>721.5</v>
      </c>
      <c r="AB22">
        <v>730.33333333333303</v>
      </c>
      <c r="AC22">
        <v>918.41666666666595</v>
      </c>
      <c r="AD22">
        <v>678</v>
      </c>
      <c r="AE22">
        <v>647.55555555555497</v>
      </c>
      <c r="AF22">
        <v>824.72727272727195</v>
      </c>
      <c r="AG22">
        <v>596.77777777777703</v>
      </c>
      <c r="AH22">
        <v>746</v>
      </c>
      <c r="AI22">
        <v>763.5</v>
      </c>
      <c r="AJ22">
        <v>712</v>
      </c>
      <c r="AK22">
        <v>674</v>
      </c>
      <c r="AL22">
        <v>731</v>
      </c>
      <c r="AM22">
        <v>740.5</v>
      </c>
      <c r="AN22">
        <v>649</v>
      </c>
      <c r="AO22">
        <v>763</v>
      </c>
      <c r="AP22">
        <v>710</v>
      </c>
      <c r="AQ22">
        <v>760.5</v>
      </c>
      <c r="AR22">
        <v>798.5</v>
      </c>
      <c r="AS22">
        <v>822</v>
      </c>
      <c r="AT22">
        <v>667</v>
      </c>
      <c r="AU22">
        <v>722</v>
      </c>
      <c r="AV22">
        <v>736.5</v>
      </c>
      <c r="AW22">
        <v>628</v>
      </c>
      <c r="AX22">
        <v>609</v>
      </c>
      <c r="AY22">
        <v>752</v>
      </c>
      <c r="AZ22">
        <v>579</v>
      </c>
      <c r="BA22">
        <v>0</v>
      </c>
      <c r="BB22">
        <v>8.3333333333333304</v>
      </c>
      <c r="BC22">
        <v>16.6666666666666</v>
      </c>
      <c r="BD22">
        <v>0</v>
      </c>
      <c r="BE22">
        <v>0</v>
      </c>
      <c r="BF22">
        <v>16.6666666666666</v>
      </c>
      <c r="BG22">
        <v>0</v>
      </c>
      <c r="BH22">
        <v>0</v>
      </c>
      <c r="BI22">
        <v>16.6666666666666</v>
      </c>
      <c r="BJ22">
        <v>25</v>
      </c>
      <c r="BK22">
        <v>8.3333333333333304</v>
      </c>
      <c r="BL22">
        <v>25</v>
      </c>
      <c r="BM22">
        <v>34</v>
      </c>
      <c r="BN22">
        <v>89.5</v>
      </c>
      <c r="BO22">
        <v>9.5</v>
      </c>
      <c r="BP22">
        <v>25.797682709447301</v>
      </c>
      <c r="BQ22">
        <v>82.970588235294102</v>
      </c>
      <c r="BR22">
        <v>100.81980676328401</v>
      </c>
    </row>
    <row r="23" spans="1:70" x14ac:dyDescent="0.2">
      <c r="A23" s="98"/>
      <c r="B23">
        <v>60319</v>
      </c>
      <c r="C23" s="94">
        <v>0.41116898148148145</v>
      </c>
      <c r="D23" s="95" t="s">
        <v>109</v>
      </c>
      <c r="E23" s="95"/>
      <c r="F23" t="s">
        <v>890</v>
      </c>
      <c r="G23">
        <v>1</v>
      </c>
      <c r="H23">
        <v>1355659</v>
      </c>
      <c r="I23" t="s">
        <v>868</v>
      </c>
      <c r="J23">
        <v>1</v>
      </c>
      <c r="K23">
        <v>75</v>
      </c>
      <c r="L23">
        <v>144</v>
      </c>
      <c r="M23">
        <v>858.76851851851802</v>
      </c>
      <c r="N23">
        <v>808</v>
      </c>
      <c r="O23">
        <v>883.5</v>
      </c>
      <c r="P23">
        <v>823.11538461538396</v>
      </c>
      <c r="Q23">
        <v>881.67857142857099</v>
      </c>
      <c r="R23">
        <v>846</v>
      </c>
      <c r="S23">
        <v>832.27027027026998</v>
      </c>
      <c r="T23">
        <v>971.25</v>
      </c>
      <c r="U23">
        <v>771.08571428571395</v>
      </c>
      <c r="V23">
        <v>862.89999999999895</v>
      </c>
      <c r="W23">
        <v>921.444444444444</v>
      </c>
      <c r="X23">
        <v>864.142857142857</v>
      </c>
      <c r="Y23">
        <v>816</v>
      </c>
      <c r="Z23">
        <v>923.625</v>
      </c>
      <c r="AA23">
        <v>740.888888888888</v>
      </c>
      <c r="AB23">
        <v>811.888888888888</v>
      </c>
      <c r="AC23">
        <v>1011.7</v>
      </c>
      <c r="AD23">
        <v>807</v>
      </c>
      <c r="AE23">
        <v>834.888888888888</v>
      </c>
      <c r="AF23">
        <v>1018.44444444444</v>
      </c>
      <c r="AG23">
        <v>700.79999999999905</v>
      </c>
      <c r="AH23">
        <v>806.5</v>
      </c>
      <c r="AI23">
        <v>834.5</v>
      </c>
      <c r="AJ23">
        <v>802.5</v>
      </c>
      <c r="AK23">
        <v>793.5</v>
      </c>
      <c r="AL23">
        <v>768</v>
      </c>
      <c r="AM23">
        <v>910.5</v>
      </c>
      <c r="AN23">
        <v>764</v>
      </c>
      <c r="AO23">
        <v>735.5</v>
      </c>
      <c r="AP23">
        <v>902</v>
      </c>
      <c r="AQ23">
        <v>826</v>
      </c>
      <c r="AR23">
        <v>713</v>
      </c>
      <c r="AS23">
        <v>916.5</v>
      </c>
      <c r="AT23">
        <v>776</v>
      </c>
      <c r="AU23">
        <v>720</v>
      </c>
      <c r="AV23">
        <v>903</v>
      </c>
      <c r="AW23">
        <v>774</v>
      </c>
      <c r="AX23">
        <v>809</v>
      </c>
      <c r="AY23">
        <v>928</v>
      </c>
      <c r="AZ23">
        <v>700.5</v>
      </c>
      <c r="BA23">
        <v>16.6666666666666</v>
      </c>
      <c r="BB23">
        <v>25</v>
      </c>
      <c r="BC23">
        <v>41.6666666666666</v>
      </c>
      <c r="BD23">
        <v>25</v>
      </c>
      <c r="BE23">
        <v>33.3333333333333</v>
      </c>
      <c r="BF23">
        <v>25</v>
      </c>
      <c r="BG23">
        <v>25</v>
      </c>
      <c r="BH23">
        <v>16.6666666666666</v>
      </c>
      <c r="BI23">
        <v>25</v>
      </c>
      <c r="BJ23">
        <v>25</v>
      </c>
      <c r="BK23">
        <v>25</v>
      </c>
      <c r="BL23">
        <v>16.6666666666666</v>
      </c>
      <c r="BM23">
        <v>4</v>
      </c>
      <c r="BN23">
        <v>41</v>
      </c>
      <c r="BO23">
        <v>142.5</v>
      </c>
      <c r="BP23">
        <v>1.8214285714285501</v>
      </c>
      <c r="BQ23">
        <v>-22.884615384615302</v>
      </c>
      <c r="BR23">
        <v>138.979729729729</v>
      </c>
    </row>
    <row r="24" spans="1:70" x14ac:dyDescent="0.2">
      <c r="A24" s="100"/>
      <c r="B24">
        <v>60319</v>
      </c>
      <c r="C24" s="94">
        <v>0.42006944444444444</v>
      </c>
      <c r="D24" s="95" t="s">
        <v>111</v>
      </c>
      <c r="E24" s="95"/>
      <c r="F24" t="s">
        <v>891</v>
      </c>
      <c r="G24">
        <v>1</v>
      </c>
      <c r="H24">
        <v>724154</v>
      </c>
      <c r="I24" t="s">
        <v>866</v>
      </c>
      <c r="J24">
        <v>1</v>
      </c>
      <c r="K24">
        <v>70.8333333333333</v>
      </c>
      <c r="L24">
        <v>144</v>
      </c>
      <c r="M24">
        <v>1055.4705882352901</v>
      </c>
      <c r="N24">
        <v>1043.5</v>
      </c>
      <c r="O24">
        <v>1116.75999999999</v>
      </c>
      <c r="P24">
        <v>1030.1481481481401</v>
      </c>
      <c r="Q24">
        <v>1018.5</v>
      </c>
      <c r="R24">
        <v>1063.95454545454</v>
      </c>
      <c r="S24">
        <v>1056.4736842105201</v>
      </c>
      <c r="T24">
        <v>1043</v>
      </c>
      <c r="U24">
        <v>1065.35294117647</v>
      </c>
      <c r="V24">
        <v>1102.1818181818101</v>
      </c>
      <c r="W24">
        <v>1168.8333333333301</v>
      </c>
      <c r="X24">
        <v>1097.75</v>
      </c>
      <c r="Y24">
        <v>964.5</v>
      </c>
      <c r="Z24">
        <v>1063.5</v>
      </c>
      <c r="AA24">
        <v>1073.44444444444</v>
      </c>
      <c r="AB24">
        <v>1102.55555555555</v>
      </c>
      <c r="AC24">
        <v>1024.44444444444</v>
      </c>
      <c r="AD24">
        <v>937.5</v>
      </c>
      <c r="AE24">
        <v>1056.75</v>
      </c>
      <c r="AF24">
        <v>935.57142857142799</v>
      </c>
      <c r="AG24">
        <v>1200.57142857142</v>
      </c>
      <c r="AH24">
        <v>1123</v>
      </c>
      <c r="AI24">
        <v>958</v>
      </c>
      <c r="AJ24">
        <v>1012</v>
      </c>
      <c r="AK24">
        <v>1111</v>
      </c>
      <c r="AL24">
        <v>1018.5</v>
      </c>
      <c r="AM24">
        <v>1080.5</v>
      </c>
      <c r="AN24">
        <v>1012</v>
      </c>
      <c r="AO24">
        <v>1147</v>
      </c>
      <c r="AP24">
        <v>1279.5</v>
      </c>
      <c r="AQ24">
        <v>942.5</v>
      </c>
      <c r="AR24">
        <v>883</v>
      </c>
      <c r="AS24">
        <v>970</v>
      </c>
      <c r="AT24">
        <v>1060</v>
      </c>
      <c r="AU24">
        <v>1134</v>
      </c>
      <c r="AV24">
        <v>1053</v>
      </c>
      <c r="AW24">
        <v>966.5</v>
      </c>
      <c r="AX24">
        <v>1018.5</v>
      </c>
      <c r="AY24">
        <v>1113</v>
      </c>
      <c r="AZ24">
        <v>1170</v>
      </c>
      <c r="BA24">
        <v>8.3333333333333304</v>
      </c>
      <c r="BB24">
        <v>50</v>
      </c>
      <c r="BC24">
        <v>33.3333333333333</v>
      </c>
      <c r="BD24">
        <v>16.6666666666666</v>
      </c>
      <c r="BE24">
        <v>33.3333333333333</v>
      </c>
      <c r="BF24">
        <v>25</v>
      </c>
      <c r="BG24">
        <v>25</v>
      </c>
      <c r="BH24">
        <v>25</v>
      </c>
      <c r="BI24">
        <v>16.6666666666666</v>
      </c>
      <c r="BJ24">
        <v>33.3333333333333</v>
      </c>
      <c r="BK24">
        <v>41.6666666666666</v>
      </c>
      <c r="BL24">
        <v>41.6666666666666</v>
      </c>
      <c r="BM24">
        <v>111</v>
      </c>
      <c r="BN24">
        <v>-153</v>
      </c>
      <c r="BO24">
        <v>62</v>
      </c>
      <c r="BP24">
        <v>98.26</v>
      </c>
      <c r="BQ24">
        <v>-33.806397306397301</v>
      </c>
      <c r="BR24">
        <v>-13.473684210526301</v>
      </c>
    </row>
    <row r="25" spans="1:70" x14ac:dyDescent="0.2">
      <c r="A25" s="97"/>
      <c r="B25">
        <v>60319</v>
      </c>
      <c r="C25" s="94">
        <v>0.41473379629629631</v>
      </c>
      <c r="D25" s="95" t="s">
        <v>119</v>
      </c>
      <c r="E25" s="95"/>
      <c r="F25" t="s">
        <v>892</v>
      </c>
      <c r="G25">
        <v>1</v>
      </c>
      <c r="H25">
        <v>811072</v>
      </c>
      <c r="I25" t="s">
        <v>866</v>
      </c>
      <c r="J25">
        <v>1</v>
      </c>
      <c r="K25">
        <v>77.0833333333333</v>
      </c>
      <c r="L25">
        <v>144</v>
      </c>
      <c r="M25">
        <v>942.97297297297303</v>
      </c>
      <c r="N25">
        <v>911</v>
      </c>
      <c r="O25">
        <v>1003.42307692307</v>
      </c>
      <c r="P25">
        <v>957.07692307692298</v>
      </c>
      <c r="Q25">
        <v>928.20689655172396</v>
      </c>
      <c r="R25">
        <v>892.63333333333298</v>
      </c>
      <c r="S25">
        <v>957.625</v>
      </c>
      <c r="T25">
        <v>983.55555555555497</v>
      </c>
      <c r="U25">
        <v>884.48571428571404</v>
      </c>
      <c r="V25">
        <v>940.89999999999895</v>
      </c>
      <c r="W25">
        <v>1047.1428571428501</v>
      </c>
      <c r="X25">
        <v>1038.88888888888</v>
      </c>
      <c r="Y25">
        <v>1010.79999999999</v>
      </c>
      <c r="Z25">
        <v>969.18181818181802</v>
      </c>
      <c r="AA25">
        <v>823</v>
      </c>
      <c r="AB25">
        <v>951.5</v>
      </c>
      <c r="AC25">
        <v>1002.44444444444</v>
      </c>
      <c r="AD25">
        <v>838.1</v>
      </c>
      <c r="AE25">
        <v>927.29999999999905</v>
      </c>
      <c r="AF25">
        <v>932.77777777777703</v>
      </c>
      <c r="AG25">
        <v>828.27272727272702</v>
      </c>
      <c r="AH25">
        <v>982</v>
      </c>
      <c r="AI25">
        <v>871.5</v>
      </c>
      <c r="AJ25">
        <v>861</v>
      </c>
      <c r="AK25">
        <v>886</v>
      </c>
      <c r="AL25">
        <v>889</v>
      </c>
      <c r="AM25">
        <v>955.5</v>
      </c>
      <c r="AN25">
        <v>861</v>
      </c>
      <c r="AO25">
        <v>945.5</v>
      </c>
      <c r="AP25">
        <v>984</v>
      </c>
      <c r="AQ25">
        <v>1039</v>
      </c>
      <c r="AR25">
        <v>944</v>
      </c>
      <c r="AS25">
        <v>964</v>
      </c>
      <c r="AT25">
        <v>828</v>
      </c>
      <c r="AU25">
        <v>841</v>
      </c>
      <c r="AV25">
        <v>987</v>
      </c>
      <c r="AW25">
        <v>759.5</v>
      </c>
      <c r="AX25">
        <v>825.5</v>
      </c>
      <c r="AY25">
        <v>911</v>
      </c>
      <c r="AZ25">
        <v>859</v>
      </c>
      <c r="BA25">
        <v>16.6666666666666</v>
      </c>
      <c r="BB25">
        <v>41.6666666666666</v>
      </c>
      <c r="BC25">
        <v>25</v>
      </c>
      <c r="BD25">
        <v>16.6666666666666</v>
      </c>
      <c r="BE25">
        <v>8.3333333333333304</v>
      </c>
      <c r="BF25">
        <v>58.3333333333333</v>
      </c>
      <c r="BG25">
        <v>16.6666666666666</v>
      </c>
      <c r="BH25">
        <v>25</v>
      </c>
      <c r="BI25">
        <v>16.6666666666666</v>
      </c>
      <c r="BJ25">
        <v>16.6666666666666</v>
      </c>
      <c r="BK25">
        <v>25</v>
      </c>
      <c r="BL25">
        <v>8.3333333333333304</v>
      </c>
      <c r="BM25">
        <v>121</v>
      </c>
      <c r="BN25">
        <v>-14.5</v>
      </c>
      <c r="BO25">
        <v>66.5</v>
      </c>
      <c r="BP25">
        <v>75.216180371352706</v>
      </c>
      <c r="BQ25">
        <v>64.443589743589698</v>
      </c>
      <c r="BR25">
        <v>25.9305555555555</v>
      </c>
    </row>
    <row r="26" spans="1:70" x14ac:dyDescent="0.2">
      <c r="A26" s="96"/>
      <c r="B26">
        <v>60519</v>
      </c>
      <c r="C26" s="94">
        <v>0.36290509259259257</v>
      </c>
      <c r="D26" s="95" t="s">
        <v>121</v>
      </c>
      <c r="E26" s="95"/>
      <c r="F26" t="s">
        <v>893</v>
      </c>
      <c r="G26">
        <v>1</v>
      </c>
      <c r="H26">
        <v>948588</v>
      </c>
      <c r="I26" t="s">
        <v>868</v>
      </c>
      <c r="J26">
        <v>1</v>
      </c>
      <c r="K26">
        <v>68.0555555555555</v>
      </c>
      <c r="L26">
        <v>144</v>
      </c>
      <c r="M26">
        <v>926.57142857142799</v>
      </c>
      <c r="N26">
        <v>922.5</v>
      </c>
      <c r="O26">
        <v>762</v>
      </c>
      <c r="P26">
        <v>1012.92307692307</v>
      </c>
      <c r="Q26">
        <v>960.20833333333303</v>
      </c>
      <c r="R26">
        <v>941.51851851851802</v>
      </c>
      <c r="S26">
        <v>909.62790697674404</v>
      </c>
      <c r="T26">
        <v>909.11111111111097</v>
      </c>
      <c r="U26">
        <v>954.75675675675598</v>
      </c>
      <c r="V26">
        <v>824.22222222222194</v>
      </c>
      <c r="W26">
        <v>567.33333333333303</v>
      </c>
      <c r="X26">
        <v>764.66666666666595</v>
      </c>
      <c r="Y26">
        <v>951.72727272727195</v>
      </c>
      <c r="Z26">
        <v>975</v>
      </c>
      <c r="AA26">
        <v>1130.25</v>
      </c>
      <c r="AB26">
        <v>956.09090909090901</v>
      </c>
      <c r="AC26">
        <v>888.33333333333303</v>
      </c>
      <c r="AD26">
        <v>986.29999999999905</v>
      </c>
      <c r="AE26">
        <v>892.5</v>
      </c>
      <c r="AF26">
        <v>1034.4000000000001</v>
      </c>
      <c r="AG26">
        <v>953.89999999999895</v>
      </c>
      <c r="AH26">
        <v>707</v>
      </c>
      <c r="AI26">
        <v>992.5</v>
      </c>
      <c r="AJ26">
        <v>923</v>
      </c>
      <c r="AK26">
        <v>923</v>
      </c>
      <c r="AL26">
        <v>920</v>
      </c>
      <c r="AM26">
        <v>930</v>
      </c>
      <c r="AN26">
        <v>953</v>
      </c>
      <c r="AO26">
        <v>797</v>
      </c>
      <c r="AP26">
        <v>397</v>
      </c>
      <c r="AQ26">
        <v>698</v>
      </c>
      <c r="AR26">
        <v>974</v>
      </c>
      <c r="AS26">
        <v>1049</v>
      </c>
      <c r="AT26">
        <v>1075.5</v>
      </c>
      <c r="AU26">
        <v>948</v>
      </c>
      <c r="AV26">
        <v>906</v>
      </c>
      <c r="AW26">
        <v>894</v>
      </c>
      <c r="AX26">
        <v>904</v>
      </c>
      <c r="AY26">
        <v>1061</v>
      </c>
      <c r="AZ26">
        <v>938</v>
      </c>
      <c r="BA26">
        <v>25</v>
      </c>
      <c r="BB26">
        <v>75</v>
      </c>
      <c r="BC26">
        <v>25</v>
      </c>
      <c r="BD26">
        <v>8.3333333333333304</v>
      </c>
      <c r="BE26">
        <v>41.6666666666666</v>
      </c>
      <c r="BF26">
        <v>33.3333333333333</v>
      </c>
      <c r="BG26">
        <v>8.3333333333333304</v>
      </c>
      <c r="BH26">
        <v>75</v>
      </c>
      <c r="BI26">
        <v>16.6666666666666</v>
      </c>
      <c r="BJ26">
        <v>0</v>
      </c>
      <c r="BK26">
        <v>58.3333333333333</v>
      </c>
      <c r="BL26">
        <v>16.6666666666666</v>
      </c>
      <c r="BM26">
        <v>-216</v>
      </c>
      <c r="BN26">
        <v>69.5</v>
      </c>
      <c r="BO26">
        <v>10</v>
      </c>
      <c r="BP26">
        <v>-198.208333333333</v>
      </c>
      <c r="BQ26">
        <v>71.404558404558401</v>
      </c>
      <c r="BR26">
        <v>-0.51679586563307101</v>
      </c>
    </row>
    <row r="27" spans="1:70" x14ac:dyDescent="0.2">
      <c r="A27" s="100"/>
      <c r="B27">
        <v>60319</v>
      </c>
      <c r="C27" s="94">
        <v>0.46638888888888891</v>
      </c>
      <c r="D27" s="95" t="s">
        <v>126</v>
      </c>
      <c r="E27" s="95"/>
      <c r="F27" t="s">
        <v>894</v>
      </c>
      <c r="G27">
        <v>1</v>
      </c>
      <c r="H27">
        <v>812219</v>
      </c>
      <c r="I27" t="s">
        <v>866</v>
      </c>
      <c r="J27">
        <v>1</v>
      </c>
      <c r="K27">
        <v>33.3333333333333</v>
      </c>
      <c r="L27">
        <v>144</v>
      </c>
      <c r="M27">
        <v>1054.3958333333301</v>
      </c>
      <c r="N27">
        <v>1063</v>
      </c>
      <c r="O27">
        <v>1200.6363636363601</v>
      </c>
      <c r="P27">
        <v>994.23076923076906</v>
      </c>
      <c r="Q27">
        <v>1012.6428571428499</v>
      </c>
      <c r="R27">
        <v>1030.2</v>
      </c>
      <c r="S27">
        <v>1018.2631578947301</v>
      </c>
      <c r="T27">
        <v>1102.79999999999</v>
      </c>
      <c r="U27">
        <v>1051.57142857142</v>
      </c>
      <c r="V27">
        <v>1315</v>
      </c>
      <c r="W27">
        <v>956</v>
      </c>
      <c r="X27">
        <v>1165.1666666666599</v>
      </c>
      <c r="Y27">
        <v>929.66666666666595</v>
      </c>
      <c r="Z27">
        <v>1383.75</v>
      </c>
      <c r="AA27">
        <v>604</v>
      </c>
      <c r="AB27">
        <v>961.66666666666595</v>
      </c>
      <c r="AC27">
        <v>895</v>
      </c>
      <c r="AD27">
        <v>1310.6666666666599</v>
      </c>
      <c r="AE27">
        <v>913</v>
      </c>
      <c r="AF27">
        <v>1115.2</v>
      </c>
      <c r="AG27">
        <v>993.5</v>
      </c>
      <c r="AH27">
        <v>1178</v>
      </c>
      <c r="AI27">
        <v>1035</v>
      </c>
      <c r="AJ27">
        <v>1022.5</v>
      </c>
      <c r="AK27">
        <v>1102</v>
      </c>
      <c r="AL27">
        <v>1007</v>
      </c>
      <c r="AM27">
        <v>1158</v>
      </c>
      <c r="AN27">
        <v>1063</v>
      </c>
      <c r="AO27">
        <v>1342.5</v>
      </c>
      <c r="AP27">
        <v>956</v>
      </c>
      <c r="AQ27">
        <v>1122</v>
      </c>
      <c r="AR27">
        <v>989.5</v>
      </c>
      <c r="AS27">
        <v>1348</v>
      </c>
      <c r="AT27">
        <v>648</v>
      </c>
      <c r="AU27">
        <v>970.5</v>
      </c>
      <c r="AV27">
        <v>883</v>
      </c>
      <c r="AW27">
        <v>1371</v>
      </c>
      <c r="AX27">
        <v>634</v>
      </c>
      <c r="AY27">
        <v>1158</v>
      </c>
      <c r="AZ27">
        <v>993.5</v>
      </c>
      <c r="BA27">
        <v>66.6666666666666</v>
      </c>
      <c r="BB27">
        <v>91.6666666666666</v>
      </c>
      <c r="BC27">
        <v>50</v>
      </c>
      <c r="BD27">
        <v>50</v>
      </c>
      <c r="BE27">
        <v>66.6666666666666</v>
      </c>
      <c r="BF27">
        <v>75</v>
      </c>
      <c r="BG27">
        <v>50</v>
      </c>
      <c r="BH27">
        <v>58.3333333333333</v>
      </c>
      <c r="BI27">
        <v>75</v>
      </c>
      <c r="BJ27">
        <v>75</v>
      </c>
      <c r="BK27">
        <v>58.3333333333333</v>
      </c>
      <c r="BL27">
        <v>83.3333333333333</v>
      </c>
      <c r="BM27">
        <v>155.5</v>
      </c>
      <c r="BN27">
        <v>-67</v>
      </c>
      <c r="BO27">
        <v>151</v>
      </c>
      <c r="BP27">
        <v>187.993506493506</v>
      </c>
      <c r="BQ27">
        <v>-35.969230769230698</v>
      </c>
      <c r="BR27">
        <v>84.536842105263105</v>
      </c>
    </row>
    <row r="28" spans="1:70" x14ac:dyDescent="0.2">
      <c r="A28" s="98"/>
      <c r="B28">
        <v>60319</v>
      </c>
      <c r="C28" s="94">
        <v>0.46430555555555553</v>
      </c>
      <c r="D28" s="95" t="s">
        <v>128</v>
      </c>
      <c r="E28" s="95"/>
      <c r="F28" t="s">
        <v>895</v>
      </c>
      <c r="G28">
        <v>1</v>
      </c>
      <c r="H28">
        <v>900022</v>
      </c>
      <c r="I28" t="s">
        <v>868</v>
      </c>
      <c r="J28">
        <v>1</v>
      </c>
      <c r="K28">
        <v>30.5555555555555</v>
      </c>
      <c r="L28">
        <v>144</v>
      </c>
      <c r="M28">
        <v>966.56818181818096</v>
      </c>
      <c r="N28">
        <v>978.5</v>
      </c>
      <c r="O28">
        <v>827.16666666666595</v>
      </c>
      <c r="P28">
        <v>1090.0833333333301</v>
      </c>
      <c r="Q28">
        <v>922.18181818181802</v>
      </c>
      <c r="R28">
        <v>1042</v>
      </c>
      <c r="S28">
        <v>837.5625</v>
      </c>
      <c r="T28">
        <v>972.6</v>
      </c>
      <c r="U28">
        <v>1118.38461538461</v>
      </c>
      <c r="V28">
        <v>609.25</v>
      </c>
      <c r="W28">
        <v>795</v>
      </c>
      <c r="X28">
        <v>1171.3333333333301</v>
      </c>
      <c r="Y28">
        <v>1055.8333333333301</v>
      </c>
      <c r="Z28">
        <v>1125.3333333333301</v>
      </c>
      <c r="AA28">
        <v>1123.3333333333301</v>
      </c>
      <c r="AB28">
        <v>660.5</v>
      </c>
      <c r="AC28">
        <v>987.33333333333303</v>
      </c>
      <c r="AD28">
        <v>1135</v>
      </c>
      <c r="AE28">
        <v>993.5</v>
      </c>
      <c r="AF28">
        <v>1069</v>
      </c>
      <c r="AG28">
        <v>1038.3333333333301</v>
      </c>
      <c r="AH28">
        <v>662.5</v>
      </c>
      <c r="AI28">
        <v>1091.5</v>
      </c>
      <c r="AJ28">
        <v>947</v>
      </c>
      <c r="AK28">
        <v>981</v>
      </c>
      <c r="AL28">
        <v>779</v>
      </c>
      <c r="AM28">
        <v>1072</v>
      </c>
      <c r="AN28">
        <v>1112</v>
      </c>
      <c r="AO28">
        <v>526.5</v>
      </c>
      <c r="AP28">
        <v>729</v>
      </c>
      <c r="AQ28">
        <v>1420</v>
      </c>
      <c r="AR28">
        <v>1043.5</v>
      </c>
      <c r="AS28">
        <v>1119</v>
      </c>
      <c r="AT28">
        <v>1111</v>
      </c>
      <c r="AU28">
        <v>705</v>
      </c>
      <c r="AV28">
        <v>1092</v>
      </c>
      <c r="AW28">
        <v>1163</v>
      </c>
      <c r="AX28">
        <v>993.5</v>
      </c>
      <c r="AY28">
        <v>1038</v>
      </c>
      <c r="AZ28">
        <v>976</v>
      </c>
      <c r="BA28">
        <v>66.6666666666666</v>
      </c>
      <c r="BB28">
        <v>58.3333333333333</v>
      </c>
      <c r="BC28">
        <v>75</v>
      </c>
      <c r="BD28">
        <v>50</v>
      </c>
      <c r="BE28">
        <v>75</v>
      </c>
      <c r="BF28">
        <v>75</v>
      </c>
      <c r="BG28">
        <v>66.6666666666666</v>
      </c>
      <c r="BH28">
        <v>75</v>
      </c>
      <c r="BI28">
        <v>66.6666666666666</v>
      </c>
      <c r="BJ28">
        <v>83.3333333333333</v>
      </c>
      <c r="BK28">
        <v>66.6666666666666</v>
      </c>
      <c r="BL28">
        <v>75</v>
      </c>
      <c r="BM28">
        <v>-284.5</v>
      </c>
      <c r="BN28">
        <v>110.5</v>
      </c>
      <c r="BO28">
        <v>293</v>
      </c>
      <c r="BP28">
        <v>-95.015151515151501</v>
      </c>
      <c r="BQ28">
        <v>48.083333333333201</v>
      </c>
      <c r="BR28">
        <v>135.03749999999999</v>
      </c>
    </row>
    <row r="29" spans="1:70" x14ac:dyDescent="0.2">
      <c r="A29" s="97"/>
      <c r="B29">
        <v>60319</v>
      </c>
      <c r="C29" s="94">
        <v>0.46439814814814812</v>
      </c>
      <c r="D29" s="95" t="s">
        <v>132</v>
      </c>
      <c r="E29" s="95"/>
      <c r="F29" t="s">
        <v>896</v>
      </c>
      <c r="G29">
        <v>1</v>
      </c>
      <c r="H29">
        <v>818090</v>
      </c>
      <c r="I29" t="s">
        <v>866</v>
      </c>
      <c r="J29">
        <v>1</v>
      </c>
      <c r="K29">
        <v>49.3055555555555</v>
      </c>
      <c r="L29">
        <v>144</v>
      </c>
      <c r="M29">
        <v>989.29577464788701</v>
      </c>
      <c r="N29">
        <v>957</v>
      </c>
      <c r="O29">
        <v>1057.8947368421</v>
      </c>
      <c r="P29">
        <v>1053.5263157894699</v>
      </c>
      <c r="Q29">
        <v>1014.625</v>
      </c>
      <c r="R29">
        <v>817</v>
      </c>
      <c r="S29">
        <v>946.21052631578902</v>
      </c>
      <c r="T29">
        <v>1042.5416666666599</v>
      </c>
      <c r="U29">
        <v>972.892857142857</v>
      </c>
      <c r="V29">
        <v>1118.79999999999</v>
      </c>
      <c r="W29">
        <v>1033.3333333333301</v>
      </c>
      <c r="X29">
        <v>1038.25</v>
      </c>
      <c r="Y29">
        <v>999.25</v>
      </c>
      <c r="Z29">
        <v>1179.6666666666599</v>
      </c>
      <c r="AA29">
        <v>993.55555555555497</v>
      </c>
      <c r="AB29">
        <v>970.66666666666595</v>
      </c>
      <c r="AC29">
        <v>1000.75</v>
      </c>
      <c r="AD29">
        <v>1063.2</v>
      </c>
      <c r="AE29">
        <v>782.142857142857</v>
      </c>
      <c r="AF29">
        <v>934.25</v>
      </c>
      <c r="AG29">
        <v>779.5</v>
      </c>
      <c r="AH29">
        <v>1110</v>
      </c>
      <c r="AI29">
        <v>1024</v>
      </c>
      <c r="AJ29">
        <v>918.5</v>
      </c>
      <c r="AK29">
        <v>790</v>
      </c>
      <c r="AL29">
        <v>840</v>
      </c>
      <c r="AM29">
        <v>1069.5</v>
      </c>
      <c r="AN29">
        <v>957.5</v>
      </c>
      <c r="AO29">
        <v>1156</v>
      </c>
      <c r="AP29">
        <v>1082</v>
      </c>
      <c r="AQ29">
        <v>1053</v>
      </c>
      <c r="AR29">
        <v>1035.5</v>
      </c>
      <c r="AS29">
        <v>1130</v>
      </c>
      <c r="AT29">
        <v>980</v>
      </c>
      <c r="AU29">
        <v>837</v>
      </c>
      <c r="AV29">
        <v>918.5</v>
      </c>
      <c r="AW29">
        <v>1198</v>
      </c>
      <c r="AX29">
        <v>790</v>
      </c>
      <c r="AY29">
        <v>935.5</v>
      </c>
      <c r="AZ29">
        <v>807</v>
      </c>
      <c r="BA29">
        <v>58.3333333333333</v>
      </c>
      <c r="BB29">
        <v>50</v>
      </c>
      <c r="BC29">
        <v>33.3333333333333</v>
      </c>
      <c r="BD29">
        <v>66.6666666666666</v>
      </c>
      <c r="BE29">
        <v>50</v>
      </c>
      <c r="BF29">
        <v>25</v>
      </c>
      <c r="BG29">
        <v>75</v>
      </c>
      <c r="BH29">
        <v>33.3333333333333</v>
      </c>
      <c r="BI29">
        <v>58.3333333333333</v>
      </c>
      <c r="BJ29">
        <v>41.6666666666666</v>
      </c>
      <c r="BK29">
        <v>66.6666666666666</v>
      </c>
      <c r="BL29">
        <v>50</v>
      </c>
      <c r="BM29">
        <v>191.5</v>
      </c>
      <c r="BN29">
        <v>234</v>
      </c>
      <c r="BO29">
        <v>229.5</v>
      </c>
      <c r="BP29">
        <v>43.269736842105203</v>
      </c>
      <c r="BQ29">
        <v>236.52631578947299</v>
      </c>
      <c r="BR29">
        <v>96.331140350877106</v>
      </c>
    </row>
    <row r="30" spans="1:70" x14ac:dyDescent="0.2">
      <c r="A30" s="96"/>
      <c r="B30">
        <v>60319</v>
      </c>
      <c r="C30" s="94">
        <v>0.46451388888888889</v>
      </c>
      <c r="D30" s="95" t="s">
        <v>136</v>
      </c>
      <c r="E30" s="95"/>
      <c r="F30" t="s">
        <v>897</v>
      </c>
      <c r="G30">
        <v>1</v>
      </c>
      <c r="H30">
        <v>750207</v>
      </c>
      <c r="I30" t="s">
        <v>868</v>
      </c>
      <c r="J30">
        <v>1</v>
      </c>
      <c r="K30">
        <v>93.75</v>
      </c>
      <c r="L30">
        <v>144</v>
      </c>
      <c r="M30">
        <v>764.62222222222204</v>
      </c>
      <c r="N30">
        <v>709</v>
      </c>
      <c r="O30">
        <v>854.088235294117</v>
      </c>
      <c r="P30">
        <v>759.47058823529403</v>
      </c>
      <c r="Q30">
        <v>710.53125</v>
      </c>
      <c r="R30">
        <v>732.17142857142801</v>
      </c>
      <c r="S30">
        <v>720.13953488371999</v>
      </c>
      <c r="T30">
        <v>880.85106382978699</v>
      </c>
      <c r="U30">
        <v>685.73333333333301</v>
      </c>
      <c r="V30">
        <v>759.54545454545405</v>
      </c>
      <c r="W30">
        <v>963.83333333333303</v>
      </c>
      <c r="X30">
        <v>828.90909090908997</v>
      </c>
      <c r="Y30">
        <v>655.5</v>
      </c>
      <c r="Z30">
        <v>957.33333333333303</v>
      </c>
      <c r="AA30">
        <v>646.79999999999905</v>
      </c>
      <c r="AB30">
        <v>691.888888888888</v>
      </c>
      <c r="AC30">
        <v>810.36363636363603</v>
      </c>
      <c r="AD30">
        <v>633</v>
      </c>
      <c r="AE30">
        <v>774.36363636363603</v>
      </c>
      <c r="AF30">
        <v>786</v>
      </c>
      <c r="AG30">
        <v>639.66666666666595</v>
      </c>
      <c r="AH30">
        <v>796.5</v>
      </c>
      <c r="AI30">
        <v>711</v>
      </c>
      <c r="AJ30">
        <v>666.5</v>
      </c>
      <c r="AK30">
        <v>661</v>
      </c>
      <c r="AL30">
        <v>639</v>
      </c>
      <c r="AM30">
        <v>856</v>
      </c>
      <c r="AN30">
        <v>670</v>
      </c>
      <c r="AO30">
        <v>689</v>
      </c>
      <c r="AP30">
        <v>916</v>
      </c>
      <c r="AQ30">
        <v>749</v>
      </c>
      <c r="AR30">
        <v>637</v>
      </c>
      <c r="AS30">
        <v>906</v>
      </c>
      <c r="AT30">
        <v>696.5</v>
      </c>
      <c r="AU30">
        <v>555</v>
      </c>
      <c r="AV30">
        <v>742</v>
      </c>
      <c r="AW30">
        <v>630.5</v>
      </c>
      <c r="AX30">
        <v>633</v>
      </c>
      <c r="AY30">
        <v>739</v>
      </c>
      <c r="AZ30">
        <v>568</v>
      </c>
      <c r="BA30">
        <v>8.3333333333333304</v>
      </c>
      <c r="BB30">
        <v>0</v>
      </c>
      <c r="BC30">
        <v>8.3333333333333304</v>
      </c>
      <c r="BD30">
        <v>0</v>
      </c>
      <c r="BE30">
        <v>0</v>
      </c>
      <c r="BF30">
        <v>16.6666666666666</v>
      </c>
      <c r="BG30">
        <v>25</v>
      </c>
      <c r="BH30">
        <v>8.3333333333333304</v>
      </c>
      <c r="BI30">
        <v>0</v>
      </c>
      <c r="BJ30">
        <v>8.3333333333333304</v>
      </c>
      <c r="BK30">
        <v>0</v>
      </c>
      <c r="BL30">
        <v>0</v>
      </c>
      <c r="BM30">
        <v>130</v>
      </c>
      <c r="BN30">
        <v>50</v>
      </c>
      <c r="BO30">
        <v>217</v>
      </c>
      <c r="BP30">
        <v>143.556985294117</v>
      </c>
      <c r="BQ30">
        <v>27.299159663865499</v>
      </c>
      <c r="BR30">
        <v>160.71152894606601</v>
      </c>
    </row>
    <row r="31" spans="1:70" x14ac:dyDescent="0.2">
      <c r="A31" s="96"/>
      <c r="B31">
        <v>60319</v>
      </c>
      <c r="C31" s="94">
        <v>0.47520833333333329</v>
      </c>
      <c r="D31" s="95" t="s">
        <v>138</v>
      </c>
      <c r="E31" s="95"/>
      <c r="F31" t="s">
        <v>898</v>
      </c>
      <c r="G31">
        <v>1</v>
      </c>
      <c r="H31">
        <v>794500</v>
      </c>
      <c r="I31" t="s">
        <v>868</v>
      </c>
      <c r="J31">
        <v>1</v>
      </c>
      <c r="K31">
        <v>84.7222222222222</v>
      </c>
      <c r="L31">
        <v>144</v>
      </c>
      <c r="M31">
        <v>895.59016393442596</v>
      </c>
      <c r="N31">
        <v>857.5</v>
      </c>
      <c r="O31">
        <v>927.67741935483798</v>
      </c>
      <c r="P31">
        <v>808.79999999999905</v>
      </c>
      <c r="Q31">
        <v>892.30303030303003</v>
      </c>
      <c r="R31">
        <v>956.92857142857099</v>
      </c>
      <c r="S31">
        <v>933.25</v>
      </c>
      <c r="T31">
        <v>907.42857142857099</v>
      </c>
      <c r="U31">
        <v>845.5</v>
      </c>
      <c r="V31">
        <v>971</v>
      </c>
      <c r="W31">
        <v>1027.79999999999</v>
      </c>
      <c r="X31">
        <v>797.27272727272702</v>
      </c>
      <c r="Y31">
        <v>837.29999999999905</v>
      </c>
      <c r="Z31">
        <v>747.7</v>
      </c>
      <c r="AA31">
        <v>841.39999999999895</v>
      </c>
      <c r="AB31">
        <v>883.1</v>
      </c>
      <c r="AC31">
        <v>880.33333333333303</v>
      </c>
      <c r="AD31">
        <v>913.72727272727195</v>
      </c>
      <c r="AE31">
        <v>1041.5999999999899</v>
      </c>
      <c r="AF31">
        <v>979.29999999999905</v>
      </c>
      <c r="AG31">
        <v>823.125</v>
      </c>
      <c r="AH31">
        <v>938</v>
      </c>
      <c r="AI31">
        <v>772</v>
      </c>
      <c r="AJ31">
        <v>849</v>
      </c>
      <c r="AK31">
        <v>942.5</v>
      </c>
      <c r="AL31">
        <v>884</v>
      </c>
      <c r="AM31">
        <v>876</v>
      </c>
      <c r="AN31">
        <v>828</v>
      </c>
      <c r="AO31">
        <v>974</v>
      </c>
      <c r="AP31">
        <v>1037</v>
      </c>
      <c r="AQ31">
        <v>846</v>
      </c>
      <c r="AR31">
        <v>798</v>
      </c>
      <c r="AS31">
        <v>734.5</v>
      </c>
      <c r="AT31">
        <v>789</v>
      </c>
      <c r="AU31">
        <v>826</v>
      </c>
      <c r="AV31">
        <v>831.5</v>
      </c>
      <c r="AW31">
        <v>866</v>
      </c>
      <c r="AX31">
        <v>1015.5</v>
      </c>
      <c r="AY31">
        <v>896.5</v>
      </c>
      <c r="AZ31">
        <v>825.5</v>
      </c>
      <c r="BA31">
        <v>16.6666666666666</v>
      </c>
      <c r="BB31">
        <v>16.6666666666666</v>
      </c>
      <c r="BC31">
        <v>8.3333333333333304</v>
      </c>
      <c r="BD31">
        <v>16.6666666666666</v>
      </c>
      <c r="BE31">
        <v>16.6666666666666</v>
      </c>
      <c r="BF31">
        <v>16.6666666666666</v>
      </c>
      <c r="BG31">
        <v>16.6666666666666</v>
      </c>
      <c r="BH31">
        <v>0</v>
      </c>
      <c r="BI31">
        <v>8.3333333333333304</v>
      </c>
      <c r="BJ31">
        <v>16.6666666666666</v>
      </c>
      <c r="BK31">
        <v>16.6666666666666</v>
      </c>
      <c r="BL31">
        <v>33.3333333333333</v>
      </c>
      <c r="BM31">
        <v>89</v>
      </c>
      <c r="BN31">
        <v>-170.5</v>
      </c>
      <c r="BO31">
        <v>-8</v>
      </c>
      <c r="BP31">
        <v>35.3743890518084</v>
      </c>
      <c r="BQ31">
        <v>-148.12857142857101</v>
      </c>
      <c r="BR31">
        <v>-25.821428571428498</v>
      </c>
    </row>
    <row r="32" spans="1:70" x14ac:dyDescent="0.2">
      <c r="A32" s="98"/>
      <c r="B32">
        <v>60319</v>
      </c>
      <c r="C32" s="94">
        <v>0.4753472222222222</v>
      </c>
      <c r="D32" s="95" t="s">
        <v>140</v>
      </c>
      <c r="E32" s="95"/>
      <c r="F32" t="s">
        <v>899</v>
      </c>
      <c r="G32">
        <v>1</v>
      </c>
      <c r="H32">
        <v>842397</v>
      </c>
      <c r="I32" t="s">
        <v>868</v>
      </c>
      <c r="J32">
        <v>1</v>
      </c>
      <c r="K32">
        <v>95.8333333333333</v>
      </c>
      <c r="L32">
        <v>144</v>
      </c>
      <c r="M32">
        <v>886.26811594202798</v>
      </c>
      <c r="N32">
        <v>862</v>
      </c>
      <c r="O32">
        <v>962.52777777777703</v>
      </c>
      <c r="P32">
        <v>870.21212121212102</v>
      </c>
      <c r="Q32">
        <v>869.74285714285702</v>
      </c>
      <c r="R32">
        <v>838.11764705882297</v>
      </c>
      <c r="S32">
        <v>874.36170212765899</v>
      </c>
      <c r="T32">
        <v>992.04444444444403</v>
      </c>
      <c r="U32">
        <v>794.95652173913004</v>
      </c>
      <c r="V32">
        <v>970.25</v>
      </c>
      <c r="W32">
        <v>1043.1666666666599</v>
      </c>
      <c r="X32">
        <v>874.16666666666595</v>
      </c>
      <c r="Y32">
        <v>900.81818181818096</v>
      </c>
      <c r="Z32">
        <v>930.45454545454504</v>
      </c>
      <c r="AA32">
        <v>779.36363636363603</v>
      </c>
      <c r="AB32">
        <v>782.08333333333303</v>
      </c>
      <c r="AC32">
        <v>1080.27272727272</v>
      </c>
      <c r="AD32">
        <v>764.41666666666595</v>
      </c>
      <c r="AE32">
        <v>846.5</v>
      </c>
      <c r="AF32">
        <v>909.63636363636294</v>
      </c>
      <c r="AG32">
        <v>757.45454545454504</v>
      </c>
      <c r="AH32">
        <v>967</v>
      </c>
      <c r="AI32">
        <v>868</v>
      </c>
      <c r="AJ32">
        <v>812</v>
      </c>
      <c r="AK32">
        <v>799</v>
      </c>
      <c r="AL32">
        <v>848</v>
      </c>
      <c r="AM32">
        <v>960</v>
      </c>
      <c r="AN32">
        <v>780</v>
      </c>
      <c r="AO32">
        <v>994</v>
      </c>
      <c r="AP32">
        <v>1038.5</v>
      </c>
      <c r="AQ32">
        <v>893</v>
      </c>
      <c r="AR32">
        <v>882</v>
      </c>
      <c r="AS32">
        <v>870</v>
      </c>
      <c r="AT32">
        <v>777</v>
      </c>
      <c r="AU32">
        <v>771.5</v>
      </c>
      <c r="AV32">
        <v>1026</v>
      </c>
      <c r="AW32">
        <v>793</v>
      </c>
      <c r="AX32">
        <v>823</v>
      </c>
      <c r="AY32">
        <v>869</v>
      </c>
      <c r="AZ32">
        <v>723</v>
      </c>
      <c r="BA32">
        <v>0</v>
      </c>
      <c r="BB32">
        <v>0</v>
      </c>
      <c r="BC32">
        <v>0</v>
      </c>
      <c r="BD32">
        <v>8.3333333333333304</v>
      </c>
      <c r="BE32">
        <v>8.3333333333333304</v>
      </c>
      <c r="BF32">
        <v>8.3333333333333304</v>
      </c>
      <c r="BG32">
        <v>0</v>
      </c>
      <c r="BH32">
        <v>8.3333333333333304</v>
      </c>
      <c r="BI32">
        <v>0</v>
      </c>
      <c r="BJ32">
        <v>0</v>
      </c>
      <c r="BK32">
        <v>8.3333333333333304</v>
      </c>
      <c r="BL32">
        <v>8.3333333333333304</v>
      </c>
      <c r="BM32">
        <v>155</v>
      </c>
      <c r="BN32">
        <v>69</v>
      </c>
      <c r="BO32">
        <v>112</v>
      </c>
      <c r="BP32">
        <v>92.784920634920596</v>
      </c>
      <c r="BQ32">
        <v>32.094474153297703</v>
      </c>
      <c r="BR32">
        <v>117.682742316784</v>
      </c>
    </row>
    <row r="33" spans="1:70" x14ac:dyDescent="0.2">
      <c r="A33" s="97"/>
      <c r="B33">
        <v>60319</v>
      </c>
      <c r="C33" s="94">
        <v>0.4756481481481481</v>
      </c>
      <c r="D33" s="95" t="s">
        <v>142</v>
      </c>
      <c r="E33" s="95"/>
      <c r="F33" t="s">
        <v>900</v>
      </c>
      <c r="G33">
        <v>1</v>
      </c>
      <c r="H33">
        <v>888433</v>
      </c>
      <c r="I33" t="s">
        <v>866</v>
      </c>
      <c r="J33">
        <v>1</v>
      </c>
      <c r="K33">
        <v>22.2222222222222</v>
      </c>
      <c r="L33">
        <v>144</v>
      </c>
      <c r="M33">
        <v>1051.40625</v>
      </c>
      <c r="N33">
        <v>1056.5</v>
      </c>
      <c r="O33">
        <v>1145.7142857142801</v>
      </c>
      <c r="P33">
        <v>1038.88888888888</v>
      </c>
      <c r="Q33">
        <v>1086.5999999999899</v>
      </c>
      <c r="R33">
        <v>985.63636363636294</v>
      </c>
      <c r="S33">
        <v>1070.875</v>
      </c>
      <c r="T33">
        <v>1089.6363636363601</v>
      </c>
      <c r="U33">
        <v>1007.07692307692</v>
      </c>
      <c r="V33">
        <v>1121</v>
      </c>
      <c r="W33">
        <v>1179.3333333333301</v>
      </c>
      <c r="X33">
        <v>1120.3333333333301</v>
      </c>
      <c r="Y33">
        <v>1120</v>
      </c>
      <c r="Z33">
        <v>977.5</v>
      </c>
      <c r="AA33">
        <v>971.66666666666595</v>
      </c>
      <c r="AB33">
        <v>1226</v>
      </c>
      <c r="AC33">
        <v>1166.5</v>
      </c>
      <c r="AD33">
        <v>648</v>
      </c>
      <c r="AE33">
        <v>514</v>
      </c>
      <c r="AF33">
        <v>1040</v>
      </c>
      <c r="AG33">
        <v>1028</v>
      </c>
      <c r="AH33">
        <v>1104</v>
      </c>
      <c r="AI33">
        <v>994</v>
      </c>
      <c r="AJ33">
        <v>1129</v>
      </c>
      <c r="AK33">
        <v>977</v>
      </c>
      <c r="AL33">
        <v>1084</v>
      </c>
      <c r="AM33">
        <v>1066</v>
      </c>
      <c r="AN33">
        <v>994</v>
      </c>
      <c r="AO33">
        <v>1121</v>
      </c>
      <c r="AP33">
        <v>1072</v>
      </c>
      <c r="AQ33">
        <v>1104</v>
      </c>
      <c r="AR33">
        <v>1149.5</v>
      </c>
      <c r="AS33">
        <v>977.5</v>
      </c>
      <c r="AT33">
        <v>994</v>
      </c>
      <c r="AU33">
        <v>1226</v>
      </c>
      <c r="AV33">
        <v>1166.5</v>
      </c>
      <c r="AW33">
        <v>648</v>
      </c>
      <c r="AX33">
        <v>514</v>
      </c>
      <c r="AY33">
        <v>1060.5</v>
      </c>
      <c r="AZ33">
        <v>868.5</v>
      </c>
      <c r="BA33">
        <v>91.6666666666666</v>
      </c>
      <c r="BB33">
        <v>75</v>
      </c>
      <c r="BC33">
        <v>75</v>
      </c>
      <c r="BD33">
        <v>66.6666666666666</v>
      </c>
      <c r="BE33">
        <v>83.3333333333333</v>
      </c>
      <c r="BF33">
        <v>75</v>
      </c>
      <c r="BG33">
        <v>83.3333333333333</v>
      </c>
      <c r="BH33">
        <v>83.3333333333333</v>
      </c>
      <c r="BI33">
        <v>91.6666666666666</v>
      </c>
      <c r="BJ33">
        <v>91.6666666666666</v>
      </c>
      <c r="BK33">
        <v>66.6666666666666</v>
      </c>
      <c r="BL33">
        <v>50</v>
      </c>
      <c r="BM33">
        <v>-25</v>
      </c>
      <c r="BN33">
        <v>17</v>
      </c>
      <c r="BO33">
        <v>-18</v>
      </c>
      <c r="BP33">
        <v>59.1142857142857</v>
      </c>
      <c r="BQ33">
        <v>53.252525252525203</v>
      </c>
      <c r="BR33">
        <v>18.761363636363601</v>
      </c>
    </row>
    <row r="34" spans="1:70" x14ac:dyDescent="0.2">
      <c r="A34" s="100"/>
      <c r="B34">
        <v>60319</v>
      </c>
      <c r="C34" s="94">
        <v>0.47869212962962965</v>
      </c>
      <c r="D34" s="95" t="s">
        <v>144</v>
      </c>
      <c r="E34" s="95"/>
      <c r="F34" t="s">
        <v>901</v>
      </c>
      <c r="G34">
        <v>1</v>
      </c>
      <c r="H34">
        <v>801481</v>
      </c>
      <c r="I34" t="s">
        <v>866</v>
      </c>
      <c r="J34">
        <v>1</v>
      </c>
      <c r="K34">
        <v>90.2777777777777</v>
      </c>
      <c r="L34">
        <v>144</v>
      </c>
      <c r="M34">
        <v>928.50769230769197</v>
      </c>
      <c r="N34">
        <v>867.5</v>
      </c>
      <c r="O34">
        <v>948.6875</v>
      </c>
      <c r="P34">
        <v>919.21212121212102</v>
      </c>
      <c r="Q34">
        <v>910.15625</v>
      </c>
      <c r="R34">
        <v>936.030303030303</v>
      </c>
      <c r="S34">
        <v>837.90697674418595</v>
      </c>
      <c r="T34">
        <v>1163.12195121951</v>
      </c>
      <c r="U34">
        <v>804.08695652173901</v>
      </c>
      <c r="V34">
        <v>814</v>
      </c>
      <c r="W34">
        <v>1147.7777777777701</v>
      </c>
      <c r="X34">
        <v>932.72727272727195</v>
      </c>
      <c r="Y34">
        <v>838.18181818181802</v>
      </c>
      <c r="Z34">
        <v>1161.3636363636299</v>
      </c>
      <c r="AA34">
        <v>758.09090909090901</v>
      </c>
      <c r="AB34">
        <v>785</v>
      </c>
      <c r="AC34">
        <v>1184.55555555555</v>
      </c>
      <c r="AD34">
        <v>819.08333333333303</v>
      </c>
      <c r="AE34">
        <v>934.11111111111097</v>
      </c>
      <c r="AF34">
        <v>1160.1666666666599</v>
      </c>
      <c r="AG34">
        <v>713.33333333333303</v>
      </c>
      <c r="AH34">
        <v>886</v>
      </c>
      <c r="AI34">
        <v>901</v>
      </c>
      <c r="AJ34">
        <v>838.5</v>
      </c>
      <c r="AK34">
        <v>844</v>
      </c>
      <c r="AL34">
        <v>820</v>
      </c>
      <c r="AM34">
        <v>1158</v>
      </c>
      <c r="AN34">
        <v>778</v>
      </c>
      <c r="AO34">
        <v>809.5</v>
      </c>
      <c r="AP34">
        <v>1156</v>
      </c>
      <c r="AQ34">
        <v>863</v>
      </c>
      <c r="AR34">
        <v>831</v>
      </c>
      <c r="AS34">
        <v>1181</v>
      </c>
      <c r="AT34">
        <v>765</v>
      </c>
      <c r="AU34">
        <v>779</v>
      </c>
      <c r="AV34">
        <v>1089</v>
      </c>
      <c r="AW34">
        <v>765</v>
      </c>
      <c r="AX34">
        <v>834</v>
      </c>
      <c r="AY34">
        <v>1202</v>
      </c>
      <c r="AZ34">
        <v>722.5</v>
      </c>
      <c r="BA34">
        <v>0</v>
      </c>
      <c r="BB34">
        <v>25</v>
      </c>
      <c r="BC34">
        <v>8.3333333333333304</v>
      </c>
      <c r="BD34">
        <v>8.3333333333333304</v>
      </c>
      <c r="BE34">
        <v>8.3333333333333304</v>
      </c>
      <c r="BF34">
        <v>8.3333333333333304</v>
      </c>
      <c r="BG34">
        <v>8.3333333333333304</v>
      </c>
      <c r="BH34">
        <v>25</v>
      </c>
      <c r="BI34">
        <v>0</v>
      </c>
      <c r="BJ34">
        <v>25</v>
      </c>
      <c r="BK34">
        <v>0</v>
      </c>
      <c r="BL34">
        <v>0</v>
      </c>
      <c r="BM34">
        <v>47.5</v>
      </c>
      <c r="BN34">
        <v>57</v>
      </c>
      <c r="BO34">
        <v>338</v>
      </c>
      <c r="BP34">
        <v>38.53125</v>
      </c>
      <c r="BQ34">
        <v>-16.818181818181799</v>
      </c>
      <c r="BR34">
        <v>325.21497447532602</v>
      </c>
    </row>
    <row r="35" spans="1:70" x14ac:dyDescent="0.2">
      <c r="A35" s="99"/>
      <c r="B35">
        <v>60719</v>
      </c>
      <c r="C35" s="94">
        <v>0.41217592592592589</v>
      </c>
      <c r="D35" s="95" t="s">
        <v>147</v>
      </c>
      <c r="E35" s="95"/>
      <c r="F35" t="s">
        <v>902</v>
      </c>
      <c r="G35">
        <v>1</v>
      </c>
      <c r="H35">
        <v>842459</v>
      </c>
      <c r="I35" t="s">
        <v>868</v>
      </c>
      <c r="J35">
        <v>1</v>
      </c>
      <c r="K35">
        <v>75</v>
      </c>
      <c r="L35">
        <v>144</v>
      </c>
      <c r="M35">
        <v>981.05555555555497</v>
      </c>
      <c r="N35">
        <v>952.5</v>
      </c>
      <c r="O35">
        <v>1085.3076923076901</v>
      </c>
      <c r="P35">
        <v>984.923076923076</v>
      </c>
      <c r="Q35">
        <v>992.28571428571399</v>
      </c>
      <c r="R35">
        <v>869.42857142857099</v>
      </c>
      <c r="S35">
        <v>988.85</v>
      </c>
      <c r="T35">
        <v>1015.21212121212</v>
      </c>
      <c r="U35">
        <v>939.94285714285695</v>
      </c>
      <c r="V35">
        <v>1218.7</v>
      </c>
      <c r="W35">
        <v>974</v>
      </c>
      <c r="X35">
        <v>1029.875</v>
      </c>
      <c r="Y35">
        <v>902.29999999999905</v>
      </c>
      <c r="Z35">
        <v>1040.1428571428501</v>
      </c>
      <c r="AA35">
        <v>1033.7777777777701</v>
      </c>
      <c r="AB35">
        <v>1036.5999999999899</v>
      </c>
      <c r="AC35">
        <v>1080.44444444444</v>
      </c>
      <c r="AD35">
        <v>854.888888888888</v>
      </c>
      <c r="AE35">
        <v>797.79999999999905</v>
      </c>
      <c r="AF35">
        <v>967.22222222222194</v>
      </c>
      <c r="AG35">
        <v>851.22222222222194</v>
      </c>
      <c r="AH35">
        <v>1119.5</v>
      </c>
      <c r="AI35">
        <v>959</v>
      </c>
      <c r="AJ35">
        <v>932.5</v>
      </c>
      <c r="AK35">
        <v>832.5</v>
      </c>
      <c r="AL35">
        <v>924.5</v>
      </c>
      <c r="AM35">
        <v>1034</v>
      </c>
      <c r="AN35">
        <v>925</v>
      </c>
      <c r="AO35">
        <v>1242.5</v>
      </c>
      <c r="AP35">
        <v>998</v>
      </c>
      <c r="AQ35">
        <v>1091.5</v>
      </c>
      <c r="AR35">
        <v>880</v>
      </c>
      <c r="AS35">
        <v>1080</v>
      </c>
      <c r="AT35">
        <v>976</v>
      </c>
      <c r="AU35">
        <v>960.5</v>
      </c>
      <c r="AV35">
        <v>1049</v>
      </c>
      <c r="AW35">
        <v>759</v>
      </c>
      <c r="AX35">
        <v>792.5</v>
      </c>
      <c r="AY35">
        <v>1013</v>
      </c>
      <c r="AZ35">
        <v>801</v>
      </c>
      <c r="BA35">
        <v>16.6666666666666</v>
      </c>
      <c r="BB35">
        <v>33.3333333333333</v>
      </c>
      <c r="BC35">
        <v>33.3333333333333</v>
      </c>
      <c r="BD35">
        <v>16.6666666666666</v>
      </c>
      <c r="BE35">
        <v>41.6666666666666</v>
      </c>
      <c r="BF35">
        <v>25</v>
      </c>
      <c r="BG35">
        <v>16.6666666666666</v>
      </c>
      <c r="BH35">
        <v>25</v>
      </c>
      <c r="BI35">
        <v>25</v>
      </c>
      <c r="BJ35">
        <v>16.6666666666666</v>
      </c>
      <c r="BK35">
        <v>25</v>
      </c>
      <c r="BL35">
        <v>25</v>
      </c>
      <c r="BM35">
        <v>187</v>
      </c>
      <c r="BN35">
        <v>126.5</v>
      </c>
      <c r="BO35">
        <v>109.5</v>
      </c>
      <c r="BP35">
        <v>93.021978021978001</v>
      </c>
      <c r="BQ35">
        <v>115.49450549450501</v>
      </c>
      <c r="BR35">
        <v>26.362121212121199</v>
      </c>
    </row>
    <row r="36" spans="1:70" x14ac:dyDescent="0.2">
      <c r="A36" s="91"/>
      <c r="B36">
        <v>60319</v>
      </c>
      <c r="C36" s="94">
        <v>0.48995370370370367</v>
      </c>
      <c r="D36" s="95" t="s">
        <v>149</v>
      </c>
      <c r="E36" s="95"/>
      <c r="F36" t="s">
        <v>903</v>
      </c>
      <c r="G36">
        <v>1</v>
      </c>
      <c r="H36">
        <v>793545</v>
      </c>
      <c r="I36" t="s">
        <v>868</v>
      </c>
      <c r="J36">
        <v>1</v>
      </c>
      <c r="K36">
        <v>76.3888888888888</v>
      </c>
      <c r="L36">
        <v>144</v>
      </c>
      <c r="M36">
        <v>832.90909090908997</v>
      </c>
      <c r="N36">
        <v>790.5</v>
      </c>
      <c r="O36">
        <v>830.30769230769204</v>
      </c>
      <c r="P36">
        <v>877.06666666666604</v>
      </c>
      <c r="Q36">
        <v>824.87999999999897</v>
      </c>
      <c r="R36">
        <v>796.48275862068897</v>
      </c>
      <c r="S36">
        <v>846.43181818181802</v>
      </c>
      <c r="T36">
        <v>865.81818181818096</v>
      </c>
      <c r="U36">
        <v>802.93181818181802</v>
      </c>
      <c r="V36">
        <v>818</v>
      </c>
      <c r="W36">
        <v>790</v>
      </c>
      <c r="X36">
        <v>864</v>
      </c>
      <c r="Y36">
        <v>888.58333333333303</v>
      </c>
      <c r="Z36">
        <v>973.71428571428498</v>
      </c>
      <c r="AA36">
        <v>803</v>
      </c>
      <c r="AB36">
        <v>920.79999999999905</v>
      </c>
      <c r="AC36">
        <v>830.75</v>
      </c>
      <c r="AD36">
        <v>735.54545454545405</v>
      </c>
      <c r="AE36">
        <v>761.27272727272702</v>
      </c>
      <c r="AF36">
        <v>826.5</v>
      </c>
      <c r="AG36">
        <v>813.75</v>
      </c>
      <c r="AH36">
        <v>734</v>
      </c>
      <c r="AI36">
        <v>830</v>
      </c>
      <c r="AJ36">
        <v>761</v>
      </c>
      <c r="AK36">
        <v>794</v>
      </c>
      <c r="AL36">
        <v>805</v>
      </c>
      <c r="AM36">
        <v>829.5</v>
      </c>
      <c r="AN36">
        <v>751.5</v>
      </c>
      <c r="AO36">
        <v>703</v>
      </c>
      <c r="AP36">
        <v>830</v>
      </c>
      <c r="AQ36">
        <v>737.5</v>
      </c>
      <c r="AR36">
        <v>875.5</v>
      </c>
      <c r="AS36">
        <v>862</v>
      </c>
      <c r="AT36">
        <v>759</v>
      </c>
      <c r="AU36">
        <v>992</v>
      </c>
      <c r="AV36">
        <v>843</v>
      </c>
      <c r="AW36">
        <v>690</v>
      </c>
      <c r="AX36">
        <v>777</v>
      </c>
      <c r="AY36">
        <v>801.5</v>
      </c>
      <c r="AZ36">
        <v>797.5</v>
      </c>
      <c r="BA36">
        <v>8.3333333333333304</v>
      </c>
      <c r="BB36">
        <v>58.3333333333333</v>
      </c>
      <c r="BC36">
        <v>16.6666666666666</v>
      </c>
      <c r="BD36">
        <v>0</v>
      </c>
      <c r="BE36">
        <v>41.6666666666666</v>
      </c>
      <c r="BF36">
        <v>8.3333333333333304</v>
      </c>
      <c r="BG36">
        <v>16.6666666666666</v>
      </c>
      <c r="BH36">
        <v>66.6666666666666</v>
      </c>
      <c r="BI36">
        <v>8.3333333333333304</v>
      </c>
      <c r="BJ36">
        <v>8.3333333333333304</v>
      </c>
      <c r="BK36">
        <v>50</v>
      </c>
      <c r="BL36">
        <v>0</v>
      </c>
      <c r="BM36">
        <v>-27</v>
      </c>
      <c r="BN36">
        <v>36</v>
      </c>
      <c r="BO36">
        <v>24.5</v>
      </c>
      <c r="BP36">
        <v>5.4276923076922596</v>
      </c>
      <c r="BQ36">
        <v>80.583908045976997</v>
      </c>
      <c r="BR36">
        <v>19.386363636363701</v>
      </c>
    </row>
    <row r="37" spans="1:70" x14ac:dyDescent="0.2">
      <c r="A37" s="97"/>
      <c r="B37">
        <v>60319</v>
      </c>
      <c r="C37" s="94">
        <v>0.48731481481481481</v>
      </c>
      <c r="D37" s="95" t="s">
        <v>151</v>
      </c>
      <c r="E37" s="95"/>
      <c r="F37" t="s">
        <v>904</v>
      </c>
      <c r="G37">
        <v>1</v>
      </c>
      <c r="H37">
        <v>811873</v>
      </c>
      <c r="I37" t="s">
        <v>866</v>
      </c>
      <c r="J37">
        <v>1</v>
      </c>
      <c r="K37">
        <v>63.1944444444444</v>
      </c>
      <c r="L37">
        <v>144</v>
      </c>
      <c r="M37">
        <v>772.15384615384596</v>
      </c>
      <c r="N37">
        <v>713</v>
      </c>
      <c r="O37">
        <v>732.09090909090901</v>
      </c>
      <c r="P37">
        <v>828.34615384615302</v>
      </c>
      <c r="Q37">
        <v>777.41666666666595</v>
      </c>
      <c r="R37">
        <v>735</v>
      </c>
      <c r="S37">
        <v>777.896551724137</v>
      </c>
      <c r="T37">
        <v>777.03225806451599</v>
      </c>
      <c r="U37">
        <v>761.90322580645102</v>
      </c>
      <c r="V37">
        <v>722.85714285714198</v>
      </c>
      <c r="W37">
        <v>794.125</v>
      </c>
      <c r="X37">
        <v>670.42857142857099</v>
      </c>
      <c r="Y37">
        <v>874.875</v>
      </c>
      <c r="Z37">
        <v>869.55555555555497</v>
      </c>
      <c r="AA37">
        <v>745.77777777777703</v>
      </c>
      <c r="AB37">
        <v>776.71428571428498</v>
      </c>
      <c r="AC37">
        <v>748.22222222222194</v>
      </c>
      <c r="AD37">
        <v>810.875</v>
      </c>
      <c r="AE37">
        <v>723.28571428571399</v>
      </c>
      <c r="AF37">
        <v>635</v>
      </c>
      <c r="AG37">
        <v>818.142857142857</v>
      </c>
      <c r="AH37">
        <v>687.5</v>
      </c>
      <c r="AI37">
        <v>816.5</v>
      </c>
      <c r="AJ37">
        <v>712.5</v>
      </c>
      <c r="AK37">
        <v>660</v>
      </c>
      <c r="AL37">
        <v>712</v>
      </c>
      <c r="AM37">
        <v>740</v>
      </c>
      <c r="AN37">
        <v>649</v>
      </c>
      <c r="AO37">
        <v>688</v>
      </c>
      <c r="AP37">
        <v>731</v>
      </c>
      <c r="AQ37">
        <v>587</v>
      </c>
      <c r="AR37">
        <v>910</v>
      </c>
      <c r="AS37">
        <v>952</v>
      </c>
      <c r="AT37">
        <v>664</v>
      </c>
      <c r="AU37">
        <v>712</v>
      </c>
      <c r="AV37">
        <v>744</v>
      </c>
      <c r="AW37">
        <v>686</v>
      </c>
      <c r="AX37">
        <v>660</v>
      </c>
      <c r="AY37">
        <v>597</v>
      </c>
      <c r="AZ37">
        <v>754</v>
      </c>
      <c r="BA37">
        <v>41.6666666666666</v>
      </c>
      <c r="BB37">
        <v>33.3333333333333</v>
      </c>
      <c r="BC37">
        <v>41.6666666666666</v>
      </c>
      <c r="BD37">
        <v>33.3333333333333</v>
      </c>
      <c r="BE37">
        <v>25</v>
      </c>
      <c r="BF37">
        <v>25</v>
      </c>
      <c r="BG37">
        <v>41.6666666666666</v>
      </c>
      <c r="BH37">
        <v>25</v>
      </c>
      <c r="BI37">
        <v>33.3333333333333</v>
      </c>
      <c r="BJ37">
        <v>41.6666666666666</v>
      </c>
      <c r="BK37">
        <v>58.3333333333333</v>
      </c>
      <c r="BL37">
        <v>41.6666666666666</v>
      </c>
      <c r="BM37">
        <v>-25</v>
      </c>
      <c r="BN37">
        <v>156.5</v>
      </c>
      <c r="BO37">
        <v>28</v>
      </c>
      <c r="BP37">
        <v>-45.3257575757575</v>
      </c>
      <c r="BQ37">
        <v>93.346153846153797</v>
      </c>
      <c r="BR37">
        <v>-0.86429365962180205</v>
      </c>
    </row>
    <row r="38" spans="1:70" x14ac:dyDescent="0.2">
      <c r="A38" s="96"/>
      <c r="B38">
        <v>60319</v>
      </c>
      <c r="C38" s="94">
        <v>0.48679398148148145</v>
      </c>
      <c r="D38" s="95" t="s">
        <v>153</v>
      </c>
      <c r="E38" s="95"/>
      <c r="F38" t="s">
        <v>905</v>
      </c>
      <c r="G38">
        <v>1</v>
      </c>
      <c r="H38">
        <v>801997</v>
      </c>
      <c r="I38" t="s">
        <v>868</v>
      </c>
      <c r="J38">
        <v>1</v>
      </c>
      <c r="K38">
        <v>77.0833333333333</v>
      </c>
      <c r="L38">
        <v>144</v>
      </c>
      <c r="M38">
        <v>974.81081081081004</v>
      </c>
      <c r="N38">
        <v>971</v>
      </c>
      <c r="O38">
        <v>1054.23076923076</v>
      </c>
      <c r="P38">
        <v>1005.57142857142</v>
      </c>
      <c r="Q38">
        <v>956.63333333333298</v>
      </c>
      <c r="R38">
        <v>886.62962962962899</v>
      </c>
      <c r="S38">
        <v>973.875</v>
      </c>
      <c r="T38">
        <v>1063.2162162162099</v>
      </c>
      <c r="U38">
        <v>879.70588235294099</v>
      </c>
      <c r="V38">
        <v>1031.75</v>
      </c>
      <c r="W38">
        <v>1150.2</v>
      </c>
      <c r="X38">
        <v>956.75</v>
      </c>
      <c r="Y38">
        <v>1056.45454545454</v>
      </c>
      <c r="Z38">
        <v>1114.75</v>
      </c>
      <c r="AA38">
        <v>846.33333333333303</v>
      </c>
      <c r="AB38">
        <v>978.81818181818096</v>
      </c>
      <c r="AC38">
        <v>937.444444444444</v>
      </c>
      <c r="AD38">
        <v>949.5</v>
      </c>
      <c r="AE38">
        <v>831.29999999999905</v>
      </c>
      <c r="AF38">
        <v>1048.2</v>
      </c>
      <c r="AG38">
        <v>734.85714285714198</v>
      </c>
      <c r="AH38">
        <v>988</v>
      </c>
      <c r="AI38">
        <v>989</v>
      </c>
      <c r="AJ38">
        <v>962</v>
      </c>
      <c r="AK38">
        <v>932</v>
      </c>
      <c r="AL38">
        <v>946</v>
      </c>
      <c r="AM38">
        <v>1007</v>
      </c>
      <c r="AN38">
        <v>960</v>
      </c>
      <c r="AO38">
        <v>1009</v>
      </c>
      <c r="AP38">
        <v>1096</v>
      </c>
      <c r="AQ38">
        <v>978</v>
      </c>
      <c r="AR38">
        <v>987</v>
      </c>
      <c r="AS38">
        <v>1090</v>
      </c>
      <c r="AT38">
        <v>819</v>
      </c>
      <c r="AU38">
        <v>950</v>
      </c>
      <c r="AV38">
        <v>939</v>
      </c>
      <c r="AW38">
        <v>970.5</v>
      </c>
      <c r="AX38">
        <v>784.5</v>
      </c>
      <c r="AY38">
        <v>1140</v>
      </c>
      <c r="AZ38">
        <v>921</v>
      </c>
      <c r="BA38">
        <v>33.3333333333333</v>
      </c>
      <c r="BB38">
        <v>16.6666666666666</v>
      </c>
      <c r="BC38">
        <v>33.3333333333333</v>
      </c>
      <c r="BD38">
        <v>8.3333333333333304</v>
      </c>
      <c r="BE38">
        <v>33.3333333333333</v>
      </c>
      <c r="BF38">
        <v>25</v>
      </c>
      <c r="BG38">
        <v>8.3333333333333304</v>
      </c>
      <c r="BH38">
        <v>25</v>
      </c>
      <c r="BI38">
        <v>16.6666666666666</v>
      </c>
      <c r="BJ38">
        <v>16.6666666666666</v>
      </c>
      <c r="BK38">
        <v>16.6666666666666</v>
      </c>
      <c r="BL38">
        <v>41.6666666666666</v>
      </c>
      <c r="BM38">
        <v>26</v>
      </c>
      <c r="BN38">
        <v>57</v>
      </c>
      <c r="BO38">
        <v>61</v>
      </c>
      <c r="BP38">
        <v>97.597435897435901</v>
      </c>
      <c r="BQ38">
        <v>118.941798941798</v>
      </c>
      <c r="BR38">
        <v>89.341216216216196</v>
      </c>
    </row>
    <row r="39" spans="1:70" x14ac:dyDescent="0.2">
      <c r="A39" s="98"/>
      <c r="B39">
        <v>60319</v>
      </c>
      <c r="C39" s="94">
        <v>0.48715277777777777</v>
      </c>
      <c r="D39" s="95" t="s">
        <v>155</v>
      </c>
      <c r="E39" s="95"/>
      <c r="F39" t="s">
        <v>906</v>
      </c>
      <c r="G39">
        <v>1</v>
      </c>
      <c r="H39">
        <v>907785</v>
      </c>
      <c r="I39" t="s">
        <v>868</v>
      </c>
      <c r="J39">
        <v>1</v>
      </c>
      <c r="K39">
        <v>52.0833333333333</v>
      </c>
      <c r="L39">
        <v>144</v>
      </c>
      <c r="M39">
        <v>926.986666666666</v>
      </c>
      <c r="N39">
        <v>891</v>
      </c>
      <c r="O39">
        <v>964.33333333333303</v>
      </c>
      <c r="P39">
        <v>862.642857142857</v>
      </c>
      <c r="Q39">
        <v>1018</v>
      </c>
      <c r="R39">
        <v>877.03999999999905</v>
      </c>
      <c r="S39">
        <v>916.53571428571399</v>
      </c>
      <c r="T39">
        <v>947.444444444444</v>
      </c>
      <c r="U39">
        <v>924.37931034482699</v>
      </c>
      <c r="V39">
        <v>904.444444444444</v>
      </c>
      <c r="W39">
        <v>1097.3333333333301</v>
      </c>
      <c r="X39">
        <v>979.888888888888</v>
      </c>
      <c r="Y39">
        <v>847.39999999999895</v>
      </c>
      <c r="Z39">
        <v>973</v>
      </c>
      <c r="AA39">
        <v>743.75</v>
      </c>
      <c r="AB39">
        <v>1084.8333333333301</v>
      </c>
      <c r="AC39">
        <v>1021.75</v>
      </c>
      <c r="AD39">
        <v>934.79999999999905</v>
      </c>
      <c r="AE39">
        <v>847.125</v>
      </c>
      <c r="AF39">
        <v>801.66666666666595</v>
      </c>
      <c r="AG39">
        <v>939.90909090908997</v>
      </c>
      <c r="AH39">
        <v>900</v>
      </c>
      <c r="AI39">
        <v>842</v>
      </c>
      <c r="AJ39">
        <v>1061</v>
      </c>
      <c r="AK39">
        <v>840</v>
      </c>
      <c r="AL39">
        <v>896</v>
      </c>
      <c r="AM39">
        <v>996</v>
      </c>
      <c r="AN39">
        <v>851</v>
      </c>
      <c r="AO39">
        <v>795</v>
      </c>
      <c r="AP39">
        <v>1010</v>
      </c>
      <c r="AQ39">
        <v>1002</v>
      </c>
      <c r="AR39">
        <v>902</v>
      </c>
      <c r="AS39">
        <v>994</v>
      </c>
      <c r="AT39">
        <v>743.5</v>
      </c>
      <c r="AU39">
        <v>1074</v>
      </c>
      <c r="AV39">
        <v>1086.5</v>
      </c>
      <c r="AW39">
        <v>1025</v>
      </c>
      <c r="AX39">
        <v>812.5</v>
      </c>
      <c r="AY39">
        <v>761</v>
      </c>
      <c r="AZ39">
        <v>864</v>
      </c>
      <c r="BA39">
        <v>25</v>
      </c>
      <c r="BB39">
        <v>75</v>
      </c>
      <c r="BC39">
        <v>25</v>
      </c>
      <c r="BD39">
        <v>58.3333333333333</v>
      </c>
      <c r="BE39">
        <v>58.3333333333333</v>
      </c>
      <c r="BF39">
        <v>66.6666666666666</v>
      </c>
      <c r="BG39">
        <v>50</v>
      </c>
      <c r="BH39">
        <v>66.6666666666666</v>
      </c>
      <c r="BI39">
        <v>58.3333333333333</v>
      </c>
      <c r="BJ39">
        <v>33.3333333333333</v>
      </c>
      <c r="BK39">
        <v>50</v>
      </c>
      <c r="BL39">
        <v>8.3333333333333304</v>
      </c>
      <c r="BM39">
        <v>-161</v>
      </c>
      <c r="BN39">
        <v>2</v>
      </c>
      <c r="BO39">
        <v>100</v>
      </c>
      <c r="BP39">
        <v>-53.6666666666666</v>
      </c>
      <c r="BQ39">
        <v>-14.3971428571428</v>
      </c>
      <c r="BR39">
        <v>30.908730158730101</v>
      </c>
    </row>
    <row r="40" spans="1:70" x14ac:dyDescent="0.2">
      <c r="A40" s="97"/>
      <c r="B40">
        <v>60319</v>
      </c>
      <c r="C40" s="94">
        <v>0.49717592592592591</v>
      </c>
      <c r="D40" s="95" t="s">
        <v>157</v>
      </c>
      <c r="E40" s="95"/>
      <c r="F40" t="s">
        <v>907</v>
      </c>
      <c r="G40">
        <v>1</v>
      </c>
      <c r="H40">
        <v>921736</v>
      </c>
      <c r="I40" t="s">
        <v>866</v>
      </c>
      <c r="J40">
        <v>1</v>
      </c>
      <c r="K40">
        <v>76.3888888888888</v>
      </c>
      <c r="L40">
        <v>144</v>
      </c>
      <c r="M40">
        <v>1092.5909090908999</v>
      </c>
      <c r="N40">
        <v>1076.5</v>
      </c>
      <c r="O40">
        <v>1057.7586206896499</v>
      </c>
      <c r="P40">
        <v>1179.7083333333301</v>
      </c>
      <c r="Q40">
        <v>1087.5769230769199</v>
      </c>
      <c r="R40">
        <v>1061.9354838709601</v>
      </c>
      <c r="S40">
        <v>1100.27027027027</v>
      </c>
      <c r="T40">
        <v>1175.3783783783699</v>
      </c>
      <c r="U40">
        <v>999.61111111111097</v>
      </c>
      <c r="V40">
        <v>1066.5999999999899</v>
      </c>
      <c r="W40">
        <v>1122.79999999999</v>
      </c>
      <c r="X40">
        <v>975.66666666666595</v>
      </c>
      <c r="Y40">
        <v>1332.5</v>
      </c>
      <c r="Z40">
        <v>1314.125</v>
      </c>
      <c r="AA40">
        <v>980.5</v>
      </c>
      <c r="AB40">
        <v>1060.9000000000001</v>
      </c>
      <c r="AC40">
        <v>1239.375</v>
      </c>
      <c r="AD40">
        <v>969.125</v>
      </c>
      <c r="AE40">
        <v>1040</v>
      </c>
      <c r="AF40">
        <v>1075.72727272727</v>
      </c>
      <c r="AG40">
        <v>1071.88888888888</v>
      </c>
      <c r="AH40">
        <v>1052</v>
      </c>
      <c r="AI40">
        <v>1213.5</v>
      </c>
      <c r="AJ40">
        <v>1066.5</v>
      </c>
      <c r="AK40">
        <v>1059</v>
      </c>
      <c r="AL40">
        <v>1052</v>
      </c>
      <c r="AM40">
        <v>1195</v>
      </c>
      <c r="AN40">
        <v>975</v>
      </c>
      <c r="AO40">
        <v>1097.5</v>
      </c>
      <c r="AP40">
        <v>1115.5</v>
      </c>
      <c r="AQ40">
        <v>959</v>
      </c>
      <c r="AR40">
        <v>1353.5</v>
      </c>
      <c r="AS40">
        <v>1284.5</v>
      </c>
      <c r="AT40">
        <v>957</v>
      </c>
      <c r="AU40">
        <v>998</v>
      </c>
      <c r="AV40">
        <v>1202</v>
      </c>
      <c r="AW40">
        <v>1000</v>
      </c>
      <c r="AX40">
        <v>991</v>
      </c>
      <c r="AY40">
        <v>1182</v>
      </c>
      <c r="AZ40">
        <v>1070</v>
      </c>
      <c r="BA40">
        <v>16.6666666666666</v>
      </c>
      <c r="BB40">
        <v>16.6666666666666</v>
      </c>
      <c r="BC40">
        <v>25</v>
      </c>
      <c r="BD40">
        <v>50</v>
      </c>
      <c r="BE40">
        <v>33.3333333333333</v>
      </c>
      <c r="BF40">
        <v>16.6666666666666</v>
      </c>
      <c r="BG40">
        <v>16.6666666666666</v>
      </c>
      <c r="BH40">
        <v>33.3333333333333</v>
      </c>
      <c r="BI40">
        <v>33.3333333333333</v>
      </c>
      <c r="BJ40">
        <v>8.3333333333333304</v>
      </c>
      <c r="BK40">
        <v>8.3333333333333304</v>
      </c>
      <c r="BL40">
        <v>25</v>
      </c>
      <c r="BM40">
        <v>-14.5</v>
      </c>
      <c r="BN40">
        <v>154.5</v>
      </c>
      <c r="BO40">
        <v>143</v>
      </c>
      <c r="BP40">
        <v>-29.818302387267899</v>
      </c>
      <c r="BQ40">
        <v>117.772849462365</v>
      </c>
      <c r="BR40">
        <v>75.108108108108098</v>
      </c>
    </row>
    <row r="41" spans="1:70" x14ac:dyDescent="0.2">
      <c r="A41" s="91"/>
      <c r="B41">
        <v>60319</v>
      </c>
      <c r="C41" s="94">
        <v>0.50902777777777775</v>
      </c>
      <c r="D41" s="95" t="s">
        <v>159</v>
      </c>
      <c r="E41" s="95"/>
      <c r="F41" t="s">
        <v>908</v>
      </c>
      <c r="G41">
        <v>1</v>
      </c>
      <c r="H41">
        <v>764262</v>
      </c>
      <c r="I41" t="s">
        <v>868</v>
      </c>
      <c r="J41">
        <v>1</v>
      </c>
      <c r="K41">
        <v>43.0555555555555</v>
      </c>
      <c r="L41">
        <v>144</v>
      </c>
      <c r="M41">
        <v>718.08064516129002</v>
      </c>
      <c r="N41">
        <v>657</v>
      </c>
      <c r="O41">
        <v>835.85714285714198</v>
      </c>
      <c r="P41">
        <v>756.28571428571399</v>
      </c>
      <c r="Q41">
        <v>626.9375</v>
      </c>
      <c r="R41">
        <v>677.77777777777703</v>
      </c>
      <c r="S41">
        <v>782.45833333333303</v>
      </c>
      <c r="T41">
        <v>705.04761904761904</v>
      </c>
      <c r="U41">
        <v>643.29411764705799</v>
      </c>
      <c r="V41">
        <v>979.75</v>
      </c>
      <c r="W41">
        <v>514</v>
      </c>
      <c r="X41">
        <v>774</v>
      </c>
      <c r="Y41">
        <v>786</v>
      </c>
      <c r="Z41">
        <v>724.25</v>
      </c>
      <c r="AA41">
        <v>752.2</v>
      </c>
      <c r="AB41">
        <v>533.16666666666595</v>
      </c>
      <c r="AC41">
        <v>767.57142857142799</v>
      </c>
      <c r="AD41">
        <v>486.33333333333297</v>
      </c>
      <c r="AE41">
        <v>762.39999999999895</v>
      </c>
      <c r="AF41">
        <v>713.42857142857099</v>
      </c>
      <c r="AG41">
        <v>565.66666666666595</v>
      </c>
      <c r="AH41">
        <v>755.5</v>
      </c>
      <c r="AI41">
        <v>675</v>
      </c>
      <c r="AJ41">
        <v>483</v>
      </c>
      <c r="AK41">
        <v>575.5</v>
      </c>
      <c r="AL41">
        <v>705.5</v>
      </c>
      <c r="AM41">
        <v>606</v>
      </c>
      <c r="AN41">
        <v>557</v>
      </c>
      <c r="AO41">
        <v>930.5</v>
      </c>
      <c r="AP41">
        <v>435</v>
      </c>
      <c r="AQ41">
        <v>674</v>
      </c>
      <c r="AR41">
        <v>890</v>
      </c>
      <c r="AS41">
        <v>699.5</v>
      </c>
      <c r="AT41">
        <v>656</v>
      </c>
      <c r="AU41">
        <v>459.5</v>
      </c>
      <c r="AV41">
        <v>491</v>
      </c>
      <c r="AW41">
        <v>527</v>
      </c>
      <c r="AX41">
        <v>629</v>
      </c>
      <c r="AY41">
        <v>679</v>
      </c>
      <c r="AZ41">
        <v>467</v>
      </c>
      <c r="BA41">
        <v>33.3333333333333</v>
      </c>
      <c r="BB41">
        <v>75</v>
      </c>
      <c r="BC41">
        <v>75</v>
      </c>
      <c r="BD41">
        <v>58.3333333333333</v>
      </c>
      <c r="BE41">
        <v>66.6666666666666</v>
      </c>
      <c r="BF41">
        <v>58.3333333333333</v>
      </c>
      <c r="BG41">
        <v>50</v>
      </c>
      <c r="BH41">
        <v>41.6666666666666</v>
      </c>
      <c r="BI41">
        <v>75</v>
      </c>
      <c r="BJ41">
        <v>58.3333333333333</v>
      </c>
      <c r="BK41">
        <v>41.6666666666666</v>
      </c>
      <c r="BL41">
        <v>50</v>
      </c>
      <c r="BM41">
        <v>272.5</v>
      </c>
      <c r="BN41">
        <v>99.5</v>
      </c>
      <c r="BO41">
        <v>-99.5</v>
      </c>
      <c r="BP41">
        <v>208.91964285714201</v>
      </c>
      <c r="BQ41">
        <v>78.507936507936506</v>
      </c>
      <c r="BR41">
        <v>-77.410714285714306</v>
      </c>
    </row>
    <row r="42" spans="1:70" x14ac:dyDescent="0.2">
      <c r="A42" s="96"/>
      <c r="B42">
        <v>60319</v>
      </c>
      <c r="C42" s="94">
        <v>0.49637731481481479</v>
      </c>
      <c r="D42" s="95" t="s">
        <v>161</v>
      </c>
      <c r="E42" s="95"/>
      <c r="F42" t="s">
        <v>909</v>
      </c>
      <c r="G42">
        <v>1</v>
      </c>
      <c r="H42">
        <v>873701</v>
      </c>
      <c r="I42" t="s">
        <v>868</v>
      </c>
      <c r="J42">
        <v>1</v>
      </c>
      <c r="K42">
        <v>81.9444444444444</v>
      </c>
      <c r="L42">
        <v>144</v>
      </c>
      <c r="M42">
        <v>1035.9915254237201</v>
      </c>
      <c r="N42">
        <v>1003.5</v>
      </c>
      <c r="O42">
        <v>1094.8620689655099</v>
      </c>
      <c r="P42">
        <v>937.57692307692298</v>
      </c>
      <c r="Q42">
        <v>1035.51724137931</v>
      </c>
      <c r="R42">
        <v>1061.4411764705801</v>
      </c>
      <c r="S42">
        <v>986.20512820512795</v>
      </c>
      <c r="T42">
        <v>1056.5263157894699</v>
      </c>
      <c r="U42">
        <v>1064.3170731707301</v>
      </c>
      <c r="V42">
        <v>1034.125</v>
      </c>
      <c r="W42">
        <v>1085.0999999999899</v>
      </c>
      <c r="X42">
        <v>1147.9090909090901</v>
      </c>
      <c r="Y42">
        <v>962.2</v>
      </c>
      <c r="Z42">
        <v>961.85714285714198</v>
      </c>
      <c r="AA42">
        <v>891.33333333333303</v>
      </c>
      <c r="AB42">
        <v>1057.44444444444</v>
      </c>
      <c r="AC42">
        <v>1019.5</v>
      </c>
      <c r="AD42">
        <v>1031.79999999999</v>
      </c>
      <c r="AE42">
        <v>920.83333333333303</v>
      </c>
      <c r="AF42">
        <v>1124.45454545454</v>
      </c>
      <c r="AG42">
        <v>1151.8181818181799</v>
      </c>
      <c r="AH42">
        <v>1069</v>
      </c>
      <c r="AI42">
        <v>902.5</v>
      </c>
      <c r="AJ42">
        <v>1004</v>
      </c>
      <c r="AK42">
        <v>990</v>
      </c>
      <c r="AL42">
        <v>949</v>
      </c>
      <c r="AM42">
        <v>1047.5</v>
      </c>
      <c r="AN42">
        <v>1030</v>
      </c>
      <c r="AO42">
        <v>938</v>
      </c>
      <c r="AP42">
        <v>1066</v>
      </c>
      <c r="AQ42">
        <v>1132</v>
      </c>
      <c r="AR42">
        <v>909</v>
      </c>
      <c r="AS42">
        <v>1003</v>
      </c>
      <c r="AT42">
        <v>806</v>
      </c>
      <c r="AU42">
        <v>1108</v>
      </c>
      <c r="AV42">
        <v>1042</v>
      </c>
      <c r="AW42">
        <v>980</v>
      </c>
      <c r="AX42">
        <v>874.5</v>
      </c>
      <c r="AY42">
        <v>1002</v>
      </c>
      <c r="AZ42">
        <v>1229</v>
      </c>
      <c r="BA42">
        <v>33.3333333333333</v>
      </c>
      <c r="BB42">
        <v>16.6666666666666</v>
      </c>
      <c r="BC42">
        <v>8.3333333333333304</v>
      </c>
      <c r="BD42">
        <v>16.6666666666666</v>
      </c>
      <c r="BE42">
        <v>41.6666666666666</v>
      </c>
      <c r="BF42">
        <v>25</v>
      </c>
      <c r="BG42">
        <v>25</v>
      </c>
      <c r="BH42">
        <v>16.6666666666666</v>
      </c>
      <c r="BI42">
        <v>16.6666666666666</v>
      </c>
      <c r="BJ42">
        <v>0</v>
      </c>
      <c r="BK42">
        <v>8.3333333333333304</v>
      </c>
      <c r="BL42">
        <v>8.3333333333333304</v>
      </c>
      <c r="BM42">
        <v>65</v>
      </c>
      <c r="BN42">
        <v>-87.5</v>
      </c>
      <c r="BO42">
        <v>98.5</v>
      </c>
      <c r="BP42">
        <v>59.344827586206897</v>
      </c>
      <c r="BQ42">
        <v>-123.864253393665</v>
      </c>
      <c r="BR42">
        <v>70.321187584345495</v>
      </c>
    </row>
    <row r="43" spans="1:70" x14ac:dyDescent="0.2">
      <c r="A43" s="91"/>
      <c r="B43">
        <v>60319</v>
      </c>
      <c r="C43" s="94">
        <v>0.49944444444444441</v>
      </c>
      <c r="D43" s="95" t="s">
        <v>163</v>
      </c>
      <c r="E43" s="95"/>
      <c r="F43" t="s">
        <v>910</v>
      </c>
      <c r="G43">
        <v>1</v>
      </c>
      <c r="H43">
        <v>809493</v>
      </c>
      <c r="I43" t="s">
        <v>868</v>
      </c>
      <c r="J43">
        <v>1</v>
      </c>
      <c r="K43">
        <v>68.75</v>
      </c>
      <c r="L43">
        <v>144</v>
      </c>
      <c r="M43">
        <v>896.25252525252495</v>
      </c>
      <c r="N43">
        <v>869</v>
      </c>
      <c r="O43">
        <v>936.28571428571399</v>
      </c>
      <c r="P43">
        <v>885.07692307692298</v>
      </c>
      <c r="Q43">
        <v>902.32142857142799</v>
      </c>
      <c r="R43">
        <v>866.25</v>
      </c>
      <c r="S43">
        <v>844.375</v>
      </c>
      <c r="T43">
        <v>1095.625</v>
      </c>
      <c r="U43">
        <v>870.32558139534797</v>
      </c>
      <c r="V43">
        <v>835.33333333333303</v>
      </c>
      <c r="W43">
        <v>1246</v>
      </c>
      <c r="X43">
        <v>895</v>
      </c>
      <c r="Y43">
        <v>831.33333333333303</v>
      </c>
      <c r="Z43">
        <v>1161.3333333333301</v>
      </c>
      <c r="AA43">
        <v>868.36363636363603</v>
      </c>
      <c r="AB43">
        <v>860.2</v>
      </c>
      <c r="AC43">
        <v>1097.5</v>
      </c>
      <c r="AD43">
        <v>839.83333333333303</v>
      </c>
      <c r="AE43">
        <v>853.22222222222194</v>
      </c>
      <c r="AF43">
        <v>825.66666666666595</v>
      </c>
      <c r="AG43">
        <v>886.16666666666595</v>
      </c>
      <c r="AH43">
        <v>905</v>
      </c>
      <c r="AI43">
        <v>838.5</v>
      </c>
      <c r="AJ43">
        <v>881</v>
      </c>
      <c r="AK43">
        <v>809</v>
      </c>
      <c r="AL43">
        <v>840.5</v>
      </c>
      <c r="AM43">
        <v>994.5</v>
      </c>
      <c r="AN43">
        <v>805</v>
      </c>
      <c r="AO43">
        <v>905</v>
      </c>
      <c r="AP43">
        <v>1249</v>
      </c>
      <c r="AQ43">
        <v>848.5</v>
      </c>
      <c r="AR43">
        <v>829</v>
      </c>
      <c r="AS43">
        <v>934</v>
      </c>
      <c r="AT43">
        <v>733</v>
      </c>
      <c r="AU43">
        <v>845</v>
      </c>
      <c r="AV43">
        <v>1108.5</v>
      </c>
      <c r="AW43">
        <v>813.5</v>
      </c>
      <c r="AX43">
        <v>813</v>
      </c>
      <c r="AY43">
        <v>775</v>
      </c>
      <c r="AZ43">
        <v>812</v>
      </c>
      <c r="BA43">
        <v>25</v>
      </c>
      <c r="BB43">
        <v>66.6666666666666</v>
      </c>
      <c r="BC43">
        <v>33.3333333333333</v>
      </c>
      <c r="BD43">
        <v>0</v>
      </c>
      <c r="BE43">
        <v>75</v>
      </c>
      <c r="BF43">
        <v>8.3333333333333304</v>
      </c>
      <c r="BG43">
        <v>16.6666666666666</v>
      </c>
      <c r="BH43">
        <v>50</v>
      </c>
      <c r="BI43">
        <v>0</v>
      </c>
      <c r="BJ43">
        <v>25</v>
      </c>
      <c r="BK43">
        <v>75</v>
      </c>
      <c r="BL43">
        <v>0</v>
      </c>
      <c r="BM43">
        <v>24</v>
      </c>
      <c r="BN43">
        <v>29.5</v>
      </c>
      <c r="BO43">
        <v>154</v>
      </c>
      <c r="BP43">
        <v>33.964285714285701</v>
      </c>
      <c r="BQ43">
        <v>18.826923076922998</v>
      </c>
      <c r="BR43">
        <v>251.25</v>
      </c>
    </row>
    <row r="44" spans="1:70" x14ac:dyDescent="0.2">
      <c r="A44" s="98"/>
      <c r="B44">
        <v>60319</v>
      </c>
      <c r="C44" s="94">
        <v>0.49847222222222221</v>
      </c>
      <c r="D44" s="95" t="s">
        <v>165</v>
      </c>
      <c r="E44" s="95"/>
      <c r="F44" t="s">
        <v>911</v>
      </c>
      <c r="G44">
        <v>1</v>
      </c>
      <c r="H44">
        <v>803922</v>
      </c>
      <c r="I44" t="s">
        <v>868</v>
      </c>
      <c r="J44">
        <v>1</v>
      </c>
      <c r="K44">
        <v>60.4166666666666</v>
      </c>
      <c r="L44">
        <v>144</v>
      </c>
      <c r="M44">
        <v>819.21839080459699</v>
      </c>
      <c r="N44">
        <v>812</v>
      </c>
      <c r="O44">
        <v>915.26086956521704</v>
      </c>
      <c r="P44">
        <v>797.57894736842104</v>
      </c>
      <c r="Q44">
        <v>750.28571428571399</v>
      </c>
      <c r="R44">
        <v>804.625</v>
      </c>
      <c r="S44">
        <v>827.96428571428498</v>
      </c>
      <c r="T44">
        <v>841.27586206896501</v>
      </c>
      <c r="U44">
        <v>789.73333333333301</v>
      </c>
      <c r="V44">
        <v>1067.2857142857099</v>
      </c>
      <c r="W44">
        <v>915.33333333333303</v>
      </c>
      <c r="X44">
        <v>763.142857142857</v>
      </c>
      <c r="Y44">
        <v>728.66666666666595</v>
      </c>
      <c r="Z44">
        <v>929.79999999999905</v>
      </c>
      <c r="AA44">
        <v>766.625</v>
      </c>
      <c r="AB44">
        <v>846</v>
      </c>
      <c r="AC44">
        <v>636.42857142857099</v>
      </c>
      <c r="AD44">
        <v>768.42857142857099</v>
      </c>
      <c r="AE44">
        <v>677.25</v>
      </c>
      <c r="AF44">
        <v>881.875</v>
      </c>
      <c r="AG44">
        <v>854.75</v>
      </c>
      <c r="AH44">
        <v>853</v>
      </c>
      <c r="AI44">
        <v>733</v>
      </c>
      <c r="AJ44">
        <v>830</v>
      </c>
      <c r="AK44">
        <v>785.5</v>
      </c>
      <c r="AL44">
        <v>841.5</v>
      </c>
      <c r="AM44">
        <v>838</v>
      </c>
      <c r="AN44">
        <v>754.5</v>
      </c>
      <c r="AO44">
        <v>1029</v>
      </c>
      <c r="AP44">
        <v>802</v>
      </c>
      <c r="AQ44">
        <v>812</v>
      </c>
      <c r="AR44">
        <v>693</v>
      </c>
      <c r="AS44">
        <v>848</v>
      </c>
      <c r="AT44">
        <v>615</v>
      </c>
      <c r="AU44">
        <v>901</v>
      </c>
      <c r="AV44">
        <v>838</v>
      </c>
      <c r="AW44">
        <v>786</v>
      </c>
      <c r="AX44">
        <v>595.5</v>
      </c>
      <c r="AY44">
        <v>898</v>
      </c>
      <c r="AZ44">
        <v>831.5</v>
      </c>
      <c r="BA44">
        <v>41.6666666666666</v>
      </c>
      <c r="BB44">
        <v>25</v>
      </c>
      <c r="BC44">
        <v>41.6666666666666</v>
      </c>
      <c r="BD44">
        <v>50</v>
      </c>
      <c r="BE44">
        <v>58.3333333333333</v>
      </c>
      <c r="BF44">
        <v>33.3333333333333</v>
      </c>
      <c r="BG44">
        <v>41.6666666666666</v>
      </c>
      <c r="BH44">
        <v>41.6666666666666</v>
      </c>
      <c r="BI44">
        <v>41.6666666666666</v>
      </c>
      <c r="BJ44">
        <v>33.3333333333333</v>
      </c>
      <c r="BK44">
        <v>33.3333333333333</v>
      </c>
      <c r="BL44">
        <v>33.3333333333333</v>
      </c>
      <c r="BM44">
        <v>23</v>
      </c>
      <c r="BN44">
        <v>-52.5</v>
      </c>
      <c r="BO44">
        <v>-3.5</v>
      </c>
      <c r="BP44">
        <v>164.97515527950301</v>
      </c>
      <c r="BQ44">
        <v>-7.0460526315789496</v>
      </c>
      <c r="BR44">
        <v>13.311576354679801</v>
      </c>
    </row>
    <row r="45" spans="1:70" x14ac:dyDescent="0.2">
      <c r="A45" s="99" t="s">
        <v>912</v>
      </c>
      <c r="B45">
        <v>60719</v>
      </c>
      <c r="C45" s="94">
        <v>0.37733796296296296</v>
      </c>
      <c r="D45" s="95" t="s">
        <v>167</v>
      </c>
      <c r="E45" s="95"/>
      <c r="F45" t="s">
        <v>913</v>
      </c>
      <c r="G45">
        <v>1</v>
      </c>
      <c r="H45">
        <v>874283</v>
      </c>
      <c r="I45" t="s">
        <v>868</v>
      </c>
      <c r="J45">
        <v>1</v>
      </c>
      <c r="K45">
        <v>83.3333333333333</v>
      </c>
      <c r="L45">
        <v>144</v>
      </c>
      <c r="M45">
        <v>863.64166666666597</v>
      </c>
      <c r="N45">
        <v>839.5</v>
      </c>
      <c r="O45">
        <v>845.36666666666599</v>
      </c>
      <c r="P45">
        <v>868.16129032258004</v>
      </c>
      <c r="Q45">
        <v>863.875</v>
      </c>
      <c r="R45">
        <v>878.48148148148096</v>
      </c>
      <c r="S45">
        <v>839.75</v>
      </c>
      <c r="T45">
        <v>992.61290322580601</v>
      </c>
      <c r="U45">
        <v>798.155555555555</v>
      </c>
      <c r="V45">
        <v>859.72727272727195</v>
      </c>
      <c r="W45">
        <v>838.77777777777703</v>
      </c>
      <c r="X45">
        <v>835.5</v>
      </c>
      <c r="Y45">
        <v>781.08333333333303</v>
      </c>
      <c r="Z45">
        <v>1085.2857142857099</v>
      </c>
      <c r="AA45">
        <v>828.58333333333303</v>
      </c>
      <c r="AB45">
        <v>842.7</v>
      </c>
      <c r="AC45">
        <v>1053.4000000000001</v>
      </c>
      <c r="AD45">
        <v>723.58333333333303</v>
      </c>
      <c r="AE45">
        <v>881.09090909090901</v>
      </c>
      <c r="AF45">
        <v>1018.2</v>
      </c>
      <c r="AG45">
        <v>812.36363636363603</v>
      </c>
      <c r="AH45">
        <v>812</v>
      </c>
      <c r="AI45">
        <v>863</v>
      </c>
      <c r="AJ45">
        <v>811</v>
      </c>
      <c r="AK45">
        <v>880</v>
      </c>
      <c r="AL45">
        <v>789</v>
      </c>
      <c r="AM45">
        <v>997</v>
      </c>
      <c r="AN45">
        <v>770</v>
      </c>
      <c r="AO45">
        <v>918</v>
      </c>
      <c r="AP45">
        <v>836</v>
      </c>
      <c r="AQ45">
        <v>769.5</v>
      </c>
      <c r="AR45">
        <v>724.5</v>
      </c>
      <c r="AS45">
        <v>1012</v>
      </c>
      <c r="AT45">
        <v>833.5</v>
      </c>
      <c r="AU45">
        <v>774.5</v>
      </c>
      <c r="AV45">
        <v>1062</v>
      </c>
      <c r="AW45">
        <v>722</v>
      </c>
      <c r="AX45">
        <v>865</v>
      </c>
      <c r="AY45">
        <v>1124</v>
      </c>
      <c r="AZ45">
        <v>870</v>
      </c>
      <c r="BA45">
        <v>8.3333333333333304</v>
      </c>
      <c r="BB45">
        <v>25</v>
      </c>
      <c r="BC45">
        <v>16.6666666666666</v>
      </c>
      <c r="BD45">
        <v>0</v>
      </c>
      <c r="BE45">
        <v>41.6666666666666</v>
      </c>
      <c r="BF45">
        <v>0</v>
      </c>
      <c r="BG45">
        <v>16.6666666666666</v>
      </c>
      <c r="BH45">
        <v>16.6666666666666</v>
      </c>
      <c r="BI45">
        <v>0</v>
      </c>
      <c r="BJ45">
        <v>8.3333333333333304</v>
      </c>
      <c r="BK45">
        <v>58.3333333333333</v>
      </c>
      <c r="BL45">
        <v>8.3333333333333304</v>
      </c>
      <c r="BM45">
        <v>1</v>
      </c>
      <c r="BN45">
        <v>-17</v>
      </c>
      <c r="BO45">
        <v>208</v>
      </c>
      <c r="BP45">
        <v>-18.508333333333301</v>
      </c>
      <c r="BQ45">
        <v>-10.320191158900901</v>
      </c>
      <c r="BR45">
        <v>152.86290322580601</v>
      </c>
    </row>
    <row r="46" spans="1:70" x14ac:dyDescent="0.2">
      <c r="A46" s="91"/>
      <c r="B46">
        <v>60719</v>
      </c>
      <c r="C46" s="94">
        <v>0.37679398148148152</v>
      </c>
      <c r="D46" s="95" t="s">
        <v>173</v>
      </c>
      <c r="E46" s="95"/>
      <c r="F46" t="s">
        <v>914</v>
      </c>
      <c r="G46">
        <v>1</v>
      </c>
      <c r="H46">
        <v>892612</v>
      </c>
      <c r="I46" t="s">
        <v>868</v>
      </c>
      <c r="J46">
        <v>1</v>
      </c>
      <c r="K46">
        <v>81.9444444444444</v>
      </c>
      <c r="L46">
        <v>144</v>
      </c>
      <c r="M46">
        <v>923.38983050847401</v>
      </c>
      <c r="N46">
        <v>882</v>
      </c>
      <c r="O46">
        <v>935.62068965517199</v>
      </c>
      <c r="P46">
        <v>957.22222222222194</v>
      </c>
      <c r="Q46">
        <v>907.47058823529403</v>
      </c>
      <c r="R46">
        <v>897.42857142857099</v>
      </c>
      <c r="S46">
        <v>942.97500000000002</v>
      </c>
      <c r="T46">
        <v>941.54285714285697</v>
      </c>
      <c r="U46">
        <v>890.39534883720899</v>
      </c>
      <c r="V46">
        <v>886.45454545454504</v>
      </c>
      <c r="W46">
        <v>1029.25</v>
      </c>
      <c r="X46">
        <v>914.79999999999905</v>
      </c>
      <c r="Y46">
        <v>1145.6666666666599</v>
      </c>
      <c r="Z46">
        <v>835.375</v>
      </c>
      <c r="AA46">
        <v>885.1</v>
      </c>
      <c r="AB46">
        <v>838.09090909090901</v>
      </c>
      <c r="AC46">
        <v>968.09090909090901</v>
      </c>
      <c r="AD46">
        <v>915.5</v>
      </c>
      <c r="AE46">
        <v>937.55555555555497</v>
      </c>
      <c r="AF46">
        <v>923.5</v>
      </c>
      <c r="AG46">
        <v>845.63636363636294</v>
      </c>
      <c r="AH46">
        <v>937</v>
      </c>
      <c r="AI46">
        <v>868</v>
      </c>
      <c r="AJ46">
        <v>892</v>
      </c>
      <c r="AK46">
        <v>855</v>
      </c>
      <c r="AL46">
        <v>922.5</v>
      </c>
      <c r="AM46">
        <v>964</v>
      </c>
      <c r="AN46">
        <v>849</v>
      </c>
      <c r="AO46">
        <v>850</v>
      </c>
      <c r="AP46">
        <v>1053.5</v>
      </c>
      <c r="AQ46">
        <v>849.5</v>
      </c>
      <c r="AR46">
        <v>1276</v>
      </c>
      <c r="AS46">
        <v>835.5</v>
      </c>
      <c r="AT46">
        <v>815.5</v>
      </c>
      <c r="AU46">
        <v>878</v>
      </c>
      <c r="AV46">
        <v>973</v>
      </c>
      <c r="AW46">
        <v>893.5</v>
      </c>
      <c r="AX46">
        <v>933</v>
      </c>
      <c r="AY46">
        <v>895</v>
      </c>
      <c r="AZ46">
        <v>786</v>
      </c>
      <c r="BA46">
        <v>8.3333333333333304</v>
      </c>
      <c r="BB46">
        <v>33.3333333333333</v>
      </c>
      <c r="BC46">
        <v>16.6666666666666</v>
      </c>
      <c r="BD46">
        <v>25</v>
      </c>
      <c r="BE46">
        <v>33.3333333333333</v>
      </c>
      <c r="BF46">
        <v>16.6666666666666</v>
      </c>
      <c r="BG46">
        <v>8.3333333333333304</v>
      </c>
      <c r="BH46">
        <v>8.3333333333333304</v>
      </c>
      <c r="BI46">
        <v>0</v>
      </c>
      <c r="BJ46">
        <v>25</v>
      </c>
      <c r="BK46">
        <v>33.3333333333333</v>
      </c>
      <c r="BL46">
        <v>8.3333333333333304</v>
      </c>
      <c r="BM46">
        <v>45</v>
      </c>
      <c r="BN46">
        <v>13</v>
      </c>
      <c r="BO46">
        <v>41.5</v>
      </c>
      <c r="BP46">
        <v>28.150101419878201</v>
      </c>
      <c r="BQ46">
        <v>59.793650793650698</v>
      </c>
      <c r="BR46">
        <v>-1.43214285714293</v>
      </c>
    </row>
    <row r="47" spans="1:70" x14ac:dyDescent="0.2">
      <c r="A47" s="96"/>
      <c r="B47">
        <v>60319</v>
      </c>
      <c r="C47" s="94">
        <v>0.50768518518518524</v>
      </c>
      <c r="D47" s="95" t="s">
        <v>177</v>
      </c>
      <c r="E47" s="95"/>
      <c r="F47" t="s">
        <v>915</v>
      </c>
      <c r="G47">
        <v>1</v>
      </c>
      <c r="H47">
        <v>810709</v>
      </c>
      <c r="I47" t="s">
        <v>868</v>
      </c>
      <c r="J47">
        <v>1</v>
      </c>
      <c r="K47">
        <v>87.5</v>
      </c>
      <c r="L47">
        <v>144</v>
      </c>
      <c r="M47">
        <v>867.38095238095195</v>
      </c>
      <c r="N47">
        <v>842</v>
      </c>
      <c r="O47">
        <v>856.030303030303</v>
      </c>
      <c r="P47">
        <v>918.57575757575705</v>
      </c>
      <c r="Q47">
        <v>843.41379310344803</v>
      </c>
      <c r="R47">
        <v>847.38709677419297</v>
      </c>
      <c r="S47">
        <v>888.02222222222201</v>
      </c>
      <c r="T47">
        <v>928.91891891891805</v>
      </c>
      <c r="U47">
        <v>794.52272727272702</v>
      </c>
      <c r="V47">
        <v>847.08333333333303</v>
      </c>
      <c r="W47">
        <v>907</v>
      </c>
      <c r="X47">
        <v>826.75</v>
      </c>
      <c r="Y47">
        <v>1005.83333333333</v>
      </c>
      <c r="Z47">
        <v>992.6</v>
      </c>
      <c r="AA47">
        <v>756.09090909090901</v>
      </c>
      <c r="AB47">
        <v>859</v>
      </c>
      <c r="AC47">
        <v>924.66666666666595</v>
      </c>
      <c r="AD47">
        <v>754.7</v>
      </c>
      <c r="AE47">
        <v>830.54545454545405</v>
      </c>
      <c r="AF47">
        <v>884.33333333333303</v>
      </c>
      <c r="AG47">
        <v>834</v>
      </c>
      <c r="AH47">
        <v>823</v>
      </c>
      <c r="AI47">
        <v>863</v>
      </c>
      <c r="AJ47">
        <v>884</v>
      </c>
      <c r="AK47">
        <v>814</v>
      </c>
      <c r="AL47">
        <v>859</v>
      </c>
      <c r="AM47">
        <v>917</v>
      </c>
      <c r="AN47">
        <v>818.5</v>
      </c>
      <c r="AO47">
        <v>782.5</v>
      </c>
      <c r="AP47">
        <v>870</v>
      </c>
      <c r="AQ47">
        <v>832.5</v>
      </c>
      <c r="AR47">
        <v>894</v>
      </c>
      <c r="AS47">
        <v>1026.5</v>
      </c>
      <c r="AT47">
        <v>824</v>
      </c>
      <c r="AU47">
        <v>886</v>
      </c>
      <c r="AV47">
        <v>976</v>
      </c>
      <c r="AW47">
        <v>800.5</v>
      </c>
      <c r="AX47">
        <v>866</v>
      </c>
      <c r="AY47">
        <v>821</v>
      </c>
      <c r="AZ47">
        <v>731</v>
      </c>
      <c r="BA47">
        <v>0</v>
      </c>
      <c r="BB47">
        <v>25</v>
      </c>
      <c r="BC47">
        <v>0</v>
      </c>
      <c r="BD47">
        <v>0</v>
      </c>
      <c r="BE47">
        <v>16.6666666666666</v>
      </c>
      <c r="BF47">
        <v>8.3333333333333304</v>
      </c>
      <c r="BG47">
        <v>16.6666666666666</v>
      </c>
      <c r="BH47">
        <v>25</v>
      </c>
      <c r="BI47">
        <v>16.6666666666666</v>
      </c>
      <c r="BJ47">
        <v>8.3333333333333304</v>
      </c>
      <c r="BK47">
        <v>25</v>
      </c>
      <c r="BL47">
        <v>8.3333333333333304</v>
      </c>
      <c r="BM47">
        <v>-61</v>
      </c>
      <c r="BN47">
        <v>49</v>
      </c>
      <c r="BO47">
        <v>58</v>
      </c>
      <c r="BP47">
        <v>12.6165099268547</v>
      </c>
      <c r="BQ47">
        <v>71.188660801563998</v>
      </c>
      <c r="BR47">
        <v>40.896696696696701</v>
      </c>
    </row>
    <row r="48" spans="1:70" x14ac:dyDescent="0.2">
      <c r="A48" s="96"/>
      <c r="B48">
        <v>60519</v>
      </c>
      <c r="C48" s="94">
        <v>0.35098379629629628</v>
      </c>
      <c r="D48" s="95" t="s">
        <v>179</v>
      </c>
      <c r="E48" s="95"/>
      <c r="F48" t="s">
        <v>916</v>
      </c>
      <c r="G48">
        <v>1</v>
      </c>
      <c r="H48">
        <v>865981</v>
      </c>
      <c r="I48" t="s">
        <v>868</v>
      </c>
      <c r="J48">
        <v>1</v>
      </c>
      <c r="K48">
        <v>72.2222222222222</v>
      </c>
      <c r="L48">
        <v>144</v>
      </c>
      <c r="M48">
        <v>977.13461538461502</v>
      </c>
      <c r="N48">
        <v>917.5</v>
      </c>
      <c r="O48">
        <v>996.392857142857</v>
      </c>
      <c r="P48">
        <v>981.19230769230705</v>
      </c>
      <c r="Q48">
        <v>1003.75</v>
      </c>
      <c r="R48">
        <v>927.76923076923003</v>
      </c>
      <c r="S48">
        <v>915.67391304347802</v>
      </c>
      <c r="T48">
        <v>1310.9411764705801</v>
      </c>
      <c r="U48">
        <v>907.68292682926801</v>
      </c>
      <c r="V48">
        <v>882.41666666666595</v>
      </c>
      <c r="W48">
        <v>1365.75</v>
      </c>
      <c r="X48">
        <v>987.25</v>
      </c>
      <c r="Y48">
        <v>980.72727272727195</v>
      </c>
      <c r="Z48">
        <v>1200.1666666666599</v>
      </c>
      <c r="AA48">
        <v>835.77777777777703</v>
      </c>
      <c r="AB48">
        <v>896.5</v>
      </c>
      <c r="AC48">
        <v>1510.3333333333301</v>
      </c>
      <c r="AD48">
        <v>977.888888888888</v>
      </c>
      <c r="AE48">
        <v>907.81818181818096</v>
      </c>
      <c r="AF48">
        <v>1272.75</v>
      </c>
      <c r="AG48">
        <v>822.27272727272702</v>
      </c>
      <c r="AH48">
        <v>914</v>
      </c>
      <c r="AI48">
        <v>989.5</v>
      </c>
      <c r="AJ48">
        <v>958.5</v>
      </c>
      <c r="AK48">
        <v>837.5</v>
      </c>
      <c r="AL48">
        <v>863.5</v>
      </c>
      <c r="AM48">
        <v>1389</v>
      </c>
      <c r="AN48">
        <v>844</v>
      </c>
      <c r="AO48">
        <v>791</v>
      </c>
      <c r="AP48">
        <v>1525</v>
      </c>
      <c r="AQ48">
        <v>938.5</v>
      </c>
      <c r="AR48">
        <v>965</v>
      </c>
      <c r="AS48">
        <v>1197.5</v>
      </c>
      <c r="AT48">
        <v>837</v>
      </c>
      <c r="AU48">
        <v>924</v>
      </c>
      <c r="AV48">
        <v>1496</v>
      </c>
      <c r="AW48">
        <v>1165</v>
      </c>
      <c r="AX48">
        <v>837</v>
      </c>
      <c r="AY48">
        <v>1280</v>
      </c>
      <c r="AZ48">
        <v>798</v>
      </c>
      <c r="BA48">
        <v>0</v>
      </c>
      <c r="BB48">
        <v>66.6666666666666</v>
      </c>
      <c r="BC48">
        <v>0</v>
      </c>
      <c r="BD48">
        <v>8.3333333333333304</v>
      </c>
      <c r="BE48">
        <v>50</v>
      </c>
      <c r="BF48">
        <v>25</v>
      </c>
      <c r="BG48">
        <v>0</v>
      </c>
      <c r="BH48">
        <v>75</v>
      </c>
      <c r="BI48">
        <v>25</v>
      </c>
      <c r="BJ48">
        <v>8.3333333333333304</v>
      </c>
      <c r="BK48">
        <v>66.6666666666666</v>
      </c>
      <c r="BL48">
        <v>8.3333333333333304</v>
      </c>
      <c r="BM48">
        <v>-44.5</v>
      </c>
      <c r="BN48">
        <v>152</v>
      </c>
      <c r="BO48">
        <v>525.5</v>
      </c>
      <c r="BP48">
        <v>-7.3571428571428799</v>
      </c>
      <c r="BQ48">
        <v>53.423076923076998</v>
      </c>
      <c r="BR48">
        <v>395.26726342710998</v>
      </c>
    </row>
    <row r="49" spans="1:70" x14ac:dyDescent="0.2">
      <c r="A49" s="97"/>
      <c r="B49">
        <v>60319</v>
      </c>
      <c r="C49" s="94">
        <v>0.50796296296296295</v>
      </c>
      <c r="D49" s="95" t="s">
        <v>181</v>
      </c>
      <c r="E49" s="95"/>
      <c r="F49" t="s">
        <v>917</v>
      </c>
      <c r="G49">
        <v>1</v>
      </c>
      <c r="H49">
        <v>852950</v>
      </c>
      <c r="I49" t="s">
        <v>866</v>
      </c>
      <c r="J49">
        <v>1</v>
      </c>
      <c r="K49">
        <v>84.0277777777777</v>
      </c>
      <c r="L49">
        <v>144</v>
      </c>
      <c r="M49">
        <v>1001.42975206611</v>
      </c>
      <c r="N49">
        <v>936</v>
      </c>
      <c r="O49">
        <v>966.22580645161202</v>
      </c>
      <c r="P49">
        <v>1093.6428571428501</v>
      </c>
      <c r="Q49">
        <v>949.96875</v>
      </c>
      <c r="R49">
        <v>1006.63333333333</v>
      </c>
      <c r="S49">
        <v>1031.0731707317</v>
      </c>
      <c r="T49">
        <v>989.04999999999905</v>
      </c>
      <c r="U49">
        <v>983.42499999999905</v>
      </c>
      <c r="V49">
        <v>939.16666666666595</v>
      </c>
      <c r="W49">
        <v>965.77777777777703</v>
      </c>
      <c r="X49">
        <v>999.1</v>
      </c>
      <c r="Y49">
        <v>1140.125</v>
      </c>
      <c r="Z49">
        <v>1057.2</v>
      </c>
      <c r="AA49">
        <v>1092.9000000000001</v>
      </c>
      <c r="AB49">
        <v>950.09090909090901</v>
      </c>
      <c r="AC49">
        <v>985.45454545454504</v>
      </c>
      <c r="AD49">
        <v>910.79999999999905</v>
      </c>
      <c r="AE49">
        <v>1143.2</v>
      </c>
      <c r="AF49">
        <v>945.79999999999905</v>
      </c>
      <c r="AG49">
        <v>930.89999999999895</v>
      </c>
      <c r="AH49">
        <v>910</v>
      </c>
      <c r="AI49">
        <v>1024</v>
      </c>
      <c r="AJ49">
        <v>829.5</v>
      </c>
      <c r="AK49">
        <v>986</v>
      </c>
      <c r="AL49">
        <v>997</v>
      </c>
      <c r="AM49">
        <v>938</v>
      </c>
      <c r="AN49">
        <v>899.5</v>
      </c>
      <c r="AO49">
        <v>915</v>
      </c>
      <c r="AP49">
        <v>910</v>
      </c>
      <c r="AQ49">
        <v>899.5</v>
      </c>
      <c r="AR49">
        <v>1111.5</v>
      </c>
      <c r="AS49">
        <v>1031.5</v>
      </c>
      <c r="AT49">
        <v>1000</v>
      </c>
      <c r="AU49">
        <v>869</v>
      </c>
      <c r="AV49">
        <v>847</v>
      </c>
      <c r="AW49">
        <v>780.5</v>
      </c>
      <c r="AX49">
        <v>1014.5</v>
      </c>
      <c r="AY49">
        <v>885</v>
      </c>
      <c r="AZ49">
        <v>850.5</v>
      </c>
      <c r="BA49">
        <v>0</v>
      </c>
      <c r="BB49">
        <v>25</v>
      </c>
      <c r="BC49">
        <v>16.6666666666666</v>
      </c>
      <c r="BD49">
        <v>33.3333333333333</v>
      </c>
      <c r="BE49">
        <v>16.6666666666666</v>
      </c>
      <c r="BF49">
        <v>16.6666666666666</v>
      </c>
      <c r="BG49">
        <v>8.3333333333333304</v>
      </c>
      <c r="BH49">
        <v>8.3333333333333304</v>
      </c>
      <c r="BI49">
        <v>16.6666666666666</v>
      </c>
      <c r="BJ49">
        <v>16.6666666666666</v>
      </c>
      <c r="BK49">
        <v>16.6666666666666</v>
      </c>
      <c r="BL49">
        <v>16.6666666666666</v>
      </c>
      <c r="BM49">
        <v>80.5</v>
      </c>
      <c r="BN49">
        <v>38</v>
      </c>
      <c r="BO49">
        <v>-59</v>
      </c>
      <c r="BP49">
        <v>16.2570564516129</v>
      </c>
      <c r="BQ49">
        <v>87.009523809523799</v>
      </c>
      <c r="BR49">
        <v>-42.023170731707303</v>
      </c>
    </row>
    <row r="50" spans="1:70" x14ac:dyDescent="0.2">
      <c r="A50" s="98"/>
      <c r="B50">
        <v>60319</v>
      </c>
      <c r="C50" s="94">
        <v>0.5084953703703704</v>
      </c>
      <c r="D50" s="95" t="s">
        <v>183</v>
      </c>
      <c r="E50" s="95"/>
      <c r="F50" t="s">
        <v>918</v>
      </c>
      <c r="G50">
        <v>1</v>
      </c>
      <c r="H50">
        <v>865296</v>
      </c>
      <c r="I50" t="s">
        <v>868</v>
      </c>
      <c r="J50">
        <v>1</v>
      </c>
      <c r="K50">
        <v>56.9444444444444</v>
      </c>
      <c r="L50">
        <v>144</v>
      </c>
      <c r="M50">
        <v>1128.7073170731701</v>
      </c>
      <c r="N50">
        <v>1083</v>
      </c>
      <c r="O50">
        <v>1199.95454545454</v>
      </c>
      <c r="P50">
        <v>1065.1666666666599</v>
      </c>
      <c r="Q50">
        <v>1135.1363636363601</v>
      </c>
      <c r="R50">
        <v>1100.45</v>
      </c>
      <c r="S50">
        <v>1092</v>
      </c>
      <c r="T50">
        <v>1304</v>
      </c>
      <c r="U50">
        <v>1163.7435897435801</v>
      </c>
      <c r="V50">
        <v>1174.0999999999899</v>
      </c>
      <c r="W50" t="s">
        <v>869</v>
      </c>
      <c r="X50">
        <v>1221.5</v>
      </c>
      <c r="Y50">
        <v>1046.5</v>
      </c>
      <c r="Z50" t="s">
        <v>869</v>
      </c>
      <c r="AA50">
        <v>1088.5</v>
      </c>
      <c r="AB50">
        <v>1110.0909090908999</v>
      </c>
      <c r="AC50">
        <v>1304</v>
      </c>
      <c r="AD50">
        <v>1145.79999999999</v>
      </c>
      <c r="AE50">
        <v>1040.6363636363601</v>
      </c>
      <c r="AF50" t="s">
        <v>869</v>
      </c>
      <c r="AG50">
        <v>1173.55555555555</v>
      </c>
      <c r="AH50">
        <v>1212.5</v>
      </c>
      <c r="AI50">
        <v>1016.5</v>
      </c>
      <c r="AJ50">
        <v>1079</v>
      </c>
      <c r="AK50">
        <v>1045</v>
      </c>
      <c r="AL50">
        <v>1079</v>
      </c>
      <c r="AM50">
        <v>1304</v>
      </c>
      <c r="AN50">
        <v>1085</v>
      </c>
      <c r="AO50">
        <v>1212.5</v>
      </c>
      <c r="AP50">
        <v>0</v>
      </c>
      <c r="AQ50">
        <v>1179</v>
      </c>
      <c r="AR50">
        <v>1027</v>
      </c>
      <c r="AS50">
        <v>0</v>
      </c>
      <c r="AT50">
        <v>1016.5</v>
      </c>
      <c r="AU50">
        <v>1081</v>
      </c>
      <c r="AV50">
        <v>1304</v>
      </c>
      <c r="AW50">
        <v>1032.5</v>
      </c>
      <c r="AX50">
        <v>1027</v>
      </c>
      <c r="AY50">
        <v>0</v>
      </c>
      <c r="AZ50">
        <v>1239</v>
      </c>
      <c r="BA50">
        <v>16.6666666666666</v>
      </c>
      <c r="BB50">
        <v>100</v>
      </c>
      <c r="BC50">
        <v>0</v>
      </c>
      <c r="BD50">
        <v>16.6666666666666</v>
      </c>
      <c r="BE50">
        <v>100</v>
      </c>
      <c r="BF50">
        <v>33.3333333333333</v>
      </c>
      <c r="BG50">
        <v>8.3333333333333304</v>
      </c>
      <c r="BH50">
        <v>91.6666666666666</v>
      </c>
      <c r="BI50">
        <v>16.6666666666666</v>
      </c>
      <c r="BJ50">
        <v>8.3333333333333304</v>
      </c>
      <c r="BK50">
        <v>100</v>
      </c>
      <c r="BL50">
        <v>25</v>
      </c>
      <c r="BM50">
        <v>133.5</v>
      </c>
      <c r="BN50">
        <v>-28.5</v>
      </c>
      <c r="BO50">
        <v>225</v>
      </c>
      <c r="BP50">
        <v>64.818181818181699</v>
      </c>
      <c r="BQ50">
        <v>-35.283333333333303</v>
      </c>
      <c r="BR50">
        <v>212</v>
      </c>
    </row>
    <row r="51" spans="1:70" x14ac:dyDescent="0.2">
      <c r="A51" s="100"/>
      <c r="B51">
        <v>60519</v>
      </c>
      <c r="C51" s="94">
        <v>0.34974537037037035</v>
      </c>
      <c r="D51" s="95" t="s">
        <v>189</v>
      </c>
      <c r="E51" s="95"/>
      <c r="F51" t="s">
        <v>919</v>
      </c>
      <c r="G51">
        <v>1</v>
      </c>
      <c r="H51">
        <v>968758</v>
      </c>
      <c r="I51" t="s">
        <v>866</v>
      </c>
      <c r="J51">
        <v>1</v>
      </c>
      <c r="K51">
        <v>93.0555555555555</v>
      </c>
      <c r="L51">
        <v>144</v>
      </c>
      <c r="M51">
        <v>1173.89552238805</v>
      </c>
      <c r="N51">
        <v>1159.5</v>
      </c>
      <c r="O51">
        <v>1187.4848484848401</v>
      </c>
      <c r="P51">
        <v>1205.5428571428499</v>
      </c>
      <c r="Q51">
        <v>1124.35294117647</v>
      </c>
      <c r="R51">
        <v>1177.90625</v>
      </c>
      <c r="S51">
        <v>1174.6666666666599</v>
      </c>
      <c r="T51">
        <v>1201</v>
      </c>
      <c r="U51">
        <v>1148.9361702127601</v>
      </c>
      <c r="V51">
        <v>1163.25</v>
      </c>
      <c r="W51">
        <v>1275.79999999999</v>
      </c>
      <c r="X51">
        <v>1133.6363636363601</v>
      </c>
      <c r="Y51">
        <v>1225.0909090908999</v>
      </c>
      <c r="Z51">
        <v>1172.5833333333301</v>
      </c>
      <c r="AA51">
        <v>1220.5833333333301</v>
      </c>
      <c r="AB51">
        <v>1139.25</v>
      </c>
      <c r="AC51">
        <v>1082.4000000000001</v>
      </c>
      <c r="AD51">
        <v>1144.4166666666599</v>
      </c>
      <c r="AE51">
        <v>1175.4000000000001</v>
      </c>
      <c r="AF51">
        <v>1278.9000000000001</v>
      </c>
      <c r="AG51">
        <v>1095.8333333333301</v>
      </c>
      <c r="AH51">
        <v>1190</v>
      </c>
      <c r="AI51">
        <v>1182</v>
      </c>
      <c r="AJ51">
        <v>1081.5</v>
      </c>
      <c r="AK51">
        <v>1189.5</v>
      </c>
      <c r="AL51">
        <v>1165</v>
      </c>
      <c r="AM51">
        <v>1204.5</v>
      </c>
      <c r="AN51">
        <v>1135</v>
      </c>
      <c r="AO51">
        <v>1176</v>
      </c>
      <c r="AP51">
        <v>1275</v>
      </c>
      <c r="AQ51">
        <v>1142</v>
      </c>
      <c r="AR51">
        <v>1213</v>
      </c>
      <c r="AS51">
        <v>1154</v>
      </c>
      <c r="AT51">
        <v>1196</v>
      </c>
      <c r="AU51">
        <v>1110.5</v>
      </c>
      <c r="AV51">
        <v>1067</v>
      </c>
      <c r="AW51">
        <v>1118.5</v>
      </c>
      <c r="AX51">
        <v>1214.5</v>
      </c>
      <c r="AY51">
        <v>1254.5</v>
      </c>
      <c r="AZ51">
        <v>1103</v>
      </c>
      <c r="BA51">
        <v>0</v>
      </c>
      <c r="BB51">
        <v>16.6666666666666</v>
      </c>
      <c r="BC51">
        <v>8.3333333333333304</v>
      </c>
      <c r="BD51">
        <v>8.3333333333333304</v>
      </c>
      <c r="BE51">
        <v>0</v>
      </c>
      <c r="BF51">
        <v>0</v>
      </c>
      <c r="BG51">
        <v>0</v>
      </c>
      <c r="BH51">
        <v>16.6666666666666</v>
      </c>
      <c r="BI51">
        <v>0</v>
      </c>
      <c r="BJ51">
        <v>16.6666666666666</v>
      </c>
      <c r="BK51">
        <v>16.6666666666666</v>
      </c>
      <c r="BL51">
        <v>0</v>
      </c>
      <c r="BM51">
        <v>108.5</v>
      </c>
      <c r="BN51">
        <v>-7.5</v>
      </c>
      <c r="BO51">
        <v>39.5</v>
      </c>
      <c r="BP51">
        <v>63.131907308377798</v>
      </c>
      <c r="BQ51">
        <v>27.636607142857098</v>
      </c>
      <c r="BR51">
        <v>26.3333333333333</v>
      </c>
    </row>
    <row r="52" spans="1:70" x14ac:dyDescent="0.2">
      <c r="A52" s="98"/>
      <c r="B52">
        <v>60519</v>
      </c>
      <c r="C52" s="94">
        <v>0.34966435185185185</v>
      </c>
      <c r="D52" s="95" t="s">
        <v>191</v>
      </c>
      <c r="E52" s="95"/>
      <c r="F52" t="s">
        <v>920</v>
      </c>
      <c r="G52">
        <v>1</v>
      </c>
      <c r="H52">
        <v>897521</v>
      </c>
      <c r="I52" t="s">
        <v>868</v>
      </c>
      <c r="J52">
        <v>1</v>
      </c>
      <c r="K52">
        <v>88.1944444444444</v>
      </c>
      <c r="L52">
        <v>144</v>
      </c>
      <c r="M52">
        <v>980.48818897637705</v>
      </c>
      <c r="N52">
        <v>932</v>
      </c>
      <c r="O52">
        <v>1041.65384615384</v>
      </c>
      <c r="P52">
        <v>1001.71428571428</v>
      </c>
      <c r="Q52">
        <v>975.87878787878697</v>
      </c>
      <c r="R52">
        <v>914.39393939393904</v>
      </c>
      <c r="S52">
        <v>930.41860465116201</v>
      </c>
      <c r="T52">
        <v>1216.54054054054</v>
      </c>
      <c r="U52">
        <v>840.468085106383</v>
      </c>
      <c r="V52">
        <v>1097.1111111111099</v>
      </c>
      <c r="W52">
        <v>1190.1666666666599</v>
      </c>
      <c r="X52">
        <v>915.27272727272702</v>
      </c>
      <c r="Y52">
        <v>910</v>
      </c>
      <c r="Z52">
        <v>1321.27272727272</v>
      </c>
      <c r="AA52">
        <v>800.5</v>
      </c>
      <c r="AB52">
        <v>839.81818181818096</v>
      </c>
      <c r="AC52">
        <v>1236.2</v>
      </c>
      <c r="AD52">
        <v>883.66666666666595</v>
      </c>
      <c r="AE52">
        <v>906.90909090908997</v>
      </c>
      <c r="AF52">
        <v>1097.5</v>
      </c>
      <c r="AG52">
        <v>768.66666666666595</v>
      </c>
      <c r="AH52">
        <v>961</v>
      </c>
      <c r="AI52">
        <v>932</v>
      </c>
      <c r="AJ52">
        <v>940</v>
      </c>
      <c r="AK52">
        <v>854</v>
      </c>
      <c r="AL52">
        <v>893</v>
      </c>
      <c r="AM52">
        <v>1335</v>
      </c>
      <c r="AN52">
        <v>798</v>
      </c>
      <c r="AO52">
        <v>1048</v>
      </c>
      <c r="AP52">
        <v>1189.5</v>
      </c>
      <c r="AQ52">
        <v>933</v>
      </c>
      <c r="AR52">
        <v>884</v>
      </c>
      <c r="AS52">
        <v>1366</v>
      </c>
      <c r="AT52">
        <v>729</v>
      </c>
      <c r="AU52">
        <v>860</v>
      </c>
      <c r="AV52">
        <v>1337.5</v>
      </c>
      <c r="AW52">
        <v>838</v>
      </c>
      <c r="AX52">
        <v>854</v>
      </c>
      <c r="AY52">
        <v>1125.5</v>
      </c>
      <c r="AZ52">
        <v>738</v>
      </c>
      <c r="BA52">
        <v>25</v>
      </c>
      <c r="BB52">
        <v>50</v>
      </c>
      <c r="BC52">
        <v>8.3333333333333304</v>
      </c>
      <c r="BD52">
        <v>0</v>
      </c>
      <c r="BE52">
        <v>8.3333333333333304</v>
      </c>
      <c r="BF52">
        <v>0</v>
      </c>
      <c r="BG52">
        <v>8.3333333333333304</v>
      </c>
      <c r="BH52">
        <v>16.6666666666666</v>
      </c>
      <c r="BI52">
        <v>0</v>
      </c>
      <c r="BJ52">
        <v>8.3333333333333304</v>
      </c>
      <c r="BK52">
        <v>16.6666666666666</v>
      </c>
      <c r="BL52">
        <v>0</v>
      </c>
      <c r="BM52">
        <v>21</v>
      </c>
      <c r="BN52">
        <v>78</v>
      </c>
      <c r="BO52">
        <v>442</v>
      </c>
      <c r="BP52">
        <v>65.775058275058299</v>
      </c>
      <c r="BQ52">
        <v>87.320346320346204</v>
      </c>
      <c r="BR52">
        <v>286.12193588937703</v>
      </c>
    </row>
    <row r="53" spans="1:70" x14ac:dyDescent="0.2">
      <c r="A53" s="93"/>
      <c r="B53">
        <v>60519</v>
      </c>
      <c r="C53" s="94">
        <v>0.36498842592592595</v>
      </c>
      <c r="D53" s="95" t="s">
        <v>197</v>
      </c>
      <c r="E53" s="95"/>
      <c r="F53" t="s">
        <v>921</v>
      </c>
      <c r="G53">
        <v>1</v>
      </c>
      <c r="H53">
        <v>1247154</v>
      </c>
      <c r="I53" t="s">
        <v>866</v>
      </c>
      <c r="J53">
        <v>1</v>
      </c>
      <c r="K53">
        <v>81.9444444444444</v>
      </c>
      <c r="L53">
        <v>144</v>
      </c>
      <c r="M53">
        <v>926.61016949152497</v>
      </c>
      <c r="N53">
        <v>892.5</v>
      </c>
      <c r="O53">
        <v>989.30769230769204</v>
      </c>
      <c r="P53">
        <v>934.39393939393904</v>
      </c>
      <c r="Q53">
        <v>951.85714285714198</v>
      </c>
      <c r="R53">
        <v>842.935483870967</v>
      </c>
      <c r="S53">
        <v>941.80487804877998</v>
      </c>
      <c r="T53">
        <v>953.70270270270203</v>
      </c>
      <c r="U53">
        <v>885.97500000000002</v>
      </c>
      <c r="V53">
        <v>931.25</v>
      </c>
      <c r="W53">
        <v>1008.375</v>
      </c>
      <c r="X53">
        <v>1020.5</v>
      </c>
      <c r="Y53">
        <v>960.16666666666595</v>
      </c>
      <c r="Z53">
        <v>979.45454545454504</v>
      </c>
      <c r="AA53">
        <v>853.89999999999895</v>
      </c>
      <c r="AB53">
        <v>1026.3333333333301</v>
      </c>
      <c r="AC53">
        <v>910.444444444444</v>
      </c>
      <c r="AD53">
        <v>922.1</v>
      </c>
      <c r="AE53">
        <v>867.08333333333303</v>
      </c>
      <c r="AF53">
        <v>916.888888888888</v>
      </c>
      <c r="AG53">
        <v>747.39999999999895</v>
      </c>
      <c r="AH53">
        <v>968.5</v>
      </c>
      <c r="AI53">
        <v>906</v>
      </c>
      <c r="AJ53">
        <v>944.5</v>
      </c>
      <c r="AK53">
        <v>812</v>
      </c>
      <c r="AL53">
        <v>906</v>
      </c>
      <c r="AM53">
        <v>909</v>
      </c>
      <c r="AN53">
        <v>827.5</v>
      </c>
      <c r="AO53">
        <v>951</v>
      </c>
      <c r="AP53">
        <v>995.5</v>
      </c>
      <c r="AQ53">
        <v>962</v>
      </c>
      <c r="AR53">
        <v>930.5</v>
      </c>
      <c r="AS53">
        <v>1080</v>
      </c>
      <c r="AT53">
        <v>849.5</v>
      </c>
      <c r="AU53">
        <v>1107</v>
      </c>
      <c r="AV53">
        <v>849</v>
      </c>
      <c r="AW53">
        <v>848</v>
      </c>
      <c r="AX53">
        <v>841</v>
      </c>
      <c r="AY53">
        <v>874</v>
      </c>
      <c r="AZ53">
        <v>725.5</v>
      </c>
      <c r="BA53">
        <v>33.3333333333333</v>
      </c>
      <c r="BB53">
        <v>33.3333333333333</v>
      </c>
      <c r="BC53">
        <v>16.6666666666666</v>
      </c>
      <c r="BD53">
        <v>0</v>
      </c>
      <c r="BE53">
        <v>8.3333333333333304</v>
      </c>
      <c r="BF53">
        <v>16.6666666666666</v>
      </c>
      <c r="BG53">
        <v>25</v>
      </c>
      <c r="BH53">
        <v>25</v>
      </c>
      <c r="BI53">
        <v>16.6666666666666</v>
      </c>
      <c r="BJ53">
        <v>0</v>
      </c>
      <c r="BK53">
        <v>25</v>
      </c>
      <c r="BL53">
        <v>16.6666666666666</v>
      </c>
      <c r="BM53">
        <v>24</v>
      </c>
      <c r="BN53">
        <v>94</v>
      </c>
      <c r="BO53">
        <v>3</v>
      </c>
      <c r="BP53">
        <v>37.450549450549403</v>
      </c>
      <c r="BQ53">
        <v>91.458455522971605</v>
      </c>
      <c r="BR53">
        <v>11.8978246539222</v>
      </c>
    </row>
    <row r="54" spans="1:70" x14ac:dyDescent="0.2">
      <c r="A54" s="98"/>
      <c r="B54">
        <v>60519</v>
      </c>
      <c r="C54" s="94">
        <v>0.36501157407407409</v>
      </c>
      <c r="D54" s="95" t="s">
        <v>200</v>
      </c>
      <c r="E54" s="95"/>
      <c r="F54" t="s">
        <v>922</v>
      </c>
      <c r="G54">
        <v>1</v>
      </c>
      <c r="H54">
        <v>828176</v>
      </c>
      <c r="I54" t="s">
        <v>868</v>
      </c>
      <c r="J54">
        <v>1</v>
      </c>
      <c r="K54">
        <v>96.5277777777777</v>
      </c>
      <c r="L54">
        <v>144</v>
      </c>
      <c r="M54">
        <v>877.43165467625795</v>
      </c>
      <c r="N54">
        <v>845</v>
      </c>
      <c r="O54">
        <v>918.70588235294099</v>
      </c>
      <c r="P54">
        <v>874.444444444444</v>
      </c>
      <c r="Q54">
        <v>839.82857142857097</v>
      </c>
      <c r="R54">
        <v>878.02941176470495</v>
      </c>
      <c r="S54">
        <v>837.60869565217297</v>
      </c>
      <c r="T54">
        <v>995.72916666666595</v>
      </c>
      <c r="U54">
        <v>791.95555555555495</v>
      </c>
      <c r="V54">
        <v>797.16666666666595</v>
      </c>
      <c r="W54">
        <v>1042</v>
      </c>
      <c r="X54">
        <v>916.6</v>
      </c>
      <c r="Y54">
        <v>895.75</v>
      </c>
      <c r="Z54">
        <v>1078.5833333333301</v>
      </c>
      <c r="AA54">
        <v>649</v>
      </c>
      <c r="AB54">
        <v>802.27272727272702</v>
      </c>
      <c r="AC54">
        <v>869</v>
      </c>
      <c r="AD54">
        <v>845.08333333333303</v>
      </c>
      <c r="AE54">
        <v>853.63636363636294</v>
      </c>
      <c r="AF54">
        <v>993.33333333333303</v>
      </c>
      <c r="AG54">
        <v>776.63636363636294</v>
      </c>
      <c r="AH54">
        <v>893</v>
      </c>
      <c r="AI54">
        <v>841</v>
      </c>
      <c r="AJ54">
        <v>790</v>
      </c>
      <c r="AK54">
        <v>885</v>
      </c>
      <c r="AL54">
        <v>828</v>
      </c>
      <c r="AM54">
        <v>961.5</v>
      </c>
      <c r="AN54">
        <v>749</v>
      </c>
      <c r="AO54">
        <v>760.5</v>
      </c>
      <c r="AP54">
        <v>1062</v>
      </c>
      <c r="AQ54">
        <v>867.5</v>
      </c>
      <c r="AR54">
        <v>839.5</v>
      </c>
      <c r="AS54">
        <v>1111.5</v>
      </c>
      <c r="AT54">
        <v>682</v>
      </c>
      <c r="AU54">
        <v>736</v>
      </c>
      <c r="AV54">
        <v>835</v>
      </c>
      <c r="AW54">
        <v>728.5</v>
      </c>
      <c r="AX54">
        <v>880</v>
      </c>
      <c r="AY54">
        <v>928</v>
      </c>
      <c r="AZ54">
        <v>768</v>
      </c>
      <c r="BA54">
        <v>0</v>
      </c>
      <c r="BB54">
        <v>0</v>
      </c>
      <c r="BC54">
        <v>16.6666666666666</v>
      </c>
      <c r="BD54">
        <v>0</v>
      </c>
      <c r="BE54">
        <v>0</v>
      </c>
      <c r="BF54">
        <v>0</v>
      </c>
      <c r="BG54">
        <v>8.3333333333333304</v>
      </c>
      <c r="BH54">
        <v>0</v>
      </c>
      <c r="BI54">
        <v>0</v>
      </c>
      <c r="BJ54">
        <v>8.3333333333333304</v>
      </c>
      <c r="BK54">
        <v>0</v>
      </c>
      <c r="BL54">
        <v>8.3333333333333304</v>
      </c>
      <c r="BM54">
        <v>103</v>
      </c>
      <c r="BN54">
        <v>-44</v>
      </c>
      <c r="BO54">
        <v>133.5</v>
      </c>
      <c r="BP54">
        <v>78.877310924369695</v>
      </c>
      <c r="BQ54">
        <v>-3.5849673202613901</v>
      </c>
      <c r="BR54">
        <v>158.12047101449201</v>
      </c>
    </row>
    <row r="55" spans="1:70" x14ac:dyDescent="0.2">
      <c r="A55" s="93"/>
      <c r="B55">
        <v>61219</v>
      </c>
      <c r="C55" s="94">
        <v>0.47025462962962966</v>
      </c>
      <c r="D55" s="95" t="s">
        <v>202</v>
      </c>
      <c r="E55" s="95"/>
      <c r="F55" t="s">
        <v>923</v>
      </c>
      <c r="G55">
        <v>1</v>
      </c>
      <c r="H55">
        <v>726133</v>
      </c>
      <c r="I55" t="s">
        <v>866</v>
      </c>
      <c r="J55">
        <v>1</v>
      </c>
      <c r="K55">
        <v>86.1111111111111</v>
      </c>
      <c r="L55">
        <v>144</v>
      </c>
      <c r="M55">
        <v>966.75</v>
      </c>
      <c r="N55">
        <v>940</v>
      </c>
      <c r="O55">
        <v>953.67741935483798</v>
      </c>
      <c r="P55">
        <v>997.59375</v>
      </c>
      <c r="Q55">
        <v>964.40625</v>
      </c>
      <c r="R55">
        <v>949.27586206896501</v>
      </c>
      <c r="S55">
        <v>985.78571428571399</v>
      </c>
      <c r="T55">
        <v>1026.6756756756699</v>
      </c>
      <c r="U55">
        <v>899.71111111111099</v>
      </c>
      <c r="V55">
        <v>1021.1818181818099</v>
      </c>
      <c r="W55">
        <v>958.5</v>
      </c>
      <c r="X55">
        <v>888.58333333333303</v>
      </c>
      <c r="Y55">
        <v>998.6</v>
      </c>
      <c r="Z55">
        <v>1141.4000000000001</v>
      </c>
      <c r="AA55">
        <v>876.91666666666595</v>
      </c>
      <c r="AB55">
        <v>950.72727272727195</v>
      </c>
      <c r="AC55">
        <v>1049.55555555555</v>
      </c>
      <c r="AD55">
        <v>913.08333333333303</v>
      </c>
      <c r="AE55">
        <v>972.6</v>
      </c>
      <c r="AF55">
        <v>945.89999999999895</v>
      </c>
      <c r="AG55">
        <v>927.11111111111097</v>
      </c>
      <c r="AH55">
        <v>945</v>
      </c>
      <c r="AI55">
        <v>940</v>
      </c>
      <c r="AJ55">
        <v>905.5</v>
      </c>
      <c r="AK55">
        <v>920</v>
      </c>
      <c r="AL55">
        <v>968</v>
      </c>
      <c r="AM55">
        <v>967</v>
      </c>
      <c r="AN55">
        <v>875</v>
      </c>
      <c r="AO55">
        <v>1010</v>
      </c>
      <c r="AP55">
        <v>945.5</v>
      </c>
      <c r="AQ55">
        <v>882.5</v>
      </c>
      <c r="AR55">
        <v>924</v>
      </c>
      <c r="AS55">
        <v>1133.5</v>
      </c>
      <c r="AT55">
        <v>767.5</v>
      </c>
      <c r="AU55">
        <v>843</v>
      </c>
      <c r="AV55">
        <v>1072</v>
      </c>
      <c r="AW55">
        <v>891</v>
      </c>
      <c r="AX55">
        <v>989</v>
      </c>
      <c r="AY55">
        <v>883.5</v>
      </c>
      <c r="AZ55">
        <v>908</v>
      </c>
      <c r="BA55">
        <v>8.3333333333333304</v>
      </c>
      <c r="BB55">
        <v>33.3333333333333</v>
      </c>
      <c r="BC55">
        <v>0</v>
      </c>
      <c r="BD55">
        <v>16.6666666666666</v>
      </c>
      <c r="BE55">
        <v>16.6666666666666</v>
      </c>
      <c r="BF55">
        <v>0</v>
      </c>
      <c r="BG55">
        <v>8.3333333333333304</v>
      </c>
      <c r="BH55">
        <v>25</v>
      </c>
      <c r="BI55">
        <v>0</v>
      </c>
      <c r="BJ55">
        <v>16.6666666666666</v>
      </c>
      <c r="BK55">
        <v>16.6666666666666</v>
      </c>
      <c r="BL55">
        <v>25</v>
      </c>
      <c r="BM55">
        <v>39.5</v>
      </c>
      <c r="BN55">
        <v>20</v>
      </c>
      <c r="BO55">
        <v>-1</v>
      </c>
      <c r="BP55">
        <v>-10.728830645161199</v>
      </c>
      <c r="BQ55">
        <v>48.317887931034399</v>
      </c>
      <c r="BR55">
        <v>40.8899613899613</v>
      </c>
    </row>
    <row r="56" spans="1:70" x14ac:dyDescent="0.2">
      <c r="A56" s="100" t="s">
        <v>924</v>
      </c>
      <c r="B56">
        <v>60519</v>
      </c>
      <c r="C56" s="94">
        <v>0.37927083333333328</v>
      </c>
      <c r="D56" s="95" t="s">
        <v>207</v>
      </c>
      <c r="E56" s="95"/>
      <c r="F56" t="s">
        <v>925</v>
      </c>
      <c r="G56">
        <v>1</v>
      </c>
      <c r="H56">
        <v>852535</v>
      </c>
      <c r="I56" t="s">
        <v>866</v>
      </c>
      <c r="J56">
        <v>1</v>
      </c>
      <c r="K56">
        <v>95.1388888888888</v>
      </c>
      <c r="L56">
        <v>144</v>
      </c>
      <c r="M56">
        <v>946.41605839416002</v>
      </c>
      <c r="N56">
        <v>913</v>
      </c>
      <c r="O56">
        <v>976.54545454545405</v>
      </c>
      <c r="P56">
        <v>972.02857142857101</v>
      </c>
      <c r="Q56">
        <v>900.02857142857101</v>
      </c>
      <c r="R56">
        <v>938.55882352941103</v>
      </c>
      <c r="S56">
        <v>868.27659574467998</v>
      </c>
      <c r="T56">
        <v>1047.2222222222199</v>
      </c>
      <c r="U56">
        <v>927.22222222222194</v>
      </c>
      <c r="V56">
        <v>944</v>
      </c>
      <c r="W56">
        <v>1069.25</v>
      </c>
      <c r="X56">
        <v>901.1</v>
      </c>
      <c r="Y56">
        <v>856</v>
      </c>
      <c r="Z56">
        <v>1083.9090909090901</v>
      </c>
      <c r="AA56">
        <v>985.5</v>
      </c>
      <c r="AB56">
        <v>801.83333333333303</v>
      </c>
      <c r="AC56">
        <v>1073.4166666666599</v>
      </c>
      <c r="AD56">
        <v>818</v>
      </c>
      <c r="AE56">
        <v>877.58333333333303</v>
      </c>
      <c r="AF56">
        <v>949</v>
      </c>
      <c r="AG56">
        <v>990.83333333333303</v>
      </c>
      <c r="AH56">
        <v>931</v>
      </c>
      <c r="AI56">
        <v>913</v>
      </c>
      <c r="AJ56">
        <v>842</v>
      </c>
      <c r="AK56">
        <v>882.5</v>
      </c>
      <c r="AL56">
        <v>830</v>
      </c>
      <c r="AM56">
        <v>987</v>
      </c>
      <c r="AN56">
        <v>913</v>
      </c>
      <c r="AO56">
        <v>973</v>
      </c>
      <c r="AP56">
        <v>1031.5</v>
      </c>
      <c r="AQ56">
        <v>912.5</v>
      </c>
      <c r="AR56">
        <v>832</v>
      </c>
      <c r="AS56">
        <v>940</v>
      </c>
      <c r="AT56">
        <v>887.5</v>
      </c>
      <c r="AU56">
        <v>750.5</v>
      </c>
      <c r="AV56">
        <v>1081.5</v>
      </c>
      <c r="AW56">
        <v>797</v>
      </c>
      <c r="AX56">
        <v>812</v>
      </c>
      <c r="AY56">
        <v>891.5</v>
      </c>
      <c r="AZ56">
        <v>1011</v>
      </c>
      <c r="BA56">
        <v>8.3333333333333304</v>
      </c>
      <c r="BB56">
        <v>0</v>
      </c>
      <c r="BC56">
        <v>16.6666666666666</v>
      </c>
      <c r="BD56">
        <v>0</v>
      </c>
      <c r="BE56">
        <v>8.3333333333333304</v>
      </c>
      <c r="BF56">
        <v>0</v>
      </c>
      <c r="BG56">
        <v>0</v>
      </c>
      <c r="BH56">
        <v>0</v>
      </c>
      <c r="BI56">
        <v>8.3333333333333304</v>
      </c>
      <c r="BJ56">
        <v>0</v>
      </c>
      <c r="BK56">
        <v>16.6666666666666</v>
      </c>
      <c r="BL56">
        <v>0</v>
      </c>
      <c r="BM56">
        <v>89</v>
      </c>
      <c r="BN56">
        <v>30.5</v>
      </c>
      <c r="BO56">
        <v>157</v>
      </c>
      <c r="BP56">
        <v>76.516883116883093</v>
      </c>
      <c r="BQ56">
        <v>33.4697478991596</v>
      </c>
      <c r="BR56">
        <v>178.945626477541</v>
      </c>
    </row>
    <row r="57" spans="1:70" x14ac:dyDescent="0.2">
      <c r="A57" s="93"/>
      <c r="B57">
        <v>60519</v>
      </c>
      <c r="C57" s="94">
        <v>0.37957175925925929</v>
      </c>
      <c r="D57" s="95" t="s">
        <v>212</v>
      </c>
      <c r="E57" s="95"/>
      <c r="F57" t="s">
        <v>926</v>
      </c>
      <c r="G57">
        <v>1</v>
      </c>
      <c r="H57">
        <v>1155284</v>
      </c>
      <c r="I57" t="s">
        <v>866</v>
      </c>
      <c r="J57">
        <v>1</v>
      </c>
      <c r="K57">
        <v>68.75</v>
      </c>
      <c r="L57">
        <v>144</v>
      </c>
      <c r="M57">
        <v>1026.2525252525199</v>
      </c>
      <c r="N57">
        <v>1008</v>
      </c>
      <c r="O57">
        <v>1099.75999999999</v>
      </c>
      <c r="P57">
        <v>1004.91304347826</v>
      </c>
      <c r="Q57">
        <v>999</v>
      </c>
      <c r="R57">
        <v>1000.59259259259</v>
      </c>
      <c r="S57">
        <v>992.32352941176396</v>
      </c>
      <c r="T57">
        <v>1120.58620689655</v>
      </c>
      <c r="U57">
        <v>982.30555555555497</v>
      </c>
      <c r="V57">
        <v>1039</v>
      </c>
      <c r="W57">
        <v>1174.125</v>
      </c>
      <c r="X57">
        <v>1087.6666666666599</v>
      </c>
      <c r="Y57">
        <v>1016.22222222222</v>
      </c>
      <c r="Z57">
        <v>1047</v>
      </c>
      <c r="AA57">
        <v>948.28571428571399</v>
      </c>
      <c r="AB57">
        <v>976.125</v>
      </c>
      <c r="AC57">
        <v>1148.3333333333301</v>
      </c>
      <c r="AD57">
        <v>927.7</v>
      </c>
      <c r="AE57">
        <v>941.33333333333303</v>
      </c>
      <c r="AF57">
        <v>1110.625</v>
      </c>
      <c r="AG57">
        <v>965.89999999999895</v>
      </c>
      <c r="AH57">
        <v>1058</v>
      </c>
      <c r="AI57">
        <v>1002</v>
      </c>
      <c r="AJ57">
        <v>982.5</v>
      </c>
      <c r="AK57">
        <v>987</v>
      </c>
      <c r="AL57">
        <v>1015.5</v>
      </c>
      <c r="AM57">
        <v>1060</v>
      </c>
      <c r="AN57">
        <v>925.5</v>
      </c>
      <c r="AO57">
        <v>1054.5</v>
      </c>
      <c r="AP57">
        <v>1342.5</v>
      </c>
      <c r="AQ57">
        <v>1001</v>
      </c>
      <c r="AR57">
        <v>1012</v>
      </c>
      <c r="AS57">
        <v>944</v>
      </c>
      <c r="AT57">
        <v>882</v>
      </c>
      <c r="AU57">
        <v>982.5</v>
      </c>
      <c r="AV57">
        <v>1047</v>
      </c>
      <c r="AW57">
        <v>868</v>
      </c>
      <c r="AX57">
        <v>902</v>
      </c>
      <c r="AY57">
        <v>1140</v>
      </c>
      <c r="AZ57">
        <v>963</v>
      </c>
      <c r="BA57">
        <v>33.3333333333333</v>
      </c>
      <c r="BB57">
        <v>33.3333333333333</v>
      </c>
      <c r="BC57">
        <v>25</v>
      </c>
      <c r="BD57">
        <v>25</v>
      </c>
      <c r="BE57">
        <v>41.6666666666666</v>
      </c>
      <c r="BF57">
        <v>41.6666666666666</v>
      </c>
      <c r="BG57">
        <v>33.3333333333333</v>
      </c>
      <c r="BH57">
        <v>50</v>
      </c>
      <c r="BI57">
        <v>16.6666666666666</v>
      </c>
      <c r="BJ57">
        <v>25</v>
      </c>
      <c r="BK57">
        <v>33.3333333333333</v>
      </c>
      <c r="BL57">
        <v>16.6666666666666</v>
      </c>
      <c r="BM57">
        <v>75.5</v>
      </c>
      <c r="BN57">
        <v>15</v>
      </c>
      <c r="BO57">
        <v>44.5</v>
      </c>
      <c r="BP57">
        <v>100.76</v>
      </c>
      <c r="BQ57">
        <v>4.3204508856682704</v>
      </c>
      <c r="BR57">
        <v>128.26267748478699</v>
      </c>
    </row>
    <row r="58" spans="1:70" x14ac:dyDescent="0.2">
      <c r="A58" s="96"/>
      <c r="B58">
        <v>60519</v>
      </c>
      <c r="C58" s="94">
        <v>0.3790972222222222</v>
      </c>
      <c r="D58" s="95" t="s">
        <v>216</v>
      </c>
      <c r="E58" s="95"/>
      <c r="F58" t="s">
        <v>927</v>
      </c>
      <c r="G58">
        <v>1</v>
      </c>
      <c r="H58">
        <v>1178579</v>
      </c>
      <c r="I58" t="s">
        <v>868</v>
      </c>
      <c r="J58">
        <v>1</v>
      </c>
      <c r="K58">
        <v>90.2777777777777</v>
      </c>
      <c r="L58">
        <v>144</v>
      </c>
      <c r="M58">
        <v>864.43076923076899</v>
      </c>
      <c r="N58">
        <v>795.5</v>
      </c>
      <c r="O58">
        <v>883.29032258064501</v>
      </c>
      <c r="P58">
        <v>854.90625</v>
      </c>
      <c r="Q58">
        <v>866.96875</v>
      </c>
      <c r="R58">
        <v>854.11428571428496</v>
      </c>
      <c r="S58">
        <v>812.79166666666595</v>
      </c>
      <c r="T58">
        <v>986.625</v>
      </c>
      <c r="U58">
        <v>807.07142857142799</v>
      </c>
      <c r="V58">
        <v>772.33333333333303</v>
      </c>
      <c r="W58">
        <v>1048.9000000000001</v>
      </c>
      <c r="X58">
        <v>847.22222222222194</v>
      </c>
      <c r="Y58">
        <v>790.33333333333303</v>
      </c>
      <c r="Z58">
        <v>911.63636363636294</v>
      </c>
      <c r="AA58">
        <v>871.66666666666595</v>
      </c>
      <c r="AB58">
        <v>841.83333333333303</v>
      </c>
      <c r="AC58">
        <v>1013.125</v>
      </c>
      <c r="AD58">
        <v>794.66666666666595</v>
      </c>
      <c r="AE58">
        <v>846.66666666666595</v>
      </c>
      <c r="AF58">
        <v>985.72727272727195</v>
      </c>
      <c r="AG58">
        <v>740.91666666666595</v>
      </c>
      <c r="AH58">
        <v>796</v>
      </c>
      <c r="AI58">
        <v>816</v>
      </c>
      <c r="AJ58">
        <v>802.5</v>
      </c>
      <c r="AK58">
        <v>775</v>
      </c>
      <c r="AL58">
        <v>751.5</v>
      </c>
      <c r="AM58">
        <v>918</v>
      </c>
      <c r="AN58">
        <v>785</v>
      </c>
      <c r="AO58">
        <v>749</v>
      </c>
      <c r="AP58">
        <v>1015</v>
      </c>
      <c r="AQ58">
        <v>796</v>
      </c>
      <c r="AR58">
        <v>759</v>
      </c>
      <c r="AS58">
        <v>875</v>
      </c>
      <c r="AT58">
        <v>786</v>
      </c>
      <c r="AU58">
        <v>724.5</v>
      </c>
      <c r="AV58">
        <v>1011.5</v>
      </c>
      <c r="AW58">
        <v>790</v>
      </c>
      <c r="AX58">
        <v>754</v>
      </c>
      <c r="AY58">
        <v>911</v>
      </c>
      <c r="AZ58">
        <v>704.5</v>
      </c>
      <c r="BA58">
        <v>0</v>
      </c>
      <c r="BB58">
        <v>16.6666666666666</v>
      </c>
      <c r="BC58">
        <v>25</v>
      </c>
      <c r="BD58">
        <v>0</v>
      </c>
      <c r="BE58">
        <v>8.3333333333333304</v>
      </c>
      <c r="BF58">
        <v>25</v>
      </c>
      <c r="BG58">
        <v>0</v>
      </c>
      <c r="BH58">
        <v>33.3333333333333</v>
      </c>
      <c r="BI58">
        <v>0</v>
      </c>
      <c r="BJ58">
        <v>0</v>
      </c>
      <c r="BK58">
        <v>8.3333333333333304</v>
      </c>
      <c r="BL58">
        <v>0</v>
      </c>
      <c r="BM58">
        <v>-6.5</v>
      </c>
      <c r="BN58">
        <v>41</v>
      </c>
      <c r="BO58">
        <v>166.5</v>
      </c>
      <c r="BP58">
        <v>16.3215725806451</v>
      </c>
      <c r="BQ58">
        <v>0.79196428571424304</v>
      </c>
      <c r="BR58">
        <v>173.833333333333</v>
      </c>
    </row>
    <row r="59" spans="1:70" x14ac:dyDescent="0.2">
      <c r="A59" s="91"/>
      <c r="B59">
        <v>61719</v>
      </c>
      <c r="C59" s="94">
        <v>0.50667824074074075</v>
      </c>
      <c r="D59" s="95" t="s">
        <v>218</v>
      </c>
      <c r="E59" s="95"/>
      <c r="F59" t="s">
        <v>928</v>
      </c>
      <c r="G59">
        <v>1</v>
      </c>
      <c r="H59">
        <v>749475</v>
      </c>
      <c r="I59" t="s">
        <v>868</v>
      </c>
      <c r="J59">
        <v>1</v>
      </c>
      <c r="K59">
        <v>91.6666666666666</v>
      </c>
      <c r="L59">
        <v>144</v>
      </c>
      <c r="M59">
        <v>910.24242424242402</v>
      </c>
      <c r="N59">
        <v>863</v>
      </c>
      <c r="O59">
        <v>970.85294117647004</v>
      </c>
      <c r="P59">
        <v>932.60606060606005</v>
      </c>
      <c r="Q59">
        <v>899.06451612903197</v>
      </c>
      <c r="R59">
        <v>838.11764705882297</v>
      </c>
      <c r="S59">
        <v>942.44680851063799</v>
      </c>
      <c r="T59">
        <v>908.292682926829</v>
      </c>
      <c r="U59">
        <v>877.65909090908997</v>
      </c>
      <c r="V59">
        <v>895.45454545454504</v>
      </c>
      <c r="W59">
        <v>1028.75</v>
      </c>
      <c r="X59">
        <v>983.09090909090901</v>
      </c>
      <c r="Y59">
        <v>933.58333333333303</v>
      </c>
      <c r="Z59">
        <v>963.1</v>
      </c>
      <c r="AA59">
        <v>903.81818181818096</v>
      </c>
      <c r="AB59">
        <v>998.83333333333303</v>
      </c>
      <c r="AC59">
        <v>804.66666666666595</v>
      </c>
      <c r="AD59">
        <v>864.29999999999905</v>
      </c>
      <c r="AE59">
        <v>938</v>
      </c>
      <c r="AF59">
        <v>802.2</v>
      </c>
      <c r="AG59">
        <v>768.16666666666595</v>
      </c>
      <c r="AH59">
        <v>931</v>
      </c>
      <c r="AI59">
        <v>840</v>
      </c>
      <c r="AJ59">
        <v>843</v>
      </c>
      <c r="AK59">
        <v>768</v>
      </c>
      <c r="AL59">
        <v>865</v>
      </c>
      <c r="AM59">
        <v>895</v>
      </c>
      <c r="AN59">
        <v>837</v>
      </c>
      <c r="AO59">
        <v>782</v>
      </c>
      <c r="AP59">
        <v>1020</v>
      </c>
      <c r="AQ59">
        <v>948</v>
      </c>
      <c r="AR59">
        <v>852</v>
      </c>
      <c r="AS59">
        <v>871.5</v>
      </c>
      <c r="AT59">
        <v>834</v>
      </c>
      <c r="AU59">
        <v>1004</v>
      </c>
      <c r="AV59">
        <v>759</v>
      </c>
      <c r="AW59">
        <v>832</v>
      </c>
      <c r="AX59">
        <v>841.5</v>
      </c>
      <c r="AY59">
        <v>738.5</v>
      </c>
      <c r="AZ59">
        <v>737</v>
      </c>
      <c r="BA59">
        <v>8.3333333333333304</v>
      </c>
      <c r="BB59">
        <v>0</v>
      </c>
      <c r="BC59">
        <v>8.3333333333333304</v>
      </c>
      <c r="BD59">
        <v>0</v>
      </c>
      <c r="BE59">
        <v>16.6666666666666</v>
      </c>
      <c r="BF59">
        <v>8.3333333333333304</v>
      </c>
      <c r="BG59">
        <v>0</v>
      </c>
      <c r="BH59">
        <v>25</v>
      </c>
      <c r="BI59">
        <v>16.6666666666666</v>
      </c>
      <c r="BJ59">
        <v>0</v>
      </c>
      <c r="BK59">
        <v>16.6666666666666</v>
      </c>
      <c r="BL59">
        <v>0</v>
      </c>
      <c r="BM59">
        <v>88</v>
      </c>
      <c r="BN59">
        <v>72</v>
      </c>
      <c r="BO59">
        <v>30</v>
      </c>
      <c r="BP59">
        <v>71.788425047438196</v>
      </c>
      <c r="BQ59">
        <v>94.488413547237002</v>
      </c>
      <c r="BR59">
        <v>-34.154125583809098</v>
      </c>
    </row>
    <row r="60" spans="1:70" x14ac:dyDescent="0.2">
      <c r="A60" s="98"/>
      <c r="B60">
        <v>60519</v>
      </c>
      <c r="C60" s="94">
        <v>0.37956018518518514</v>
      </c>
      <c r="D60" s="95" t="s">
        <v>220</v>
      </c>
      <c r="E60" s="95"/>
      <c r="F60" t="s">
        <v>929</v>
      </c>
      <c r="G60">
        <v>1</v>
      </c>
      <c r="H60">
        <v>915235</v>
      </c>
      <c r="I60" t="s">
        <v>868</v>
      </c>
      <c r="J60">
        <v>1</v>
      </c>
      <c r="K60">
        <v>56.9444444444444</v>
      </c>
      <c r="L60">
        <v>144</v>
      </c>
      <c r="M60">
        <v>813.86585365853603</v>
      </c>
      <c r="N60">
        <v>749</v>
      </c>
      <c r="O60">
        <v>853.45454545454504</v>
      </c>
      <c r="P60">
        <v>794.22727272727195</v>
      </c>
      <c r="Q60">
        <v>823.7</v>
      </c>
      <c r="R60">
        <v>778.55555555555497</v>
      </c>
      <c r="S60">
        <v>761.24137931034397</v>
      </c>
      <c r="T60">
        <v>1039.9130434782601</v>
      </c>
      <c r="U60">
        <v>691.43333333333305</v>
      </c>
      <c r="V60">
        <v>726.11111111111097</v>
      </c>
      <c r="W60">
        <v>1153</v>
      </c>
      <c r="X60">
        <v>760.42857142857099</v>
      </c>
      <c r="Y60">
        <v>846.71428571428498</v>
      </c>
      <c r="Z60">
        <v>931.33333333333303</v>
      </c>
      <c r="AA60">
        <v>662</v>
      </c>
      <c r="AB60">
        <v>754.57142857142799</v>
      </c>
      <c r="AC60">
        <v>1124.3333333333301</v>
      </c>
      <c r="AD60">
        <v>635.142857142857</v>
      </c>
      <c r="AE60">
        <v>722</v>
      </c>
      <c r="AF60">
        <v>933.2</v>
      </c>
      <c r="AG60">
        <v>716.57142857142799</v>
      </c>
      <c r="AH60">
        <v>733</v>
      </c>
      <c r="AI60">
        <v>763.5</v>
      </c>
      <c r="AJ60">
        <v>776.5</v>
      </c>
      <c r="AK60">
        <v>720.5</v>
      </c>
      <c r="AL60">
        <v>729</v>
      </c>
      <c r="AM60">
        <v>1012</v>
      </c>
      <c r="AN60">
        <v>660.5</v>
      </c>
      <c r="AO60">
        <v>671</v>
      </c>
      <c r="AP60">
        <v>1074.5</v>
      </c>
      <c r="AQ60">
        <v>660</v>
      </c>
      <c r="AR60">
        <v>889</v>
      </c>
      <c r="AS60">
        <v>935.5</v>
      </c>
      <c r="AT60">
        <v>661</v>
      </c>
      <c r="AU60">
        <v>797</v>
      </c>
      <c r="AV60">
        <v>1077.5</v>
      </c>
      <c r="AW60">
        <v>649</v>
      </c>
      <c r="AX60">
        <v>720.5</v>
      </c>
      <c r="AY60">
        <v>917</v>
      </c>
      <c r="AZ60">
        <v>675</v>
      </c>
      <c r="BA60">
        <v>25</v>
      </c>
      <c r="BB60">
        <v>50</v>
      </c>
      <c r="BC60">
        <v>41.6666666666666</v>
      </c>
      <c r="BD60">
        <v>41.6666666666666</v>
      </c>
      <c r="BE60">
        <v>50</v>
      </c>
      <c r="BF60">
        <v>25</v>
      </c>
      <c r="BG60">
        <v>41.6666666666666</v>
      </c>
      <c r="BH60">
        <v>50</v>
      </c>
      <c r="BI60">
        <v>41.6666666666666</v>
      </c>
      <c r="BJ60">
        <v>50</v>
      </c>
      <c r="BK60">
        <v>58.3333333333333</v>
      </c>
      <c r="BL60">
        <v>41.6666666666666</v>
      </c>
      <c r="BM60">
        <v>-43.5</v>
      </c>
      <c r="BN60">
        <v>43</v>
      </c>
      <c r="BO60">
        <v>283</v>
      </c>
      <c r="BP60">
        <v>29.754545454545401</v>
      </c>
      <c r="BQ60">
        <v>15.6717171717172</v>
      </c>
      <c r="BR60">
        <v>278.67166416791503</v>
      </c>
    </row>
    <row r="61" spans="1:70" x14ac:dyDescent="0.2">
      <c r="A61" s="91"/>
      <c r="B61">
        <v>61119</v>
      </c>
      <c r="C61" s="94">
        <v>0.34454861111111112</v>
      </c>
      <c r="D61" s="95" t="s">
        <v>222</v>
      </c>
      <c r="E61" s="95"/>
      <c r="F61" t="s">
        <v>930</v>
      </c>
      <c r="G61">
        <v>1</v>
      </c>
      <c r="H61">
        <v>1866179</v>
      </c>
      <c r="I61" t="s">
        <v>868</v>
      </c>
      <c r="J61">
        <v>1</v>
      </c>
      <c r="K61">
        <v>73.6111111111111</v>
      </c>
      <c r="L61">
        <v>144</v>
      </c>
      <c r="M61">
        <v>901</v>
      </c>
      <c r="N61">
        <v>864.5</v>
      </c>
      <c r="O61">
        <v>1002.03703703703</v>
      </c>
      <c r="P61">
        <v>876.37037037036998</v>
      </c>
      <c r="Q61">
        <v>927.40740740740705</v>
      </c>
      <c r="R61">
        <v>789.96</v>
      </c>
      <c r="S61">
        <v>905</v>
      </c>
      <c r="T61">
        <v>996.935483870967</v>
      </c>
      <c r="U61">
        <v>816.51351351351298</v>
      </c>
      <c r="V61">
        <v>1002.89999999999</v>
      </c>
      <c r="W61">
        <v>1025</v>
      </c>
      <c r="X61">
        <v>985.1</v>
      </c>
      <c r="Y61">
        <v>804.33333333333303</v>
      </c>
      <c r="Z61">
        <v>1045.75</v>
      </c>
      <c r="AA61">
        <v>805.7</v>
      </c>
      <c r="AB61">
        <v>896.6</v>
      </c>
      <c r="AC61">
        <v>1134.5</v>
      </c>
      <c r="AD61">
        <v>777.55555555555497</v>
      </c>
      <c r="AE61">
        <v>906.22222222222194</v>
      </c>
      <c r="AF61">
        <v>786</v>
      </c>
      <c r="AG61">
        <v>663.125</v>
      </c>
      <c r="AH61">
        <v>905</v>
      </c>
      <c r="AI61">
        <v>864</v>
      </c>
      <c r="AJ61">
        <v>865</v>
      </c>
      <c r="AK61">
        <v>757</v>
      </c>
      <c r="AL61">
        <v>874</v>
      </c>
      <c r="AM61">
        <v>955</v>
      </c>
      <c r="AN61">
        <v>772</v>
      </c>
      <c r="AO61">
        <v>924</v>
      </c>
      <c r="AP61">
        <v>1097</v>
      </c>
      <c r="AQ61">
        <v>864.5</v>
      </c>
      <c r="AR61">
        <v>833</v>
      </c>
      <c r="AS61">
        <v>992</v>
      </c>
      <c r="AT61">
        <v>722</v>
      </c>
      <c r="AU61">
        <v>880</v>
      </c>
      <c r="AV61">
        <v>1131</v>
      </c>
      <c r="AW61">
        <v>606</v>
      </c>
      <c r="AX61">
        <v>917</v>
      </c>
      <c r="AY61">
        <v>804</v>
      </c>
      <c r="AZ61">
        <v>680</v>
      </c>
      <c r="BA61">
        <v>16.6666666666666</v>
      </c>
      <c r="BB61">
        <v>41.6666666666666</v>
      </c>
      <c r="BC61">
        <v>16.6666666666666</v>
      </c>
      <c r="BD61">
        <v>25</v>
      </c>
      <c r="BE61">
        <v>33.3333333333333</v>
      </c>
      <c r="BF61">
        <v>16.6666666666666</v>
      </c>
      <c r="BG61">
        <v>16.6666666666666</v>
      </c>
      <c r="BH61">
        <v>33.3333333333333</v>
      </c>
      <c r="BI61">
        <v>25</v>
      </c>
      <c r="BJ61">
        <v>25</v>
      </c>
      <c r="BK61">
        <v>33.3333333333333</v>
      </c>
      <c r="BL61">
        <v>33.3333333333333</v>
      </c>
      <c r="BM61">
        <v>40</v>
      </c>
      <c r="BN61">
        <v>107</v>
      </c>
      <c r="BO61">
        <v>81</v>
      </c>
      <c r="BP61">
        <v>74.629629629629605</v>
      </c>
      <c r="BQ61">
        <v>86.410370370370202</v>
      </c>
      <c r="BR61">
        <v>91.935483870967602</v>
      </c>
    </row>
    <row r="62" spans="1:70" x14ac:dyDescent="0.2">
      <c r="A62" s="98"/>
      <c r="B62">
        <v>60519</v>
      </c>
      <c r="C62" s="94">
        <v>0.39046296296296296</v>
      </c>
      <c r="D62" s="95" t="s">
        <v>224</v>
      </c>
      <c r="E62" s="95"/>
      <c r="F62" t="s">
        <v>931</v>
      </c>
      <c r="G62">
        <v>1</v>
      </c>
      <c r="H62">
        <v>1161836</v>
      </c>
      <c r="I62" t="s">
        <v>868</v>
      </c>
      <c r="J62">
        <v>1</v>
      </c>
      <c r="K62">
        <v>87.5</v>
      </c>
      <c r="L62">
        <v>144</v>
      </c>
      <c r="M62">
        <v>636.444444444444</v>
      </c>
      <c r="N62">
        <v>613</v>
      </c>
      <c r="O62">
        <v>690.06896551724105</v>
      </c>
      <c r="P62">
        <v>621.70588235294099</v>
      </c>
      <c r="Q62">
        <v>643.54838709677404</v>
      </c>
      <c r="R62">
        <v>596.625</v>
      </c>
      <c r="S62">
        <v>592.71052631578902</v>
      </c>
      <c r="T62">
        <v>707.75555555555502</v>
      </c>
      <c r="U62">
        <v>600.46511627906898</v>
      </c>
      <c r="V62">
        <v>626.888888888888</v>
      </c>
      <c r="W62">
        <v>828.5</v>
      </c>
      <c r="X62">
        <v>608.5</v>
      </c>
      <c r="Y62">
        <v>604.70000000000005</v>
      </c>
      <c r="Z62">
        <v>683</v>
      </c>
      <c r="AA62">
        <v>574.58333333333303</v>
      </c>
      <c r="AB62">
        <v>572.55555555555497</v>
      </c>
      <c r="AC62">
        <v>738</v>
      </c>
      <c r="AD62">
        <v>607.18181818181802</v>
      </c>
      <c r="AE62">
        <v>568.1</v>
      </c>
      <c r="AF62">
        <v>604.16666666666595</v>
      </c>
      <c r="AG62">
        <v>616.1</v>
      </c>
      <c r="AH62">
        <v>658</v>
      </c>
      <c r="AI62">
        <v>608.5</v>
      </c>
      <c r="AJ62">
        <v>623</v>
      </c>
      <c r="AK62">
        <v>568</v>
      </c>
      <c r="AL62">
        <v>573.5</v>
      </c>
      <c r="AM62">
        <v>706</v>
      </c>
      <c r="AN62">
        <v>592</v>
      </c>
      <c r="AO62">
        <v>622</v>
      </c>
      <c r="AP62">
        <v>815.5</v>
      </c>
      <c r="AQ62">
        <v>607.5</v>
      </c>
      <c r="AR62">
        <v>551.5</v>
      </c>
      <c r="AS62">
        <v>663.5</v>
      </c>
      <c r="AT62">
        <v>582.5</v>
      </c>
      <c r="AU62">
        <v>550</v>
      </c>
      <c r="AV62">
        <v>757</v>
      </c>
      <c r="AW62">
        <v>592</v>
      </c>
      <c r="AX62">
        <v>557</v>
      </c>
      <c r="AY62">
        <v>575.5</v>
      </c>
      <c r="AZ62">
        <v>574.5</v>
      </c>
      <c r="BA62">
        <v>25</v>
      </c>
      <c r="BB62">
        <v>16.6666666666666</v>
      </c>
      <c r="BC62">
        <v>16.6666666666666</v>
      </c>
      <c r="BD62">
        <v>16.6666666666666</v>
      </c>
      <c r="BE62">
        <v>0</v>
      </c>
      <c r="BF62">
        <v>0</v>
      </c>
      <c r="BG62">
        <v>25</v>
      </c>
      <c r="BH62">
        <v>8.3333333333333304</v>
      </c>
      <c r="BI62">
        <v>8.3333333333333304</v>
      </c>
      <c r="BJ62">
        <v>16.6666666666666</v>
      </c>
      <c r="BK62">
        <v>0</v>
      </c>
      <c r="BL62">
        <v>16.6666666666666</v>
      </c>
      <c r="BM62">
        <v>35</v>
      </c>
      <c r="BN62">
        <v>40.5</v>
      </c>
      <c r="BO62">
        <v>132.5</v>
      </c>
      <c r="BP62">
        <v>46.520578420467203</v>
      </c>
      <c r="BQ62">
        <v>25.080882352941199</v>
      </c>
      <c r="BR62">
        <v>115.045029239766</v>
      </c>
    </row>
    <row r="63" spans="1:70" x14ac:dyDescent="0.2">
      <c r="A63" s="93"/>
      <c r="B63">
        <v>61119</v>
      </c>
      <c r="C63" s="94">
        <v>0.34216435185185184</v>
      </c>
      <c r="D63" s="95" t="s">
        <v>228</v>
      </c>
      <c r="E63" s="95"/>
      <c r="F63" t="s">
        <v>932</v>
      </c>
      <c r="G63">
        <v>1</v>
      </c>
      <c r="H63">
        <v>1218442</v>
      </c>
      <c r="I63" t="s">
        <v>866</v>
      </c>
      <c r="J63">
        <v>1</v>
      </c>
      <c r="K63">
        <v>91.6666666666666</v>
      </c>
      <c r="L63">
        <v>144</v>
      </c>
      <c r="M63">
        <v>983.26515151515105</v>
      </c>
      <c r="N63">
        <v>942.5</v>
      </c>
      <c r="O63">
        <v>973</v>
      </c>
      <c r="P63">
        <v>1063.25714285714</v>
      </c>
      <c r="Q63">
        <v>976.90909090908997</v>
      </c>
      <c r="R63">
        <v>912.59375</v>
      </c>
      <c r="S63">
        <v>961.34782608695605</v>
      </c>
      <c r="T63">
        <v>1032.9000000000001</v>
      </c>
      <c r="U63">
        <v>962.02173913043396</v>
      </c>
      <c r="V63">
        <v>984</v>
      </c>
      <c r="W63">
        <v>982.444444444444</v>
      </c>
      <c r="X63">
        <v>953.27272727272702</v>
      </c>
      <c r="Y63">
        <v>1041.3333333333301</v>
      </c>
      <c r="Z63">
        <v>1132.72727272727</v>
      </c>
      <c r="AA63">
        <v>1021.5</v>
      </c>
      <c r="AB63">
        <v>950.36363636363603</v>
      </c>
      <c r="AC63">
        <v>1015.89999999999</v>
      </c>
      <c r="AD63">
        <v>968.75</v>
      </c>
      <c r="AE63">
        <v>860.36363636363603</v>
      </c>
      <c r="AF63">
        <v>985.5</v>
      </c>
      <c r="AG63">
        <v>898.54545454545405</v>
      </c>
      <c r="AH63">
        <v>937.5</v>
      </c>
      <c r="AI63">
        <v>1024</v>
      </c>
      <c r="AJ63">
        <v>930</v>
      </c>
      <c r="AK63">
        <v>912.5</v>
      </c>
      <c r="AL63">
        <v>931.5</v>
      </c>
      <c r="AM63">
        <v>1000</v>
      </c>
      <c r="AN63">
        <v>928</v>
      </c>
      <c r="AO63">
        <v>942</v>
      </c>
      <c r="AP63">
        <v>891</v>
      </c>
      <c r="AQ63">
        <v>900</v>
      </c>
      <c r="AR63">
        <v>981.5</v>
      </c>
      <c r="AS63">
        <v>1051</v>
      </c>
      <c r="AT63">
        <v>1006.5</v>
      </c>
      <c r="AU63">
        <v>839</v>
      </c>
      <c r="AV63">
        <v>1005.5</v>
      </c>
      <c r="AW63">
        <v>889.5</v>
      </c>
      <c r="AX63">
        <v>917</v>
      </c>
      <c r="AY63">
        <v>937.5</v>
      </c>
      <c r="AZ63">
        <v>785</v>
      </c>
      <c r="BA63">
        <v>0</v>
      </c>
      <c r="BB63">
        <v>25</v>
      </c>
      <c r="BC63">
        <v>8.3333333333333304</v>
      </c>
      <c r="BD63">
        <v>0</v>
      </c>
      <c r="BE63">
        <v>8.3333333333333304</v>
      </c>
      <c r="BF63">
        <v>0</v>
      </c>
      <c r="BG63">
        <v>8.3333333333333304</v>
      </c>
      <c r="BH63">
        <v>16.6666666666666</v>
      </c>
      <c r="BI63">
        <v>0</v>
      </c>
      <c r="BJ63">
        <v>8.3333333333333304</v>
      </c>
      <c r="BK63">
        <v>16.6666666666666</v>
      </c>
      <c r="BL63">
        <v>8.3333333333333304</v>
      </c>
      <c r="BM63">
        <v>7.5</v>
      </c>
      <c r="BN63">
        <v>111.5</v>
      </c>
      <c r="BO63">
        <v>68.5</v>
      </c>
      <c r="BP63">
        <v>-3.9090909090908998</v>
      </c>
      <c r="BQ63">
        <v>150.66339285714199</v>
      </c>
      <c r="BR63">
        <v>71.552173913043404</v>
      </c>
    </row>
    <row r="64" spans="1:70" x14ac:dyDescent="0.2">
      <c r="A64" s="99"/>
      <c r="B64">
        <v>61119</v>
      </c>
      <c r="C64" s="94">
        <v>0.3500462962962963</v>
      </c>
      <c r="D64" s="95" t="s">
        <v>231</v>
      </c>
      <c r="E64" s="95"/>
      <c r="F64" t="s">
        <v>933</v>
      </c>
      <c r="G64">
        <v>1</v>
      </c>
      <c r="H64">
        <v>952257</v>
      </c>
      <c r="I64" t="s">
        <v>868</v>
      </c>
      <c r="J64">
        <v>1</v>
      </c>
      <c r="K64">
        <v>52.7777777777777</v>
      </c>
      <c r="L64">
        <v>144</v>
      </c>
      <c r="M64">
        <v>919.02631578947296</v>
      </c>
      <c r="N64">
        <v>846.5</v>
      </c>
      <c r="O64">
        <v>879.92857142857099</v>
      </c>
      <c r="P64">
        <v>909.875</v>
      </c>
      <c r="Q64">
        <v>1011.625</v>
      </c>
      <c r="R64">
        <v>886.54545454545405</v>
      </c>
      <c r="S64">
        <v>847</v>
      </c>
      <c r="T64">
        <v>1048.5833333333301</v>
      </c>
      <c r="U64">
        <v>868.2</v>
      </c>
      <c r="V64">
        <v>691</v>
      </c>
      <c r="W64">
        <v>1017.39999999999</v>
      </c>
      <c r="X64">
        <v>893.6</v>
      </c>
      <c r="Y64">
        <v>839.33333333333303</v>
      </c>
      <c r="Z64">
        <v>1035.125</v>
      </c>
      <c r="AA64">
        <v>852</v>
      </c>
      <c r="AB64">
        <v>972.6</v>
      </c>
      <c r="AC64">
        <v>1235.25</v>
      </c>
      <c r="AD64">
        <v>911.71428571428498</v>
      </c>
      <c r="AE64">
        <v>853</v>
      </c>
      <c r="AF64">
        <v>979.57142857142799</v>
      </c>
      <c r="AG64">
        <v>834.5</v>
      </c>
      <c r="AH64">
        <v>801</v>
      </c>
      <c r="AI64">
        <v>830</v>
      </c>
      <c r="AJ64">
        <v>932.5</v>
      </c>
      <c r="AK64">
        <v>865</v>
      </c>
      <c r="AL64">
        <v>805.5</v>
      </c>
      <c r="AM64">
        <v>992</v>
      </c>
      <c r="AN64">
        <v>811</v>
      </c>
      <c r="AO64">
        <v>676.5</v>
      </c>
      <c r="AP64">
        <v>953</v>
      </c>
      <c r="AQ64">
        <v>787</v>
      </c>
      <c r="AR64">
        <v>806.5</v>
      </c>
      <c r="AS64">
        <v>998</v>
      </c>
      <c r="AT64">
        <v>806.5</v>
      </c>
      <c r="AU64">
        <v>832</v>
      </c>
      <c r="AV64">
        <v>1350</v>
      </c>
      <c r="AW64">
        <v>880</v>
      </c>
      <c r="AX64">
        <v>850</v>
      </c>
      <c r="AY64">
        <v>922</v>
      </c>
      <c r="AZ64">
        <v>792.5</v>
      </c>
      <c r="BA64">
        <v>66.6666666666666</v>
      </c>
      <c r="BB64">
        <v>58.3333333333333</v>
      </c>
      <c r="BC64">
        <v>58.3333333333333</v>
      </c>
      <c r="BD64">
        <v>50</v>
      </c>
      <c r="BE64">
        <v>33.3333333333333</v>
      </c>
      <c r="BF64">
        <v>16.6666666666666</v>
      </c>
      <c r="BG64">
        <v>58.3333333333333</v>
      </c>
      <c r="BH64">
        <v>66.6666666666666</v>
      </c>
      <c r="BI64">
        <v>41.6666666666666</v>
      </c>
      <c r="BJ64">
        <v>41.6666666666666</v>
      </c>
      <c r="BK64">
        <v>41.6666666666666</v>
      </c>
      <c r="BL64">
        <v>33.3333333333333</v>
      </c>
      <c r="BM64">
        <v>-131.5</v>
      </c>
      <c r="BN64">
        <v>-35</v>
      </c>
      <c r="BO64">
        <v>186.5</v>
      </c>
      <c r="BP64">
        <v>-131.69642857142799</v>
      </c>
      <c r="BQ64">
        <v>23.3295454545454</v>
      </c>
      <c r="BR64">
        <v>201.583333333333</v>
      </c>
    </row>
    <row r="65" spans="1:70" x14ac:dyDescent="0.2">
      <c r="A65" s="93"/>
      <c r="B65">
        <v>61119</v>
      </c>
      <c r="C65" s="94">
        <v>0.35650462962962964</v>
      </c>
      <c r="D65" s="95" t="s">
        <v>235</v>
      </c>
      <c r="E65" s="95"/>
      <c r="F65" t="s">
        <v>934</v>
      </c>
      <c r="G65">
        <v>1</v>
      </c>
      <c r="H65">
        <v>974557</v>
      </c>
      <c r="I65" t="s">
        <v>866</v>
      </c>
      <c r="J65">
        <v>1</v>
      </c>
      <c r="K65">
        <v>85.4166666666666</v>
      </c>
      <c r="L65">
        <v>144</v>
      </c>
      <c r="M65">
        <v>944.60162601625996</v>
      </c>
      <c r="N65">
        <v>873</v>
      </c>
      <c r="O65">
        <v>1043.38709677419</v>
      </c>
      <c r="P65">
        <v>933.43333333333305</v>
      </c>
      <c r="Q65">
        <v>871</v>
      </c>
      <c r="R65">
        <v>939</v>
      </c>
      <c r="S65">
        <v>937.11627906976696</v>
      </c>
      <c r="T65">
        <v>945.82500000000005</v>
      </c>
      <c r="U65">
        <v>951.42499999999905</v>
      </c>
      <c r="V65">
        <v>1130.1111111111099</v>
      </c>
      <c r="W65">
        <v>989.72727272727195</v>
      </c>
      <c r="X65">
        <v>1026.0909090908999</v>
      </c>
      <c r="Y65">
        <v>952.7</v>
      </c>
      <c r="Z65">
        <v>914.27272727272702</v>
      </c>
      <c r="AA65">
        <v>935.444444444444</v>
      </c>
      <c r="AB65">
        <v>806.5</v>
      </c>
      <c r="AC65">
        <v>872.72727272727195</v>
      </c>
      <c r="AD65">
        <v>933.91666666666595</v>
      </c>
      <c r="AE65">
        <v>910</v>
      </c>
      <c r="AF65">
        <v>1041.2857142857099</v>
      </c>
      <c r="AG65">
        <v>893</v>
      </c>
      <c r="AH65">
        <v>957</v>
      </c>
      <c r="AI65">
        <v>849.5</v>
      </c>
      <c r="AJ65">
        <v>853</v>
      </c>
      <c r="AK65">
        <v>868</v>
      </c>
      <c r="AL65">
        <v>855</v>
      </c>
      <c r="AM65">
        <v>878.5</v>
      </c>
      <c r="AN65">
        <v>904</v>
      </c>
      <c r="AO65">
        <v>1181</v>
      </c>
      <c r="AP65">
        <v>956</v>
      </c>
      <c r="AQ65">
        <v>938</v>
      </c>
      <c r="AR65">
        <v>874</v>
      </c>
      <c r="AS65">
        <v>834</v>
      </c>
      <c r="AT65">
        <v>895</v>
      </c>
      <c r="AU65">
        <v>815.5</v>
      </c>
      <c r="AV65">
        <v>877</v>
      </c>
      <c r="AW65">
        <v>801</v>
      </c>
      <c r="AX65">
        <v>824</v>
      </c>
      <c r="AY65">
        <v>873</v>
      </c>
      <c r="AZ65">
        <v>910</v>
      </c>
      <c r="BA65">
        <v>25</v>
      </c>
      <c r="BB65">
        <v>8.3333333333333304</v>
      </c>
      <c r="BC65">
        <v>8.3333333333333304</v>
      </c>
      <c r="BD65">
        <v>16.6666666666666</v>
      </c>
      <c r="BE65">
        <v>8.3333333333333304</v>
      </c>
      <c r="BF65">
        <v>25</v>
      </c>
      <c r="BG65">
        <v>0</v>
      </c>
      <c r="BH65">
        <v>8.3333333333333304</v>
      </c>
      <c r="BI65">
        <v>0</v>
      </c>
      <c r="BJ65">
        <v>0</v>
      </c>
      <c r="BK65">
        <v>41.6666666666666</v>
      </c>
      <c r="BL65">
        <v>33.3333333333333</v>
      </c>
      <c r="BM65">
        <v>104</v>
      </c>
      <c r="BN65">
        <v>-18.5</v>
      </c>
      <c r="BO65">
        <v>23.5</v>
      </c>
      <c r="BP65">
        <v>172.387096774193</v>
      </c>
      <c r="BQ65">
        <v>-5.5666666666666602</v>
      </c>
      <c r="BR65">
        <v>8.7087209302325501</v>
      </c>
    </row>
    <row r="66" spans="1:70" x14ac:dyDescent="0.2">
      <c r="A66" s="91"/>
      <c r="B66">
        <v>60719</v>
      </c>
      <c r="C66" s="94">
        <v>0.35340277777777779</v>
      </c>
      <c r="D66" s="95" t="s">
        <v>237</v>
      </c>
      <c r="E66" s="95"/>
      <c r="F66" t="s">
        <v>935</v>
      </c>
      <c r="G66">
        <v>1</v>
      </c>
      <c r="H66">
        <v>884026</v>
      </c>
      <c r="I66" t="s">
        <v>868</v>
      </c>
      <c r="J66">
        <v>1</v>
      </c>
      <c r="K66">
        <v>87.5</v>
      </c>
      <c r="L66">
        <v>144</v>
      </c>
      <c r="M66">
        <v>999.55555555555497</v>
      </c>
      <c r="N66">
        <v>942.5</v>
      </c>
      <c r="O66">
        <v>1011.4193548387</v>
      </c>
      <c r="P66">
        <v>988.90625</v>
      </c>
      <c r="Q66">
        <v>996.22580645161202</v>
      </c>
      <c r="R66">
        <v>1001.9375</v>
      </c>
      <c r="S66">
        <v>946.73809523809496</v>
      </c>
      <c r="T66">
        <v>1086.5</v>
      </c>
      <c r="U66">
        <v>965.42857142857099</v>
      </c>
      <c r="V66">
        <v>907.09090909090901</v>
      </c>
      <c r="W66">
        <v>1072.9000000000001</v>
      </c>
      <c r="X66">
        <v>1064.7</v>
      </c>
      <c r="Y66">
        <v>908.09090909090901</v>
      </c>
      <c r="Z66">
        <v>1094.72727272727</v>
      </c>
      <c r="AA66">
        <v>961.39999999999895</v>
      </c>
      <c r="AB66">
        <v>1004.72727272727</v>
      </c>
      <c r="AC66">
        <v>1108.44444444444</v>
      </c>
      <c r="AD66">
        <v>895.90909090908997</v>
      </c>
      <c r="AE66">
        <v>971.55555555555497</v>
      </c>
      <c r="AF66">
        <v>1073.8333333333301</v>
      </c>
      <c r="AG66">
        <v>948.36363636363603</v>
      </c>
      <c r="AH66">
        <v>953</v>
      </c>
      <c r="AI66">
        <v>925</v>
      </c>
      <c r="AJ66">
        <v>948</v>
      </c>
      <c r="AK66">
        <v>912</v>
      </c>
      <c r="AL66">
        <v>876</v>
      </c>
      <c r="AM66">
        <v>1052</v>
      </c>
      <c r="AN66">
        <v>893</v>
      </c>
      <c r="AO66">
        <v>850</v>
      </c>
      <c r="AP66">
        <v>1016.5</v>
      </c>
      <c r="AQ66">
        <v>947.5</v>
      </c>
      <c r="AR66">
        <v>870</v>
      </c>
      <c r="AS66">
        <v>1039</v>
      </c>
      <c r="AT66">
        <v>895.5</v>
      </c>
      <c r="AU66">
        <v>945</v>
      </c>
      <c r="AV66">
        <v>1111</v>
      </c>
      <c r="AW66">
        <v>872</v>
      </c>
      <c r="AX66">
        <v>905</v>
      </c>
      <c r="AY66">
        <v>1024</v>
      </c>
      <c r="AZ66">
        <v>891</v>
      </c>
      <c r="BA66">
        <v>8.3333333333333304</v>
      </c>
      <c r="BB66">
        <v>16.6666666666666</v>
      </c>
      <c r="BC66">
        <v>16.6666666666666</v>
      </c>
      <c r="BD66">
        <v>8.3333333333333304</v>
      </c>
      <c r="BE66">
        <v>8.3333333333333304</v>
      </c>
      <c r="BF66">
        <v>16.6666666666666</v>
      </c>
      <c r="BG66">
        <v>8.3333333333333304</v>
      </c>
      <c r="BH66">
        <v>25</v>
      </c>
      <c r="BI66">
        <v>8.3333333333333304</v>
      </c>
      <c r="BJ66">
        <v>25</v>
      </c>
      <c r="BK66">
        <v>0</v>
      </c>
      <c r="BL66">
        <v>8.3333333333333304</v>
      </c>
      <c r="BM66">
        <v>5</v>
      </c>
      <c r="BN66">
        <v>13</v>
      </c>
      <c r="BO66">
        <v>176</v>
      </c>
      <c r="BP66">
        <v>15.193548387096699</v>
      </c>
      <c r="BQ66">
        <v>-13.03125</v>
      </c>
      <c r="BR66">
        <v>139.76190476190399</v>
      </c>
    </row>
    <row r="67" spans="1:70" x14ac:dyDescent="0.2">
      <c r="A67" s="99"/>
      <c r="B67">
        <v>60719</v>
      </c>
      <c r="C67" s="94">
        <v>0.35266203703703702</v>
      </c>
      <c r="D67" s="95" t="s">
        <v>251</v>
      </c>
      <c r="E67" s="95"/>
      <c r="F67" t="s">
        <v>936</v>
      </c>
      <c r="G67">
        <v>1</v>
      </c>
      <c r="H67">
        <v>832709</v>
      </c>
      <c r="I67" t="s">
        <v>868</v>
      </c>
      <c r="J67">
        <v>1</v>
      </c>
      <c r="K67">
        <v>69.4444444444444</v>
      </c>
      <c r="L67">
        <v>144</v>
      </c>
      <c r="M67">
        <v>822.6</v>
      </c>
      <c r="N67">
        <v>768</v>
      </c>
      <c r="O67">
        <v>833.82758620689594</v>
      </c>
      <c r="P67">
        <v>793.76923076923003</v>
      </c>
      <c r="Q67">
        <v>825.36363636363603</v>
      </c>
      <c r="R67">
        <v>838.39130434782601</v>
      </c>
      <c r="S67">
        <v>754.84090909090901</v>
      </c>
      <c r="T67">
        <v>851.45454545454504</v>
      </c>
      <c r="U67">
        <v>881.79999999999905</v>
      </c>
      <c r="V67">
        <v>732.41666666666595</v>
      </c>
      <c r="W67">
        <v>855.79999999999905</v>
      </c>
      <c r="X67">
        <v>926.08333333333303</v>
      </c>
      <c r="Y67">
        <v>778.81818181818096</v>
      </c>
      <c r="Z67">
        <v>785.33333333333303</v>
      </c>
      <c r="AA67">
        <v>809.58333333333303</v>
      </c>
      <c r="AB67">
        <v>782.75</v>
      </c>
      <c r="AC67">
        <v>678</v>
      </c>
      <c r="AD67">
        <v>898.55555555555497</v>
      </c>
      <c r="AE67">
        <v>718.22222222222194</v>
      </c>
      <c r="AF67">
        <v>1026.5</v>
      </c>
      <c r="AG67">
        <v>897.16666666666595</v>
      </c>
      <c r="AH67">
        <v>813</v>
      </c>
      <c r="AI67">
        <v>761.5</v>
      </c>
      <c r="AJ67">
        <v>739.5</v>
      </c>
      <c r="AK67">
        <v>755</v>
      </c>
      <c r="AL67">
        <v>738.5</v>
      </c>
      <c r="AM67">
        <v>809</v>
      </c>
      <c r="AN67">
        <v>800</v>
      </c>
      <c r="AO67">
        <v>697.5</v>
      </c>
      <c r="AP67">
        <v>817</v>
      </c>
      <c r="AQ67">
        <v>894.5</v>
      </c>
      <c r="AR67">
        <v>767</v>
      </c>
      <c r="AS67">
        <v>809</v>
      </c>
      <c r="AT67">
        <v>752.5</v>
      </c>
      <c r="AU67">
        <v>727.5</v>
      </c>
      <c r="AV67">
        <v>678</v>
      </c>
      <c r="AW67">
        <v>769</v>
      </c>
      <c r="AX67">
        <v>694</v>
      </c>
      <c r="AY67">
        <v>1026.5</v>
      </c>
      <c r="AZ67">
        <v>835.5</v>
      </c>
      <c r="BA67">
        <v>0</v>
      </c>
      <c r="BB67">
        <v>58.3333333333333</v>
      </c>
      <c r="BC67">
        <v>0</v>
      </c>
      <c r="BD67">
        <v>8.3333333333333304</v>
      </c>
      <c r="BE67">
        <v>75</v>
      </c>
      <c r="BF67">
        <v>0</v>
      </c>
      <c r="BG67">
        <v>0</v>
      </c>
      <c r="BH67">
        <v>91.6666666666666</v>
      </c>
      <c r="BI67">
        <v>25</v>
      </c>
      <c r="BJ67">
        <v>25</v>
      </c>
      <c r="BK67">
        <v>83.3333333333333</v>
      </c>
      <c r="BL67">
        <v>0</v>
      </c>
      <c r="BM67">
        <v>73.5</v>
      </c>
      <c r="BN67">
        <v>6.5</v>
      </c>
      <c r="BO67">
        <v>70.5</v>
      </c>
      <c r="BP67">
        <v>8.4639498432601297</v>
      </c>
      <c r="BQ67">
        <v>-44.622073578595398</v>
      </c>
      <c r="BR67">
        <v>96.613636363636303</v>
      </c>
    </row>
    <row r="68" spans="1:70" x14ac:dyDescent="0.2">
      <c r="A68" s="93"/>
      <c r="B68">
        <v>60719</v>
      </c>
      <c r="C68" s="94">
        <v>0.3560532407407408</v>
      </c>
      <c r="D68" s="95" t="s">
        <v>253</v>
      </c>
      <c r="E68" s="95"/>
      <c r="F68" t="s">
        <v>937</v>
      </c>
      <c r="G68">
        <v>1</v>
      </c>
      <c r="H68">
        <v>728777</v>
      </c>
      <c r="I68" t="s">
        <v>866</v>
      </c>
      <c r="J68">
        <v>1</v>
      </c>
      <c r="K68">
        <v>79.1666666666666</v>
      </c>
      <c r="L68">
        <v>144</v>
      </c>
      <c r="M68">
        <v>961.35964912280701</v>
      </c>
      <c r="N68">
        <v>949.5</v>
      </c>
      <c r="O68">
        <v>999.40740740740705</v>
      </c>
      <c r="P68">
        <v>947.36666666666599</v>
      </c>
      <c r="Q68">
        <v>1022.55555555555</v>
      </c>
      <c r="R68">
        <v>886.03333333333296</v>
      </c>
      <c r="S68">
        <v>1037.59459459459</v>
      </c>
      <c r="T68">
        <v>965.125</v>
      </c>
      <c r="U68">
        <v>881.05405405405395</v>
      </c>
      <c r="V68">
        <v>1074.75</v>
      </c>
      <c r="W68">
        <v>1046.44444444444</v>
      </c>
      <c r="X68">
        <v>896.79999999999905</v>
      </c>
      <c r="Y68">
        <v>1083.1818181818101</v>
      </c>
      <c r="Z68">
        <v>851.5</v>
      </c>
      <c r="AA68">
        <v>887.888888888888</v>
      </c>
      <c r="AB68">
        <v>1081.75</v>
      </c>
      <c r="AC68">
        <v>1054.0909090908999</v>
      </c>
      <c r="AD68">
        <v>920</v>
      </c>
      <c r="AE68">
        <v>922.39999999999895</v>
      </c>
      <c r="AF68">
        <v>907.7</v>
      </c>
      <c r="AG68">
        <v>828</v>
      </c>
      <c r="AH68">
        <v>1004</v>
      </c>
      <c r="AI68">
        <v>962</v>
      </c>
      <c r="AJ68">
        <v>962</v>
      </c>
      <c r="AK68">
        <v>880.5</v>
      </c>
      <c r="AL68">
        <v>1008</v>
      </c>
      <c r="AM68">
        <v>967</v>
      </c>
      <c r="AN68">
        <v>878</v>
      </c>
      <c r="AO68">
        <v>1027</v>
      </c>
      <c r="AP68">
        <v>985</v>
      </c>
      <c r="AQ68">
        <v>919.5</v>
      </c>
      <c r="AR68">
        <v>996</v>
      </c>
      <c r="AS68">
        <v>832</v>
      </c>
      <c r="AT68">
        <v>892</v>
      </c>
      <c r="AU68">
        <v>1099</v>
      </c>
      <c r="AV68">
        <v>1113</v>
      </c>
      <c r="AW68">
        <v>860</v>
      </c>
      <c r="AX68">
        <v>910</v>
      </c>
      <c r="AY68">
        <v>888</v>
      </c>
      <c r="AZ68">
        <v>837</v>
      </c>
      <c r="BA68">
        <v>33.3333333333333</v>
      </c>
      <c r="BB68">
        <v>25</v>
      </c>
      <c r="BC68">
        <v>16.6666666666666</v>
      </c>
      <c r="BD68">
        <v>8.3333333333333304</v>
      </c>
      <c r="BE68">
        <v>16.6666666666666</v>
      </c>
      <c r="BF68">
        <v>25</v>
      </c>
      <c r="BG68">
        <v>33.3333333333333</v>
      </c>
      <c r="BH68">
        <v>8.3333333333333304</v>
      </c>
      <c r="BI68">
        <v>33.3333333333333</v>
      </c>
      <c r="BJ68">
        <v>16.6666666666666</v>
      </c>
      <c r="BK68">
        <v>16.6666666666666</v>
      </c>
      <c r="BL68">
        <v>16.6666666666666</v>
      </c>
      <c r="BM68">
        <v>42</v>
      </c>
      <c r="BN68">
        <v>81.5</v>
      </c>
      <c r="BO68">
        <v>-41</v>
      </c>
      <c r="BP68">
        <v>-23.148148148148099</v>
      </c>
      <c r="BQ68">
        <v>61.3333333333333</v>
      </c>
      <c r="BR68">
        <v>-72.469594594594497</v>
      </c>
    </row>
    <row r="69" spans="1:70" x14ac:dyDescent="0.2">
      <c r="A69" s="91"/>
      <c r="B69">
        <v>61119</v>
      </c>
      <c r="C69" s="94">
        <v>0.3664351851851852</v>
      </c>
      <c r="D69" s="95" t="s">
        <v>257</v>
      </c>
      <c r="E69" s="95"/>
      <c r="F69" t="s">
        <v>938</v>
      </c>
      <c r="G69">
        <v>1</v>
      </c>
      <c r="H69">
        <v>1192519</v>
      </c>
      <c r="I69" t="s">
        <v>868</v>
      </c>
      <c r="J69">
        <v>1</v>
      </c>
      <c r="K69">
        <v>81.25</v>
      </c>
      <c r="L69">
        <v>144</v>
      </c>
      <c r="M69">
        <v>1012.38461538461</v>
      </c>
      <c r="N69">
        <v>964</v>
      </c>
      <c r="O69">
        <v>1022.8461538461499</v>
      </c>
      <c r="P69">
        <v>1015.5</v>
      </c>
      <c r="Q69">
        <v>1026.5999999999899</v>
      </c>
      <c r="R69">
        <v>986.83870967741905</v>
      </c>
      <c r="S69">
        <v>996.07142857142799</v>
      </c>
      <c r="T69">
        <v>1047.9714285714199</v>
      </c>
      <c r="U69">
        <v>998.375</v>
      </c>
      <c r="V69">
        <v>1059.7777777777701</v>
      </c>
      <c r="W69">
        <v>1067.7777777777701</v>
      </c>
      <c r="X69">
        <v>930.75</v>
      </c>
      <c r="Y69">
        <v>994</v>
      </c>
      <c r="Z69">
        <v>964.75</v>
      </c>
      <c r="AA69">
        <v>1073.9090909090901</v>
      </c>
      <c r="AB69">
        <v>971.6</v>
      </c>
      <c r="AC69">
        <v>1123.9000000000001</v>
      </c>
      <c r="AD69">
        <v>984.29999999999905</v>
      </c>
      <c r="AE69">
        <v>970.58333333333303</v>
      </c>
      <c r="AF69">
        <v>1014</v>
      </c>
      <c r="AG69">
        <v>984.81818181818096</v>
      </c>
      <c r="AH69">
        <v>1005.5</v>
      </c>
      <c r="AI69">
        <v>961.5</v>
      </c>
      <c r="AJ69">
        <v>984</v>
      </c>
      <c r="AK69">
        <v>919</v>
      </c>
      <c r="AL69">
        <v>958.5</v>
      </c>
      <c r="AM69">
        <v>980</v>
      </c>
      <c r="AN69">
        <v>967</v>
      </c>
      <c r="AO69">
        <v>1004</v>
      </c>
      <c r="AP69">
        <v>1064</v>
      </c>
      <c r="AQ69">
        <v>899.5</v>
      </c>
      <c r="AR69">
        <v>962</v>
      </c>
      <c r="AS69">
        <v>942.5</v>
      </c>
      <c r="AT69">
        <v>1006</v>
      </c>
      <c r="AU69">
        <v>921.5</v>
      </c>
      <c r="AV69">
        <v>1051</v>
      </c>
      <c r="AW69">
        <v>940</v>
      </c>
      <c r="AX69">
        <v>900</v>
      </c>
      <c r="AY69">
        <v>903</v>
      </c>
      <c r="AZ69">
        <v>919</v>
      </c>
      <c r="BA69">
        <v>25</v>
      </c>
      <c r="BB69">
        <v>25</v>
      </c>
      <c r="BC69">
        <v>33.3333333333333</v>
      </c>
      <c r="BD69">
        <v>8.3333333333333304</v>
      </c>
      <c r="BE69">
        <v>33.3333333333333</v>
      </c>
      <c r="BF69">
        <v>8.3333333333333304</v>
      </c>
      <c r="BG69">
        <v>16.6666666666666</v>
      </c>
      <c r="BH69">
        <v>16.6666666666666</v>
      </c>
      <c r="BI69">
        <v>16.6666666666666</v>
      </c>
      <c r="BJ69">
        <v>0</v>
      </c>
      <c r="BK69">
        <v>33.3333333333333</v>
      </c>
      <c r="BL69">
        <v>8.3333333333333304</v>
      </c>
      <c r="BM69">
        <v>21.5</v>
      </c>
      <c r="BN69">
        <v>42.5</v>
      </c>
      <c r="BO69">
        <v>21.5</v>
      </c>
      <c r="BP69">
        <v>-3.7538461538460899</v>
      </c>
      <c r="BQ69">
        <v>28.661290322580601</v>
      </c>
      <c r="BR69">
        <v>51.899999999999899</v>
      </c>
    </row>
    <row r="70" spans="1:70" x14ac:dyDescent="0.2">
      <c r="A70" s="101"/>
      <c r="B70">
        <v>60719</v>
      </c>
      <c r="C70" s="94">
        <v>0.35440972222222222</v>
      </c>
      <c r="D70" s="95" t="s">
        <v>261</v>
      </c>
      <c r="E70" s="95"/>
      <c r="F70" t="s">
        <v>939</v>
      </c>
      <c r="G70">
        <v>1</v>
      </c>
      <c r="H70">
        <v>960187</v>
      </c>
      <c r="I70" t="s">
        <v>868</v>
      </c>
      <c r="J70">
        <v>1</v>
      </c>
      <c r="K70">
        <v>82.6388888888888</v>
      </c>
      <c r="L70">
        <v>144</v>
      </c>
      <c r="M70">
        <v>1012.89915966386</v>
      </c>
      <c r="N70">
        <v>975</v>
      </c>
      <c r="O70">
        <v>1072.44</v>
      </c>
      <c r="P70">
        <v>1041.77419354838</v>
      </c>
      <c r="Q70">
        <v>961.19354838709603</v>
      </c>
      <c r="R70">
        <v>988.5</v>
      </c>
      <c r="S70">
        <v>1021.6976744185999</v>
      </c>
      <c r="T70">
        <v>1116.75</v>
      </c>
      <c r="U70">
        <v>909.97500000000002</v>
      </c>
      <c r="V70">
        <v>1043.7777777777701</v>
      </c>
      <c r="W70">
        <v>1231.625</v>
      </c>
      <c r="X70">
        <v>945.5</v>
      </c>
      <c r="Y70">
        <v>1051.7</v>
      </c>
      <c r="Z70">
        <v>1103.7</v>
      </c>
      <c r="AA70">
        <v>976.45454545454504</v>
      </c>
      <c r="AB70">
        <v>1022</v>
      </c>
      <c r="AC70">
        <v>1089.25</v>
      </c>
      <c r="AD70">
        <v>801.72727272727195</v>
      </c>
      <c r="AE70">
        <v>979.83333333333303</v>
      </c>
      <c r="AF70">
        <v>1059.9000000000001</v>
      </c>
      <c r="AG70">
        <v>927.5</v>
      </c>
      <c r="AH70">
        <v>1047</v>
      </c>
      <c r="AI70">
        <v>1051</v>
      </c>
      <c r="AJ70">
        <v>942</v>
      </c>
      <c r="AK70">
        <v>938</v>
      </c>
      <c r="AL70">
        <v>924</v>
      </c>
      <c r="AM70">
        <v>1091</v>
      </c>
      <c r="AN70">
        <v>896.5</v>
      </c>
      <c r="AO70">
        <v>900</v>
      </c>
      <c r="AP70">
        <v>1228.5</v>
      </c>
      <c r="AQ70">
        <v>909</v>
      </c>
      <c r="AR70">
        <v>1076.5</v>
      </c>
      <c r="AS70">
        <v>1096</v>
      </c>
      <c r="AT70">
        <v>911</v>
      </c>
      <c r="AU70">
        <v>1016</v>
      </c>
      <c r="AV70">
        <v>1173.5</v>
      </c>
      <c r="AW70">
        <v>698</v>
      </c>
      <c r="AX70">
        <v>901.5</v>
      </c>
      <c r="AY70">
        <v>1010.5</v>
      </c>
      <c r="AZ70">
        <v>911</v>
      </c>
      <c r="BA70">
        <v>25</v>
      </c>
      <c r="BB70">
        <v>33.3333333333333</v>
      </c>
      <c r="BC70">
        <v>33.3333333333333</v>
      </c>
      <c r="BD70">
        <v>16.6666666666666</v>
      </c>
      <c r="BE70">
        <v>16.6666666666666</v>
      </c>
      <c r="BF70">
        <v>8.3333333333333304</v>
      </c>
      <c r="BG70">
        <v>0</v>
      </c>
      <c r="BH70">
        <v>33.3333333333333</v>
      </c>
      <c r="BI70">
        <v>8.3333333333333304</v>
      </c>
      <c r="BJ70">
        <v>0</v>
      </c>
      <c r="BK70">
        <v>16.6666666666666</v>
      </c>
      <c r="BL70">
        <v>16.6666666666666</v>
      </c>
      <c r="BM70">
        <v>105</v>
      </c>
      <c r="BN70">
        <v>113</v>
      </c>
      <c r="BO70">
        <v>167</v>
      </c>
      <c r="BP70">
        <v>111.246451612903</v>
      </c>
      <c r="BQ70">
        <v>53.274193548386997</v>
      </c>
      <c r="BR70">
        <v>95.052325581395294</v>
      </c>
    </row>
    <row r="71" spans="1:70" x14ac:dyDescent="0.2">
      <c r="A71" s="101" t="s">
        <v>940</v>
      </c>
      <c r="B71">
        <v>60719</v>
      </c>
      <c r="C71" s="94">
        <v>0.36592592592592593</v>
      </c>
      <c r="D71" s="95" t="s">
        <v>267</v>
      </c>
      <c r="E71" s="95"/>
      <c r="F71" t="s">
        <v>941</v>
      </c>
      <c r="G71">
        <v>1</v>
      </c>
      <c r="H71">
        <v>1376149</v>
      </c>
      <c r="I71" t="s">
        <v>868</v>
      </c>
      <c r="J71">
        <v>1</v>
      </c>
      <c r="K71">
        <v>54.1666666666666</v>
      </c>
      <c r="L71">
        <v>144</v>
      </c>
      <c r="M71">
        <v>991.67948717948696</v>
      </c>
      <c r="N71">
        <v>963.5</v>
      </c>
      <c r="O71">
        <v>977.84210526315701</v>
      </c>
      <c r="P71">
        <v>990</v>
      </c>
      <c r="Q71">
        <v>1013.7</v>
      </c>
      <c r="R71">
        <v>983.41176470588198</v>
      </c>
      <c r="S71">
        <v>925</v>
      </c>
      <c r="T71">
        <v>1096</v>
      </c>
      <c r="U71">
        <v>1002.03125</v>
      </c>
      <c r="V71">
        <v>932.875</v>
      </c>
      <c r="W71">
        <v>1113</v>
      </c>
      <c r="X71">
        <v>987.77777777777703</v>
      </c>
      <c r="Y71">
        <v>862.25</v>
      </c>
      <c r="Z71">
        <v>1117.5</v>
      </c>
      <c r="AA71">
        <v>1041.2</v>
      </c>
      <c r="AB71">
        <v>955.42857142857099</v>
      </c>
      <c r="AC71">
        <v>1055</v>
      </c>
      <c r="AD71">
        <v>1038.875</v>
      </c>
      <c r="AE71">
        <v>957.28571428571399</v>
      </c>
      <c r="AF71">
        <v>1113</v>
      </c>
      <c r="AG71">
        <v>890.39999999999895</v>
      </c>
      <c r="AH71">
        <v>926</v>
      </c>
      <c r="AI71">
        <v>964</v>
      </c>
      <c r="AJ71">
        <v>1010.5</v>
      </c>
      <c r="AK71">
        <v>963</v>
      </c>
      <c r="AL71">
        <v>951</v>
      </c>
      <c r="AM71">
        <v>1010.5</v>
      </c>
      <c r="AN71">
        <v>967.5</v>
      </c>
      <c r="AO71">
        <v>899</v>
      </c>
      <c r="AP71">
        <v>1113</v>
      </c>
      <c r="AQ71">
        <v>955</v>
      </c>
      <c r="AR71">
        <v>926</v>
      </c>
      <c r="AS71">
        <v>1240</v>
      </c>
      <c r="AT71">
        <v>881.5</v>
      </c>
      <c r="AU71">
        <v>964</v>
      </c>
      <c r="AV71">
        <v>1010</v>
      </c>
      <c r="AW71">
        <v>1188</v>
      </c>
      <c r="AX71">
        <v>963</v>
      </c>
      <c r="AY71">
        <v>948</v>
      </c>
      <c r="AZ71">
        <v>1050</v>
      </c>
      <c r="BA71">
        <v>33.3333333333333</v>
      </c>
      <c r="BB71">
        <v>83.3333333333333</v>
      </c>
      <c r="BC71">
        <v>25</v>
      </c>
      <c r="BD71">
        <v>33.3333333333333</v>
      </c>
      <c r="BE71">
        <v>66.6666666666666</v>
      </c>
      <c r="BF71">
        <v>16.6666666666666</v>
      </c>
      <c r="BG71">
        <v>41.6666666666666</v>
      </c>
      <c r="BH71">
        <v>58.3333333333333</v>
      </c>
      <c r="BI71">
        <v>33.3333333333333</v>
      </c>
      <c r="BJ71">
        <v>41.6666666666666</v>
      </c>
      <c r="BK71">
        <v>58.3333333333333</v>
      </c>
      <c r="BL71">
        <v>58.3333333333333</v>
      </c>
      <c r="BM71">
        <v>-84.5</v>
      </c>
      <c r="BN71">
        <v>1</v>
      </c>
      <c r="BO71">
        <v>59.5</v>
      </c>
      <c r="BP71">
        <v>-35.857894736842098</v>
      </c>
      <c r="BQ71">
        <v>6.5882352941176796</v>
      </c>
      <c r="BR71">
        <v>171</v>
      </c>
    </row>
    <row r="72" spans="1:70" x14ac:dyDescent="0.2">
      <c r="A72" s="91"/>
      <c r="B72">
        <v>60719</v>
      </c>
      <c r="C72" s="94">
        <v>0.36587962962962961</v>
      </c>
      <c r="D72" s="95" t="s">
        <v>271</v>
      </c>
      <c r="E72" s="95"/>
      <c r="F72" t="s">
        <v>942</v>
      </c>
      <c r="G72">
        <v>1</v>
      </c>
      <c r="H72">
        <v>892398</v>
      </c>
      <c r="I72" t="s">
        <v>868</v>
      </c>
      <c r="J72">
        <v>1</v>
      </c>
      <c r="K72">
        <v>88.1944444444444</v>
      </c>
      <c r="L72">
        <v>144</v>
      </c>
      <c r="M72">
        <v>1035.8976377952699</v>
      </c>
      <c r="N72">
        <v>1000</v>
      </c>
      <c r="O72">
        <v>1061.1290322580601</v>
      </c>
      <c r="P72">
        <v>1075.14705882352</v>
      </c>
      <c r="Q72">
        <v>1069.03225806451</v>
      </c>
      <c r="R72">
        <v>934.48387096774104</v>
      </c>
      <c r="S72">
        <v>1073.8372093023199</v>
      </c>
      <c r="T72">
        <v>1047.4146341463399</v>
      </c>
      <c r="U72">
        <v>986.97674418604595</v>
      </c>
      <c r="V72">
        <v>1129.6363636363601</v>
      </c>
      <c r="W72">
        <v>1009.33333333333</v>
      </c>
      <c r="X72">
        <v>1035</v>
      </c>
      <c r="Y72">
        <v>1086.3333333333301</v>
      </c>
      <c r="Z72">
        <v>1095</v>
      </c>
      <c r="AA72">
        <v>1047.4166666666599</v>
      </c>
      <c r="AB72">
        <v>1127.2222222222199</v>
      </c>
      <c r="AC72">
        <v>1079.5833333333301</v>
      </c>
      <c r="AD72">
        <v>1004</v>
      </c>
      <c r="AE72">
        <v>960.72727272727195</v>
      </c>
      <c r="AF72">
        <v>995.5</v>
      </c>
      <c r="AG72">
        <v>844.6</v>
      </c>
      <c r="AH72">
        <v>1008</v>
      </c>
      <c r="AI72">
        <v>1028.5</v>
      </c>
      <c r="AJ72">
        <v>1110</v>
      </c>
      <c r="AK72">
        <v>864</v>
      </c>
      <c r="AL72">
        <v>1056</v>
      </c>
      <c r="AM72">
        <v>1000</v>
      </c>
      <c r="AN72">
        <v>965</v>
      </c>
      <c r="AO72">
        <v>1156</v>
      </c>
      <c r="AP72">
        <v>977</v>
      </c>
      <c r="AQ72">
        <v>1008</v>
      </c>
      <c r="AR72">
        <v>1088</v>
      </c>
      <c r="AS72">
        <v>1022</v>
      </c>
      <c r="AT72">
        <v>1062</v>
      </c>
      <c r="AU72">
        <v>1135</v>
      </c>
      <c r="AV72">
        <v>1118</v>
      </c>
      <c r="AW72">
        <v>978.5</v>
      </c>
      <c r="AX72">
        <v>849</v>
      </c>
      <c r="AY72">
        <v>934</v>
      </c>
      <c r="AZ72">
        <v>805.5</v>
      </c>
      <c r="BA72">
        <v>8.3333333333333304</v>
      </c>
      <c r="BB72">
        <v>25</v>
      </c>
      <c r="BC72">
        <v>8.3333333333333304</v>
      </c>
      <c r="BD72">
        <v>0</v>
      </c>
      <c r="BE72">
        <v>16.6666666666666</v>
      </c>
      <c r="BF72">
        <v>0</v>
      </c>
      <c r="BG72">
        <v>25</v>
      </c>
      <c r="BH72">
        <v>0</v>
      </c>
      <c r="BI72">
        <v>16.6666666666666</v>
      </c>
      <c r="BJ72">
        <v>8.3333333333333304</v>
      </c>
      <c r="BK72">
        <v>16.6666666666666</v>
      </c>
      <c r="BL72">
        <v>16.6666666666666</v>
      </c>
      <c r="BM72">
        <v>-102</v>
      </c>
      <c r="BN72">
        <v>164.5</v>
      </c>
      <c r="BO72">
        <v>-56</v>
      </c>
      <c r="BP72">
        <v>-7.90322580645147</v>
      </c>
      <c r="BQ72">
        <v>140.66318785578699</v>
      </c>
      <c r="BR72">
        <v>-26.422575155983999</v>
      </c>
    </row>
    <row r="73" spans="1:70" x14ac:dyDescent="0.2">
      <c r="A73" s="93"/>
      <c r="B73">
        <v>60519</v>
      </c>
      <c r="C73" s="94">
        <v>0.39305555555555555</v>
      </c>
      <c r="D73" s="95" t="s">
        <v>275</v>
      </c>
      <c r="E73" s="95"/>
      <c r="F73" t="s">
        <v>943</v>
      </c>
      <c r="G73">
        <v>1</v>
      </c>
      <c r="H73">
        <v>1074244</v>
      </c>
      <c r="I73" t="s">
        <v>866</v>
      </c>
      <c r="J73">
        <v>1</v>
      </c>
      <c r="K73">
        <v>91.6666666666666</v>
      </c>
      <c r="L73">
        <v>144</v>
      </c>
      <c r="M73">
        <v>805.25757575757495</v>
      </c>
      <c r="N73">
        <v>754.5</v>
      </c>
      <c r="O73">
        <v>909.16129032258004</v>
      </c>
      <c r="P73">
        <v>787.70588235294099</v>
      </c>
      <c r="Q73">
        <v>826.84375</v>
      </c>
      <c r="R73">
        <v>710.54285714285697</v>
      </c>
      <c r="S73">
        <v>755.91304347825997</v>
      </c>
      <c r="T73">
        <v>937.47619047619003</v>
      </c>
      <c r="U73">
        <v>730.63636363636294</v>
      </c>
      <c r="V73">
        <v>850.36363636363603</v>
      </c>
      <c r="W73">
        <v>1066.3636363636299</v>
      </c>
      <c r="X73">
        <v>788.888888888888</v>
      </c>
      <c r="Y73">
        <v>730.5</v>
      </c>
      <c r="Z73">
        <v>958.45454545454504</v>
      </c>
      <c r="AA73">
        <v>679.36363636363603</v>
      </c>
      <c r="AB73">
        <v>753.18181818181802</v>
      </c>
      <c r="AC73">
        <v>931.77777777777703</v>
      </c>
      <c r="AD73">
        <v>815.66666666666595</v>
      </c>
      <c r="AE73">
        <v>697.25</v>
      </c>
      <c r="AF73">
        <v>792.27272727272702</v>
      </c>
      <c r="AG73">
        <v>648.91666666666595</v>
      </c>
      <c r="AH73">
        <v>832</v>
      </c>
      <c r="AI73">
        <v>756.5</v>
      </c>
      <c r="AJ73">
        <v>755.5</v>
      </c>
      <c r="AK73">
        <v>671</v>
      </c>
      <c r="AL73">
        <v>731.5</v>
      </c>
      <c r="AM73">
        <v>950.5</v>
      </c>
      <c r="AN73">
        <v>694.5</v>
      </c>
      <c r="AO73">
        <v>801</v>
      </c>
      <c r="AP73">
        <v>986</v>
      </c>
      <c r="AQ73">
        <v>715</v>
      </c>
      <c r="AR73">
        <v>742</v>
      </c>
      <c r="AS73">
        <v>997</v>
      </c>
      <c r="AT73">
        <v>644</v>
      </c>
      <c r="AU73">
        <v>738</v>
      </c>
      <c r="AV73">
        <v>964</v>
      </c>
      <c r="AW73">
        <v>729.5</v>
      </c>
      <c r="AX73">
        <v>665.5</v>
      </c>
      <c r="AY73">
        <v>704</v>
      </c>
      <c r="AZ73">
        <v>649</v>
      </c>
      <c r="BA73">
        <v>8.3333333333333304</v>
      </c>
      <c r="BB73">
        <v>8.3333333333333304</v>
      </c>
      <c r="BC73">
        <v>25</v>
      </c>
      <c r="BD73">
        <v>0</v>
      </c>
      <c r="BE73">
        <v>8.3333333333333304</v>
      </c>
      <c r="BF73">
        <v>8.3333333333333304</v>
      </c>
      <c r="BG73">
        <v>8.3333333333333304</v>
      </c>
      <c r="BH73">
        <v>25</v>
      </c>
      <c r="BI73">
        <v>0</v>
      </c>
      <c r="BJ73">
        <v>0</v>
      </c>
      <c r="BK73">
        <v>8.3333333333333304</v>
      </c>
      <c r="BL73">
        <v>0</v>
      </c>
      <c r="BM73">
        <v>76.5</v>
      </c>
      <c r="BN73">
        <v>85.5</v>
      </c>
      <c r="BO73">
        <v>219</v>
      </c>
      <c r="BP73">
        <v>82.317540322580598</v>
      </c>
      <c r="BQ73">
        <v>77.163025210084001</v>
      </c>
      <c r="BR73">
        <v>181.56314699792901</v>
      </c>
    </row>
    <row r="74" spans="1:70" x14ac:dyDescent="0.2">
      <c r="A74" s="96"/>
      <c r="B74">
        <v>60519</v>
      </c>
      <c r="C74" s="94">
        <v>0.393125</v>
      </c>
      <c r="D74" s="95" t="s">
        <v>282</v>
      </c>
      <c r="E74" s="95"/>
      <c r="F74" t="s">
        <v>944</v>
      </c>
      <c r="G74">
        <v>1</v>
      </c>
      <c r="H74">
        <v>806425</v>
      </c>
      <c r="I74" t="s">
        <v>868</v>
      </c>
      <c r="J74">
        <v>1</v>
      </c>
      <c r="K74">
        <v>95.8333333333333</v>
      </c>
      <c r="L74">
        <v>144</v>
      </c>
      <c r="M74">
        <v>896.95652173913004</v>
      </c>
      <c r="N74">
        <v>845.5</v>
      </c>
      <c r="O74">
        <v>924.26470588235202</v>
      </c>
      <c r="P74">
        <v>914.36363636363603</v>
      </c>
      <c r="Q74">
        <v>867.457142857142</v>
      </c>
      <c r="R74">
        <v>883.888888888888</v>
      </c>
      <c r="S74">
        <v>906.26086956521704</v>
      </c>
      <c r="T74">
        <v>955.36956521739103</v>
      </c>
      <c r="U74">
        <v>829.23913043478206</v>
      </c>
      <c r="V74">
        <v>939.25</v>
      </c>
      <c r="W74">
        <v>929.27272727272702</v>
      </c>
      <c r="X74">
        <v>902.90909090908997</v>
      </c>
      <c r="Y74">
        <v>871.6</v>
      </c>
      <c r="Z74">
        <v>951.08333333333303</v>
      </c>
      <c r="AA74">
        <v>913.18181818181802</v>
      </c>
      <c r="AB74">
        <v>857.66666666666595</v>
      </c>
      <c r="AC74">
        <v>953.81818181818096</v>
      </c>
      <c r="AD74">
        <v>798.08333333333303</v>
      </c>
      <c r="AE74">
        <v>950.75</v>
      </c>
      <c r="AF74">
        <v>985</v>
      </c>
      <c r="AG74">
        <v>715.91666666666595</v>
      </c>
      <c r="AH74">
        <v>852</v>
      </c>
      <c r="AI74">
        <v>910</v>
      </c>
      <c r="AJ74">
        <v>808</v>
      </c>
      <c r="AK74">
        <v>843</v>
      </c>
      <c r="AL74">
        <v>855.5</v>
      </c>
      <c r="AM74">
        <v>884</v>
      </c>
      <c r="AN74">
        <v>774</v>
      </c>
      <c r="AO74">
        <v>913</v>
      </c>
      <c r="AP74">
        <v>860</v>
      </c>
      <c r="AQ74">
        <v>784</v>
      </c>
      <c r="AR74">
        <v>836</v>
      </c>
      <c r="AS74">
        <v>925</v>
      </c>
      <c r="AT74">
        <v>912</v>
      </c>
      <c r="AU74">
        <v>842</v>
      </c>
      <c r="AV74">
        <v>825</v>
      </c>
      <c r="AW74">
        <v>683</v>
      </c>
      <c r="AX74">
        <v>893</v>
      </c>
      <c r="AY74">
        <v>965.5</v>
      </c>
      <c r="AZ74">
        <v>710</v>
      </c>
      <c r="BA74">
        <v>0</v>
      </c>
      <c r="BB74">
        <v>8.3333333333333304</v>
      </c>
      <c r="BC74">
        <v>8.3333333333333304</v>
      </c>
      <c r="BD74">
        <v>16.6666666666666</v>
      </c>
      <c r="BE74">
        <v>0</v>
      </c>
      <c r="BF74">
        <v>8.3333333333333304</v>
      </c>
      <c r="BG74">
        <v>0</v>
      </c>
      <c r="BH74">
        <v>8.3333333333333304</v>
      </c>
      <c r="BI74">
        <v>0</v>
      </c>
      <c r="BJ74">
        <v>0</v>
      </c>
      <c r="BK74">
        <v>0</v>
      </c>
      <c r="BL74">
        <v>0</v>
      </c>
      <c r="BM74">
        <v>44</v>
      </c>
      <c r="BN74">
        <v>67</v>
      </c>
      <c r="BO74">
        <v>28.5</v>
      </c>
      <c r="BP74">
        <v>56.807563025210001</v>
      </c>
      <c r="BQ74">
        <v>30.474747474747399</v>
      </c>
      <c r="BR74">
        <v>49.1086956521738</v>
      </c>
    </row>
    <row r="75" spans="1:70" x14ac:dyDescent="0.2">
      <c r="A75" s="100"/>
      <c r="B75">
        <v>60519</v>
      </c>
      <c r="C75" s="94">
        <v>0.39329861111111114</v>
      </c>
      <c r="D75" s="95" t="s">
        <v>294</v>
      </c>
      <c r="E75" s="95"/>
      <c r="F75" t="s">
        <v>945</v>
      </c>
      <c r="G75">
        <v>1</v>
      </c>
      <c r="H75">
        <v>784607</v>
      </c>
      <c r="I75" t="s">
        <v>866</v>
      </c>
      <c r="J75">
        <v>1</v>
      </c>
      <c r="K75">
        <v>91.6666666666666</v>
      </c>
      <c r="L75">
        <v>144</v>
      </c>
      <c r="M75">
        <v>832.24242424242402</v>
      </c>
      <c r="N75">
        <v>768</v>
      </c>
      <c r="O75">
        <v>884.17647058823502</v>
      </c>
      <c r="P75">
        <v>870.63636363636294</v>
      </c>
      <c r="Q75">
        <v>819.29032258064501</v>
      </c>
      <c r="R75">
        <v>754.85294117647004</v>
      </c>
      <c r="S75">
        <v>779.67391304347802</v>
      </c>
      <c r="T75">
        <v>970.43902439024305</v>
      </c>
      <c r="U75">
        <v>760.06666666666604</v>
      </c>
      <c r="V75">
        <v>846.25</v>
      </c>
      <c r="W75">
        <v>909.81818181818096</v>
      </c>
      <c r="X75">
        <v>899.90909090908997</v>
      </c>
      <c r="Y75">
        <v>780.27272727272702</v>
      </c>
      <c r="Z75">
        <v>1036.27272727272</v>
      </c>
      <c r="AA75">
        <v>795.36363636363603</v>
      </c>
      <c r="AB75">
        <v>849.63636363636294</v>
      </c>
      <c r="AC75">
        <v>893.55555555555497</v>
      </c>
      <c r="AD75">
        <v>728.18181818181802</v>
      </c>
      <c r="AE75">
        <v>648.41666666666595</v>
      </c>
      <c r="AF75">
        <v>1033.9000000000001</v>
      </c>
      <c r="AG75">
        <v>628.75</v>
      </c>
      <c r="AH75">
        <v>872.5</v>
      </c>
      <c r="AI75">
        <v>789</v>
      </c>
      <c r="AJ75">
        <v>715</v>
      </c>
      <c r="AK75">
        <v>705</v>
      </c>
      <c r="AL75">
        <v>749</v>
      </c>
      <c r="AM75">
        <v>886</v>
      </c>
      <c r="AN75">
        <v>720</v>
      </c>
      <c r="AO75">
        <v>823.5</v>
      </c>
      <c r="AP75">
        <v>862</v>
      </c>
      <c r="AQ75">
        <v>885</v>
      </c>
      <c r="AR75">
        <v>763</v>
      </c>
      <c r="AS75">
        <v>893</v>
      </c>
      <c r="AT75">
        <v>742</v>
      </c>
      <c r="AU75">
        <v>766</v>
      </c>
      <c r="AV75">
        <v>709</v>
      </c>
      <c r="AW75">
        <v>715</v>
      </c>
      <c r="AX75">
        <v>646.5</v>
      </c>
      <c r="AY75">
        <v>939.5</v>
      </c>
      <c r="AZ75">
        <v>632.5</v>
      </c>
      <c r="BA75">
        <v>0</v>
      </c>
      <c r="BB75">
        <v>8.3333333333333304</v>
      </c>
      <c r="BC75">
        <v>8.3333333333333304</v>
      </c>
      <c r="BD75">
        <v>8.3333333333333304</v>
      </c>
      <c r="BE75">
        <v>8.3333333333333304</v>
      </c>
      <c r="BF75">
        <v>8.3333333333333304</v>
      </c>
      <c r="BG75">
        <v>8.3333333333333304</v>
      </c>
      <c r="BH75">
        <v>25</v>
      </c>
      <c r="BI75">
        <v>8.3333333333333304</v>
      </c>
      <c r="BJ75">
        <v>0</v>
      </c>
      <c r="BK75">
        <v>16.6666666666666</v>
      </c>
      <c r="BL75">
        <v>0</v>
      </c>
      <c r="BM75">
        <v>157.5</v>
      </c>
      <c r="BN75">
        <v>84</v>
      </c>
      <c r="BO75">
        <v>137</v>
      </c>
      <c r="BP75">
        <v>64.886148007590094</v>
      </c>
      <c r="BQ75">
        <v>115.783422459893</v>
      </c>
      <c r="BR75">
        <v>190.765111346765</v>
      </c>
    </row>
    <row r="76" spans="1:70" x14ac:dyDescent="0.2">
      <c r="A76" s="96"/>
      <c r="B76">
        <v>60519</v>
      </c>
      <c r="C76" s="94">
        <v>0.40416666666666662</v>
      </c>
      <c r="D76" s="95" t="s">
        <v>298</v>
      </c>
      <c r="E76" s="95"/>
      <c r="F76" t="s">
        <v>946</v>
      </c>
      <c r="G76">
        <v>1</v>
      </c>
      <c r="H76">
        <v>894897</v>
      </c>
      <c r="I76" t="s">
        <v>868</v>
      </c>
      <c r="J76">
        <v>1</v>
      </c>
      <c r="K76">
        <v>88.8888888888888</v>
      </c>
      <c r="L76">
        <v>144</v>
      </c>
      <c r="M76">
        <v>1001.546875</v>
      </c>
      <c r="N76">
        <v>954.5</v>
      </c>
      <c r="O76">
        <v>1025.31428571428</v>
      </c>
      <c r="P76">
        <v>1007.8928571428499</v>
      </c>
      <c r="Q76">
        <v>1004.75</v>
      </c>
      <c r="R76">
        <v>967.84848484848396</v>
      </c>
      <c r="S76">
        <v>1006.9318181818099</v>
      </c>
      <c r="T76">
        <v>1089.1162790697599</v>
      </c>
      <c r="U76">
        <v>903.92682926829195</v>
      </c>
      <c r="V76">
        <v>1055.9166666666599</v>
      </c>
      <c r="W76">
        <v>1102.0833333333301</v>
      </c>
      <c r="X76">
        <v>908.18181818181802</v>
      </c>
      <c r="Y76">
        <v>1031.7777777777701</v>
      </c>
      <c r="Z76">
        <v>1070.79999999999</v>
      </c>
      <c r="AA76">
        <v>914.11111111111097</v>
      </c>
      <c r="AB76">
        <v>994.18181818181802</v>
      </c>
      <c r="AC76">
        <v>1098.8181818181799</v>
      </c>
      <c r="AD76">
        <v>912.89999999999895</v>
      </c>
      <c r="AE76">
        <v>951</v>
      </c>
      <c r="AF76">
        <v>1081.2</v>
      </c>
      <c r="AG76">
        <v>883.18181818181802</v>
      </c>
      <c r="AH76">
        <v>967</v>
      </c>
      <c r="AI76">
        <v>970.5</v>
      </c>
      <c r="AJ76">
        <v>938</v>
      </c>
      <c r="AK76">
        <v>960</v>
      </c>
      <c r="AL76">
        <v>953</v>
      </c>
      <c r="AM76">
        <v>1096</v>
      </c>
      <c r="AN76">
        <v>858</v>
      </c>
      <c r="AO76">
        <v>1031.5</v>
      </c>
      <c r="AP76">
        <v>1077.5</v>
      </c>
      <c r="AQ76">
        <v>855</v>
      </c>
      <c r="AR76">
        <v>998</v>
      </c>
      <c r="AS76">
        <v>1037.5</v>
      </c>
      <c r="AT76">
        <v>921</v>
      </c>
      <c r="AU76">
        <v>946</v>
      </c>
      <c r="AV76">
        <v>1118</v>
      </c>
      <c r="AW76">
        <v>846.5</v>
      </c>
      <c r="AX76">
        <v>914</v>
      </c>
      <c r="AY76">
        <v>1081</v>
      </c>
      <c r="AZ76">
        <v>838</v>
      </c>
      <c r="BA76">
        <v>0</v>
      </c>
      <c r="BB76">
        <v>0</v>
      </c>
      <c r="BC76">
        <v>8.3333333333333304</v>
      </c>
      <c r="BD76">
        <v>25</v>
      </c>
      <c r="BE76">
        <v>16.6666666666666</v>
      </c>
      <c r="BF76">
        <v>25</v>
      </c>
      <c r="BG76">
        <v>8.3333333333333304</v>
      </c>
      <c r="BH76">
        <v>8.3333333333333304</v>
      </c>
      <c r="BI76">
        <v>16.6666666666666</v>
      </c>
      <c r="BJ76">
        <v>0</v>
      </c>
      <c r="BK76">
        <v>16.6666666666666</v>
      </c>
      <c r="BL76">
        <v>8.3333333333333304</v>
      </c>
      <c r="BM76">
        <v>29</v>
      </c>
      <c r="BN76">
        <v>10.5</v>
      </c>
      <c r="BO76">
        <v>143</v>
      </c>
      <c r="BP76">
        <v>20.564285714285599</v>
      </c>
      <c r="BQ76">
        <v>40.044372294372202</v>
      </c>
      <c r="BR76">
        <v>82.1844608879492</v>
      </c>
    </row>
    <row r="77" spans="1:70" x14ac:dyDescent="0.2">
      <c r="A77" s="100"/>
      <c r="B77">
        <v>60519</v>
      </c>
      <c r="C77" s="94">
        <v>0.40423611111111107</v>
      </c>
      <c r="D77" s="95" t="s">
        <v>308</v>
      </c>
      <c r="E77" s="95"/>
      <c r="F77" t="s">
        <v>947</v>
      </c>
      <c r="G77">
        <v>1</v>
      </c>
      <c r="H77">
        <v>887408</v>
      </c>
      <c r="I77" t="s">
        <v>866</v>
      </c>
      <c r="J77">
        <v>1</v>
      </c>
      <c r="K77">
        <v>63.1944444444444</v>
      </c>
      <c r="L77">
        <v>144</v>
      </c>
      <c r="M77">
        <v>1002.48351648351</v>
      </c>
      <c r="N77">
        <v>981</v>
      </c>
      <c r="O77">
        <v>1120.95454545454</v>
      </c>
      <c r="P77">
        <v>1024</v>
      </c>
      <c r="Q77">
        <v>914.39130434782601</v>
      </c>
      <c r="R77">
        <v>963.61538461538396</v>
      </c>
      <c r="S77">
        <v>968.02857142857101</v>
      </c>
      <c r="T77">
        <v>1147.54999999999</v>
      </c>
      <c r="U77">
        <v>955.388888888888</v>
      </c>
      <c r="V77">
        <v>1135.2857142857099</v>
      </c>
      <c r="W77">
        <v>1206</v>
      </c>
      <c r="X77">
        <v>1034</v>
      </c>
      <c r="Y77">
        <v>1036.42857142857</v>
      </c>
      <c r="Z77">
        <v>1139.6666666666599</v>
      </c>
      <c r="AA77">
        <v>980.6</v>
      </c>
      <c r="AB77">
        <v>810.29999999999905</v>
      </c>
      <c r="AC77">
        <v>1199</v>
      </c>
      <c r="AD77">
        <v>866.625</v>
      </c>
      <c r="AE77">
        <v>961.45454545454504</v>
      </c>
      <c r="AF77">
        <v>1019</v>
      </c>
      <c r="AG77">
        <v>938.29999999999905</v>
      </c>
      <c r="AH77">
        <v>1093.5</v>
      </c>
      <c r="AI77">
        <v>962.5</v>
      </c>
      <c r="AJ77">
        <v>933</v>
      </c>
      <c r="AK77">
        <v>878.5</v>
      </c>
      <c r="AL77">
        <v>904</v>
      </c>
      <c r="AM77">
        <v>1115.5</v>
      </c>
      <c r="AN77">
        <v>856</v>
      </c>
      <c r="AO77">
        <v>1147</v>
      </c>
      <c r="AP77">
        <v>1119</v>
      </c>
      <c r="AQ77">
        <v>915.5</v>
      </c>
      <c r="AR77">
        <v>922</v>
      </c>
      <c r="AS77">
        <v>1025</v>
      </c>
      <c r="AT77">
        <v>888</v>
      </c>
      <c r="AU77">
        <v>871</v>
      </c>
      <c r="AV77">
        <v>1116</v>
      </c>
      <c r="AW77">
        <v>961.5</v>
      </c>
      <c r="AX77">
        <v>889</v>
      </c>
      <c r="AY77">
        <v>1115</v>
      </c>
      <c r="AZ77">
        <v>805</v>
      </c>
      <c r="BA77">
        <v>41.6666666666666</v>
      </c>
      <c r="BB77">
        <v>41.6666666666666</v>
      </c>
      <c r="BC77">
        <v>33.3333333333333</v>
      </c>
      <c r="BD77">
        <v>41.6666666666666</v>
      </c>
      <c r="BE77">
        <v>75</v>
      </c>
      <c r="BF77">
        <v>16.6666666666666</v>
      </c>
      <c r="BG77">
        <v>16.6666666666666</v>
      </c>
      <c r="BH77">
        <v>58.3333333333333</v>
      </c>
      <c r="BI77">
        <v>33.3333333333333</v>
      </c>
      <c r="BJ77">
        <v>8.3333333333333304</v>
      </c>
      <c r="BK77">
        <v>58.3333333333333</v>
      </c>
      <c r="BL77">
        <v>16.6666666666666</v>
      </c>
      <c r="BM77">
        <v>160.5</v>
      </c>
      <c r="BN77">
        <v>84</v>
      </c>
      <c r="BO77">
        <v>211.5</v>
      </c>
      <c r="BP77">
        <v>206.563241106719</v>
      </c>
      <c r="BQ77">
        <v>60.384615384615302</v>
      </c>
      <c r="BR77">
        <v>179.521428571428</v>
      </c>
    </row>
    <row r="78" spans="1:70" x14ac:dyDescent="0.2">
      <c r="A78" s="98" t="s">
        <v>948</v>
      </c>
      <c r="B78">
        <v>60519</v>
      </c>
      <c r="C78" s="94">
        <v>0.40417824074074077</v>
      </c>
      <c r="D78" s="95" t="s">
        <v>312</v>
      </c>
      <c r="E78" s="95"/>
      <c r="F78" t="s">
        <v>949</v>
      </c>
      <c r="G78">
        <v>1</v>
      </c>
      <c r="H78">
        <v>893990</v>
      </c>
      <c r="I78" t="s">
        <v>868</v>
      </c>
      <c r="J78">
        <v>1</v>
      </c>
      <c r="K78">
        <v>68.0555555555555</v>
      </c>
      <c r="L78">
        <v>144</v>
      </c>
      <c r="M78">
        <v>925.84693877551001</v>
      </c>
      <c r="N78">
        <v>911.5</v>
      </c>
      <c r="O78">
        <v>936.695652173913</v>
      </c>
      <c r="P78">
        <v>946.96</v>
      </c>
      <c r="Q78">
        <v>901.07692307692298</v>
      </c>
      <c r="R78">
        <v>920.29166666666595</v>
      </c>
      <c r="S78">
        <v>942.279069767441</v>
      </c>
      <c r="T78">
        <v>993.61538461538396</v>
      </c>
      <c r="U78">
        <v>888.04761904761904</v>
      </c>
      <c r="V78">
        <v>946.1</v>
      </c>
      <c r="W78">
        <v>1016.5</v>
      </c>
      <c r="X78">
        <v>913.63636363636294</v>
      </c>
      <c r="Y78">
        <v>960.1</v>
      </c>
      <c r="Z78">
        <v>1088.4000000000001</v>
      </c>
      <c r="AA78">
        <v>863.1</v>
      </c>
      <c r="AB78">
        <v>956</v>
      </c>
      <c r="AC78">
        <v>1182.5</v>
      </c>
      <c r="AD78">
        <v>799.25</v>
      </c>
      <c r="AE78">
        <v>907.63636363636294</v>
      </c>
      <c r="AF78">
        <v>769.25</v>
      </c>
      <c r="AG78">
        <v>1002.88888888888</v>
      </c>
      <c r="AH78">
        <v>879</v>
      </c>
      <c r="AI78">
        <v>936</v>
      </c>
      <c r="AJ78">
        <v>913.5</v>
      </c>
      <c r="AK78">
        <v>898.5</v>
      </c>
      <c r="AL78">
        <v>916</v>
      </c>
      <c r="AM78">
        <v>936</v>
      </c>
      <c r="AN78">
        <v>868</v>
      </c>
      <c r="AO78">
        <v>917.5</v>
      </c>
      <c r="AP78">
        <v>1016.5</v>
      </c>
      <c r="AQ78">
        <v>871</v>
      </c>
      <c r="AR78">
        <v>927</v>
      </c>
      <c r="AS78">
        <v>1125</v>
      </c>
      <c r="AT78">
        <v>858</v>
      </c>
      <c r="AU78">
        <v>938</v>
      </c>
      <c r="AV78">
        <v>1182.5</v>
      </c>
      <c r="AW78">
        <v>743</v>
      </c>
      <c r="AX78">
        <v>852</v>
      </c>
      <c r="AY78">
        <v>738.5</v>
      </c>
      <c r="AZ78">
        <v>945</v>
      </c>
      <c r="BA78">
        <v>16.6666666666666</v>
      </c>
      <c r="BB78">
        <v>83.3333333333333</v>
      </c>
      <c r="BC78">
        <v>8.3333333333333304</v>
      </c>
      <c r="BD78">
        <v>16.6666666666666</v>
      </c>
      <c r="BE78">
        <v>58.3333333333333</v>
      </c>
      <c r="BF78">
        <v>16.6666666666666</v>
      </c>
      <c r="BG78">
        <v>0</v>
      </c>
      <c r="BH78">
        <v>83.3333333333333</v>
      </c>
      <c r="BI78">
        <v>0</v>
      </c>
      <c r="BJ78">
        <v>8.3333333333333304</v>
      </c>
      <c r="BK78">
        <v>66.6666666666666</v>
      </c>
      <c r="BL78">
        <v>25</v>
      </c>
      <c r="BM78">
        <v>-34.5</v>
      </c>
      <c r="BN78">
        <v>37.5</v>
      </c>
      <c r="BO78">
        <v>20</v>
      </c>
      <c r="BP78">
        <v>35.618729096989902</v>
      </c>
      <c r="BQ78">
        <v>26.668333333333401</v>
      </c>
      <c r="BR78">
        <v>51.336314847942702</v>
      </c>
    </row>
    <row r="79" spans="1:70" x14ac:dyDescent="0.2">
      <c r="A79" s="101"/>
      <c r="B79">
        <v>60719</v>
      </c>
      <c r="C79" s="94">
        <v>0.38221064814814815</v>
      </c>
      <c r="D79" s="95" t="s">
        <v>316</v>
      </c>
      <c r="E79" s="95"/>
      <c r="F79" t="s">
        <v>950</v>
      </c>
      <c r="G79">
        <v>1</v>
      </c>
      <c r="H79">
        <v>998171</v>
      </c>
      <c r="I79" t="s">
        <v>868</v>
      </c>
      <c r="J79">
        <v>1</v>
      </c>
      <c r="K79">
        <v>95.1388888888888</v>
      </c>
      <c r="L79">
        <v>144</v>
      </c>
      <c r="M79">
        <v>746.03649635036402</v>
      </c>
      <c r="N79">
        <v>741</v>
      </c>
      <c r="O79">
        <v>775.194444444444</v>
      </c>
      <c r="P79">
        <v>765.85294117647004</v>
      </c>
      <c r="Q79">
        <v>758.78787878787796</v>
      </c>
      <c r="R79">
        <v>682.97058823529403</v>
      </c>
      <c r="S79">
        <v>738.65217391304304</v>
      </c>
      <c r="T79">
        <v>798.34782608695605</v>
      </c>
      <c r="U79">
        <v>700.11111111111097</v>
      </c>
      <c r="V79">
        <v>770.33333333333303</v>
      </c>
      <c r="W79">
        <v>805</v>
      </c>
      <c r="X79">
        <v>750.25</v>
      </c>
      <c r="Y79">
        <v>794.54545454545405</v>
      </c>
      <c r="Z79">
        <v>807.25</v>
      </c>
      <c r="AA79">
        <v>692</v>
      </c>
      <c r="AB79">
        <v>747.45454545454504</v>
      </c>
      <c r="AC79">
        <v>811.36363636363603</v>
      </c>
      <c r="AD79">
        <v>717.54545454545405</v>
      </c>
      <c r="AE79">
        <v>647.66666666666595</v>
      </c>
      <c r="AF79">
        <v>768.36363636363603</v>
      </c>
      <c r="AG79">
        <v>636.09090909090901</v>
      </c>
      <c r="AH79">
        <v>749.5</v>
      </c>
      <c r="AI79">
        <v>756</v>
      </c>
      <c r="AJ79">
        <v>738</v>
      </c>
      <c r="AK79">
        <v>635</v>
      </c>
      <c r="AL79">
        <v>716</v>
      </c>
      <c r="AM79">
        <v>769</v>
      </c>
      <c r="AN79">
        <v>648</v>
      </c>
      <c r="AO79">
        <v>721.5</v>
      </c>
      <c r="AP79">
        <v>759</v>
      </c>
      <c r="AQ79">
        <v>771.5</v>
      </c>
      <c r="AR79">
        <v>715</v>
      </c>
      <c r="AS79">
        <v>760.5</v>
      </c>
      <c r="AT79">
        <v>608</v>
      </c>
      <c r="AU79">
        <v>743</v>
      </c>
      <c r="AV79">
        <v>785</v>
      </c>
      <c r="AW79">
        <v>689</v>
      </c>
      <c r="AX79">
        <v>631</v>
      </c>
      <c r="AY79">
        <v>777</v>
      </c>
      <c r="AZ79">
        <v>591</v>
      </c>
      <c r="BA79">
        <v>0</v>
      </c>
      <c r="BB79">
        <v>0</v>
      </c>
      <c r="BC79">
        <v>0</v>
      </c>
      <c r="BD79">
        <v>8.3333333333333304</v>
      </c>
      <c r="BE79">
        <v>0</v>
      </c>
      <c r="BF79">
        <v>8.3333333333333304</v>
      </c>
      <c r="BG79">
        <v>8.3333333333333304</v>
      </c>
      <c r="BH79">
        <v>8.3333333333333304</v>
      </c>
      <c r="BI79">
        <v>8.3333333333333304</v>
      </c>
      <c r="BJ79">
        <v>0</v>
      </c>
      <c r="BK79">
        <v>8.3333333333333304</v>
      </c>
      <c r="BL79">
        <v>8.3333333333333304</v>
      </c>
      <c r="BM79">
        <v>11.5</v>
      </c>
      <c r="BN79">
        <v>121</v>
      </c>
      <c r="BO79">
        <v>53</v>
      </c>
      <c r="BP79">
        <v>16.4065656565657</v>
      </c>
      <c r="BQ79">
        <v>82.882352941176407</v>
      </c>
      <c r="BR79">
        <v>59.695652173912997</v>
      </c>
    </row>
    <row r="80" spans="1:70" x14ac:dyDescent="0.2">
      <c r="A80" s="93"/>
      <c r="B80">
        <v>60719</v>
      </c>
      <c r="C80" s="94">
        <v>0.38196759259259255</v>
      </c>
      <c r="D80" s="95" t="s">
        <v>319</v>
      </c>
      <c r="E80" s="95"/>
      <c r="F80" t="s">
        <v>951</v>
      </c>
      <c r="G80">
        <v>1</v>
      </c>
      <c r="H80">
        <v>820762</v>
      </c>
      <c r="I80" t="s">
        <v>866</v>
      </c>
      <c r="J80">
        <v>1</v>
      </c>
      <c r="K80">
        <v>81.9444444444444</v>
      </c>
      <c r="L80">
        <v>144</v>
      </c>
      <c r="M80">
        <v>821.711864406779</v>
      </c>
      <c r="N80">
        <v>809.5</v>
      </c>
      <c r="O80">
        <v>832.63333333333298</v>
      </c>
      <c r="P80">
        <v>823.48275862068897</v>
      </c>
      <c r="Q80">
        <v>824.82142857142799</v>
      </c>
      <c r="R80">
        <v>806.67741935483798</v>
      </c>
      <c r="S80">
        <v>789.08108108108104</v>
      </c>
      <c r="T80">
        <v>886.64999999999895</v>
      </c>
      <c r="U80">
        <v>787.80487804877998</v>
      </c>
      <c r="V80">
        <v>783.89999999999895</v>
      </c>
      <c r="W80">
        <v>978.33333333333303</v>
      </c>
      <c r="X80">
        <v>757.72727272727195</v>
      </c>
      <c r="Y80">
        <v>780.375</v>
      </c>
      <c r="Z80">
        <v>817.7</v>
      </c>
      <c r="AA80">
        <v>860.09090909090901</v>
      </c>
      <c r="AB80">
        <v>806.79999999999905</v>
      </c>
      <c r="AC80">
        <v>907.29999999999905</v>
      </c>
      <c r="AD80">
        <v>744.25</v>
      </c>
      <c r="AE80">
        <v>782.888888888888</v>
      </c>
      <c r="AF80">
        <v>855.54545454545405</v>
      </c>
      <c r="AG80">
        <v>777.27272727272702</v>
      </c>
      <c r="AH80">
        <v>855</v>
      </c>
      <c r="AI80">
        <v>839</v>
      </c>
      <c r="AJ80">
        <v>822.5</v>
      </c>
      <c r="AK80">
        <v>797</v>
      </c>
      <c r="AL80">
        <v>741</v>
      </c>
      <c r="AM80">
        <v>879</v>
      </c>
      <c r="AN80">
        <v>797</v>
      </c>
      <c r="AO80">
        <v>743.5</v>
      </c>
      <c r="AP80">
        <v>1042</v>
      </c>
      <c r="AQ80">
        <v>769</v>
      </c>
      <c r="AR80">
        <v>834.5</v>
      </c>
      <c r="AS80">
        <v>832</v>
      </c>
      <c r="AT80">
        <v>839</v>
      </c>
      <c r="AU80">
        <v>707</v>
      </c>
      <c r="AV80">
        <v>895</v>
      </c>
      <c r="AW80">
        <v>766</v>
      </c>
      <c r="AX80">
        <v>734</v>
      </c>
      <c r="AY80">
        <v>812</v>
      </c>
      <c r="AZ80">
        <v>797</v>
      </c>
      <c r="BA80">
        <v>16.6666666666666</v>
      </c>
      <c r="BB80">
        <v>25</v>
      </c>
      <c r="BC80">
        <v>8.3333333333333304</v>
      </c>
      <c r="BD80">
        <v>33.3333333333333</v>
      </c>
      <c r="BE80">
        <v>16.6666666666666</v>
      </c>
      <c r="BF80">
        <v>8.3333333333333304</v>
      </c>
      <c r="BG80">
        <v>16.6666666666666</v>
      </c>
      <c r="BH80">
        <v>16.6666666666666</v>
      </c>
      <c r="BI80">
        <v>33.3333333333333</v>
      </c>
      <c r="BJ80">
        <v>25</v>
      </c>
      <c r="BK80">
        <v>8.3333333333333304</v>
      </c>
      <c r="BL80">
        <v>8.3333333333333304</v>
      </c>
      <c r="BM80">
        <v>32.5</v>
      </c>
      <c r="BN80">
        <v>42</v>
      </c>
      <c r="BO80">
        <v>138</v>
      </c>
      <c r="BP80">
        <v>7.8119047619047599</v>
      </c>
      <c r="BQ80">
        <v>16.8053392658509</v>
      </c>
      <c r="BR80">
        <v>97.568918918918897</v>
      </c>
    </row>
    <row r="81" spans="1:70" x14ac:dyDescent="0.2">
      <c r="A81" s="99"/>
      <c r="B81">
        <v>60719</v>
      </c>
      <c r="C81" s="94">
        <v>0.38978009259259255</v>
      </c>
      <c r="D81" s="95" t="s">
        <v>322</v>
      </c>
      <c r="E81" s="95"/>
      <c r="F81" t="s">
        <v>952</v>
      </c>
      <c r="G81">
        <v>1</v>
      </c>
      <c r="H81">
        <v>788724</v>
      </c>
      <c r="I81" t="s">
        <v>868</v>
      </c>
      <c r="J81">
        <v>1</v>
      </c>
      <c r="K81">
        <v>95.1388888888888</v>
      </c>
      <c r="L81">
        <v>144</v>
      </c>
      <c r="M81">
        <v>847.35766423357597</v>
      </c>
      <c r="N81">
        <v>803</v>
      </c>
      <c r="O81">
        <v>899.09677419354796</v>
      </c>
      <c r="P81">
        <v>831.34285714285704</v>
      </c>
      <c r="Q81">
        <v>796.79999999999905</v>
      </c>
      <c r="R81">
        <v>867.52777777777703</v>
      </c>
      <c r="S81">
        <v>883.95833333333303</v>
      </c>
      <c r="T81">
        <v>909.06521739130403</v>
      </c>
      <c r="U81">
        <v>740.48837209302303</v>
      </c>
      <c r="V81">
        <v>868.41666666666595</v>
      </c>
      <c r="W81">
        <v>1004.90909090909</v>
      </c>
      <c r="X81">
        <v>799.625</v>
      </c>
      <c r="Y81">
        <v>820.5</v>
      </c>
      <c r="Z81">
        <v>900.27272727272702</v>
      </c>
      <c r="AA81">
        <v>779</v>
      </c>
      <c r="AB81">
        <v>857.83333333333303</v>
      </c>
      <c r="AC81">
        <v>862.5</v>
      </c>
      <c r="AD81">
        <v>658.54545454545405</v>
      </c>
      <c r="AE81">
        <v>989.08333333333303</v>
      </c>
      <c r="AF81">
        <v>875.83333333333303</v>
      </c>
      <c r="AG81">
        <v>737.66666666666595</v>
      </c>
      <c r="AH81">
        <v>866</v>
      </c>
      <c r="AI81">
        <v>804</v>
      </c>
      <c r="AJ81">
        <v>723</v>
      </c>
      <c r="AK81">
        <v>840</v>
      </c>
      <c r="AL81">
        <v>832.5</v>
      </c>
      <c r="AM81">
        <v>862.5</v>
      </c>
      <c r="AN81">
        <v>695</v>
      </c>
      <c r="AO81">
        <v>853.5</v>
      </c>
      <c r="AP81">
        <v>877</v>
      </c>
      <c r="AQ81">
        <v>774.5</v>
      </c>
      <c r="AR81">
        <v>779</v>
      </c>
      <c r="AS81">
        <v>889</v>
      </c>
      <c r="AT81">
        <v>674</v>
      </c>
      <c r="AU81">
        <v>764</v>
      </c>
      <c r="AV81">
        <v>803.5</v>
      </c>
      <c r="AW81">
        <v>659</v>
      </c>
      <c r="AX81">
        <v>944.5</v>
      </c>
      <c r="AY81">
        <v>840</v>
      </c>
      <c r="AZ81">
        <v>748.5</v>
      </c>
      <c r="BA81">
        <v>0</v>
      </c>
      <c r="BB81">
        <v>8.3333333333333304</v>
      </c>
      <c r="BC81">
        <v>33.3333333333333</v>
      </c>
      <c r="BD81">
        <v>0</v>
      </c>
      <c r="BE81">
        <v>8.3333333333333304</v>
      </c>
      <c r="BF81">
        <v>0</v>
      </c>
      <c r="BG81">
        <v>0</v>
      </c>
      <c r="BH81">
        <v>0</v>
      </c>
      <c r="BI81">
        <v>8.3333333333333304</v>
      </c>
      <c r="BJ81">
        <v>0</v>
      </c>
      <c r="BK81">
        <v>0</v>
      </c>
      <c r="BL81">
        <v>0</v>
      </c>
      <c r="BM81">
        <v>143</v>
      </c>
      <c r="BN81">
        <v>-36</v>
      </c>
      <c r="BO81">
        <v>30</v>
      </c>
      <c r="BP81">
        <v>102.296774193548</v>
      </c>
      <c r="BQ81">
        <v>-36.184920634920601</v>
      </c>
      <c r="BR81">
        <v>25.106884057971001</v>
      </c>
    </row>
    <row r="82" spans="1:70" x14ac:dyDescent="0.2">
      <c r="A82" s="93"/>
      <c r="B82">
        <v>60719</v>
      </c>
      <c r="C82" s="94">
        <v>0.39376157407407408</v>
      </c>
      <c r="D82" s="95" t="s">
        <v>328</v>
      </c>
      <c r="E82" s="95"/>
      <c r="F82" t="s">
        <v>953</v>
      </c>
      <c r="G82">
        <v>1</v>
      </c>
      <c r="H82">
        <v>1024276</v>
      </c>
      <c r="I82" t="s">
        <v>866</v>
      </c>
      <c r="J82">
        <v>1</v>
      </c>
      <c r="K82">
        <v>93.75</v>
      </c>
      <c r="L82">
        <v>144</v>
      </c>
      <c r="M82">
        <v>707.51111111111095</v>
      </c>
      <c r="N82">
        <v>691</v>
      </c>
      <c r="O82">
        <v>804.05882352941103</v>
      </c>
      <c r="P82">
        <v>705.11764705882297</v>
      </c>
      <c r="Q82">
        <v>670.030303030303</v>
      </c>
      <c r="R82">
        <v>649.73529411764696</v>
      </c>
      <c r="S82">
        <v>699.10416666666595</v>
      </c>
      <c r="T82">
        <v>801.5</v>
      </c>
      <c r="U82">
        <v>636.10638297872299</v>
      </c>
      <c r="V82">
        <v>802.41666666666595</v>
      </c>
      <c r="W82">
        <v>962.5</v>
      </c>
      <c r="X82">
        <v>673.66666666666595</v>
      </c>
      <c r="Y82">
        <v>700.08333333333303</v>
      </c>
      <c r="Z82">
        <v>777</v>
      </c>
      <c r="AA82">
        <v>650.25</v>
      </c>
      <c r="AB82">
        <v>637.25</v>
      </c>
      <c r="AC82">
        <v>767.33333333333303</v>
      </c>
      <c r="AD82">
        <v>629.83333333333303</v>
      </c>
      <c r="AE82">
        <v>656.66666666666595</v>
      </c>
      <c r="AF82">
        <v>705.36363636363603</v>
      </c>
      <c r="AG82">
        <v>586.54545454545405</v>
      </c>
      <c r="AH82">
        <v>723.5</v>
      </c>
      <c r="AI82">
        <v>693.5</v>
      </c>
      <c r="AJ82">
        <v>681</v>
      </c>
      <c r="AK82">
        <v>609</v>
      </c>
      <c r="AL82">
        <v>692.5</v>
      </c>
      <c r="AM82">
        <v>783.5</v>
      </c>
      <c r="AN82">
        <v>646</v>
      </c>
      <c r="AO82">
        <v>746</v>
      </c>
      <c r="AP82">
        <v>1002</v>
      </c>
      <c r="AQ82">
        <v>665</v>
      </c>
      <c r="AR82">
        <v>695</v>
      </c>
      <c r="AS82">
        <v>757.5</v>
      </c>
      <c r="AT82">
        <v>660</v>
      </c>
      <c r="AU82">
        <v>622.5</v>
      </c>
      <c r="AV82">
        <v>774</v>
      </c>
      <c r="AW82">
        <v>656</v>
      </c>
      <c r="AX82">
        <v>602</v>
      </c>
      <c r="AY82">
        <v>723</v>
      </c>
      <c r="AZ82">
        <v>601</v>
      </c>
      <c r="BA82">
        <v>0</v>
      </c>
      <c r="BB82">
        <v>16.6666666666666</v>
      </c>
      <c r="BC82">
        <v>0</v>
      </c>
      <c r="BD82">
        <v>0</v>
      </c>
      <c r="BE82">
        <v>16.6666666666666</v>
      </c>
      <c r="BF82">
        <v>0</v>
      </c>
      <c r="BG82">
        <v>0</v>
      </c>
      <c r="BH82">
        <v>25</v>
      </c>
      <c r="BI82">
        <v>0</v>
      </c>
      <c r="BJ82">
        <v>0</v>
      </c>
      <c r="BK82">
        <v>8.3333333333333304</v>
      </c>
      <c r="BL82">
        <v>8.3333333333333304</v>
      </c>
      <c r="BM82">
        <v>42.5</v>
      </c>
      <c r="BN82">
        <v>84.5</v>
      </c>
      <c r="BO82">
        <v>91</v>
      </c>
      <c r="BP82">
        <v>134.028520499108</v>
      </c>
      <c r="BQ82">
        <v>55.3823529411764</v>
      </c>
      <c r="BR82">
        <v>102.395833333333</v>
      </c>
    </row>
    <row r="83" spans="1:70" x14ac:dyDescent="0.2">
      <c r="A83" s="101"/>
      <c r="B83">
        <v>60719</v>
      </c>
      <c r="C83" s="94">
        <v>0.3941898148148148</v>
      </c>
      <c r="D83" s="95" t="s">
        <v>332</v>
      </c>
      <c r="E83" s="95"/>
      <c r="F83" t="s">
        <v>954</v>
      </c>
      <c r="G83">
        <v>1</v>
      </c>
      <c r="H83">
        <v>1006690</v>
      </c>
      <c r="I83" t="s">
        <v>868</v>
      </c>
      <c r="J83">
        <v>1</v>
      </c>
      <c r="K83">
        <v>83.3333333333333</v>
      </c>
      <c r="L83">
        <v>144</v>
      </c>
      <c r="M83">
        <v>626.68333333333305</v>
      </c>
      <c r="N83">
        <v>595.5</v>
      </c>
      <c r="O83">
        <v>694.68965517241304</v>
      </c>
      <c r="P83">
        <v>608.29032258064501</v>
      </c>
      <c r="Q83">
        <v>626.20689655172396</v>
      </c>
      <c r="R83">
        <v>581.90322580645102</v>
      </c>
      <c r="S83">
        <v>590.08888888888805</v>
      </c>
      <c r="T83">
        <v>711.29729729729695</v>
      </c>
      <c r="U83">
        <v>587.63157894736798</v>
      </c>
      <c r="V83">
        <v>708.5</v>
      </c>
      <c r="W83">
        <v>746.5</v>
      </c>
      <c r="X83">
        <v>621.77777777777703</v>
      </c>
      <c r="Y83">
        <v>542.90909090908997</v>
      </c>
      <c r="Z83">
        <v>688.81818181818096</v>
      </c>
      <c r="AA83">
        <v>589.77777777777703</v>
      </c>
      <c r="AB83">
        <v>595.16666666666595</v>
      </c>
      <c r="AC83">
        <v>739.33333333333303</v>
      </c>
      <c r="AD83">
        <v>598.36363636363603</v>
      </c>
      <c r="AE83">
        <v>529.58333333333303</v>
      </c>
      <c r="AF83">
        <v>684</v>
      </c>
      <c r="AG83">
        <v>538.22222222222194</v>
      </c>
      <c r="AH83">
        <v>665</v>
      </c>
      <c r="AI83">
        <v>582</v>
      </c>
      <c r="AJ83">
        <v>601</v>
      </c>
      <c r="AK83">
        <v>561</v>
      </c>
      <c r="AL83">
        <v>551</v>
      </c>
      <c r="AM83">
        <v>710</v>
      </c>
      <c r="AN83">
        <v>573</v>
      </c>
      <c r="AO83">
        <v>679.5</v>
      </c>
      <c r="AP83">
        <v>776.5</v>
      </c>
      <c r="AQ83">
        <v>543</v>
      </c>
      <c r="AR83">
        <v>535</v>
      </c>
      <c r="AS83">
        <v>709</v>
      </c>
      <c r="AT83">
        <v>564</v>
      </c>
      <c r="AU83">
        <v>562.5</v>
      </c>
      <c r="AV83">
        <v>732.5</v>
      </c>
      <c r="AW83">
        <v>589</v>
      </c>
      <c r="AX83">
        <v>520</v>
      </c>
      <c r="AY83">
        <v>626.5</v>
      </c>
      <c r="AZ83">
        <v>579</v>
      </c>
      <c r="BA83">
        <v>16.6666666666666</v>
      </c>
      <c r="BB83">
        <v>16.6666666666666</v>
      </c>
      <c r="BC83">
        <v>25</v>
      </c>
      <c r="BD83">
        <v>8.3333333333333304</v>
      </c>
      <c r="BE83">
        <v>8.3333333333333304</v>
      </c>
      <c r="BF83">
        <v>25</v>
      </c>
      <c r="BG83">
        <v>0</v>
      </c>
      <c r="BH83">
        <v>50</v>
      </c>
      <c r="BI83">
        <v>8.3333333333333304</v>
      </c>
      <c r="BJ83">
        <v>0</v>
      </c>
      <c r="BK83">
        <v>16.6666666666666</v>
      </c>
      <c r="BL83">
        <v>25</v>
      </c>
      <c r="BM83">
        <v>64</v>
      </c>
      <c r="BN83">
        <v>21</v>
      </c>
      <c r="BO83">
        <v>159</v>
      </c>
      <c r="BP83">
        <v>68.482758620689594</v>
      </c>
      <c r="BQ83">
        <v>26.387096774193498</v>
      </c>
      <c r="BR83">
        <v>121.208408408408</v>
      </c>
    </row>
    <row r="84" spans="1:70" x14ac:dyDescent="0.2">
      <c r="A84" s="99"/>
      <c r="B84">
        <v>60719</v>
      </c>
      <c r="C84" s="94">
        <v>0.40149305555555559</v>
      </c>
      <c r="D84" s="95" t="s">
        <v>334</v>
      </c>
      <c r="E84" s="95"/>
      <c r="F84" t="s">
        <v>955</v>
      </c>
      <c r="G84">
        <v>1</v>
      </c>
      <c r="H84">
        <v>842197</v>
      </c>
      <c r="I84" t="s">
        <v>868</v>
      </c>
      <c r="J84">
        <v>1</v>
      </c>
      <c r="K84">
        <v>93.75</v>
      </c>
      <c r="L84">
        <v>144</v>
      </c>
      <c r="M84">
        <v>905.29629629629596</v>
      </c>
      <c r="N84">
        <v>837</v>
      </c>
      <c r="O84">
        <v>975.96875</v>
      </c>
      <c r="P84">
        <v>887.6</v>
      </c>
      <c r="Q84">
        <v>897.66666666666595</v>
      </c>
      <c r="R84">
        <v>865.57142857142799</v>
      </c>
      <c r="S84">
        <v>936.63043478260795</v>
      </c>
      <c r="T84">
        <v>907.08888888888805</v>
      </c>
      <c r="U84">
        <v>870.70454545454504</v>
      </c>
      <c r="V84">
        <v>973.81818181818096</v>
      </c>
      <c r="W84">
        <v>976.27272727272702</v>
      </c>
      <c r="X84">
        <v>978</v>
      </c>
      <c r="Y84">
        <v>907.83333333333303</v>
      </c>
      <c r="Z84">
        <v>856.36363636363603</v>
      </c>
      <c r="AA84">
        <v>896</v>
      </c>
      <c r="AB84">
        <v>1018.72727272727</v>
      </c>
      <c r="AC84">
        <v>853.91666666666595</v>
      </c>
      <c r="AD84">
        <v>817</v>
      </c>
      <c r="AE84">
        <v>856.08333333333303</v>
      </c>
      <c r="AF84">
        <v>946.63636363636294</v>
      </c>
      <c r="AG84">
        <v>800.75</v>
      </c>
      <c r="AH84">
        <v>973</v>
      </c>
      <c r="AI84">
        <v>848</v>
      </c>
      <c r="AJ84">
        <v>808</v>
      </c>
      <c r="AK84">
        <v>828</v>
      </c>
      <c r="AL84">
        <v>934.5</v>
      </c>
      <c r="AM84">
        <v>834</v>
      </c>
      <c r="AN84">
        <v>814</v>
      </c>
      <c r="AO84">
        <v>988</v>
      </c>
      <c r="AP84">
        <v>894</v>
      </c>
      <c r="AQ84">
        <v>970</v>
      </c>
      <c r="AR84">
        <v>930</v>
      </c>
      <c r="AS84">
        <v>834</v>
      </c>
      <c r="AT84">
        <v>860.5</v>
      </c>
      <c r="AU84">
        <v>956</v>
      </c>
      <c r="AV84">
        <v>783</v>
      </c>
      <c r="AW84">
        <v>808</v>
      </c>
      <c r="AX84">
        <v>832.5</v>
      </c>
      <c r="AY84">
        <v>841</v>
      </c>
      <c r="AZ84">
        <v>713</v>
      </c>
      <c r="BA84">
        <v>8.3333333333333304</v>
      </c>
      <c r="BB84">
        <v>8.3333333333333304</v>
      </c>
      <c r="BC84">
        <v>16.6666666666666</v>
      </c>
      <c r="BD84">
        <v>0</v>
      </c>
      <c r="BE84">
        <v>8.3333333333333304</v>
      </c>
      <c r="BF84">
        <v>0</v>
      </c>
      <c r="BG84">
        <v>8.3333333333333304</v>
      </c>
      <c r="BH84">
        <v>0</v>
      </c>
      <c r="BI84">
        <v>16.6666666666666</v>
      </c>
      <c r="BJ84">
        <v>0</v>
      </c>
      <c r="BK84">
        <v>8.3333333333333304</v>
      </c>
      <c r="BL84">
        <v>0</v>
      </c>
      <c r="BM84">
        <v>165</v>
      </c>
      <c r="BN84">
        <v>20</v>
      </c>
      <c r="BO84">
        <v>-100.5</v>
      </c>
      <c r="BP84">
        <v>78.3020833333333</v>
      </c>
      <c r="BQ84">
        <v>22.0285714285714</v>
      </c>
      <c r="BR84">
        <v>-29.5415458937198</v>
      </c>
    </row>
    <row r="85" spans="1:70" x14ac:dyDescent="0.2">
      <c r="A85" s="91"/>
      <c r="B85">
        <v>60719</v>
      </c>
      <c r="C85" s="94">
        <v>0.40158564814814812</v>
      </c>
      <c r="D85" s="95" t="s">
        <v>338</v>
      </c>
      <c r="E85" s="95"/>
      <c r="F85" t="s">
        <v>956</v>
      </c>
      <c r="G85">
        <v>1</v>
      </c>
      <c r="H85">
        <v>873863</v>
      </c>
      <c r="I85" t="s">
        <v>868</v>
      </c>
      <c r="J85">
        <v>1</v>
      </c>
      <c r="K85">
        <v>81.9444444444444</v>
      </c>
      <c r="L85">
        <v>144</v>
      </c>
      <c r="M85">
        <v>977.82203389830499</v>
      </c>
      <c r="N85">
        <v>953.5</v>
      </c>
      <c r="O85">
        <v>1072.44444444444</v>
      </c>
      <c r="P85">
        <v>1017.75862068965</v>
      </c>
      <c r="Q85">
        <v>863.29032258064501</v>
      </c>
      <c r="R85">
        <v>972.58064516129002</v>
      </c>
      <c r="S85">
        <v>922.90476190476102</v>
      </c>
      <c r="T85">
        <v>1063.5641025641</v>
      </c>
      <c r="U85">
        <v>949.78378378378295</v>
      </c>
      <c r="V85">
        <v>975.09090909090901</v>
      </c>
      <c r="W85">
        <v>1272</v>
      </c>
      <c r="X85">
        <v>968.85714285714198</v>
      </c>
      <c r="Y85">
        <v>983.7</v>
      </c>
      <c r="Z85">
        <v>1098.3333333333301</v>
      </c>
      <c r="AA85">
        <v>979.29999999999905</v>
      </c>
      <c r="AB85">
        <v>792.29999999999905</v>
      </c>
      <c r="AC85">
        <v>838.89999999999895</v>
      </c>
      <c r="AD85">
        <v>950</v>
      </c>
      <c r="AE85">
        <v>934.18181818181802</v>
      </c>
      <c r="AF85">
        <v>1068.8181818181799</v>
      </c>
      <c r="AG85">
        <v>901.888888888888</v>
      </c>
      <c r="AH85">
        <v>1033</v>
      </c>
      <c r="AI85">
        <v>1004</v>
      </c>
      <c r="AJ85">
        <v>842</v>
      </c>
      <c r="AK85">
        <v>939</v>
      </c>
      <c r="AL85">
        <v>837.5</v>
      </c>
      <c r="AM85">
        <v>1035</v>
      </c>
      <c r="AN85">
        <v>953</v>
      </c>
      <c r="AO85">
        <v>1010</v>
      </c>
      <c r="AP85">
        <v>1306</v>
      </c>
      <c r="AQ85">
        <v>1017</v>
      </c>
      <c r="AR85">
        <v>964</v>
      </c>
      <c r="AS85">
        <v>1095</v>
      </c>
      <c r="AT85">
        <v>1011</v>
      </c>
      <c r="AU85">
        <v>748.5</v>
      </c>
      <c r="AV85">
        <v>893</v>
      </c>
      <c r="AW85">
        <v>946</v>
      </c>
      <c r="AX85">
        <v>827</v>
      </c>
      <c r="AY85">
        <v>1043</v>
      </c>
      <c r="AZ85">
        <v>817</v>
      </c>
      <c r="BA85">
        <v>8.3333333333333304</v>
      </c>
      <c r="BB85">
        <v>25</v>
      </c>
      <c r="BC85">
        <v>41.6666666666666</v>
      </c>
      <c r="BD85">
        <v>16.6666666666666</v>
      </c>
      <c r="BE85">
        <v>25</v>
      </c>
      <c r="BF85">
        <v>16.6666666666666</v>
      </c>
      <c r="BG85">
        <v>16.6666666666666</v>
      </c>
      <c r="BH85">
        <v>16.6666666666666</v>
      </c>
      <c r="BI85">
        <v>8.3333333333333304</v>
      </c>
      <c r="BJ85">
        <v>8.3333333333333304</v>
      </c>
      <c r="BK85">
        <v>8.3333333333333304</v>
      </c>
      <c r="BL85">
        <v>25</v>
      </c>
      <c r="BM85">
        <v>191</v>
      </c>
      <c r="BN85">
        <v>65</v>
      </c>
      <c r="BO85">
        <v>197.5</v>
      </c>
      <c r="BP85">
        <v>209.15412186379899</v>
      </c>
      <c r="BQ85">
        <v>45.177975528364698</v>
      </c>
      <c r="BR85">
        <v>140.65934065933999</v>
      </c>
    </row>
    <row r="86" spans="1:70" x14ac:dyDescent="0.2">
      <c r="A86" s="101"/>
      <c r="B86">
        <v>60719</v>
      </c>
      <c r="C86" s="94">
        <v>0.40626157407407404</v>
      </c>
      <c r="D86" s="95" t="s">
        <v>348</v>
      </c>
      <c r="E86" s="95"/>
      <c r="F86" t="s">
        <v>957</v>
      </c>
      <c r="G86">
        <v>1</v>
      </c>
      <c r="H86">
        <v>1165636</v>
      </c>
      <c r="I86" t="s">
        <v>868</v>
      </c>
      <c r="J86">
        <v>1</v>
      </c>
      <c r="K86">
        <v>89.5833333333333</v>
      </c>
      <c r="L86">
        <v>144</v>
      </c>
      <c r="M86">
        <v>695.55038759689899</v>
      </c>
      <c r="N86">
        <v>652</v>
      </c>
      <c r="O86">
        <v>720.17647058823502</v>
      </c>
      <c r="P86">
        <v>715.43333333333305</v>
      </c>
      <c r="Q86">
        <v>718.09375</v>
      </c>
      <c r="R86">
        <v>630.24242424242402</v>
      </c>
      <c r="S86">
        <v>699.31111111111102</v>
      </c>
      <c r="T86">
        <v>784.97368421052602</v>
      </c>
      <c r="U86">
        <v>618</v>
      </c>
      <c r="V86">
        <v>804.5</v>
      </c>
      <c r="W86">
        <v>757.27272727272702</v>
      </c>
      <c r="X86">
        <v>591.09090909090901</v>
      </c>
      <c r="Y86">
        <v>648.70000000000005</v>
      </c>
      <c r="Z86">
        <v>865.875</v>
      </c>
      <c r="AA86">
        <v>670.75</v>
      </c>
      <c r="AB86">
        <v>739.27272727272702</v>
      </c>
      <c r="AC86">
        <v>823.39999999999895</v>
      </c>
      <c r="AD86">
        <v>601.18181818181802</v>
      </c>
      <c r="AE86">
        <v>599.66666666666595</v>
      </c>
      <c r="AF86">
        <v>704.22222222222194</v>
      </c>
      <c r="AG86">
        <v>605.33333333333303</v>
      </c>
      <c r="AH86">
        <v>711</v>
      </c>
      <c r="AI86">
        <v>655.5</v>
      </c>
      <c r="AJ86">
        <v>651</v>
      </c>
      <c r="AK86">
        <v>604</v>
      </c>
      <c r="AL86">
        <v>643</v>
      </c>
      <c r="AM86">
        <v>733.5</v>
      </c>
      <c r="AN86">
        <v>555.5</v>
      </c>
      <c r="AO86">
        <v>794</v>
      </c>
      <c r="AP86">
        <v>746</v>
      </c>
      <c r="AQ86">
        <v>514</v>
      </c>
      <c r="AR86">
        <v>547</v>
      </c>
      <c r="AS86">
        <v>755.5</v>
      </c>
      <c r="AT86">
        <v>598.5</v>
      </c>
      <c r="AU86">
        <v>643</v>
      </c>
      <c r="AV86">
        <v>736</v>
      </c>
      <c r="AW86">
        <v>537</v>
      </c>
      <c r="AX86">
        <v>595</v>
      </c>
      <c r="AY86">
        <v>647</v>
      </c>
      <c r="AZ86">
        <v>536</v>
      </c>
      <c r="BA86">
        <v>0</v>
      </c>
      <c r="BB86">
        <v>8.3333333333333304</v>
      </c>
      <c r="BC86">
        <v>8.3333333333333304</v>
      </c>
      <c r="BD86">
        <v>16.6666666666666</v>
      </c>
      <c r="BE86">
        <v>33.3333333333333</v>
      </c>
      <c r="BF86">
        <v>0</v>
      </c>
      <c r="BG86">
        <v>8.3333333333333304</v>
      </c>
      <c r="BH86">
        <v>16.6666666666666</v>
      </c>
      <c r="BI86">
        <v>8.3333333333333304</v>
      </c>
      <c r="BJ86">
        <v>0</v>
      </c>
      <c r="BK86">
        <v>25</v>
      </c>
      <c r="BL86">
        <v>0</v>
      </c>
      <c r="BM86">
        <v>60</v>
      </c>
      <c r="BN86">
        <v>51.5</v>
      </c>
      <c r="BO86">
        <v>90.5</v>
      </c>
      <c r="BP86">
        <v>2.0827205882352402</v>
      </c>
      <c r="BQ86">
        <v>85.190909090909003</v>
      </c>
      <c r="BR86">
        <v>85.662573099415198</v>
      </c>
    </row>
    <row r="87" spans="1:70" x14ac:dyDescent="0.2">
      <c r="A87" s="93"/>
      <c r="B87">
        <v>60719</v>
      </c>
      <c r="C87" s="94">
        <v>0.40596064814814814</v>
      </c>
      <c r="D87" s="95" t="s">
        <v>350</v>
      </c>
      <c r="E87" s="95"/>
      <c r="F87" t="s">
        <v>958</v>
      </c>
      <c r="G87">
        <v>1</v>
      </c>
      <c r="H87">
        <v>1377703</v>
      </c>
      <c r="I87" t="s">
        <v>866</v>
      </c>
      <c r="J87">
        <v>1</v>
      </c>
      <c r="K87">
        <v>79.8611111111111</v>
      </c>
      <c r="L87">
        <v>144</v>
      </c>
      <c r="M87">
        <v>697.21739130434696</v>
      </c>
      <c r="N87">
        <v>629</v>
      </c>
      <c r="O87">
        <v>728.03571428571399</v>
      </c>
      <c r="P87">
        <v>747.71428571428498</v>
      </c>
      <c r="Q87">
        <v>666.89999999999895</v>
      </c>
      <c r="R87">
        <v>650.06896551724105</v>
      </c>
      <c r="S87">
        <v>686.51282051281999</v>
      </c>
      <c r="T87">
        <v>771.71052631578902</v>
      </c>
      <c r="U87">
        <v>633.71052631578902</v>
      </c>
      <c r="V87">
        <v>650.66666666666595</v>
      </c>
      <c r="W87">
        <v>923.5</v>
      </c>
      <c r="X87">
        <v>588.22222222222194</v>
      </c>
      <c r="Y87">
        <v>838.79999999999905</v>
      </c>
      <c r="Z87">
        <v>726</v>
      </c>
      <c r="AA87">
        <v>661</v>
      </c>
      <c r="AB87">
        <v>663</v>
      </c>
      <c r="AC87">
        <v>654.29999999999905</v>
      </c>
      <c r="AD87">
        <v>685.66666666666595</v>
      </c>
      <c r="AE87">
        <v>581.888888888888</v>
      </c>
      <c r="AF87">
        <v>785.875</v>
      </c>
      <c r="AG87">
        <v>610.66666666666595</v>
      </c>
      <c r="AH87">
        <v>632.5</v>
      </c>
      <c r="AI87">
        <v>698</v>
      </c>
      <c r="AJ87">
        <v>592.5</v>
      </c>
      <c r="AK87">
        <v>592</v>
      </c>
      <c r="AL87">
        <v>626</v>
      </c>
      <c r="AM87">
        <v>738.5</v>
      </c>
      <c r="AN87">
        <v>585.5</v>
      </c>
      <c r="AO87">
        <v>626</v>
      </c>
      <c r="AP87">
        <v>879</v>
      </c>
      <c r="AQ87">
        <v>544</v>
      </c>
      <c r="AR87">
        <v>824</v>
      </c>
      <c r="AS87">
        <v>734.5</v>
      </c>
      <c r="AT87">
        <v>593.5</v>
      </c>
      <c r="AU87">
        <v>592</v>
      </c>
      <c r="AV87">
        <v>636.5</v>
      </c>
      <c r="AW87">
        <v>578</v>
      </c>
      <c r="AX87">
        <v>540</v>
      </c>
      <c r="AY87">
        <v>718</v>
      </c>
      <c r="AZ87">
        <v>606.5</v>
      </c>
      <c r="BA87">
        <v>25</v>
      </c>
      <c r="BB87">
        <v>16.6666666666666</v>
      </c>
      <c r="BC87">
        <v>25</v>
      </c>
      <c r="BD87">
        <v>16.6666666666666</v>
      </c>
      <c r="BE87">
        <v>16.6666666666666</v>
      </c>
      <c r="BF87">
        <v>33.3333333333333</v>
      </c>
      <c r="BG87">
        <v>8.3333333333333304</v>
      </c>
      <c r="BH87">
        <v>16.6666666666666</v>
      </c>
      <c r="BI87">
        <v>25</v>
      </c>
      <c r="BJ87">
        <v>25</v>
      </c>
      <c r="BK87">
        <v>33.3333333333333</v>
      </c>
      <c r="BL87">
        <v>0</v>
      </c>
      <c r="BM87">
        <v>40</v>
      </c>
      <c r="BN87">
        <v>106</v>
      </c>
      <c r="BO87">
        <v>112.5</v>
      </c>
      <c r="BP87">
        <v>61.135714285714201</v>
      </c>
      <c r="BQ87">
        <v>97.645320197044299</v>
      </c>
      <c r="BR87">
        <v>85.197705802968898</v>
      </c>
    </row>
    <row r="88" spans="1:70" x14ac:dyDescent="0.2">
      <c r="A88" s="93"/>
      <c r="B88">
        <v>60519</v>
      </c>
      <c r="C88" s="94">
        <v>0.40568287037037037</v>
      </c>
      <c r="D88" s="95" t="s">
        <v>363</v>
      </c>
      <c r="E88" s="95"/>
      <c r="F88" t="s">
        <v>959</v>
      </c>
      <c r="G88">
        <v>1</v>
      </c>
      <c r="H88">
        <v>1016142</v>
      </c>
      <c r="I88" t="s">
        <v>866</v>
      </c>
      <c r="J88">
        <v>1</v>
      </c>
      <c r="K88">
        <v>95.8333333333333</v>
      </c>
      <c r="L88">
        <v>144</v>
      </c>
      <c r="M88">
        <v>692.5</v>
      </c>
      <c r="N88">
        <v>666</v>
      </c>
      <c r="O88">
        <v>730.88571428571402</v>
      </c>
      <c r="P88">
        <v>747.23529411764696</v>
      </c>
      <c r="Q88">
        <v>688.71428571428498</v>
      </c>
      <c r="R88">
        <v>602.14705882352905</v>
      </c>
      <c r="S88">
        <v>662.84782608695605</v>
      </c>
      <c r="T88">
        <v>740.695652173913</v>
      </c>
      <c r="U88">
        <v>673.95652173913004</v>
      </c>
      <c r="V88">
        <v>725.91666666666595</v>
      </c>
      <c r="W88">
        <v>844.81818181818096</v>
      </c>
      <c r="X88">
        <v>631.41666666666595</v>
      </c>
      <c r="Y88">
        <v>733.54545454545405</v>
      </c>
      <c r="Z88">
        <v>766.08333333333303</v>
      </c>
      <c r="AA88">
        <v>740.36363636363603</v>
      </c>
      <c r="AB88">
        <v>663.72727272727195</v>
      </c>
      <c r="AC88">
        <v>714.25</v>
      </c>
      <c r="AD88">
        <v>686.08333333333303</v>
      </c>
      <c r="AE88">
        <v>534.16666666666595</v>
      </c>
      <c r="AF88">
        <v>637.72727272727195</v>
      </c>
      <c r="AG88">
        <v>640.72727272727195</v>
      </c>
      <c r="AH88">
        <v>670</v>
      </c>
      <c r="AI88">
        <v>758</v>
      </c>
      <c r="AJ88">
        <v>699</v>
      </c>
      <c r="AK88">
        <v>578.5</v>
      </c>
      <c r="AL88">
        <v>639.5</v>
      </c>
      <c r="AM88">
        <v>765</v>
      </c>
      <c r="AN88">
        <v>633</v>
      </c>
      <c r="AO88">
        <v>665</v>
      </c>
      <c r="AP88">
        <v>843</v>
      </c>
      <c r="AQ88">
        <v>598</v>
      </c>
      <c r="AR88">
        <v>773</v>
      </c>
      <c r="AS88">
        <v>775</v>
      </c>
      <c r="AT88">
        <v>657</v>
      </c>
      <c r="AU88">
        <v>645</v>
      </c>
      <c r="AV88">
        <v>765</v>
      </c>
      <c r="AW88">
        <v>701.5</v>
      </c>
      <c r="AX88">
        <v>541.5</v>
      </c>
      <c r="AY88">
        <v>583</v>
      </c>
      <c r="AZ88">
        <v>637</v>
      </c>
      <c r="BA88">
        <v>0</v>
      </c>
      <c r="BB88">
        <v>8.3333333333333304</v>
      </c>
      <c r="BC88">
        <v>0</v>
      </c>
      <c r="BD88">
        <v>8.3333333333333304</v>
      </c>
      <c r="BE88">
        <v>0</v>
      </c>
      <c r="BF88">
        <v>8.3333333333333304</v>
      </c>
      <c r="BG88">
        <v>8.3333333333333304</v>
      </c>
      <c r="BH88">
        <v>0</v>
      </c>
      <c r="BI88">
        <v>0</v>
      </c>
      <c r="BJ88">
        <v>0</v>
      </c>
      <c r="BK88">
        <v>8.3333333333333304</v>
      </c>
      <c r="BL88">
        <v>8.3333333333333304</v>
      </c>
      <c r="BM88">
        <v>-29</v>
      </c>
      <c r="BN88">
        <v>179.5</v>
      </c>
      <c r="BO88">
        <v>125.5</v>
      </c>
      <c r="BP88">
        <v>42.1714285714285</v>
      </c>
      <c r="BQ88">
        <v>145.088235294117</v>
      </c>
      <c r="BR88">
        <v>77.847826086956502</v>
      </c>
    </row>
    <row r="89" spans="1:70" x14ac:dyDescent="0.2">
      <c r="A89" s="98"/>
      <c r="B89">
        <v>60519</v>
      </c>
      <c r="C89" s="94">
        <v>0.41715277777777776</v>
      </c>
      <c r="D89" s="95" t="s">
        <v>371</v>
      </c>
      <c r="E89" s="95"/>
      <c r="F89" t="s">
        <v>960</v>
      </c>
      <c r="G89">
        <v>1</v>
      </c>
      <c r="H89">
        <v>862291</v>
      </c>
      <c r="I89" t="s">
        <v>868</v>
      </c>
      <c r="J89">
        <v>1</v>
      </c>
      <c r="K89">
        <v>89.5833333333333</v>
      </c>
      <c r="L89">
        <v>144</v>
      </c>
      <c r="M89">
        <v>990.95348837209303</v>
      </c>
      <c r="N89">
        <v>925</v>
      </c>
      <c r="O89">
        <v>1016.1818181818099</v>
      </c>
      <c r="P89">
        <v>980.70967741935397</v>
      </c>
      <c r="Q89">
        <v>1061.0625</v>
      </c>
      <c r="R89">
        <v>907.36363636363603</v>
      </c>
      <c r="S89">
        <v>1044.6363636363601</v>
      </c>
      <c r="T89">
        <v>958.16279069767404</v>
      </c>
      <c r="U89">
        <v>968.28571428571399</v>
      </c>
      <c r="V89">
        <v>1052.0909090908999</v>
      </c>
      <c r="W89">
        <v>912.54545454545405</v>
      </c>
      <c r="X89">
        <v>1083.9090909090901</v>
      </c>
      <c r="Y89">
        <v>1064</v>
      </c>
      <c r="Z89">
        <v>970.39999999999895</v>
      </c>
      <c r="AA89">
        <v>899.39999999999895</v>
      </c>
      <c r="AB89">
        <v>1117</v>
      </c>
      <c r="AC89">
        <v>1077.4000000000001</v>
      </c>
      <c r="AD89">
        <v>990.27272727272702</v>
      </c>
      <c r="AE89">
        <v>945.45454545454504</v>
      </c>
      <c r="AF89">
        <v>890.41666666666595</v>
      </c>
      <c r="AG89">
        <v>885.79999999999905</v>
      </c>
      <c r="AH89">
        <v>932</v>
      </c>
      <c r="AI89">
        <v>892</v>
      </c>
      <c r="AJ89">
        <v>1049.5</v>
      </c>
      <c r="AK89">
        <v>845</v>
      </c>
      <c r="AL89">
        <v>1028.5</v>
      </c>
      <c r="AM89">
        <v>925</v>
      </c>
      <c r="AN89">
        <v>853</v>
      </c>
      <c r="AO89">
        <v>880</v>
      </c>
      <c r="AP89">
        <v>860</v>
      </c>
      <c r="AQ89">
        <v>1057</v>
      </c>
      <c r="AR89">
        <v>1023</v>
      </c>
      <c r="AS89">
        <v>1000</v>
      </c>
      <c r="AT89">
        <v>803.5</v>
      </c>
      <c r="AU89">
        <v>1070</v>
      </c>
      <c r="AV89">
        <v>1069.5</v>
      </c>
      <c r="AW89">
        <v>971</v>
      </c>
      <c r="AX89">
        <v>845</v>
      </c>
      <c r="AY89">
        <v>845.5</v>
      </c>
      <c r="AZ89">
        <v>835</v>
      </c>
      <c r="BA89">
        <v>8.3333333333333304</v>
      </c>
      <c r="BB89">
        <v>8.3333333333333304</v>
      </c>
      <c r="BC89">
        <v>8.3333333333333304</v>
      </c>
      <c r="BD89">
        <v>8.3333333333333304</v>
      </c>
      <c r="BE89">
        <v>16.6666666666666</v>
      </c>
      <c r="BF89">
        <v>16.6666666666666</v>
      </c>
      <c r="BG89">
        <v>8.3333333333333304</v>
      </c>
      <c r="BH89">
        <v>16.6666666666666</v>
      </c>
      <c r="BI89">
        <v>8.3333333333333304</v>
      </c>
      <c r="BJ89">
        <v>8.3333333333333304</v>
      </c>
      <c r="BK89">
        <v>0</v>
      </c>
      <c r="BL89">
        <v>16.6666666666666</v>
      </c>
      <c r="BM89">
        <v>-117.5</v>
      </c>
      <c r="BN89">
        <v>47</v>
      </c>
      <c r="BO89">
        <v>-103.5</v>
      </c>
      <c r="BP89">
        <v>-44.880681818181799</v>
      </c>
      <c r="BQ89">
        <v>73.346041055718501</v>
      </c>
      <c r="BR89">
        <v>-86.473572938689301</v>
      </c>
    </row>
    <row r="90" spans="1:70" x14ac:dyDescent="0.2">
      <c r="A90" s="96"/>
      <c r="B90">
        <v>60519</v>
      </c>
      <c r="C90" s="94">
        <v>0.41682870370370373</v>
      </c>
      <c r="D90" s="95" t="s">
        <v>401</v>
      </c>
      <c r="E90" s="95"/>
      <c r="F90" t="s">
        <v>961</v>
      </c>
      <c r="G90">
        <v>1</v>
      </c>
      <c r="H90">
        <v>845661</v>
      </c>
      <c r="I90" t="s">
        <v>868</v>
      </c>
      <c r="J90">
        <v>1</v>
      </c>
      <c r="K90">
        <v>95.1388888888888</v>
      </c>
      <c r="L90">
        <v>144</v>
      </c>
      <c r="M90">
        <v>995.43795620437902</v>
      </c>
      <c r="N90">
        <v>984</v>
      </c>
      <c r="O90">
        <v>995.44117647058795</v>
      </c>
      <c r="P90">
        <v>1061.1714285714199</v>
      </c>
      <c r="Q90">
        <v>966.97142857142796</v>
      </c>
      <c r="R90">
        <v>955.90909090908997</v>
      </c>
      <c r="S90">
        <v>1007.23404255319</v>
      </c>
      <c r="T90">
        <v>1070.6086956521699</v>
      </c>
      <c r="U90">
        <v>904.25</v>
      </c>
      <c r="V90">
        <v>981.75</v>
      </c>
      <c r="W90">
        <v>1137.1666666666599</v>
      </c>
      <c r="X90">
        <v>841.79999999999905</v>
      </c>
      <c r="Y90">
        <v>1100.75</v>
      </c>
      <c r="Z90">
        <v>1143.3333333333301</v>
      </c>
      <c r="AA90">
        <v>928.36363636363603</v>
      </c>
      <c r="AB90">
        <v>941.58333333333303</v>
      </c>
      <c r="AC90">
        <v>976</v>
      </c>
      <c r="AD90">
        <v>984.08333333333303</v>
      </c>
      <c r="AE90">
        <v>1004.63636363636</v>
      </c>
      <c r="AF90">
        <v>1013.27272727272</v>
      </c>
      <c r="AG90">
        <v>849.81818181818096</v>
      </c>
      <c r="AH90">
        <v>969.5</v>
      </c>
      <c r="AI90">
        <v>1038</v>
      </c>
      <c r="AJ90">
        <v>955</v>
      </c>
      <c r="AK90">
        <v>1022</v>
      </c>
      <c r="AL90">
        <v>973</v>
      </c>
      <c r="AM90">
        <v>1057</v>
      </c>
      <c r="AN90">
        <v>899.5</v>
      </c>
      <c r="AO90">
        <v>927</v>
      </c>
      <c r="AP90">
        <v>1101.5</v>
      </c>
      <c r="AQ90">
        <v>838</v>
      </c>
      <c r="AR90">
        <v>1052.5</v>
      </c>
      <c r="AS90">
        <v>1111.5</v>
      </c>
      <c r="AT90">
        <v>909</v>
      </c>
      <c r="AU90">
        <v>901</v>
      </c>
      <c r="AV90">
        <v>955</v>
      </c>
      <c r="AW90">
        <v>1036.5</v>
      </c>
      <c r="AX90">
        <v>1041</v>
      </c>
      <c r="AY90">
        <v>1042</v>
      </c>
      <c r="AZ90">
        <v>708</v>
      </c>
      <c r="BA90">
        <v>0</v>
      </c>
      <c r="BB90">
        <v>0</v>
      </c>
      <c r="BC90">
        <v>16.6666666666666</v>
      </c>
      <c r="BD90">
        <v>0</v>
      </c>
      <c r="BE90">
        <v>0</v>
      </c>
      <c r="BF90">
        <v>8.3333333333333304</v>
      </c>
      <c r="BG90">
        <v>0</v>
      </c>
      <c r="BH90">
        <v>8.3333333333333304</v>
      </c>
      <c r="BI90">
        <v>0</v>
      </c>
      <c r="BJ90">
        <v>8.3333333333333304</v>
      </c>
      <c r="BK90">
        <v>8.3333333333333304</v>
      </c>
      <c r="BL90">
        <v>8.3333333333333304</v>
      </c>
      <c r="BM90">
        <v>14.5</v>
      </c>
      <c r="BN90">
        <v>16</v>
      </c>
      <c r="BO90">
        <v>84</v>
      </c>
      <c r="BP90">
        <v>28.4697478991597</v>
      </c>
      <c r="BQ90">
        <v>105.262337662337</v>
      </c>
      <c r="BR90">
        <v>63.374653098982499</v>
      </c>
    </row>
    <row r="91" spans="1:70" x14ac:dyDescent="0.2">
      <c r="A91" s="100"/>
      <c r="B91">
        <v>60519</v>
      </c>
      <c r="C91" s="94">
        <v>0.41697916666666668</v>
      </c>
      <c r="D91" s="95" t="s">
        <v>408</v>
      </c>
      <c r="E91" s="95"/>
      <c r="F91" t="s">
        <v>962</v>
      </c>
      <c r="G91">
        <v>1</v>
      </c>
      <c r="H91">
        <v>814099</v>
      </c>
      <c r="I91" t="s">
        <v>866</v>
      </c>
      <c r="J91">
        <v>1</v>
      </c>
      <c r="K91">
        <v>30.5555555555555</v>
      </c>
      <c r="L91">
        <v>144</v>
      </c>
      <c r="M91">
        <v>1005.63636363636</v>
      </c>
      <c r="N91">
        <v>947</v>
      </c>
      <c r="O91">
        <v>1066.45454545454</v>
      </c>
      <c r="P91">
        <v>893.38461538461502</v>
      </c>
      <c r="Q91">
        <v>951</v>
      </c>
      <c r="R91">
        <v>1160.2222222222199</v>
      </c>
      <c r="S91">
        <v>871.625</v>
      </c>
      <c r="T91">
        <v>1020.38235294117</v>
      </c>
      <c r="U91">
        <v>1291</v>
      </c>
      <c r="V91">
        <v>893</v>
      </c>
      <c r="W91">
        <v>1105</v>
      </c>
      <c r="X91" t="s">
        <v>869</v>
      </c>
      <c r="Y91">
        <v>790.33333333333303</v>
      </c>
      <c r="Z91">
        <v>910.22222222222194</v>
      </c>
      <c r="AA91">
        <v>1051</v>
      </c>
      <c r="AB91">
        <v>938.66666666666595</v>
      </c>
      <c r="AC91">
        <v>873.42857142857099</v>
      </c>
      <c r="AD91">
        <v>1531</v>
      </c>
      <c r="AE91" t="s">
        <v>869</v>
      </c>
      <c r="AF91">
        <v>1160.2222222222199</v>
      </c>
      <c r="AG91" t="s">
        <v>869</v>
      </c>
      <c r="AH91">
        <v>982</v>
      </c>
      <c r="AI91">
        <v>885</v>
      </c>
      <c r="AJ91">
        <v>912</v>
      </c>
      <c r="AK91">
        <v>1209</v>
      </c>
      <c r="AL91">
        <v>836.5</v>
      </c>
      <c r="AM91">
        <v>970</v>
      </c>
      <c r="AN91">
        <v>1291</v>
      </c>
      <c r="AO91">
        <v>893</v>
      </c>
      <c r="AP91">
        <v>1015</v>
      </c>
      <c r="AQ91">
        <v>0</v>
      </c>
      <c r="AR91">
        <v>781</v>
      </c>
      <c r="AS91">
        <v>906</v>
      </c>
      <c r="AT91">
        <v>1051</v>
      </c>
      <c r="AU91">
        <v>918</v>
      </c>
      <c r="AV91">
        <v>862</v>
      </c>
      <c r="AW91">
        <v>1531</v>
      </c>
      <c r="AX91">
        <v>0</v>
      </c>
      <c r="AY91">
        <v>1209</v>
      </c>
      <c r="AZ91">
        <v>0</v>
      </c>
      <c r="BA91">
        <v>83.3333333333333</v>
      </c>
      <c r="BB91">
        <v>25</v>
      </c>
      <c r="BC91">
        <v>100</v>
      </c>
      <c r="BD91">
        <v>75</v>
      </c>
      <c r="BE91">
        <v>25</v>
      </c>
      <c r="BF91">
        <v>91.6666666666666</v>
      </c>
      <c r="BG91">
        <v>75</v>
      </c>
      <c r="BH91">
        <v>41.6666666666666</v>
      </c>
      <c r="BI91">
        <v>91.6666666666666</v>
      </c>
      <c r="BJ91">
        <v>100</v>
      </c>
      <c r="BK91">
        <v>25</v>
      </c>
      <c r="BL91">
        <v>100</v>
      </c>
      <c r="BM91">
        <v>70</v>
      </c>
      <c r="BN91">
        <v>-324</v>
      </c>
      <c r="BO91">
        <v>133.5</v>
      </c>
      <c r="BP91">
        <v>115.454545454545</v>
      </c>
      <c r="BQ91">
        <v>-266.83760683760602</v>
      </c>
      <c r="BR91">
        <v>148.75735294117601</v>
      </c>
    </row>
    <row r="92" spans="1:70" x14ac:dyDescent="0.2">
      <c r="A92" s="91"/>
      <c r="B92">
        <v>60719</v>
      </c>
      <c r="C92" s="94">
        <v>0.3873611111111111</v>
      </c>
      <c r="D92" s="95" t="s">
        <v>410</v>
      </c>
      <c r="E92" s="95"/>
      <c r="F92" t="s">
        <v>963</v>
      </c>
      <c r="G92">
        <v>1</v>
      </c>
      <c r="H92">
        <v>1211705</v>
      </c>
      <c r="I92" t="s">
        <v>868</v>
      </c>
      <c r="J92">
        <v>1</v>
      </c>
      <c r="K92">
        <v>94.4444444444444</v>
      </c>
      <c r="L92">
        <v>144</v>
      </c>
      <c r="M92">
        <v>661.70588235294099</v>
      </c>
      <c r="N92">
        <v>621.5</v>
      </c>
      <c r="O92">
        <v>714.76470588235202</v>
      </c>
      <c r="P92">
        <v>693.20588235294099</v>
      </c>
      <c r="Q92">
        <v>616.39393939393904</v>
      </c>
      <c r="R92">
        <v>622.28571428571399</v>
      </c>
      <c r="S92">
        <v>631.58695652173901</v>
      </c>
      <c r="T92">
        <v>699.30232558139505</v>
      </c>
      <c r="U92">
        <v>656.787234042553</v>
      </c>
      <c r="V92">
        <v>712.91666666666595</v>
      </c>
      <c r="W92">
        <v>762</v>
      </c>
      <c r="X92">
        <v>677.25</v>
      </c>
      <c r="Y92">
        <v>655.16666666666595</v>
      </c>
      <c r="Z92">
        <v>814.6</v>
      </c>
      <c r="AA92">
        <v>630.08333333333303</v>
      </c>
      <c r="AB92">
        <v>553.70000000000005</v>
      </c>
      <c r="AC92">
        <v>592.81818181818096</v>
      </c>
      <c r="AD92">
        <v>690.25</v>
      </c>
      <c r="AE92">
        <v>591.58333333333303</v>
      </c>
      <c r="AF92">
        <v>648.58333333333303</v>
      </c>
      <c r="AG92">
        <v>627.09090909090901</v>
      </c>
      <c r="AH92">
        <v>660.5</v>
      </c>
      <c r="AI92">
        <v>663.5</v>
      </c>
      <c r="AJ92">
        <v>584</v>
      </c>
      <c r="AK92">
        <v>609</v>
      </c>
      <c r="AL92">
        <v>606.5</v>
      </c>
      <c r="AM92">
        <v>660</v>
      </c>
      <c r="AN92">
        <v>612</v>
      </c>
      <c r="AO92">
        <v>660.5</v>
      </c>
      <c r="AP92">
        <v>699.5</v>
      </c>
      <c r="AQ92">
        <v>620.5</v>
      </c>
      <c r="AR92">
        <v>615.5</v>
      </c>
      <c r="AS92">
        <v>722</v>
      </c>
      <c r="AT92">
        <v>623.5</v>
      </c>
      <c r="AU92">
        <v>561.5</v>
      </c>
      <c r="AV92">
        <v>587</v>
      </c>
      <c r="AW92">
        <v>624.5</v>
      </c>
      <c r="AX92">
        <v>577.5</v>
      </c>
      <c r="AY92">
        <v>621</v>
      </c>
      <c r="AZ92">
        <v>590</v>
      </c>
      <c r="BA92">
        <v>0</v>
      </c>
      <c r="BB92">
        <v>16.6666666666666</v>
      </c>
      <c r="BC92">
        <v>0</v>
      </c>
      <c r="BD92">
        <v>0</v>
      </c>
      <c r="BE92">
        <v>16.6666666666666</v>
      </c>
      <c r="BF92">
        <v>0</v>
      </c>
      <c r="BG92">
        <v>16.6666666666666</v>
      </c>
      <c r="BH92">
        <v>8.3333333333333304</v>
      </c>
      <c r="BI92">
        <v>0</v>
      </c>
      <c r="BJ92">
        <v>0</v>
      </c>
      <c r="BK92">
        <v>0</v>
      </c>
      <c r="BL92">
        <v>8.3333333333333304</v>
      </c>
      <c r="BM92">
        <v>76.5</v>
      </c>
      <c r="BN92">
        <v>54.5</v>
      </c>
      <c r="BO92">
        <v>53.5</v>
      </c>
      <c r="BP92">
        <v>98.370766488413494</v>
      </c>
      <c r="BQ92">
        <v>70.920168067226797</v>
      </c>
      <c r="BR92">
        <v>67.715369059656197</v>
      </c>
    </row>
    <row r="93" spans="1:70" x14ac:dyDescent="0.2">
      <c r="A93" s="91"/>
      <c r="B93">
        <v>61219</v>
      </c>
      <c r="C93" s="94">
        <v>0.48185185185185181</v>
      </c>
      <c r="D93" s="95" t="s">
        <v>422</v>
      </c>
      <c r="E93" s="95"/>
      <c r="F93" t="s">
        <v>964</v>
      </c>
      <c r="G93">
        <v>1</v>
      </c>
      <c r="H93">
        <v>1229994</v>
      </c>
      <c r="I93" t="s">
        <v>868</v>
      </c>
      <c r="J93">
        <v>1</v>
      </c>
      <c r="K93">
        <v>92.3611111111111</v>
      </c>
      <c r="L93">
        <v>144</v>
      </c>
      <c r="M93">
        <v>592.47368421052602</v>
      </c>
      <c r="N93">
        <v>596</v>
      </c>
      <c r="O93">
        <v>656.57142857142799</v>
      </c>
      <c r="P93">
        <v>598.46875</v>
      </c>
      <c r="Q93">
        <v>542.54545454545405</v>
      </c>
      <c r="R93">
        <v>568.60606060606005</v>
      </c>
      <c r="S93">
        <v>581.82608695652095</v>
      </c>
      <c r="T93">
        <v>632.81395348837202</v>
      </c>
      <c r="U93">
        <v>564.18181818181802</v>
      </c>
      <c r="V93">
        <v>699.90909090908997</v>
      </c>
      <c r="W93">
        <v>620.66666666666595</v>
      </c>
      <c r="X93">
        <v>652.75</v>
      </c>
      <c r="Y93">
        <v>563.75</v>
      </c>
      <c r="Z93">
        <v>702.66666666666595</v>
      </c>
      <c r="AA93">
        <v>551.09090909090901</v>
      </c>
      <c r="AB93">
        <v>566.27272727272702</v>
      </c>
      <c r="AC93">
        <v>553</v>
      </c>
      <c r="AD93">
        <v>503.89999999999901</v>
      </c>
      <c r="AE93">
        <v>505.916666666666</v>
      </c>
      <c r="AF93">
        <v>680.29999999999905</v>
      </c>
      <c r="AG93">
        <v>535.45454545454504</v>
      </c>
      <c r="AH93">
        <v>648</v>
      </c>
      <c r="AI93">
        <v>595.5</v>
      </c>
      <c r="AJ93">
        <v>533</v>
      </c>
      <c r="AK93">
        <v>594</v>
      </c>
      <c r="AL93">
        <v>575</v>
      </c>
      <c r="AM93">
        <v>668</v>
      </c>
      <c r="AN93">
        <v>536.5</v>
      </c>
      <c r="AO93">
        <v>755</v>
      </c>
      <c r="AP93">
        <v>599.5</v>
      </c>
      <c r="AQ93">
        <v>640.5</v>
      </c>
      <c r="AR93">
        <v>493.5</v>
      </c>
      <c r="AS93">
        <v>725</v>
      </c>
      <c r="AT93">
        <v>529</v>
      </c>
      <c r="AU93">
        <v>557</v>
      </c>
      <c r="AV93">
        <v>576.5</v>
      </c>
      <c r="AW93">
        <v>501.5</v>
      </c>
      <c r="AX93">
        <v>546.5</v>
      </c>
      <c r="AY93">
        <v>684</v>
      </c>
      <c r="AZ93">
        <v>499</v>
      </c>
      <c r="BA93">
        <v>8.3333333333333304</v>
      </c>
      <c r="BB93">
        <v>0</v>
      </c>
      <c r="BC93">
        <v>0</v>
      </c>
      <c r="BD93">
        <v>0</v>
      </c>
      <c r="BE93">
        <v>25</v>
      </c>
      <c r="BF93">
        <v>8.3333333333333304</v>
      </c>
      <c r="BG93">
        <v>8.3333333333333304</v>
      </c>
      <c r="BH93">
        <v>0</v>
      </c>
      <c r="BI93">
        <v>16.6666666666666</v>
      </c>
      <c r="BJ93">
        <v>0</v>
      </c>
      <c r="BK93">
        <v>16.6666666666666</v>
      </c>
      <c r="BL93">
        <v>8.3333333333333304</v>
      </c>
      <c r="BM93">
        <v>115</v>
      </c>
      <c r="BN93">
        <v>1.5</v>
      </c>
      <c r="BO93">
        <v>93</v>
      </c>
      <c r="BP93">
        <v>114.02597402597399</v>
      </c>
      <c r="BQ93">
        <v>29.862689393939299</v>
      </c>
      <c r="BR93">
        <v>50.987866531850301</v>
      </c>
    </row>
    <row r="94" spans="1:70" x14ac:dyDescent="0.2">
      <c r="A94" s="93"/>
      <c r="B94">
        <v>60519</v>
      </c>
      <c r="C94" s="94">
        <v>0.41766203703703703</v>
      </c>
      <c r="D94" s="95" t="s">
        <v>425</v>
      </c>
      <c r="E94" s="95"/>
      <c r="F94" t="s">
        <v>965</v>
      </c>
      <c r="G94">
        <v>1</v>
      </c>
      <c r="H94">
        <v>912079</v>
      </c>
      <c r="I94" t="s">
        <v>866</v>
      </c>
      <c r="J94">
        <v>1</v>
      </c>
      <c r="K94">
        <v>89.5833333333333</v>
      </c>
      <c r="L94">
        <v>144</v>
      </c>
      <c r="M94">
        <v>897.20930232558101</v>
      </c>
      <c r="N94">
        <v>821</v>
      </c>
      <c r="O94">
        <v>900.65625</v>
      </c>
      <c r="P94">
        <v>947.90909090908997</v>
      </c>
      <c r="Q94">
        <v>937.15151515151501</v>
      </c>
      <c r="R94">
        <v>797.16129032258004</v>
      </c>
      <c r="S94">
        <v>852.2</v>
      </c>
      <c r="T94">
        <v>1053.575</v>
      </c>
      <c r="U94">
        <v>801.09090909090901</v>
      </c>
      <c r="V94">
        <v>923.75</v>
      </c>
      <c r="W94">
        <v>1000.44444444444</v>
      </c>
      <c r="X94">
        <v>793.81818181818096</v>
      </c>
      <c r="Y94">
        <v>824.27272727272702</v>
      </c>
      <c r="Z94">
        <v>1163.54545454545</v>
      </c>
      <c r="AA94">
        <v>855.90909090908997</v>
      </c>
      <c r="AB94">
        <v>912.33333333333303</v>
      </c>
      <c r="AC94">
        <v>1091.7</v>
      </c>
      <c r="AD94">
        <v>823.72727272727195</v>
      </c>
      <c r="AE94">
        <v>724.89999999999895</v>
      </c>
      <c r="AF94">
        <v>942.29999999999905</v>
      </c>
      <c r="AG94">
        <v>730.90909090908997</v>
      </c>
      <c r="AH94">
        <v>877</v>
      </c>
      <c r="AI94">
        <v>838</v>
      </c>
      <c r="AJ94">
        <v>891</v>
      </c>
      <c r="AK94">
        <v>765</v>
      </c>
      <c r="AL94">
        <v>792</v>
      </c>
      <c r="AM94">
        <v>1034.5</v>
      </c>
      <c r="AN94">
        <v>766</v>
      </c>
      <c r="AO94">
        <v>912.5</v>
      </c>
      <c r="AP94">
        <v>954</v>
      </c>
      <c r="AQ94">
        <v>805</v>
      </c>
      <c r="AR94">
        <v>778</v>
      </c>
      <c r="AS94">
        <v>1131</v>
      </c>
      <c r="AT94">
        <v>830</v>
      </c>
      <c r="AU94">
        <v>857.5</v>
      </c>
      <c r="AV94">
        <v>1109.5</v>
      </c>
      <c r="AW94">
        <v>743</v>
      </c>
      <c r="AX94">
        <v>702.5</v>
      </c>
      <c r="AY94">
        <v>915</v>
      </c>
      <c r="AZ94">
        <v>731</v>
      </c>
      <c r="BA94">
        <v>0</v>
      </c>
      <c r="BB94">
        <v>25</v>
      </c>
      <c r="BC94">
        <v>8.3333333333333304</v>
      </c>
      <c r="BD94">
        <v>8.3333333333333304</v>
      </c>
      <c r="BE94">
        <v>8.3333333333333304</v>
      </c>
      <c r="BF94">
        <v>8.3333333333333304</v>
      </c>
      <c r="BG94">
        <v>0</v>
      </c>
      <c r="BH94">
        <v>16.6666666666666</v>
      </c>
      <c r="BI94">
        <v>8.3333333333333304</v>
      </c>
      <c r="BJ94">
        <v>16.6666666666666</v>
      </c>
      <c r="BK94">
        <v>16.6666666666666</v>
      </c>
      <c r="BL94">
        <v>8.3333333333333304</v>
      </c>
      <c r="BM94">
        <v>-14</v>
      </c>
      <c r="BN94">
        <v>73</v>
      </c>
      <c r="BO94">
        <v>242.5</v>
      </c>
      <c r="BP94">
        <v>-36.495265151515099</v>
      </c>
      <c r="BQ94">
        <v>150.74780058651001</v>
      </c>
      <c r="BR94">
        <v>201.375</v>
      </c>
    </row>
    <row r="95" spans="1:70" x14ac:dyDescent="0.2">
      <c r="A95" s="91"/>
      <c r="B95">
        <v>60519</v>
      </c>
      <c r="C95" s="94">
        <v>0.46412037037037041</v>
      </c>
      <c r="D95" s="95" t="s">
        <v>427</v>
      </c>
      <c r="E95" s="95"/>
      <c r="F95" t="s">
        <v>966</v>
      </c>
      <c r="G95">
        <v>1</v>
      </c>
      <c r="H95">
        <v>1107697</v>
      </c>
      <c r="I95" t="s">
        <v>868</v>
      </c>
      <c r="J95">
        <v>1</v>
      </c>
      <c r="K95">
        <v>93.75</v>
      </c>
      <c r="L95">
        <v>144</v>
      </c>
      <c r="M95">
        <v>878.33333333333303</v>
      </c>
      <c r="N95">
        <v>853</v>
      </c>
      <c r="O95">
        <v>947.41176470588198</v>
      </c>
      <c r="P95">
        <v>815.30555555555497</v>
      </c>
      <c r="Q95">
        <v>929.91176470588198</v>
      </c>
      <c r="R95">
        <v>819.19354838709603</v>
      </c>
      <c r="S95">
        <v>846.39130434782601</v>
      </c>
      <c r="T95">
        <v>1031.58139534883</v>
      </c>
      <c r="U95">
        <v>767.02173913043396</v>
      </c>
      <c r="V95">
        <v>921.08333333333303</v>
      </c>
      <c r="W95">
        <v>1078.9090909090901</v>
      </c>
      <c r="X95">
        <v>844.63636363636294</v>
      </c>
      <c r="Y95">
        <v>792.08333333333303</v>
      </c>
      <c r="Z95">
        <v>936.5</v>
      </c>
      <c r="AA95">
        <v>717.33333333333303</v>
      </c>
      <c r="AB95">
        <v>877.16666666666595</v>
      </c>
      <c r="AC95">
        <v>1157.5999999999899</v>
      </c>
      <c r="AD95">
        <v>792.91666666666595</v>
      </c>
      <c r="AE95">
        <v>785</v>
      </c>
      <c r="AF95">
        <v>967.6</v>
      </c>
      <c r="AG95">
        <v>715.36363636363603</v>
      </c>
      <c r="AH95">
        <v>877</v>
      </c>
      <c r="AI95">
        <v>771.5</v>
      </c>
      <c r="AJ95">
        <v>912.5</v>
      </c>
      <c r="AK95">
        <v>829</v>
      </c>
      <c r="AL95">
        <v>845</v>
      </c>
      <c r="AM95">
        <v>986</v>
      </c>
      <c r="AN95">
        <v>718</v>
      </c>
      <c r="AO95">
        <v>915.5</v>
      </c>
      <c r="AP95">
        <v>912</v>
      </c>
      <c r="AQ95">
        <v>751</v>
      </c>
      <c r="AR95">
        <v>785</v>
      </c>
      <c r="AS95">
        <v>940</v>
      </c>
      <c r="AT95">
        <v>689.5</v>
      </c>
      <c r="AU95">
        <v>924.5</v>
      </c>
      <c r="AV95">
        <v>1132</v>
      </c>
      <c r="AW95">
        <v>710.5</v>
      </c>
      <c r="AX95">
        <v>755</v>
      </c>
      <c r="AY95">
        <v>983</v>
      </c>
      <c r="AZ95">
        <v>659</v>
      </c>
      <c r="BA95">
        <v>0</v>
      </c>
      <c r="BB95">
        <v>8.3333333333333304</v>
      </c>
      <c r="BC95">
        <v>8.3333333333333304</v>
      </c>
      <c r="BD95">
        <v>0</v>
      </c>
      <c r="BE95">
        <v>0</v>
      </c>
      <c r="BF95">
        <v>0</v>
      </c>
      <c r="BG95">
        <v>0</v>
      </c>
      <c r="BH95">
        <v>16.6666666666666</v>
      </c>
      <c r="BI95">
        <v>0</v>
      </c>
      <c r="BJ95">
        <v>16.6666666666666</v>
      </c>
      <c r="BK95">
        <v>16.6666666666666</v>
      </c>
      <c r="BL95">
        <v>8.3333333333333304</v>
      </c>
      <c r="BM95">
        <v>-35.5</v>
      </c>
      <c r="BN95">
        <v>-57.5</v>
      </c>
      <c r="BO95">
        <v>141</v>
      </c>
      <c r="BP95">
        <v>17.5</v>
      </c>
      <c r="BQ95">
        <v>-3.8879928315412799</v>
      </c>
      <c r="BR95">
        <v>185.19009100101101</v>
      </c>
    </row>
    <row r="96" spans="1:70" x14ac:dyDescent="0.2">
      <c r="A96" s="100"/>
      <c r="B96">
        <v>60519</v>
      </c>
      <c r="C96" s="94">
        <v>0.4644212962962963</v>
      </c>
      <c r="D96" s="95" t="s">
        <v>445</v>
      </c>
      <c r="E96" s="95"/>
      <c r="F96" t="s">
        <v>967</v>
      </c>
      <c r="G96">
        <v>1</v>
      </c>
      <c r="H96">
        <v>835593</v>
      </c>
      <c r="I96" t="s">
        <v>866</v>
      </c>
      <c r="J96">
        <v>1</v>
      </c>
      <c r="K96">
        <v>37.5</v>
      </c>
      <c r="L96">
        <v>144</v>
      </c>
      <c r="M96">
        <v>824.81481481481399</v>
      </c>
      <c r="N96">
        <v>787.5</v>
      </c>
      <c r="O96">
        <v>804.92857142857099</v>
      </c>
      <c r="P96">
        <v>830.61538461538396</v>
      </c>
      <c r="Q96">
        <v>850.28571428571399</v>
      </c>
      <c r="R96">
        <v>813</v>
      </c>
      <c r="S96">
        <v>794.105263157894</v>
      </c>
      <c r="T96">
        <v>895.41176470588198</v>
      </c>
      <c r="U96">
        <v>790.55555555555497</v>
      </c>
      <c r="V96">
        <v>732.75</v>
      </c>
      <c r="W96">
        <v>939.25</v>
      </c>
      <c r="X96">
        <v>763.5</v>
      </c>
      <c r="Y96">
        <v>850.25</v>
      </c>
      <c r="Z96">
        <v>837.39999999999895</v>
      </c>
      <c r="AA96">
        <v>802.5</v>
      </c>
      <c r="AB96">
        <v>857.33333333333303</v>
      </c>
      <c r="AC96">
        <v>847.5</v>
      </c>
      <c r="AD96">
        <v>842.5</v>
      </c>
      <c r="AE96">
        <v>722.39999999999895</v>
      </c>
      <c r="AF96">
        <v>972</v>
      </c>
      <c r="AG96">
        <v>767.25</v>
      </c>
      <c r="AH96">
        <v>756.5</v>
      </c>
      <c r="AI96">
        <v>801</v>
      </c>
      <c r="AJ96">
        <v>811.5</v>
      </c>
      <c r="AK96">
        <v>754</v>
      </c>
      <c r="AL96">
        <v>801</v>
      </c>
      <c r="AM96">
        <v>843</v>
      </c>
      <c r="AN96">
        <v>748</v>
      </c>
      <c r="AO96">
        <v>696</v>
      </c>
      <c r="AP96">
        <v>903</v>
      </c>
      <c r="AQ96">
        <v>717.5</v>
      </c>
      <c r="AR96">
        <v>842.5</v>
      </c>
      <c r="AS96">
        <v>746</v>
      </c>
      <c r="AT96">
        <v>684.5</v>
      </c>
      <c r="AU96">
        <v>942</v>
      </c>
      <c r="AV96">
        <v>813</v>
      </c>
      <c r="AW96">
        <v>811.5</v>
      </c>
      <c r="AX96">
        <v>661</v>
      </c>
      <c r="AY96">
        <v>1042</v>
      </c>
      <c r="AZ96">
        <v>745.5</v>
      </c>
      <c r="BA96">
        <v>66.6666666666666</v>
      </c>
      <c r="BB96">
        <v>66.6666666666666</v>
      </c>
      <c r="BC96">
        <v>50</v>
      </c>
      <c r="BD96">
        <v>66.6666666666666</v>
      </c>
      <c r="BE96">
        <v>58.3333333333333</v>
      </c>
      <c r="BF96">
        <v>66.6666666666666</v>
      </c>
      <c r="BG96">
        <v>50</v>
      </c>
      <c r="BH96">
        <v>66.6666666666666</v>
      </c>
      <c r="BI96">
        <v>66.6666666666666</v>
      </c>
      <c r="BJ96">
        <v>58.3333333333333</v>
      </c>
      <c r="BK96">
        <v>66.6666666666666</v>
      </c>
      <c r="BL96">
        <v>66.6666666666666</v>
      </c>
      <c r="BM96">
        <v>-55</v>
      </c>
      <c r="BN96">
        <v>47</v>
      </c>
      <c r="BO96">
        <v>42</v>
      </c>
      <c r="BP96">
        <v>-45.357142857142797</v>
      </c>
      <c r="BQ96">
        <v>17.615384615384599</v>
      </c>
      <c r="BR96">
        <v>101.306501547987</v>
      </c>
    </row>
    <row r="97" spans="1:70" x14ac:dyDescent="0.2">
      <c r="A97" s="99"/>
      <c r="B97">
        <v>60719</v>
      </c>
      <c r="C97" s="94">
        <v>0.36570601851851853</v>
      </c>
      <c r="D97" s="95" t="s">
        <v>449</v>
      </c>
      <c r="E97" s="95"/>
      <c r="F97" t="s">
        <v>968</v>
      </c>
      <c r="G97">
        <v>1</v>
      </c>
      <c r="H97">
        <v>825148</v>
      </c>
      <c r="I97" t="s">
        <v>868</v>
      </c>
      <c r="J97">
        <v>1</v>
      </c>
      <c r="K97">
        <v>95.1388888888888</v>
      </c>
      <c r="L97">
        <v>144</v>
      </c>
      <c r="M97">
        <v>807.80291970802898</v>
      </c>
      <c r="N97">
        <v>778</v>
      </c>
      <c r="O97">
        <v>888.36363636363603</v>
      </c>
      <c r="P97">
        <v>797.55882352941103</v>
      </c>
      <c r="Q97">
        <v>761.88571428571402</v>
      </c>
      <c r="R97">
        <v>787.71428571428498</v>
      </c>
      <c r="S97">
        <v>768.97872340425499</v>
      </c>
      <c r="T97">
        <v>923.63636363636294</v>
      </c>
      <c r="U97">
        <v>736.67391304347802</v>
      </c>
      <c r="V97">
        <v>856.41666666666595</v>
      </c>
      <c r="W97">
        <v>974.27272727272702</v>
      </c>
      <c r="X97">
        <v>832.2</v>
      </c>
      <c r="Y97">
        <v>742.5</v>
      </c>
      <c r="Z97">
        <v>869.6</v>
      </c>
      <c r="AA97">
        <v>792.58333333333303</v>
      </c>
      <c r="AB97">
        <v>729.81818181818096</v>
      </c>
      <c r="AC97">
        <v>879.91666666666595</v>
      </c>
      <c r="AD97">
        <v>673.25</v>
      </c>
      <c r="AE97">
        <v>743.91666666666595</v>
      </c>
      <c r="AF97">
        <v>969.81818181818096</v>
      </c>
      <c r="AG97">
        <v>664.58333333333303</v>
      </c>
      <c r="AH97">
        <v>845</v>
      </c>
      <c r="AI97">
        <v>781</v>
      </c>
      <c r="AJ97">
        <v>746</v>
      </c>
      <c r="AK97">
        <v>778</v>
      </c>
      <c r="AL97">
        <v>746</v>
      </c>
      <c r="AM97">
        <v>913.5</v>
      </c>
      <c r="AN97">
        <v>746</v>
      </c>
      <c r="AO97">
        <v>787.5</v>
      </c>
      <c r="AP97">
        <v>919</v>
      </c>
      <c r="AQ97">
        <v>819.5</v>
      </c>
      <c r="AR97">
        <v>763.5</v>
      </c>
      <c r="AS97">
        <v>837</v>
      </c>
      <c r="AT97">
        <v>772</v>
      </c>
      <c r="AU97">
        <v>720</v>
      </c>
      <c r="AV97">
        <v>890</v>
      </c>
      <c r="AW97">
        <v>723</v>
      </c>
      <c r="AX97">
        <v>741.5</v>
      </c>
      <c r="AY97">
        <v>961</v>
      </c>
      <c r="AZ97">
        <v>648.5</v>
      </c>
      <c r="BA97">
        <v>0</v>
      </c>
      <c r="BB97">
        <v>8.3333333333333304</v>
      </c>
      <c r="BC97">
        <v>16.6666666666666</v>
      </c>
      <c r="BD97">
        <v>0</v>
      </c>
      <c r="BE97">
        <v>16.6666666666666</v>
      </c>
      <c r="BF97">
        <v>0</v>
      </c>
      <c r="BG97">
        <v>8.3333333333333304</v>
      </c>
      <c r="BH97">
        <v>0</v>
      </c>
      <c r="BI97">
        <v>0</v>
      </c>
      <c r="BJ97">
        <v>0</v>
      </c>
      <c r="BK97">
        <v>8.3333333333333304</v>
      </c>
      <c r="BL97">
        <v>0</v>
      </c>
      <c r="BM97">
        <v>99</v>
      </c>
      <c r="BN97">
        <v>3</v>
      </c>
      <c r="BO97">
        <v>167.5</v>
      </c>
      <c r="BP97">
        <v>126.477922077922</v>
      </c>
      <c r="BQ97">
        <v>9.8445378151260403</v>
      </c>
      <c r="BR97">
        <v>154.65764023210801</v>
      </c>
    </row>
    <row r="98" spans="1:70" x14ac:dyDescent="0.2">
      <c r="A98" s="91"/>
      <c r="B98">
        <v>60519</v>
      </c>
      <c r="C98" s="94">
        <v>0.47716435185185185</v>
      </c>
      <c r="D98" s="95" t="s">
        <v>453</v>
      </c>
      <c r="E98" s="95"/>
      <c r="F98" t="s">
        <v>969</v>
      </c>
      <c r="G98">
        <v>1</v>
      </c>
      <c r="H98">
        <v>1005013</v>
      </c>
      <c r="I98" t="s">
        <v>868</v>
      </c>
      <c r="J98">
        <v>1</v>
      </c>
      <c r="K98">
        <v>90.9722222222222</v>
      </c>
      <c r="L98">
        <v>144</v>
      </c>
      <c r="M98">
        <v>625.44274809160299</v>
      </c>
      <c r="N98">
        <v>611</v>
      </c>
      <c r="O98">
        <v>673</v>
      </c>
      <c r="P98">
        <v>632.27272727272702</v>
      </c>
      <c r="Q98">
        <v>607.48484848484804</v>
      </c>
      <c r="R98">
        <v>582.20000000000005</v>
      </c>
      <c r="S98">
        <v>599.22727272727195</v>
      </c>
      <c r="T98">
        <v>721.292682926829</v>
      </c>
      <c r="U98">
        <v>565.08695652173901</v>
      </c>
      <c r="V98">
        <v>665.91666666666595</v>
      </c>
      <c r="W98">
        <v>721.16666666666595</v>
      </c>
      <c r="X98">
        <v>628.18181818181802</v>
      </c>
      <c r="Y98">
        <v>628.90909090908997</v>
      </c>
      <c r="Z98">
        <v>750.29999999999905</v>
      </c>
      <c r="AA98">
        <v>537</v>
      </c>
      <c r="AB98">
        <v>558.16666666666595</v>
      </c>
      <c r="AC98">
        <v>715.6</v>
      </c>
      <c r="AD98">
        <v>563</v>
      </c>
      <c r="AE98">
        <v>528.77777777777703</v>
      </c>
      <c r="AF98">
        <v>695.55555555555497</v>
      </c>
      <c r="AG98">
        <v>537.25</v>
      </c>
      <c r="AH98">
        <v>622</v>
      </c>
      <c r="AI98">
        <v>602</v>
      </c>
      <c r="AJ98">
        <v>593</v>
      </c>
      <c r="AK98">
        <v>610.5</v>
      </c>
      <c r="AL98">
        <v>591.5</v>
      </c>
      <c r="AM98">
        <v>708</v>
      </c>
      <c r="AN98">
        <v>586</v>
      </c>
      <c r="AO98">
        <v>611.5</v>
      </c>
      <c r="AP98">
        <v>777.5</v>
      </c>
      <c r="AQ98">
        <v>622</v>
      </c>
      <c r="AR98">
        <v>622</v>
      </c>
      <c r="AS98">
        <v>800</v>
      </c>
      <c r="AT98">
        <v>505.5</v>
      </c>
      <c r="AU98">
        <v>539.5</v>
      </c>
      <c r="AV98">
        <v>703.5</v>
      </c>
      <c r="AW98">
        <v>584</v>
      </c>
      <c r="AX98">
        <v>512</v>
      </c>
      <c r="AY98">
        <v>678</v>
      </c>
      <c r="AZ98">
        <v>506.5</v>
      </c>
      <c r="BA98">
        <v>0</v>
      </c>
      <c r="BB98">
        <v>0</v>
      </c>
      <c r="BC98">
        <v>8.3333333333333304</v>
      </c>
      <c r="BD98">
        <v>8.3333333333333304</v>
      </c>
      <c r="BE98">
        <v>16.6666666666666</v>
      </c>
      <c r="BF98">
        <v>0</v>
      </c>
      <c r="BG98">
        <v>0</v>
      </c>
      <c r="BH98">
        <v>16.6666666666666</v>
      </c>
      <c r="BI98">
        <v>8.3333333333333304</v>
      </c>
      <c r="BJ98">
        <v>25</v>
      </c>
      <c r="BK98">
        <v>25</v>
      </c>
      <c r="BL98">
        <v>0</v>
      </c>
      <c r="BM98">
        <v>29</v>
      </c>
      <c r="BN98">
        <v>-8.5</v>
      </c>
      <c r="BO98">
        <v>116.5</v>
      </c>
      <c r="BP98">
        <v>65.515151515151501</v>
      </c>
      <c r="BQ98">
        <v>50.072727272727199</v>
      </c>
      <c r="BR98">
        <v>122.065410199556</v>
      </c>
    </row>
    <row r="99" spans="1:70" x14ac:dyDescent="0.2">
      <c r="A99" s="100"/>
      <c r="B99">
        <v>60519</v>
      </c>
      <c r="C99" s="94">
        <v>0.47672453703703704</v>
      </c>
      <c r="D99" s="95" t="s">
        <v>459</v>
      </c>
      <c r="E99" s="95"/>
      <c r="F99" t="s">
        <v>970</v>
      </c>
      <c r="G99">
        <v>1</v>
      </c>
      <c r="H99">
        <v>781154</v>
      </c>
      <c r="I99" t="s">
        <v>866</v>
      </c>
      <c r="J99">
        <v>1</v>
      </c>
      <c r="K99">
        <v>93.0555555555555</v>
      </c>
      <c r="L99">
        <v>144</v>
      </c>
      <c r="M99">
        <v>801.26119402985</v>
      </c>
      <c r="N99">
        <v>778</v>
      </c>
      <c r="O99">
        <v>828.11764705882297</v>
      </c>
      <c r="P99">
        <v>791.1875</v>
      </c>
      <c r="Q99">
        <v>829.85294117647004</v>
      </c>
      <c r="R99">
        <v>755.29411764705799</v>
      </c>
      <c r="S99">
        <v>858.2</v>
      </c>
      <c r="T99">
        <v>809.04444444444403</v>
      </c>
      <c r="U99">
        <v>735.06818181818096</v>
      </c>
      <c r="V99">
        <v>975.2</v>
      </c>
      <c r="W99">
        <v>774.33333333333303</v>
      </c>
      <c r="X99">
        <v>759.33333333333303</v>
      </c>
      <c r="Y99">
        <v>799.66666666666595</v>
      </c>
      <c r="Z99">
        <v>890.7</v>
      </c>
      <c r="AA99">
        <v>681.5</v>
      </c>
      <c r="AB99">
        <v>890.16666666666595</v>
      </c>
      <c r="AC99">
        <v>784.45454545454504</v>
      </c>
      <c r="AD99">
        <v>809.45454545454504</v>
      </c>
      <c r="AE99">
        <v>780.81818181818096</v>
      </c>
      <c r="AF99">
        <v>798.25</v>
      </c>
      <c r="AG99">
        <v>682.90909090908997</v>
      </c>
      <c r="AH99">
        <v>770</v>
      </c>
      <c r="AI99">
        <v>806.5</v>
      </c>
      <c r="AJ99">
        <v>821.5</v>
      </c>
      <c r="AK99">
        <v>702</v>
      </c>
      <c r="AL99">
        <v>849</v>
      </c>
      <c r="AM99">
        <v>749</v>
      </c>
      <c r="AN99">
        <v>700</v>
      </c>
      <c r="AO99">
        <v>910</v>
      </c>
      <c r="AP99">
        <v>733</v>
      </c>
      <c r="AQ99">
        <v>745.5</v>
      </c>
      <c r="AR99">
        <v>826.5</v>
      </c>
      <c r="AS99">
        <v>881.5</v>
      </c>
      <c r="AT99">
        <v>644.5</v>
      </c>
      <c r="AU99">
        <v>883</v>
      </c>
      <c r="AV99">
        <v>802</v>
      </c>
      <c r="AW99">
        <v>791</v>
      </c>
      <c r="AX99">
        <v>792</v>
      </c>
      <c r="AY99">
        <v>718</v>
      </c>
      <c r="AZ99">
        <v>596</v>
      </c>
      <c r="BA99">
        <v>16.6666666666666</v>
      </c>
      <c r="BB99">
        <v>0</v>
      </c>
      <c r="BC99">
        <v>0</v>
      </c>
      <c r="BD99">
        <v>0</v>
      </c>
      <c r="BE99">
        <v>16.6666666666666</v>
      </c>
      <c r="BF99">
        <v>16.6666666666666</v>
      </c>
      <c r="BG99">
        <v>0</v>
      </c>
      <c r="BH99">
        <v>8.3333333333333304</v>
      </c>
      <c r="BI99">
        <v>8.3333333333333304</v>
      </c>
      <c r="BJ99">
        <v>8.3333333333333304</v>
      </c>
      <c r="BK99">
        <v>0</v>
      </c>
      <c r="BL99">
        <v>8.3333333333333304</v>
      </c>
      <c r="BM99">
        <v>-51.5</v>
      </c>
      <c r="BN99">
        <v>104.5</v>
      </c>
      <c r="BO99">
        <v>-100</v>
      </c>
      <c r="BP99">
        <v>-1.73529411764705</v>
      </c>
      <c r="BQ99">
        <v>35.893382352941103</v>
      </c>
      <c r="BR99">
        <v>-49.155555555555502</v>
      </c>
    </row>
    <row r="100" spans="1:70" x14ac:dyDescent="0.2">
      <c r="A100" s="93"/>
      <c r="B100">
        <v>60519</v>
      </c>
      <c r="C100" s="94">
        <v>0.47922453703703699</v>
      </c>
      <c r="D100" s="95" t="s">
        <v>461</v>
      </c>
      <c r="E100" s="95"/>
      <c r="F100" t="s">
        <v>971</v>
      </c>
      <c r="G100">
        <v>1</v>
      </c>
      <c r="H100">
        <v>992661</v>
      </c>
      <c r="I100" t="s">
        <v>866</v>
      </c>
      <c r="J100">
        <v>1</v>
      </c>
      <c r="K100">
        <v>90.9722222222222</v>
      </c>
      <c r="L100">
        <v>144</v>
      </c>
      <c r="M100">
        <v>826.969465648854</v>
      </c>
      <c r="N100">
        <v>772</v>
      </c>
      <c r="O100">
        <v>947.47058823529403</v>
      </c>
      <c r="P100">
        <v>785.935483870967</v>
      </c>
      <c r="Q100">
        <v>811.78787878787796</v>
      </c>
      <c r="R100">
        <v>756.54545454545405</v>
      </c>
      <c r="S100">
        <v>838.81818181818096</v>
      </c>
      <c r="T100">
        <v>898.642857142857</v>
      </c>
      <c r="U100">
        <v>748.48888888888803</v>
      </c>
      <c r="V100">
        <v>1000.27272727272</v>
      </c>
      <c r="W100">
        <v>1037.9166666666599</v>
      </c>
      <c r="X100">
        <v>796</v>
      </c>
      <c r="Y100">
        <v>766.81818181818096</v>
      </c>
      <c r="Z100">
        <v>836.33333333333303</v>
      </c>
      <c r="AA100">
        <v>763.81818181818096</v>
      </c>
      <c r="AB100">
        <v>838.54545454545405</v>
      </c>
      <c r="AC100">
        <v>882.6</v>
      </c>
      <c r="AD100">
        <v>728.25</v>
      </c>
      <c r="AE100">
        <v>749.63636363636294</v>
      </c>
      <c r="AF100">
        <v>812.27272727272702</v>
      </c>
      <c r="AG100">
        <v>707.72727272727195</v>
      </c>
      <c r="AH100">
        <v>822.5</v>
      </c>
      <c r="AI100">
        <v>700</v>
      </c>
      <c r="AJ100">
        <v>772</v>
      </c>
      <c r="AK100">
        <v>698</v>
      </c>
      <c r="AL100">
        <v>811</v>
      </c>
      <c r="AM100">
        <v>788.5</v>
      </c>
      <c r="AN100">
        <v>710</v>
      </c>
      <c r="AO100">
        <v>883</v>
      </c>
      <c r="AP100">
        <v>966</v>
      </c>
      <c r="AQ100">
        <v>736</v>
      </c>
      <c r="AR100">
        <v>810</v>
      </c>
      <c r="AS100">
        <v>757</v>
      </c>
      <c r="AT100">
        <v>642</v>
      </c>
      <c r="AU100">
        <v>859</v>
      </c>
      <c r="AV100">
        <v>779.5</v>
      </c>
      <c r="AW100">
        <v>760.5</v>
      </c>
      <c r="AX100">
        <v>698</v>
      </c>
      <c r="AY100">
        <v>709</v>
      </c>
      <c r="AZ100">
        <v>681</v>
      </c>
      <c r="BA100">
        <v>8.3333333333333304</v>
      </c>
      <c r="BB100">
        <v>0</v>
      </c>
      <c r="BC100">
        <v>8.3333333333333304</v>
      </c>
      <c r="BD100">
        <v>8.3333333333333304</v>
      </c>
      <c r="BE100">
        <v>25</v>
      </c>
      <c r="BF100">
        <v>8.3333333333333304</v>
      </c>
      <c r="BG100">
        <v>8.3333333333333304</v>
      </c>
      <c r="BH100">
        <v>16.6666666666666</v>
      </c>
      <c r="BI100">
        <v>0</v>
      </c>
      <c r="BJ100">
        <v>8.3333333333333304</v>
      </c>
      <c r="BK100">
        <v>8.3333333333333304</v>
      </c>
      <c r="BL100">
        <v>8.3333333333333304</v>
      </c>
      <c r="BM100">
        <v>50.5</v>
      </c>
      <c r="BN100">
        <v>2</v>
      </c>
      <c r="BO100">
        <v>-22.5</v>
      </c>
      <c r="BP100">
        <v>135.68270944741499</v>
      </c>
      <c r="BQ100">
        <v>29.390029325513101</v>
      </c>
      <c r="BR100">
        <v>59.824675324675297</v>
      </c>
    </row>
    <row r="101" spans="1:70" x14ac:dyDescent="0.2">
      <c r="A101" s="91"/>
      <c r="B101">
        <v>61219</v>
      </c>
      <c r="C101" s="94">
        <v>0.46812499999999996</v>
      </c>
      <c r="D101" s="95" t="s">
        <v>463</v>
      </c>
      <c r="E101" s="95"/>
      <c r="F101" t="s">
        <v>972</v>
      </c>
      <c r="G101">
        <v>1</v>
      </c>
      <c r="H101">
        <v>1144584</v>
      </c>
      <c r="I101" t="s">
        <v>868</v>
      </c>
      <c r="J101">
        <v>1</v>
      </c>
      <c r="K101">
        <v>45.8333333333333</v>
      </c>
      <c r="L101">
        <v>144</v>
      </c>
      <c r="M101">
        <v>881.5</v>
      </c>
      <c r="N101">
        <v>870.5</v>
      </c>
      <c r="O101">
        <v>969.125</v>
      </c>
      <c r="P101">
        <v>957.61538461538396</v>
      </c>
      <c r="Q101">
        <v>809.27777777777703</v>
      </c>
      <c r="R101">
        <v>824.05263157894694</v>
      </c>
      <c r="S101">
        <v>845.04761904761904</v>
      </c>
      <c r="T101">
        <v>967.423076923076</v>
      </c>
      <c r="U101">
        <v>804.21052631578902</v>
      </c>
      <c r="V101">
        <v>971.16666666666595</v>
      </c>
      <c r="W101">
        <v>1029.57142857142</v>
      </c>
      <c r="X101">
        <v>824</v>
      </c>
      <c r="Y101">
        <v>924.33333333333303</v>
      </c>
      <c r="Z101">
        <v>1001.85714285714</v>
      </c>
      <c r="AA101">
        <v>887.66666666666595</v>
      </c>
      <c r="AB101">
        <v>719.42857142857099</v>
      </c>
      <c r="AC101">
        <v>831.57142857142799</v>
      </c>
      <c r="AD101">
        <v>927.5</v>
      </c>
      <c r="AE101">
        <v>822</v>
      </c>
      <c r="AF101">
        <v>1022.39999999999</v>
      </c>
      <c r="AG101">
        <v>715</v>
      </c>
      <c r="AH101">
        <v>963.5</v>
      </c>
      <c r="AI101">
        <v>962</v>
      </c>
      <c r="AJ101">
        <v>801.5</v>
      </c>
      <c r="AK101">
        <v>813</v>
      </c>
      <c r="AL101">
        <v>826</v>
      </c>
      <c r="AM101">
        <v>1006.5</v>
      </c>
      <c r="AN101">
        <v>813</v>
      </c>
      <c r="AO101">
        <v>963.5</v>
      </c>
      <c r="AP101">
        <v>1034</v>
      </c>
      <c r="AQ101">
        <v>871</v>
      </c>
      <c r="AR101">
        <v>909</v>
      </c>
      <c r="AS101">
        <v>1029</v>
      </c>
      <c r="AT101">
        <v>870</v>
      </c>
      <c r="AU101">
        <v>727</v>
      </c>
      <c r="AV101">
        <v>867</v>
      </c>
      <c r="AW101">
        <v>877.5</v>
      </c>
      <c r="AX101">
        <v>776</v>
      </c>
      <c r="AY101">
        <v>1013</v>
      </c>
      <c r="AZ101">
        <v>738</v>
      </c>
      <c r="BA101">
        <v>50</v>
      </c>
      <c r="BB101">
        <v>41.6666666666666</v>
      </c>
      <c r="BC101">
        <v>75</v>
      </c>
      <c r="BD101">
        <v>75</v>
      </c>
      <c r="BE101">
        <v>41.6666666666666</v>
      </c>
      <c r="BF101">
        <v>75</v>
      </c>
      <c r="BG101">
        <v>41.6666666666666</v>
      </c>
      <c r="BH101">
        <v>41.6666666666666</v>
      </c>
      <c r="BI101">
        <v>66.6666666666666</v>
      </c>
      <c r="BJ101">
        <v>58.3333333333333</v>
      </c>
      <c r="BK101">
        <v>58.3333333333333</v>
      </c>
      <c r="BL101">
        <v>25</v>
      </c>
      <c r="BM101">
        <v>162</v>
      </c>
      <c r="BN101">
        <v>149</v>
      </c>
      <c r="BO101">
        <v>180.5</v>
      </c>
      <c r="BP101">
        <v>159.847222222222</v>
      </c>
      <c r="BQ101">
        <v>133.56275303643699</v>
      </c>
      <c r="BR101">
        <v>122.375457875457</v>
      </c>
    </row>
    <row r="102" spans="1:70" x14ac:dyDescent="0.2">
      <c r="A102" s="100"/>
      <c r="B102">
        <v>60519</v>
      </c>
      <c r="C102" s="94">
        <v>0.48925925925925928</v>
      </c>
      <c r="D102" s="95" t="s">
        <v>465</v>
      </c>
      <c r="E102" s="95"/>
      <c r="F102" t="s">
        <v>973</v>
      </c>
      <c r="G102">
        <v>1</v>
      </c>
      <c r="H102">
        <v>802274</v>
      </c>
      <c r="I102" t="s">
        <v>866</v>
      </c>
      <c r="J102">
        <v>1</v>
      </c>
      <c r="K102">
        <v>65.2777777777777</v>
      </c>
      <c r="L102">
        <v>144</v>
      </c>
      <c r="M102">
        <v>725.18085106382898</v>
      </c>
      <c r="N102">
        <v>679.5</v>
      </c>
      <c r="O102">
        <v>777</v>
      </c>
      <c r="P102">
        <v>762.13636363636294</v>
      </c>
      <c r="Q102">
        <v>719.85714285714198</v>
      </c>
      <c r="R102">
        <v>657.57142857142799</v>
      </c>
      <c r="S102">
        <v>685.74358974358904</v>
      </c>
      <c r="T102">
        <v>835.55555555555497</v>
      </c>
      <c r="U102">
        <v>713.05405405405395</v>
      </c>
      <c r="V102">
        <v>785</v>
      </c>
      <c r="W102">
        <v>941</v>
      </c>
      <c r="X102">
        <v>664.5</v>
      </c>
      <c r="Y102">
        <v>737.85714285714198</v>
      </c>
      <c r="Z102">
        <v>842.66666666666595</v>
      </c>
      <c r="AA102">
        <v>727.33333333333303</v>
      </c>
      <c r="AB102">
        <v>628.39999999999895</v>
      </c>
      <c r="AC102">
        <v>450.5</v>
      </c>
      <c r="AD102">
        <v>881.33333333333303</v>
      </c>
      <c r="AE102">
        <v>620.41666666666595</v>
      </c>
      <c r="AF102">
        <v>875.6</v>
      </c>
      <c r="AG102">
        <v>599</v>
      </c>
      <c r="AH102">
        <v>802</v>
      </c>
      <c r="AI102">
        <v>773.5</v>
      </c>
      <c r="AJ102">
        <v>688</v>
      </c>
      <c r="AK102">
        <v>571</v>
      </c>
      <c r="AL102">
        <v>682</v>
      </c>
      <c r="AM102">
        <v>796</v>
      </c>
      <c r="AN102">
        <v>641</v>
      </c>
      <c r="AO102">
        <v>819.5</v>
      </c>
      <c r="AP102">
        <v>1000</v>
      </c>
      <c r="AQ102">
        <v>643</v>
      </c>
      <c r="AR102">
        <v>776</v>
      </c>
      <c r="AS102">
        <v>802.5</v>
      </c>
      <c r="AT102">
        <v>613</v>
      </c>
      <c r="AU102">
        <v>613.5</v>
      </c>
      <c r="AV102">
        <v>450.5</v>
      </c>
      <c r="AW102">
        <v>888</v>
      </c>
      <c r="AX102">
        <v>568</v>
      </c>
      <c r="AY102">
        <v>783</v>
      </c>
      <c r="AZ102">
        <v>522</v>
      </c>
      <c r="BA102">
        <v>16.6666666666666</v>
      </c>
      <c r="BB102">
        <v>58.3333333333333</v>
      </c>
      <c r="BC102">
        <v>33.3333333333333</v>
      </c>
      <c r="BD102">
        <v>41.6666666666666</v>
      </c>
      <c r="BE102">
        <v>50</v>
      </c>
      <c r="BF102">
        <v>25</v>
      </c>
      <c r="BG102">
        <v>16.6666666666666</v>
      </c>
      <c r="BH102">
        <v>83.3333333333333</v>
      </c>
      <c r="BI102">
        <v>25</v>
      </c>
      <c r="BJ102">
        <v>0</v>
      </c>
      <c r="BK102">
        <v>58.3333333333333</v>
      </c>
      <c r="BL102">
        <v>8.3333333333333304</v>
      </c>
      <c r="BM102">
        <v>114</v>
      </c>
      <c r="BN102">
        <v>202.5</v>
      </c>
      <c r="BO102">
        <v>114</v>
      </c>
      <c r="BP102">
        <v>57.142857142857103</v>
      </c>
      <c r="BQ102">
        <v>104.564935064935</v>
      </c>
      <c r="BR102">
        <v>149.811965811965</v>
      </c>
    </row>
    <row r="103" spans="1:70" x14ac:dyDescent="0.2">
      <c r="A103" s="93"/>
      <c r="B103">
        <v>60519</v>
      </c>
      <c r="C103" s="94">
        <v>0.49098379629629635</v>
      </c>
      <c r="D103" s="95" t="s">
        <v>467</v>
      </c>
      <c r="E103" s="95"/>
      <c r="F103" t="s">
        <v>974</v>
      </c>
      <c r="G103">
        <v>1</v>
      </c>
      <c r="H103">
        <v>783736</v>
      </c>
      <c r="I103" t="s">
        <v>866</v>
      </c>
      <c r="J103">
        <v>1</v>
      </c>
      <c r="K103">
        <v>90.2777777777777</v>
      </c>
      <c r="L103">
        <v>144</v>
      </c>
      <c r="M103">
        <v>825.59230769230703</v>
      </c>
      <c r="N103">
        <v>787.5</v>
      </c>
      <c r="O103">
        <v>886.30303030303003</v>
      </c>
      <c r="P103">
        <v>863.41935483870895</v>
      </c>
      <c r="Q103">
        <v>810.75</v>
      </c>
      <c r="R103">
        <v>746.14705882352905</v>
      </c>
      <c r="S103">
        <v>827.88636363636294</v>
      </c>
      <c r="T103">
        <v>850.20454545454504</v>
      </c>
      <c r="U103">
        <v>797.40476190476102</v>
      </c>
      <c r="V103">
        <v>876</v>
      </c>
      <c r="W103">
        <v>978.63636363636294</v>
      </c>
      <c r="X103">
        <v>797.1</v>
      </c>
      <c r="Y103">
        <v>916.66666666666595</v>
      </c>
      <c r="Z103">
        <v>787.2</v>
      </c>
      <c r="AA103">
        <v>887</v>
      </c>
      <c r="AB103">
        <v>799.36363636363603</v>
      </c>
      <c r="AC103">
        <v>840.18181818181802</v>
      </c>
      <c r="AD103">
        <v>790.89999999999895</v>
      </c>
      <c r="AE103">
        <v>739.33333333333303</v>
      </c>
      <c r="AF103">
        <v>794.16666666666595</v>
      </c>
      <c r="AG103">
        <v>696.7</v>
      </c>
      <c r="AH103">
        <v>834</v>
      </c>
      <c r="AI103">
        <v>824</v>
      </c>
      <c r="AJ103">
        <v>745</v>
      </c>
      <c r="AK103">
        <v>713.5</v>
      </c>
      <c r="AL103">
        <v>746</v>
      </c>
      <c r="AM103">
        <v>818.5</v>
      </c>
      <c r="AN103">
        <v>801</v>
      </c>
      <c r="AO103">
        <v>761</v>
      </c>
      <c r="AP103">
        <v>927</v>
      </c>
      <c r="AQ103">
        <v>804</v>
      </c>
      <c r="AR103">
        <v>818</v>
      </c>
      <c r="AS103">
        <v>747</v>
      </c>
      <c r="AT103">
        <v>878</v>
      </c>
      <c r="AU103">
        <v>747</v>
      </c>
      <c r="AV103">
        <v>743</v>
      </c>
      <c r="AW103">
        <v>771</v>
      </c>
      <c r="AX103">
        <v>697.5</v>
      </c>
      <c r="AY103">
        <v>752.5</v>
      </c>
      <c r="AZ103">
        <v>664.5</v>
      </c>
      <c r="BA103">
        <v>0</v>
      </c>
      <c r="BB103">
        <v>8.3333333333333304</v>
      </c>
      <c r="BC103">
        <v>16.6666666666666</v>
      </c>
      <c r="BD103">
        <v>25</v>
      </c>
      <c r="BE103">
        <v>16.6666666666666</v>
      </c>
      <c r="BF103">
        <v>0</v>
      </c>
      <c r="BG103">
        <v>8.3333333333333304</v>
      </c>
      <c r="BH103">
        <v>8.3333333333333304</v>
      </c>
      <c r="BI103">
        <v>16.6666666666666</v>
      </c>
      <c r="BJ103">
        <v>0</v>
      </c>
      <c r="BK103">
        <v>0</v>
      </c>
      <c r="BL103">
        <v>16.6666666666666</v>
      </c>
      <c r="BM103">
        <v>89</v>
      </c>
      <c r="BN103">
        <v>110.5</v>
      </c>
      <c r="BO103">
        <v>72.5</v>
      </c>
      <c r="BP103">
        <v>75.553030303030198</v>
      </c>
      <c r="BQ103">
        <v>117.27229601518</v>
      </c>
      <c r="BR103">
        <v>22.318181818181799</v>
      </c>
    </row>
    <row r="104" spans="1:70" x14ac:dyDescent="0.2">
      <c r="A104" s="91"/>
      <c r="B104">
        <v>60519</v>
      </c>
      <c r="C104" s="94">
        <v>0.48905092592592592</v>
      </c>
      <c r="D104" s="95" t="s">
        <v>469</v>
      </c>
      <c r="E104" s="95"/>
      <c r="F104" t="s">
        <v>975</v>
      </c>
      <c r="G104">
        <v>1</v>
      </c>
      <c r="H104">
        <v>969432</v>
      </c>
      <c r="I104" t="s">
        <v>868</v>
      </c>
      <c r="J104">
        <v>1</v>
      </c>
      <c r="K104">
        <v>83.3333333333333</v>
      </c>
      <c r="L104">
        <v>144</v>
      </c>
      <c r="M104">
        <v>1020.24166666666</v>
      </c>
      <c r="N104">
        <v>974.5</v>
      </c>
      <c r="O104">
        <v>1109.38709677419</v>
      </c>
      <c r="P104">
        <v>1008.72413793103</v>
      </c>
      <c r="Q104">
        <v>1039.6428571428501</v>
      </c>
      <c r="R104">
        <v>927.34375</v>
      </c>
      <c r="S104">
        <v>1014.2325581395301</v>
      </c>
      <c r="T104">
        <v>1081.4749999999899</v>
      </c>
      <c r="U104">
        <v>961.02702702702595</v>
      </c>
      <c r="V104">
        <v>1118.8333333333301</v>
      </c>
      <c r="W104">
        <v>1172.0999999999899</v>
      </c>
      <c r="X104">
        <v>1027.1111111111099</v>
      </c>
      <c r="Y104">
        <v>1034.25</v>
      </c>
      <c r="Z104">
        <v>1071.6666666666599</v>
      </c>
      <c r="AA104">
        <v>899.625</v>
      </c>
      <c r="AB104">
        <v>989.888888888888</v>
      </c>
      <c r="AC104">
        <v>1079.5</v>
      </c>
      <c r="AD104">
        <v>1045.1111111111099</v>
      </c>
      <c r="AE104">
        <v>886.6</v>
      </c>
      <c r="AF104">
        <v>1008.90909090909</v>
      </c>
      <c r="AG104">
        <v>882.81818181818096</v>
      </c>
      <c r="AH104">
        <v>1093</v>
      </c>
      <c r="AI104">
        <v>965</v>
      </c>
      <c r="AJ104">
        <v>965.5</v>
      </c>
      <c r="AK104">
        <v>883.5</v>
      </c>
      <c r="AL104">
        <v>970</v>
      </c>
      <c r="AM104">
        <v>1012</v>
      </c>
      <c r="AN104">
        <v>910</v>
      </c>
      <c r="AO104">
        <v>1087</v>
      </c>
      <c r="AP104">
        <v>1128.5</v>
      </c>
      <c r="AQ104">
        <v>1088</v>
      </c>
      <c r="AR104">
        <v>1086</v>
      </c>
      <c r="AS104">
        <v>965</v>
      </c>
      <c r="AT104">
        <v>828.5</v>
      </c>
      <c r="AU104">
        <v>930</v>
      </c>
      <c r="AV104">
        <v>1081.5</v>
      </c>
      <c r="AW104">
        <v>950</v>
      </c>
      <c r="AX104">
        <v>839.5</v>
      </c>
      <c r="AY104">
        <v>976</v>
      </c>
      <c r="AZ104">
        <v>779</v>
      </c>
      <c r="BA104">
        <v>0</v>
      </c>
      <c r="BB104">
        <v>16.6666666666666</v>
      </c>
      <c r="BC104">
        <v>25</v>
      </c>
      <c r="BD104">
        <v>0</v>
      </c>
      <c r="BE104">
        <v>25</v>
      </c>
      <c r="BF104">
        <v>33.3333333333333</v>
      </c>
      <c r="BG104">
        <v>25</v>
      </c>
      <c r="BH104">
        <v>16.6666666666666</v>
      </c>
      <c r="BI104">
        <v>25</v>
      </c>
      <c r="BJ104">
        <v>16.6666666666666</v>
      </c>
      <c r="BK104">
        <v>8.3333333333333304</v>
      </c>
      <c r="BL104">
        <v>8.3333333333333304</v>
      </c>
      <c r="BM104">
        <v>127.5</v>
      </c>
      <c r="BN104">
        <v>81.5</v>
      </c>
      <c r="BO104">
        <v>42</v>
      </c>
      <c r="BP104">
        <v>69.744239631336498</v>
      </c>
      <c r="BQ104">
        <v>81.380387931034505</v>
      </c>
      <c r="BR104">
        <v>67.242441860464993</v>
      </c>
    </row>
    <row r="105" spans="1:70" x14ac:dyDescent="0.2">
      <c r="A105" s="91"/>
      <c r="B105">
        <v>60519</v>
      </c>
      <c r="C105" s="94">
        <v>0.50253472222222217</v>
      </c>
      <c r="D105" s="95" t="s">
        <v>471</v>
      </c>
      <c r="E105" s="95"/>
      <c r="F105" t="s">
        <v>976</v>
      </c>
      <c r="G105">
        <v>1</v>
      </c>
      <c r="H105">
        <v>946287</v>
      </c>
      <c r="I105" t="s">
        <v>868</v>
      </c>
      <c r="J105">
        <v>1</v>
      </c>
      <c r="K105">
        <v>96.5277777777777</v>
      </c>
      <c r="L105">
        <v>144</v>
      </c>
      <c r="M105">
        <v>962.90647482014299</v>
      </c>
      <c r="N105">
        <v>939</v>
      </c>
      <c r="O105">
        <v>1067.28125</v>
      </c>
      <c r="P105">
        <v>964.97142857142796</v>
      </c>
      <c r="Q105">
        <v>937.83333333333303</v>
      </c>
      <c r="R105">
        <v>893.194444444444</v>
      </c>
      <c r="S105">
        <v>933.08888888888805</v>
      </c>
      <c r="T105">
        <v>999.58695652173901</v>
      </c>
      <c r="U105">
        <v>955.70833333333303</v>
      </c>
      <c r="V105">
        <v>997</v>
      </c>
      <c r="W105">
        <v>1125.9090909090901</v>
      </c>
      <c r="X105">
        <v>1066.25</v>
      </c>
      <c r="Y105">
        <v>928.16666666666595</v>
      </c>
      <c r="Z105">
        <v>1013.54545454545</v>
      </c>
      <c r="AA105">
        <v>957.25</v>
      </c>
      <c r="AB105">
        <v>904.83333333333303</v>
      </c>
      <c r="AC105">
        <v>958.83333333333303</v>
      </c>
      <c r="AD105">
        <v>949.83333333333303</v>
      </c>
      <c r="AE105">
        <v>918.33333333333303</v>
      </c>
      <c r="AF105">
        <v>911.75</v>
      </c>
      <c r="AG105">
        <v>849.5</v>
      </c>
      <c r="AH105">
        <v>1069</v>
      </c>
      <c r="AI105">
        <v>872</v>
      </c>
      <c r="AJ105">
        <v>938.5</v>
      </c>
      <c r="AK105">
        <v>901</v>
      </c>
      <c r="AL105">
        <v>927</v>
      </c>
      <c r="AM105">
        <v>995</v>
      </c>
      <c r="AN105">
        <v>908.5</v>
      </c>
      <c r="AO105">
        <v>934</v>
      </c>
      <c r="AP105">
        <v>1191</v>
      </c>
      <c r="AQ105">
        <v>1121</v>
      </c>
      <c r="AR105">
        <v>917.5</v>
      </c>
      <c r="AS105">
        <v>1055</v>
      </c>
      <c r="AT105">
        <v>824.5</v>
      </c>
      <c r="AU105">
        <v>862.5</v>
      </c>
      <c r="AV105">
        <v>943.5</v>
      </c>
      <c r="AW105">
        <v>953</v>
      </c>
      <c r="AX105">
        <v>934.5</v>
      </c>
      <c r="AY105">
        <v>844.5</v>
      </c>
      <c r="AZ105">
        <v>872</v>
      </c>
      <c r="BA105">
        <v>25</v>
      </c>
      <c r="BB105">
        <v>8.3333333333333304</v>
      </c>
      <c r="BC105">
        <v>0</v>
      </c>
      <c r="BD105">
        <v>0</v>
      </c>
      <c r="BE105">
        <v>8.3333333333333304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130.5</v>
      </c>
      <c r="BN105">
        <v>-29</v>
      </c>
      <c r="BO105">
        <v>68</v>
      </c>
      <c r="BP105">
        <v>129.447916666666</v>
      </c>
      <c r="BQ105">
        <v>71.776984126984004</v>
      </c>
      <c r="BR105">
        <v>66.498067632850194</v>
      </c>
    </row>
    <row r="106" spans="1:70" x14ac:dyDescent="0.2">
      <c r="A106" s="93"/>
      <c r="B106">
        <v>60519</v>
      </c>
      <c r="C106" s="94">
        <v>0.50494212962962959</v>
      </c>
      <c r="D106" s="95" t="s">
        <v>477</v>
      </c>
      <c r="E106" s="95"/>
      <c r="F106" t="s">
        <v>977</v>
      </c>
      <c r="G106">
        <v>1</v>
      </c>
      <c r="H106">
        <v>810726</v>
      </c>
      <c r="I106" t="s">
        <v>866</v>
      </c>
      <c r="J106">
        <v>1</v>
      </c>
      <c r="K106">
        <v>84.0277777777777</v>
      </c>
      <c r="L106">
        <v>144</v>
      </c>
      <c r="M106">
        <v>935.35537190082596</v>
      </c>
      <c r="N106">
        <v>872</v>
      </c>
      <c r="O106">
        <v>926.61290322580601</v>
      </c>
      <c r="P106">
        <v>882.9375</v>
      </c>
      <c r="Q106">
        <v>999.57142857142799</v>
      </c>
      <c r="R106">
        <v>940.36666666666599</v>
      </c>
      <c r="S106">
        <v>950.63414634146295</v>
      </c>
      <c r="T106">
        <v>946.94871794871699</v>
      </c>
      <c r="U106">
        <v>909.04878048780404</v>
      </c>
      <c r="V106">
        <v>908.1</v>
      </c>
      <c r="W106">
        <v>949.5</v>
      </c>
      <c r="X106">
        <v>922.63636363636294</v>
      </c>
      <c r="Y106">
        <v>985.72727272727195</v>
      </c>
      <c r="Z106">
        <v>802.89999999999895</v>
      </c>
      <c r="AA106">
        <v>852.90909090908997</v>
      </c>
      <c r="AB106">
        <v>946.77777777777703</v>
      </c>
      <c r="AC106">
        <v>1122.3333333333301</v>
      </c>
      <c r="AD106">
        <v>936.6</v>
      </c>
      <c r="AE106">
        <v>957.36363636363603</v>
      </c>
      <c r="AF106">
        <v>930.6</v>
      </c>
      <c r="AG106">
        <v>930.444444444444</v>
      </c>
      <c r="AH106">
        <v>873</v>
      </c>
      <c r="AI106">
        <v>853.5</v>
      </c>
      <c r="AJ106">
        <v>909.5</v>
      </c>
      <c r="AK106">
        <v>883.5</v>
      </c>
      <c r="AL106">
        <v>928</v>
      </c>
      <c r="AM106">
        <v>903</v>
      </c>
      <c r="AN106">
        <v>840</v>
      </c>
      <c r="AO106">
        <v>845.5</v>
      </c>
      <c r="AP106">
        <v>947.5</v>
      </c>
      <c r="AQ106">
        <v>873</v>
      </c>
      <c r="AR106">
        <v>970</v>
      </c>
      <c r="AS106">
        <v>847</v>
      </c>
      <c r="AT106">
        <v>831</v>
      </c>
      <c r="AU106">
        <v>949</v>
      </c>
      <c r="AV106">
        <v>985</v>
      </c>
      <c r="AW106">
        <v>819</v>
      </c>
      <c r="AX106">
        <v>905</v>
      </c>
      <c r="AY106">
        <v>852</v>
      </c>
      <c r="AZ106">
        <v>856</v>
      </c>
      <c r="BA106">
        <v>16.6666666666666</v>
      </c>
      <c r="BB106">
        <v>16.6666666666666</v>
      </c>
      <c r="BC106">
        <v>8.3333333333333304</v>
      </c>
      <c r="BD106">
        <v>8.3333333333333304</v>
      </c>
      <c r="BE106">
        <v>16.6666666666666</v>
      </c>
      <c r="BF106">
        <v>8.3333333333333304</v>
      </c>
      <c r="BG106">
        <v>25</v>
      </c>
      <c r="BH106">
        <v>25</v>
      </c>
      <c r="BI106">
        <v>16.6666666666666</v>
      </c>
      <c r="BJ106">
        <v>8.3333333333333304</v>
      </c>
      <c r="BK106">
        <v>16.6666666666666</v>
      </c>
      <c r="BL106">
        <v>25</v>
      </c>
      <c r="BM106">
        <v>-36.5</v>
      </c>
      <c r="BN106">
        <v>-30</v>
      </c>
      <c r="BO106">
        <v>-25</v>
      </c>
      <c r="BP106">
        <v>-72.958525345622107</v>
      </c>
      <c r="BQ106">
        <v>-57.429166666666603</v>
      </c>
      <c r="BR106">
        <v>-3.6854283927454601</v>
      </c>
    </row>
    <row r="107" spans="1:70" x14ac:dyDescent="0.2">
      <c r="A107" s="100"/>
      <c r="B107">
        <v>60519</v>
      </c>
      <c r="C107" s="94">
        <v>0.50271990740740746</v>
      </c>
      <c r="D107" s="95" t="s">
        <v>483</v>
      </c>
      <c r="E107" s="95"/>
      <c r="F107" t="s">
        <v>978</v>
      </c>
      <c r="G107">
        <v>1</v>
      </c>
      <c r="H107">
        <v>864208</v>
      </c>
      <c r="I107" t="s">
        <v>866</v>
      </c>
      <c r="J107">
        <v>1</v>
      </c>
      <c r="K107">
        <v>91.6666666666666</v>
      </c>
      <c r="L107">
        <v>144</v>
      </c>
      <c r="M107">
        <v>875.31060606060601</v>
      </c>
      <c r="N107">
        <v>823</v>
      </c>
      <c r="O107">
        <v>905.93939393939297</v>
      </c>
      <c r="P107">
        <v>904.02941176470495</v>
      </c>
      <c r="Q107">
        <v>830.09677419354796</v>
      </c>
      <c r="R107">
        <v>858.088235294117</v>
      </c>
      <c r="S107">
        <v>854.30232558139505</v>
      </c>
      <c r="T107">
        <v>987.67441860465101</v>
      </c>
      <c r="U107">
        <v>789.91304347825997</v>
      </c>
      <c r="V107">
        <v>848</v>
      </c>
      <c r="W107">
        <v>1062.54545454545</v>
      </c>
      <c r="X107">
        <v>810.66666666666595</v>
      </c>
      <c r="Y107">
        <v>992.29999999999905</v>
      </c>
      <c r="Z107">
        <v>977.75</v>
      </c>
      <c r="AA107">
        <v>756.75</v>
      </c>
      <c r="AB107">
        <v>790.54545454545405</v>
      </c>
      <c r="AC107">
        <v>916.444444444444</v>
      </c>
      <c r="AD107">
        <v>799</v>
      </c>
      <c r="AE107">
        <v>803</v>
      </c>
      <c r="AF107">
        <v>981.90909090908997</v>
      </c>
      <c r="AG107">
        <v>794.36363636363603</v>
      </c>
      <c r="AH107">
        <v>879</v>
      </c>
      <c r="AI107">
        <v>882.5</v>
      </c>
      <c r="AJ107">
        <v>800</v>
      </c>
      <c r="AK107">
        <v>785</v>
      </c>
      <c r="AL107">
        <v>788</v>
      </c>
      <c r="AM107">
        <v>982</v>
      </c>
      <c r="AN107">
        <v>778</v>
      </c>
      <c r="AO107">
        <v>771.5</v>
      </c>
      <c r="AP107">
        <v>1062</v>
      </c>
      <c r="AQ107">
        <v>838.5</v>
      </c>
      <c r="AR107">
        <v>975.5</v>
      </c>
      <c r="AS107">
        <v>931</v>
      </c>
      <c r="AT107">
        <v>720</v>
      </c>
      <c r="AU107">
        <v>774</v>
      </c>
      <c r="AV107">
        <v>986</v>
      </c>
      <c r="AW107">
        <v>784</v>
      </c>
      <c r="AX107">
        <v>784.5</v>
      </c>
      <c r="AY107">
        <v>936</v>
      </c>
      <c r="AZ107">
        <v>774</v>
      </c>
      <c r="BA107">
        <v>16.6666666666666</v>
      </c>
      <c r="BB107">
        <v>8.3333333333333304</v>
      </c>
      <c r="BC107">
        <v>0</v>
      </c>
      <c r="BD107">
        <v>16.6666666666666</v>
      </c>
      <c r="BE107">
        <v>0</v>
      </c>
      <c r="BF107">
        <v>0</v>
      </c>
      <c r="BG107">
        <v>8.3333333333333304</v>
      </c>
      <c r="BH107">
        <v>25</v>
      </c>
      <c r="BI107">
        <v>8.3333333333333304</v>
      </c>
      <c r="BJ107">
        <v>0</v>
      </c>
      <c r="BK107">
        <v>8.3333333333333304</v>
      </c>
      <c r="BL107">
        <v>8.3333333333333304</v>
      </c>
      <c r="BM107">
        <v>79</v>
      </c>
      <c r="BN107">
        <v>97.5</v>
      </c>
      <c r="BO107">
        <v>194</v>
      </c>
      <c r="BP107">
        <v>75.842619745845496</v>
      </c>
      <c r="BQ107">
        <v>45.941176470588204</v>
      </c>
      <c r="BR107">
        <v>133.37209302325499</v>
      </c>
    </row>
    <row r="108" spans="1:70" x14ac:dyDescent="0.2">
      <c r="A108" s="93"/>
      <c r="B108">
        <v>61219</v>
      </c>
      <c r="C108" s="94">
        <v>0.48405092592592597</v>
      </c>
      <c r="D108" s="95" t="s">
        <v>487</v>
      </c>
      <c r="E108" s="95"/>
      <c r="F108" t="s">
        <v>979</v>
      </c>
      <c r="G108">
        <v>1</v>
      </c>
      <c r="H108">
        <v>1860128</v>
      </c>
      <c r="I108" t="s">
        <v>866</v>
      </c>
      <c r="J108">
        <v>1</v>
      </c>
      <c r="K108">
        <v>95.8333333333333</v>
      </c>
      <c r="L108">
        <v>144</v>
      </c>
      <c r="M108">
        <v>970.34057971014397</v>
      </c>
      <c r="N108">
        <v>945</v>
      </c>
      <c r="O108">
        <v>990.85294117647004</v>
      </c>
      <c r="P108">
        <v>1034.2857142857099</v>
      </c>
      <c r="Q108">
        <v>926.63636363636294</v>
      </c>
      <c r="R108">
        <v>928.86111111111097</v>
      </c>
      <c r="S108">
        <v>999.65909090908997</v>
      </c>
      <c r="T108">
        <v>1029.7872340425499</v>
      </c>
      <c r="U108">
        <v>883.44680851063799</v>
      </c>
      <c r="V108">
        <v>979.72727272727195</v>
      </c>
      <c r="W108">
        <v>1073.9166666666599</v>
      </c>
      <c r="X108">
        <v>911.36363636363603</v>
      </c>
      <c r="Y108">
        <v>1124.1818181818101</v>
      </c>
      <c r="Z108">
        <v>1086.3333333333301</v>
      </c>
      <c r="AA108">
        <v>899.83333333333303</v>
      </c>
      <c r="AB108">
        <v>910.2</v>
      </c>
      <c r="AC108">
        <v>1011.54545454545</v>
      </c>
      <c r="AD108">
        <v>862.5</v>
      </c>
      <c r="AE108">
        <v>978.33333333333303</v>
      </c>
      <c r="AF108">
        <v>945.83333333333303</v>
      </c>
      <c r="AG108">
        <v>862.41666666666595</v>
      </c>
      <c r="AH108">
        <v>949</v>
      </c>
      <c r="AI108">
        <v>971</v>
      </c>
      <c r="AJ108">
        <v>910</v>
      </c>
      <c r="AK108">
        <v>938.5</v>
      </c>
      <c r="AL108">
        <v>973</v>
      </c>
      <c r="AM108">
        <v>1012</v>
      </c>
      <c r="AN108">
        <v>866</v>
      </c>
      <c r="AO108">
        <v>978</v>
      </c>
      <c r="AP108">
        <v>1034</v>
      </c>
      <c r="AQ108">
        <v>900</v>
      </c>
      <c r="AR108">
        <v>984</v>
      </c>
      <c r="AS108">
        <v>1072.5</v>
      </c>
      <c r="AT108">
        <v>916.5</v>
      </c>
      <c r="AU108">
        <v>883</v>
      </c>
      <c r="AV108">
        <v>957</v>
      </c>
      <c r="AW108">
        <v>767.5</v>
      </c>
      <c r="AX108">
        <v>984</v>
      </c>
      <c r="AY108">
        <v>1007.5</v>
      </c>
      <c r="AZ108">
        <v>799</v>
      </c>
      <c r="BA108">
        <v>8.3333333333333304</v>
      </c>
      <c r="BB108">
        <v>0</v>
      </c>
      <c r="BC108">
        <v>8.3333333333333304</v>
      </c>
      <c r="BD108">
        <v>8.3333333333333304</v>
      </c>
      <c r="BE108">
        <v>0</v>
      </c>
      <c r="BF108">
        <v>0</v>
      </c>
      <c r="BG108">
        <v>16.6666666666666</v>
      </c>
      <c r="BH108">
        <v>8.3333333333333304</v>
      </c>
      <c r="BI108">
        <v>0</v>
      </c>
      <c r="BJ108">
        <v>0</v>
      </c>
      <c r="BK108">
        <v>0</v>
      </c>
      <c r="BL108">
        <v>0</v>
      </c>
      <c r="BM108">
        <v>39</v>
      </c>
      <c r="BN108">
        <v>32.5</v>
      </c>
      <c r="BO108">
        <v>39</v>
      </c>
      <c r="BP108">
        <v>64.216577540106897</v>
      </c>
      <c r="BQ108">
        <v>105.42460317460301</v>
      </c>
      <c r="BR108">
        <v>30.128143133462199</v>
      </c>
    </row>
    <row r="109" spans="1:70" x14ac:dyDescent="0.2">
      <c r="A109" s="91"/>
      <c r="B109">
        <v>61019</v>
      </c>
      <c r="C109" s="94">
        <v>0.36167824074074079</v>
      </c>
      <c r="D109" s="95" t="s">
        <v>489</v>
      </c>
      <c r="E109" s="95"/>
      <c r="F109" t="s">
        <v>980</v>
      </c>
      <c r="G109">
        <v>4</v>
      </c>
      <c r="H109">
        <v>933114</v>
      </c>
      <c r="I109" t="s">
        <v>868</v>
      </c>
      <c r="J109">
        <v>1</v>
      </c>
      <c r="K109">
        <v>25</v>
      </c>
      <c r="L109">
        <v>144</v>
      </c>
      <c r="M109">
        <v>930.36111111111097</v>
      </c>
      <c r="N109">
        <v>882.5</v>
      </c>
      <c r="O109">
        <v>910.125</v>
      </c>
      <c r="P109">
        <v>996.77777777777703</v>
      </c>
      <c r="Q109">
        <v>922</v>
      </c>
      <c r="R109">
        <v>896.81818181818096</v>
      </c>
      <c r="S109">
        <v>897.29411764705799</v>
      </c>
      <c r="T109">
        <v>1171.2</v>
      </c>
      <c r="U109">
        <v>884.5</v>
      </c>
      <c r="V109">
        <v>942.75</v>
      </c>
      <c r="W109" t="s">
        <v>869</v>
      </c>
      <c r="X109">
        <v>877.5</v>
      </c>
      <c r="Y109">
        <v>844.75</v>
      </c>
      <c r="Z109">
        <v>1376.5</v>
      </c>
      <c r="AA109">
        <v>946.33333333333303</v>
      </c>
      <c r="AB109">
        <v>867.75</v>
      </c>
      <c r="AC109">
        <v>1259</v>
      </c>
      <c r="AD109">
        <v>882</v>
      </c>
      <c r="AE109">
        <v>926.6</v>
      </c>
      <c r="AF109">
        <v>922</v>
      </c>
      <c r="AG109">
        <v>847</v>
      </c>
      <c r="AH109">
        <v>811</v>
      </c>
      <c r="AI109">
        <v>956</v>
      </c>
      <c r="AJ109">
        <v>790</v>
      </c>
      <c r="AK109">
        <v>912</v>
      </c>
      <c r="AL109">
        <v>862</v>
      </c>
      <c r="AM109">
        <v>1222</v>
      </c>
      <c r="AN109">
        <v>897</v>
      </c>
      <c r="AO109">
        <v>775.5</v>
      </c>
      <c r="AP109">
        <v>0</v>
      </c>
      <c r="AQ109">
        <v>811</v>
      </c>
      <c r="AR109">
        <v>875.5</v>
      </c>
      <c r="AS109">
        <v>1376.5</v>
      </c>
      <c r="AT109">
        <v>956</v>
      </c>
      <c r="AU109">
        <v>780.5</v>
      </c>
      <c r="AV109">
        <v>1259</v>
      </c>
      <c r="AW109">
        <v>799</v>
      </c>
      <c r="AX109">
        <v>1034</v>
      </c>
      <c r="AY109">
        <v>922</v>
      </c>
      <c r="AZ109">
        <v>897</v>
      </c>
      <c r="BA109">
        <v>66.6666666666666</v>
      </c>
      <c r="BB109">
        <v>100</v>
      </c>
      <c r="BC109">
        <v>66.6666666666666</v>
      </c>
      <c r="BD109">
        <v>66.6666666666666</v>
      </c>
      <c r="BE109">
        <v>83.3333333333333</v>
      </c>
      <c r="BF109">
        <v>75</v>
      </c>
      <c r="BG109">
        <v>66.6666666666666</v>
      </c>
      <c r="BH109">
        <v>91.6666666666666</v>
      </c>
      <c r="BI109">
        <v>75</v>
      </c>
      <c r="BJ109">
        <v>58.3333333333333</v>
      </c>
      <c r="BK109">
        <v>83.3333333333333</v>
      </c>
      <c r="BL109">
        <v>66.6666666666666</v>
      </c>
      <c r="BM109">
        <v>21</v>
      </c>
      <c r="BN109">
        <v>44</v>
      </c>
      <c r="BO109">
        <v>360</v>
      </c>
      <c r="BP109">
        <v>-11.875</v>
      </c>
      <c r="BQ109">
        <v>99.959595959595902</v>
      </c>
      <c r="BR109">
        <v>273.90588235294098</v>
      </c>
    </row>
    <row r="110" spans="1:70" x14ac:dyDescent="0.2">
      <c r="A110" s="96"/>
      <c r="B110">
        <v>61019</v>
      </c>
      <c r="C110" s="94">
        <v>0.36268518518518517</v>
      </c>
      <c r="D110" s="95" t="s">
        <v>498</v>
      </c>
      <c r="E110" s="95"/>
      <c r="F110" t="s">
        <v>981</v>
      </c>
      <c r="G110">
        <v>4</v>
      </c>
      <c r="H110">
        <v>825760</v>
      </c>
      <c r="I110" t="s">
        <v>868</v>
      </c>
      <c r="J110">
        <v>1</v>
      </c>
      <c r="K110">
        <v>64.5833333333333</v>
      </c>
      <c r="L110">
        <v>144</v>
      </c>
      <c r="M110">
        <v>845.91397849462305</v>
      </c>
      <c r="N110">
        <v>828</v>
      </c>
      <c r="O110">
        <v>749.45</v>
      </c>
      <c r="P110">
        <v>879.79166666666595</v>
      </c>
      <c r="Q110">
        <v>977.54545454545405</v>
      </c>
      <c r="R110">
        <v>780</v>
      </c>
      <c r="S110">
        <v>864.11764705882297</v>
      </c>
      <c r="T110">
        <v>915.93103448275804</v>
      </c>
      <c r="U110">
        <v>757.6</v>
      </c>
      <c r="V110">
        <v>698</v>
      </c>
      <c r="W110">
        <v>937</v>
      </c>
      <c r="X110">
        <v>677.25</v>
      </c>
      <c r="Y110">
        <v>893.66666666666595</v>
      </c>
      <c r="Z110">
        <v>966.875</v>
      </c>
      <c r="AA110">
        <v>762.42857142857099</v>
      </c>
      <c r="AB110">
        <v>908.89999999999895</v>
      </c>
      <c r="AC110">
        <v>1256.6666666666599</v>
      </c>
      <c r="AD110">
        <v>812.83333333333303</v>
      </c>
      <c r="AE110">
        <v>920.25</v>
      </c>
      <c r="AF110">
        <v>660.2</v>
      </c>
      <c r="AG110">
        <v>788.444444444444</v>
      </c>
      <c r="AH110">
        <v>768.5</v>
      </c>
      <c r="AI110">
        <v>900</v>
      </c>
      <c r="AJ110">
        <v>969</v>
      </c>
      <c r="AK110">
        <v>792</v>
      </c>
      <c r="AL110">
        <v>895</v>
      </c>
      <c r="AM110">
        <v>922</v>
      </c>
      <c r="AN110">
        <v>792.5</v>
      </c>
      <c r="AO110">
        <v>650</v>
      </c>
      <c r="AP110">
        <v>772</v>
      </c>
      <c r="AQ110">
        <v>717.5</v>
      </c>
      <c r="AR110">
        <v>934</v>
      </c>
      <c r="AS110">
        <v>985.5</v>
      </c>
      <c r="AT110">
        <v>782</v>
      </c>
      <c r="AU110">
        <v>935</v>
      </c>
      <c r="AV110">
        <v>1157.5</v>
      </c>
      <c r="AW110">
        <v>785.5</v>
      </c>
      <c r="AX110">
        <v>799</v>
      </c>
      <c r="AY110">
        <v>735</v>
      </c>
      <c r="AZ110">
        <v>829</v>
      </c>
      <c r="BA110">
        <v>41.6666666666666</v>
      </c>
      <c r="BB110">
        <v>58.3333333333333</v>
      </c>
      <c r="BC110">
        <v>33.3333333333333</v>
      </c>
      <c r="BD110">
        <v>25</v>
      </c>
      <c r="BE110">
        <v>33.3333333333333</v>
      </c>
      <c r="BF110">
        <v>41.6666666666666</v>
      </c>
      <c r="BG110">
        <v>16.6666666666666</v>
      </c>
      <c r="BH110">
        <v>50</v>
      </c>
      <c r="BI110">
        <v>50</v>
      </c>
      <c r="BJ110">
        <v>33.3333333333333</v>
      </c>
      <c r="BK110">
        <v>16.6666666666666</v>
      </c>
      <c r="BL110">
        <v>25</v>
      </c>
      <c r="BM110">
        <v>-200.5</v>
      </c>
      <c r="BN110">
        <v>108</v>
      </c>
      <c r="BO110">
        <v>27</v>
      </c>
      <c r="BP110">
        <v>-228.095454545454</v>
      </c>
      <c r="BQ110">
        <v>99.7916666666666</v>
      </c>
      <c r="BR110">
        <v>51.813387423934998</v>
      </c>
    </row>
    <row r="111" spans="1:70" x14ac:dyDescent="0.2">
      <c r="A111" s="91"/>
      <c r="B111">
        <v>61019</v>
      </c>
      <c r="C111" s="94">
        <v>0.37356481481481479</v>
      </c>
      <c r="D111" s="95" t="s">
        <v>503</v>
      </c>
      <c r="E111" s="95"/>
      <c r="F111" t="s">
        <v>982</v>
      </c>
      <c r="G111">
        <v>4</v>
      </c>
      <c r="H111">
        <v>969169</v>
      </c>
      <c r="I111" t="s">
        <v>868</v>
      </c>
      <c r="J111">
        <v>1</v>
      </c>
      <c r="K111">
        <v>85.4166666666666</v>
      </c>
      <c r="L111">
        <v>144</v>
      </c>
      <c r="M111">
        <v>1056.26829268292</v>
      </c>
      <c r="N111">
        <v>1040</v>
      </c>
      <c r="O111">
        <v>1176.8275862068899</v>
      </c>
      <c r="P111">
        <v>1057.29999999999</v>
      </c>
      <c r="Q111">
        <v>989.23333333333301</v>
      </c>
      <c r="R111">
        <v>1011.67647058823</v>
      </c>
      <c r="S111">
        <v>1010.7804878048699</v>
      </c>
      <c r="T111">
        <v>1157.71052631578</v>
      </c>
      <c r="U111">
        <v>1011.04545454545</v>
      </c>
      <c r="V111">
        <v>1206.2222222222199</v>
      </c>
      <c r="W111">
        <v>1255.79999999999</v>
      </c>
      <c r="X111">
        <v>1071.4000000000001</v>
      </c>
      <c r="Y111">
        <v>1021.1818181818099</v>
      </c>
      <c r="Z111">
        <v>1249.57142857142</v>
      </c>
      <c r="AA111">
        <v>978.25</v>
      </c>
      <c r="AB111">
        <v>850.2</v>
      </c>
      <c r="AC111">
        <v>1095.9000000000001</v>
      </c>
      <c r="AD111">
        <v>1021.6</v>
      </c>
      <c r="AE111">
        <v>986.45454545454504</v>
      </c>
      <c r="AF111">
        <v>1066.27272727272</v>
      </c>
      <c r="AG111">
        <v>984.75</v>
      </c>
      <c r="AH111">
        <v>1176</v>
      </c>
      <c r="AI111">
        <v>1063.5</v>
      </c>
      <c r="AJ111">
        <v>1025</v>
      </c>
      <c r="AK111">
        <v>961</v>
      </c>
      <c r="AL111">
        <v>986</v>
      </c>
      <c r="AM111">
        <v>1144.5</v>
      </c>
      <c r="AN111">
        <v>993</v>
      </c>
      <c r="AO111">
        <v>1176</v>
      </c>
      <c r="AP111">
        <v>1260</v>
      </c>
      <c r="AQ111">
        <v>1011</v>
      </c>
      <c r="AR111">
        <v>1076</v>
      </c>
      <c r="AS111">
        <v>1187</v>
      </c>
      <c r="AT111">
        <v>1004</v>
      </c>
      <c r="AU111">
        <v>856</v>
      </c>
      <c r="AV111">
        <v>1091.5</v>
      </c>
      <c r="AW111">
        <v>1111</v>
      </c>
      <c r="AX111">
        <v>898</v>
      </c>
      <c r="AY111">
        <v>1134</v>
      </c>
      <c r="AZ111">
        <v>851</v>
      </c>
      <c r="BA111">
        <v>25</v>
      </c>
      <c r="BB111">
        <v>16.6666666666666</v>
      </c>
      <c r="BC111">
        <v>16.6666666666666</v>
      </c>
      <c r="BD111">
        <v>8.3333333333333304</v>
      </c>
      <c r="BE111">
        <v>41.6666666666666</v>
      </c>
      <c r="BF111">
        <v>0</v>
      </c>
      <c r="BG111">
        <v>16.6666666666666</v>
      </c>
      <c r="BH111">
        <v>16.6666666666666</v>
      </c>
      <c r="BI111">
        <v>16.6666666666666</v>
      </c>
      <c r="BJ111">
        <v>8.3333333333333304</v>
      </c>
      <c r="BK111">
        <v>8.3333333333333304</v>
      </c>
      <c r="BL111">
        <v>0</v>
      </c>
      <c r="BM111">
        <v>151</v>
      </c>
      <c r="BN111">
        <v>102.5</v>
      </c>
      <c r="BO111">
        <v>158.5</v>
      </c>
      <c r="BP111">
        <v>187.59425287356299</v>
      </c>
      <c r="BQ111">
        <v>45.6235294117647</v>
      </c>
      <c r="BR111">
        <v>146.930038510911</v>
      </c>
    </row>
    <row r="112" spans="1:70" x14ac:dyDescent="0.2">
      <c r="A112" s="102"/>
      <c r="B112" s="103">
        <v>61019</v>
      </c>
      <c r="C112" s="94">
        <v>0.37363425925925925</v>
      </c>
      <c r="D112" s="95" t="s">
        <v>509</v>
      </c>
      <c r="E112" s="95"/>
      <c r="F112" s="104" t="s">
        <v>983</v>
      </c>
      <c r="G112">
        <v>4</v>
      </c>
      <c r="H112">
        <v>887650</v>
      </c>
      <c r="I112" t="s">
        <v>868</v>
      </c>
      <c r="J112">
        <v>1</v>
      </c>
      <c r="K112">
        <v>54.8611111111111</v>
      </c>
      <c r="L112">
        <v>144</v>
      </c>
      <c r="M112">
        <v>907.86075949367</v>
      </c>
      <c r="N112">
        <v>977</v>
      </c>
      <c r="O112">
        <v>900.89473684210498</v>
      </c>
      <c r="P112">
        <v>907.71428571428498</v>
      </c>
      <c r="Q112">
        <v>902.72222222222194</v>
      </c>
      <c r="R112">
        <v>918.71428571428498</v>
      </c>
      <c r="S112">
        <v>990.29729729729695</v>
      </c>
      <c r="T112">
        <v>508.83333333333297</v>
      </c>
      <c r="U112">
        <v>965.79999999999905</v>
      </c>
      <c r="V112">
        <v>922.85714285714198</v>
      </c>
      <c r="W112">
        <v>730.5</v>
      </c>
      <c r="X112">
        <v>919.6</v>
      </c>
      <c r="Y112">
        <v>986</v>
      </c>
      <c r="Z112">
        <v>466</v>
      </c>
      <c r="AA112">
        <v>1122.57142857142</v>
      </c>
      <c r="AB112">
        <v>889.18181818181802</v>
      </c>
      <c r="AC112">
        <v>980.5</v>
      </c>
      <c r="AD112">
        <v>901.39999999999895</v>
      </c>
      <c r="AE112">
        <v>1152.5999999999899</v>
      </c>
      <c r="AF112">
        <v>118</v>
      </c>
      <c r="AG112">
        <v>926.625</v>
      </c>
      <c r="AH112">
        <v>982</v>
      </c>
      <c r="AI112">
        <v>959</v>
      </c>
      <c r="AJ112">
        <v>889</v>
      </c>
      <c r="AK112">
        <v>1012</v>
      </c>
      <c r="AL112">
        <v>990</v>
      </c>
      <c r="AM112">
        <v>397.5</v>
      </c>
      <c r="AN112">
        <v>1049</v>
      </c>
      <c r="AO112">
        <v>1082</v>
      </c>
      <c r="AP112">
        <v>730.5</v>
      </c>
      <c r="AQ112">
        <v>863.5</v>
      </c>
      <c r="AR112">
        <v>959</v>
      </c>
      <c r="AS112">
        <v>421</v>
      </c>
      <c r="AT112">
        <v>1296</v>
      </c>
      <c r="AU112">
        <v>875</v>
      </c>
      <c r="AV112">
        <v>980.5</v>
      </c>
      <c r="AW112">
        <v>977</v>
      </c>
      <c r="AX112">
        <v>1197.5</v>
      </c>
      <c r="AY112">
        <v>91</v>
      </c>
      <c r="AZ112">
        <v>1049</v>
      </c>
      <c r="BA112">
        <v>41.6666666666666</v>
      </c>
      <c r="BB112">
        <v>83.3333333333333</v>
      </c>
      <c r="BC112">
        <v>16.6666666666666</v>
      </c>
      <c r="BD112">
        <v>25</v>
      </c>
      <c r="BE112">
        <v>58.3333333333333</v>
      </c>
      <c r="BF112">
        <v>41.6666666666666</v>
      </c>
      <c r="BG112">
        <v>8.3333333333333304</v>
      </c>
      <c r="BH112">
        <v>83.3333333333333</v>
      </c>
      <c r="BI112">
        <v>58.3333333333333</v>
      </c>
      <c r="BJ112">
        <v>16.6666666666666</v>
      </c>
      <c r="BK112">
        <v>75</v>
      </c>
      <c r="BL112">
        <v>33.3333333333333</v>
      </c>
      <c r="BM112">
        <v>93</v>
      </c>
      <c r="BN112">
        <v>-53</v>
      </c>
      <c r="BO112">
        <v>-592.5</v>
      </c>
      <c r="BP112">
        <v>-1.82748538011685</v>
      </c>
      <c r="BQ112">
        <v>-11</v>
      </c>
      <c r="BR112">
        <v>-481.46396396396301</v>
      </c>
    </row>
    <row r="113" spans="1:70" x14ac:dyDescent="0.2">
      <c r="A113" s="96" t="s">
        <v>984</v>
      </c>
      <c r="B113">
        <v>61819</v>
      </c>
      <c r="C113" s="94">
        <v>0.48271990740740739</v>
      </c>
      <c r="D113" s="95" t="s">
        <v>511</v>
      </c>
      <c r="E113" s="95"/>
      <c r="F113" t="s">
        <v>985</v>
      </c>
      <c r="G113">
        <v>4</v>
      </c>
      <c r="H113">
        <v>1087976</v>
      </c>
      <c r="I113" t="s">
        <v>868</v>
      </c>
      <c r="J113">
        <v>1</v>
      </c>
      <c r="K113">
        <v>45.1388888888888</v>
      </c>
      <c r="L113">
        <v>144</v>
      </c>
      <c r="M113">
        <v>1140.2923076923</v>
      </c>
      <c r="N113">
        <v>1153</v>
      </c>
      <c r="O113">
        <v>1140.1875</v>
      </c>
      <c r="P113">
        <v>1145.9230769230701</v>
      </c>
      <c r="Q113">
        <v>1161.13333333333</v>
      </c>
      <c r="R113">
        <v>1122</v>
      </c>
      <c r="S113">
        <v>1181.4615384615299</v>
      </c>
      <c r="T113">
        <v>1151.6428571428501</v>
      </c>
      <c r="U113">
        <v>1091.1199999999899</v>
      </c>
      <c r="V113">
        <v>1204.4000000000001</v>
      </c>
      <c r="W113">
        <v>889.75</v>
      </c>
      <c r="X113">
        <v>1237.42857142857</v>
      </c>
      <c r="Y113">
        <v>1139.6666666666599</v>
      </c>
      <c r="Z113">
        <v>1491.25</v>
      </c>
      <c r="AA113">
        <v>698</v>
      </c>
      <c r="AB113">
        <v>1111.4000000000001</v>
      </c>
      <c r="AC113">
        <v>1282.3333333333301</v>
      </c>
      <c r="AD113">
        <v>1144.7142857142801</v>
      </c>
      <c r="AE113">
        <v>1230.0999999999899</v>
      </c>
      <c r="AF113">
        <v>917.33333333333303</v>
      </c>
      <c r="AG113">
        <v>1063.625</v>
      </c>
      <c r="AH113">
        <v>1111.5</v>
      </c>
      <c r="AI113">
        <v>1191</v>
      </c>
      <c r="AJ113">
        <v>1124</v>
      </c>
      <c r="AK113">
        <v>1042</v>
      </c>
      <c r="AL113">
        <v>1183</v>
      </c>
      <c r="AM113">
        <v>1120.5</v>
      </c>
      <c r="AN113">
        <v>1070</v>
      </c>
      <c r="AO113">
        <v>1025</v>
      </c>
      <c r="AP113">
        <v>785.5</v>
      </c>
      <c r="AQ113">
        <v>1202</v>
      </c>
      <c r="AR113">
        <v>1183</v>
      </c>
      <c r="AS113">
        <v>1466.5</v>
      </c>
      <c r="AT113">
        <v>594</v>
      </c>
      <c r="AU113">
        <v>1046</v>
      </c>
      <c r="AV113">
        <v>1210</v>
      </c>
      <c r="AW113">
        <v>1124</v>
      </c>
      <c r="AX113">
        <v>1232.5</v>
      </c>
      <c r="AY113">
        <v>908</v>
      </c>
      <c r="AZ113">
        <v>979.5</v>
      </c>
      <c r="BA113">
        <v>58.3333333333333</v>
      </c>
      <c r="BB113">
        <v>66.6666666666666</v>
      </c>
      <c r="BC113">
        <v>41.6666666666666</v>
      </c>
      <c r="BD113">
        <v>50</v>
      </c>
      <c r="BE113">
        <v>66.6666666666666</v>
      </c>
      <c r="BF113">
        <v>75</v>
      </c>
      <c r="BG113">
        <v>58.3333333333333</v>
      </c>
      <c r="BH113">
        <v>75</v>
      </c>
      <c r="BI113">
        <v>41.6666666666666</v>
      </c>
      <c r="BJ113">
        <v>16.6666666666666</v>
      </c>
      <c r="BK113">
        <v>75</v>
      </c>
      <c r="BL113">
        <v>33.3333333333333</v>
      </c>
      <c r="BM113">
        <v>-12.5</v>
      </c>
      <c r="BN113">
        <v>149</v>
      </c>
      <c r="BO113">
        <v>-62.5</v>
      </c>
      <c r="BP113">
        <v>-20.9458333333334</v>
      </c>
      <c r="BQ113">
        <v>23.923076923076898</v>
      </c>
      <c r="BR113">
        <v>-29.818681318681399</v>
      </c>
    </row>
    <row r="114" spans="1:70" x14ac:dyDescent="0.2">
      <c r="A114" s="96"/>
      <c r="B114">
        <v>61019</v>
      </c>
      <c r="C114" s="94">
        <v>0.37341435185185184</v>
      </c>
      <c r="D114" s="95" t="s">
        <v>515</v>
      </c>
      <c r="E114" s="95"/>
      <c r="F114" t="s">
        <v>986</v>
      </c>
      <c r="G114">
        <v>4</v>
      </c>
      <c r="H114">
        <v>946333</v>
      </c>
      <c r="I114" t="s">
        <v>868</v>
      </c>
      <c r="J114">
        <v>1</v>
      </c>
      <c r="K114">
        <v>67.3611111111111</v>
      </c>
      <c r="L114">
        <v>144</v>
      </c>
      <c r="M114">
        <v>1003.74226804123</v>
      </c>
      <c r="N114">
        <v>936</v>
      </c>
      <c r="O114">
        <v>1062.4090909090901</v>
      </c>
      <c r="P114">
        <v>888.41666666666595</v>
      </c>
      <c r="Q114">
        <v>1154.1923076922999</v>
      </c>
      <c r="R114">
        <v>906.36</v>
      </c>
      <c r="S114">
        <v>953.79999999999905</v>
      </c>
      <c r="T114">
        <v>1202.38461538461</v>
      </c>
      <c r="U114">
        <v>990.45454545454504</v>
      </c>
      <c r="V114">
        <v>965.79999999999905</v>
      </c>
      <c r="W114">
        <v>1645</v>
      </c>
      <c r="X114">
        <v>1097.27272727272</v>
      </c>
      <c r="Y114">
        <v>884.89999999999895</v>
      </c>
      <c r="Z114">
        <v>1016</v>
      </c>
      <c r="AA114">
        <v>870.08333333333303</v>
      </c>
      <c r="AB114">
        <v>1139.7</v>
      </c>
      <c r="AC114">
        <v>1150.3333333333301</v>
      </c>
      <c r="AD114">
        <v>1171</v>
      </c>
      <c r="AE114">
        <v>824.79999999999905</v>
      </c>
      <c r="AF114">
        <v>1263</v>
      </c>
      <c r="AG114">
        <v>850.81818181818096</v>
      </c>
      <c r="AH114">
        <v>975</v>
      </c>
      <c r="AI114">
        <v>861</v>
      </c>
      <c r="AJ114">
        <v>1040.5</v>
      </c>
      <c r="AK114">
        <v>856</v>
      </c>
      <c r="AL114">
        <v>857</v>
      </c>
      <c r="AM114">
        <v>1178</v>
      </c>
      <c r="AN114">
        <v>936</v>
      </c>
      <c r="AO114">
        <v>890.5</v>
      </c>
      <c r="AP114">
        <v>1645</v>
      </c>
      <c r="AQ114">
        <v>1024</v>
      </c>
      <c r="AR114">
        <v>861</v>
      </c>
      <c r="AS114">
        <v>1016</v>
      </c>
      <c r="AT114">
        <v>814.5</v>
      </c>
      <c r="AU114">
        <v>1095.5</v>
      </c>
      <c r="AV114">
        <v>1140</v>
      </c>
      <c r="AW114">
        <v>1021.5</v>
      </c>
      <c r="AX114">
        <v>834.5</v>
      </c>
      <c r="AY114">
        <v>1291</v>
      </c>
      <c r="AZ114">
        <v>845</v>
      </c>
      <c r="BA114">
        <v>16.6666666666666</v>
      </c>
      <c r="BB114">
        <v>91.6666666666666</v>
      </c>
      <c r="BC114">
        <v>8.3333333333333304</v>
      </c>
      <c r="BD114">
        <v>16.6666666666666</v>
      </c>
      <c r="BE114">
        <v>83.3333333333333</v>
      </c>
      <c r="BF114">
        <v>0</v>
      </c>
      <c r="BG114">
        <v>16.6666666666666</v>
      </c>
      <c r="BH114">
        <v>50</v>
      </c>
      <c r="BI114">
        <v>16.6666666666666</v>
      </c>
      <c r="BJ114">
        <v>16.6666666666666</v>
      </c>
      <c r="BK114">
        <v>66.6666666666666</v>
      </c>
      <c r="BL114">
        <v>8.3333333333333304</v>
      </c>
      <c r="BM114">
        <v>-65.5</v>
      </c>
      <c r="BN114">
        <v>5</v>
      </c>
      <c r="BO114">
        <v>321</v>
      </c>
      <c r="BP114">
        <v>-91.783216783216602</v>
      </c>
      <c r="BQ114">
        <v>-17.9433333333333</v>
      </c>
      <c r="BR114">
        <v>248.58461538461501</v>
      </c>
    </row>
    <row r="115" spans="1:70" x14ac:dyDescent="0.2">
      <c r="A115" s="93"/>
      <c r="B115">
        <v>61019</v>
      </c>
      <c r="C115" s="94">
        <v>0.37576388888888884</v>
      </c>
      <c r="D115" s="95" t="s">
        <v>517</v>
      </c>
      <c r="E115" s="95"/>
      <c r="F115" t="s">
        <v>987</v>
      </c>
      <c r="G115">
        <v>4</v>
      </c>
      <c r="H115">
        <v>784380</v>
      </c>
      <c r="I115" t="s">
        <v>866</v>
      </c>
      <c r="J115">
        <v>1</v>
      </c>
      <c r="K115">
        <v>77.7777777777777</v>
      </c>
      <c r="L115">
        <v>144</v>
      </c>
      <c r="M115">
        <v>975.27678571428498</v>
      </c>
      <c r="N115">
        <v>936</v>
      </c>
      <c r="O115">
        <v>960.25806451612902</v>
      </c>
      <c r="P115">
        <v>987.96296296296202</v>
      </c>
      <c r="Q115">
        <v>987.25925925925901</v>
      </c>
      <c r="R115">
        <v>967.85185185185105</v>
      </c>
      <c r="S115">
        <v>976.5</v>
      </c>
      <c r="T115">
        <v>1018.33333333333</v>
      </c>
      <c r="U115">
        <v>922.90909090908997</v>
      </c>
      <c r="V115">
        <v>960.63636363636294</v>
      </c>
      <c r="W115">
        <v>963.1</v>
      </c>
      <c r="X115">
        <v>957</v>
      </c>
      <c r="Y115">
        <v>918.79999999999905</v>
      </c>
      <c r="Z115">
        <v>1179.1111111111099</v>
      </c>
      <c r="AA115">
        <v>859.375</v>
      </c>
      <c r="AB115">
        <v>1040.875</v>
      </c>
      <c r="AC115">
        <v>1047.1818181818101</v>
      </c>
      <c r="AD115">
        <v>851.25</v>
      </c>
      <c r="AE115">
        <v>998</v>
      </c>
      <c r="AF115">
        <v>883.66666666666595</v>
      </c>
      <c r="AG115">
        <v>1028.7142857142801</v>
      </c>
      <c r="AH115">
        <v>867</v>
      </c>
      <c r="AI115">
        <v>949</v>
      </c>
      <c r="AJ115">
        <v>966</v>
      </c>
      <c r="AK115">
        <v>960</v>
      </c>
      <c r="AL115">
        <v>952</v>
      </c>
      <c r="AM115">
        <v>969</v>
      </c>
      <c r="AN115">
        <v>877</v>
      </c>
      <c r="AO115">
        <v>902</v>
      </c>
      <c r="AP115">
        <v>873</v>
      </c>
      <c r="AQ115">
        <v>827.5</v>
      </c>
      <c r="AR115">
        <v>831.5</v>
      </c>
      <c r="AS115">
        <v>1218</v>
      </c>
      <c r="AT115">
        <v>882.5</v>
      </c>
      <c r="AU115">
        <v>1013.5</v>
      </c>
      <c r="AV115">
        <v>1017</v>
      </c>
      <c r="AW115">
        <v>860</v>
      </c>
      <c r="AX115">
        <v>967</v>
      </c>
      <c r="AY115">
        <v>825</v>
      </c>
      <c r="AZ115">
        <v>981</v>
      </c>
      <c r="BA115">
        <v>8.3333333333333304</v>
      </c>
      <c r="BB115">
        <v>16.6666666666666</v>
      </c>
      <c r="BC115">
        <v>16.6666666666666</v>
      </c>
      <c r="BD115">
        <v>16.6666666666666</v>
      </c>
      <c r="BE115">
        <v>25</v>
      </c>
      <c r="BF115">
        <v>33.3333333333333</v>
      </c>
      <c r="BG115">
        <v>33.3333333333333</v>
      </c>
      <c r="BH115">
        <v>8.3333333333333304</v>
      </c>
      <c r="BI115">
        <v>33.3333333333333</v>
      </c>
      <c r="BJ115">
        <v>8.3333333333333304</v>
      </c>
      <c r="BK115">
        <v>25</v>
      </c>
      <c r="BL115">
        <v>41.6666666666666</v>
      </c>
      <c r="BM115">
        <v>-99</v>
      </c>
      <c r="BN115">
        <v>-11</v>
      </c>
      <c r="BO115">
        <v>17</v>
      </c>
      <c r="BP115">
        <v>-27.001194743130199</v>
      </c>
      <c r="BQ115">
        <v>20.1111111111111</v>
      </c>
      <c r="BR115">
        <v>41.8333333333333</v>
      </c>
    </row>
    <row r="116" spans="1:70" x14ac:dyDescent="0.2">
      <c r="A116" s="105"/>
      <c r="B116">
        <v>61019</v>
      </c>
      <c r="C116" s="94">
        <v>0.37384259259259256</v>
      </c>
      <c r="D116" s="95" t="s">
        <v>519</v>
      </c>
      <c r="E116" s="95"/>
      <c r="F116" t="s">
        <v>988</v>
      </c>
      <c r="G116">
        <v>4</v>
      </c>
      <c r="H116">
        <v>1054025</v>
      </c>
      <c r="I116" t="s">
        <v>868</v>
      </c>
      <c r="J116">
        <v>1</v>
      </c>
      <c r="K116">
        <v>88.8888888888888</v>
      </c>
      <c r="L116">
        <v>144</v>
      </c>
      <c r="M116">
        <v>880.6484375</v>
      </c>
      <c r="N116">
        <v>854</v>
      </c>
      <c r="O116">
        <v>974.73333333333301</v>
      </c>
      <c r="P116">
        <v>817.94117647058795</v>
      </c>
      <c r="Q116">
        <v>925.38235294117601</v>
      </c>
      <c r="R116">
        <v>806.93333333333305</v>
      </c>
      <c r="S116">
        <v>917.35555555555504</v>
      </c>
      <c r="T116">
        <v>889.68421052631504</v>
      </c>
      <c r="U116">
        <v>836.31111111111102</v>
      </c>
      <c r="V116">
        <v>1012.54545454545</v>
      </c>
      <c r="W116">
        <v>954.11111111111097</v>
      </c>
      <c r="X116">
        <v>951.7</v>
      </c>
      <c r="Y116">
        <v>828.5</v>
      </c>
      <c r="Z116">
        <v>839.6</v>
      </c>
      <c r="AA116">
        <v>789.33333333333303</v>
      </c>
      <c r="AB116">
        <v>957.33333333333303</v>
      </c>
      <c r="AC116">
        <v>915.2</v>
      </c>
      <c r="AD116">
        <v>901.91666666666595</v>
      </c>
      <c r="AE116">
        <v>871.29999999999905</v>
      </c>
      <c r="AF116">
        <v>852.55555555555497</v>
      </c>
      <c r="AG116">
        <v>711.09090909090901</v>
      </c>
      <c r="AH116">
        <v>941</v>
      </c>
      <c r="AI116">
        <v>735</v>
      </c>
      <c r="AJ116">
        <v>893.5</v>
      </c>
      <c r="AK116">
        <v>775.5</v>
      </c>
      <c r="AL116">
        <v>906</v>
      </c>
      <c r="AM116">
        <v>875.5</v>
      </c>
      <c r="AN116">
        <v>772</v>
      </c>
      <c r="AO116">
        <v>952</v>
      </c>
      <c r="AP116">
        <v>944</v>
      </c>
      <c r="AQ116">
        <v>852</v>
      </c>
      <c r="AR116">
        <v>742.5</v>
      </c>
      <c r="AS116">
        <v>811</v>
      </c>
      <c r="AT116">
        <v>713.5</v>
      </c>
      <c r="AU116">
        <v>945.5</v>
      </c>
      <c r="AV116">
        <v>886.5</v>
      </c>
      <c r="AW116">
        <v>836</v>
      </c>
      <c r="AX116">
        <v>893</v>
      </c>
      <c r="AY116">
        <v>844</v>
      </c>
      <c r="AZ116">
        <v>675</v>
      </c>
      <c r="BA116">
        <v>8.3333333333333304</v>
      </c>
      <c r="BB116">
        <v>25</v>
      </c>
      <c r="BC116">
        <v>16.6666666666666</v>
      </c>
      <c r="BD116">
        <v>0</v>
      </c>
      <c r="BE116">
        <v>16.6666666666666</v>
      </c>
      <c r="BF116">
        <v>0</v>
      </c>
      <c r="BG116">
        <v>0</v>
      </c>
      <c r="BH116">
        <v>16.6666666666666</v>
      </c>
      <c r="BI116">
        <v>0</v>
      </c>
      <c r="BJ116">
        <v>16.6666666666666</v>
      </c>
      <c r="BK116">
        <v>25</v>
      </c>
      <c r="BL116">
        <v>8.3333333333333304</v>
      </c>
      <c r="BM116">
        <v>47.5</v>
      </c>
      <c r="BN116">
        <v>-40.5</v>
      </c>
      <c r="BO116">
        <v>-30.5</v>
      </c>
      <c r="BP116">
        <v>49.350980392156799</v>
      </c>
      <c r="BQ116">
        <v>11.007843137255</v>
      </c>
      <c r="BR116">
        <v>-27.671345029239699</v>
      </c>
    </row>
    <row r="117" spans="1:70" x14ac:dyDescent="0.2">
      <c r="A117" s="102"/>
      <c r="B117" s="103">
        <v>61019</v>
      </c>
      <c r="C117" s="94">
        <v>0.38500000000000001</v>
      </c>
      <c r="D117" s="95" t="s">
        <v>521</v>
      </c>
      <c r="E117" s="95"/>
      <c r="F117" s="106" t="s">
        <v>989</v>
      </c>
      <c r="G117">
        <v>4</v>
      </c>
      <c r="H117">
        <v>875935</v>
      </c>
      <c r="I117" t="s">
        <v>868</v>
      </c>
      <c r="J117">
        <v>1</v>
      </c>
      <c r="K117">
        <v>72.9166666666666</v>
      </c>
      <c r="L117">
        <v>144</v>
      </c>
      <c r="M117">
        <v>1003.07619047619</v>
      </c>
      <c r="N117">
        <v>937</v>
      </c>
      <c r="O117">
        <v>1045.07407407407</v>
      </c>
      <c r="P117">
        <v>977.84</v>
      </c>
      <c r="Q117">
        <v>1021.96153846153</v>
      </c>
      <c r="R117">
        <v>966.25925925925901</v>
      </c>
      <c r="S117">
        <v>930.82051282051202</v>
      </c>
      <c r="T117">
        <v>1135.2083333333301</v>
      </c>
      <c r="U117">
        <v>994.66666666666595</v>
      </c>
      <c r="V117">
        <v>846.5</v>
      </c>
      <c r="W117">
        <v>1236.5</v>
      </c>
      <c r="X117">
        <v>1121.1818181818101</v>
      </c>
      <c r="Y117">
        <v>944.79999999999905</v>
      </c>
      <c r="Z117">
        <v>886</v>
      </c>
      <c r="AA117">
        <v>1056.79999999999</v>
      </c>
      <c r="AB117">
        <v>1027.6666666666599</v>
      </c>
      <c r="AC117">
        <v>1291.8571428571399</v>
      </c>
      <c r="AD117">
        <v>827.89999999999895</v>
      </c>
      <c r="AE117">
        <v>914</v>
      </c>
      <c r="AF117">
        <v>1058.8333333333301</v>
      </c>
      <c r="AG117">
        <v>963.27272727272702</v>
      </c>
      <c r="AH117">
        <v>954</v>
      </c>
      <c r="AI117">
        <v>864</v>
      </c>
      <c r="AJ117">
        <v>978.5</v>
      </c>
      <c r="AK117">
        <v>970</v>
      </c>
      <c r="AL117">
        <v>873</v>
      </c>
      <c r="AM117">
        <v>1191.5</v>
      </c>
      <c r="AN117">
        <v>952.5</v>
      </c>
      <c r="AO117">
        <v>840.5</v>
      </c>
      <c r="AP117">
        <v>1226.5</v>
      </c>
      <c r="AQ117">
        <v>1085</v>
      </c>
      <c r="AR117">
        <v>869.5</v>
      </c>
      <c r="AS117">
        <v>864</v>
      </c>
      <c r="AT117">
        <v>954.5</v>
      </c>
      <c r="AU117">
        <v>1020</v>
      </c>
      <c r="AV117">
        <v>1225</v>
      </c>
      <c r="AW117">
        <v>834.5</v>
      </c>
      <c r="AX117">
        <v>883.5</v>
      </c>
      <c r="AY117">
        <v>1087.5</v>
      </c>
      <c r="AZ117">
        <v>1033</v>
      </c>
      <c r="BA117">
        <v>16.6666666666666</v>
      </c>
      <c r="BB117">
        <v>50</v>
      </c>
      <c r="BC117">
        <v>8.3333333333333304</v>
      </c>
      <c r="BD117">
        <v>16.6666666666666</v>
      </c>
      <c r="BE117">
        <v>58.3333333333333</v>
      </c>
      <c r="BF117">
        <v>16.6666666666666</v>
      </c>
      <c r="BG117">
        <v>25</v>
      </c>
      <c r="BH117">
        <v>41.6666666666666</v>
      </c>
      <c r="BI117">
        <v>16.6666666666666</v>
      </c>
      <c r="BJ117">
        <v>16.6666666666666</v>
      </c>
      <c r="BK117">
        <v>50</v>
      </c>
      <c r="BL117">
        <v>8.3333333333333304</v>
      </c>
      <c r="BM117">
        <v>-24.5</v>
      </c>
      <c r="BN117">
        <v>-106</v>
      </c>
      <c r="BO117">
        <v>318.5</v>
      </c>
      <c r="BP117">
        <v>23.112535612535599</v>
      </c>
      <c r="BQ117">
        <v>11.580740740740699</v>
      </c>
      <c r="BR117">
        <v>204.38782051282001</v>
      </c>
    </row>
    <row r="118" spans="1:70" x14ac:dyDescent="0.2">
      <c r="A118" s="96"/>
      <c r="B118">
        <v>61019</v>
      </c>
      <c r="C118" s="94">
        <v>0.38525462962962959</v>
      </c>
      <c r="D118" s="95" t="s">
        <v>527</v>
      </c>
      <c r="E118" s="95"/>
      <c r="F118" t="s">
        <v>990</v>
      </c>
      <c r="G118">
        <v>4</v>
      </c>
      <c r="H118">
        <v>830780</v>
      </c>
      <c r="I118" t="s">
        <v>868</v>
      </c>
      <c r="J118">
        <v>1</v>
      </c>
      <c r="K118">
        <v>97.2222222222222</v>
      </c>
      <c r="L118">
        <v>144</v>
      </c>
      <c r="M118">
        <v>833.37857142857104</v>
      </c>
      <c r="N118">
        <v>789</v>
      </c>
      <c r="O118">
        <v>859.11764705882297</v>
      </c>
      <c r="P118">
        <v>817.51428571428505</v>
      </c>
      <c r="Q118">
        <v>860.82857142857097</v>
      </c>
      <c r="R118">
        <v>797.80555555555497</v>
      </c>
      <c r="S118">
        <v>815.5</v>
      </c>
      <c r="T118">
        <v>900.936170212766</v>
      </c>
      <c r="U118">
        <v>781.888888888888</v>
      </c>
      <c r="V118">
        <v>817.83333333333303</v>
      </c>
      <c r="W118">
        <v>942.25</v>
      </c>
      <c r="X118">
        <v>808.89999999999895</v>
      </c>
      <c r="Y118">
        <v>795.66666666666595</v>
      </c>
      <c r="Z118">
        <v>923.45454545454504</v>
      </c>
      <c r="AA118">
        <v>742.25</v>
      </c>
      <c r="AB118">
        <v>868</v>
      </c>
      <c r="AC118">
        <v>877.58333333333303</v>
      </c>
      <c r="AD118">
        <v>834.72727272727195</v>
      </c>
      <c r="AE118">
        <v>780.5</v>
      </c>
      <c r="AF118">
        <v>862.33333333333303</v>
      </c>
      <c r="AG118">
        <v>750.58333333333303</v>
      </c>
      <c r="AH118">
        <v>801</v>
      </c>
      <c r="AI118">
        <v>784</v>
      </c>
      <c r="AJ118">
        <v>799</v>
      </c>
      <c r="AK118">
        <v>733</v>
      </c>
      <c r="AL118">
        <v>774.5</v>
      </c>
      <c r="AM118">
        <v>879</v>
      </c>
      <c r="AN118">
        <v>765</v>
      </c>
      <c r="AO118">
        <v>783</v>
      </c>
      <c r="AP118">
        <v>974.5</v>
      </c>
      <c r="AQ118">
        <v>792.5</v>
      </c>
      <c r="AR118">
        <v>759.5</v>
      </c>
      <c r="AS118">
        <v>949</v>
      </c>
      <c r="AT118">
        <v>721</v>
      </c>
      <c r="AU118">
        <v>817.5</v>
      </c>
      <c r="AV118">
        <v>817</v>
      </c>
      <c r="AW118">
        <v>767</v>
      </c>
      <c r="AX118">
        <v>717</v>
      </c>
      <c r="AY118">
        <v>788</v>
      </c>
      <c r="AZ118">
        <v>734</v>
      </c>
      <c r="BA118">
        <v>0</v>
      </c>
      <c r="BB118">
        <v>0</v>
      </c>
      <c r="BC118">
        <v>16.6666666666666</v>
      </c>
      <c r="BD118">
        <v>0</v>
      </c>
      <c r="BE118">
        <v>8.3333333333333304</v>
      </c>
      <c r="BF118">
        <v>0</v>
      </c>
      <c r="BG118">
        <v>0</v>
      </c>
      <c r="BH118">
        <v>0</v>
      </c>
      <c r="BI118">
        <v>8.3333333333333304</v>
      </c>
      <c r="BJ118">
        <v>0</v>
      </c>
      <c r="BK118">
        <v>0</v>
      </c>
      <c r="BL118">
        <v>0</v>
      </c>
      <c r="BM118">
        <v>2</v>
      </c>
      <c r="BN118">
        <v>51</v>
      </c>
      <c r="BO118">
        <v>104.5</v>
      </c>
      <c r="BP118">
        <v>-1.71092436974788</v>
      </c>
      <c r="BQ118">
        <v>19.708730158730098</v>
      </c>
      <c r="BR118">
        <v>85.436170212766001</v>
      </c>
    </row>
    <row r="119" spans="1:70" x14ac:dyDescent="0.2">
      <c r="A119" s="91"/>
      <c r="B119">
        <v>61019</v>
      </c>
      <c r="C119" s="94">
        <v>0.385775462962963</v>
      </c>
      <c r="D119" s="95" t="s">
        <v>529</v>
      </c>
      <c r="E119" s="95"/>
      <c r="F119" t="s">
        <v>991</v>
      </c>
      <c r="G119">
        <v>4</v>
      </c>
      <c r="H119">
        <v>895122</v>
      </c>
      <c r="I119" t="s">
        <v>868</v>
      </c>
      <c r="J119">
        <v>1</v>
      </c>
      <c r="K119">
        <v>84.0277777777777</v>
      </c>
      <c r="L119">
        <v>144</v>
      </c>
      <c r="M119">
        <v>935.19834710743805</v>
      </c>
      <c r="N119">
        <v>903</v>
      </c>
      <c r="O119">
        <v>978.24137931034397</v>
      </c>
      <c r="P119">
        <v>902.13793103448199</v>
      </c>
      <c r="Q119">
        <v>903.36666666666599</v>
      </c>
      <c r="R119">
        <v>955.36363636363603</v>
      </c>
      <c r="S119">
        <v>912.95121951219505</v>
      </c>
      <c r="T119">
        <v>1000.66666666666</v>
      </c>
      <c r="U119">
        <v>902.36363636363603</v>
      </c>
      <c r="V119">
        <v>984.89999999999895</v>
      </c>
      <c r="W119">
        <v>1009.1111111111099</v>
      </c>
      <c r="X119">
        <v>943.79999999999905</v>
      </c>
      <c r="Y119">
        <v>836.72727272727195</v>
      </c>
      <c r="Z119">
        <v>963.28571428571399</v>
      </c>
      <c r="AA119">
        <v>928.63636363636294</v>
      </c>
      <c r="AB119">
        <v>984.7</v>
      </c>
      <c r="AC119">
        <v>903</v>
      </c>
      <c r="AD119">
        <v>829.72727272727195</v>
      </c>
      <c r="AE119">
        <v>853.1</v>
      </c>
      <c r="AF119">
        <v>1097.45454545454</v>
      </c>
      <c r="AG119">
        <v>910.33333333333303</v>
      </c>
      <c r="AH119">
        <v>964</v>
      </c>
      <c r="AI119">
        <v>898</v>
      </c>
      <c r="AJ119">
        <v>925</v>
      </c>
      <c r="AK119">
        <v>902</v>
      </c>
      <c r="AL119">
        <v>896</v>
      </c>
      <c r="AM119">
        <v>988.5</v>
      </c>
      <c r="AN119">
        <v>878</v>
      </c>
      <c r="AO119">
        <v>975.5</v>
      </c>
      <c r="AP119">
        <v>1008</v>
      </c>
      <c r="AQ119">
        <v>798</v>
      </c>
      <c r="AR119">
        <v>887</v>
      </c>
      <c r="AS119">
        <v>927</v>
      </c>
      <c r="AT119">
        <v>904</v>
      </c>
      <c r="AU119">
        <v>948.5</v>
      </c>
      <c r="AV119">
        <v>926</v>
      </c>
      <c r="AW119">
        <v>780</v>
      </c>
      <c r="AX119">
        <v>841.5</v>
      </c>
      <c r="AY119">
        <v>982</v>
      </c>
      <c r="AZ119">
        <v>878</v>
      </c>
      <c r="BA119">
        <v>16.6666666666666</v>
      </c>
      <c r="BB119">
        <v>25</v>
      </c>
      <c r="BC119">
        <v>16.6666666666666</v>
      </c>
      <c r="BD119">
        <v>8.3333333333333304</v>
      </c>
      <c r="BE119">
        <v>41.6666666666666</v>
      </c>
      <c r="BF119">
        <v>8.3333333333333304</v>
      </c>
      <c r="BG119">
        <v>16.6666666666666</v>
      </c>
      <c r="BH119">
        <v>25</v>
      </c>
      <c r="BI119">
        <v>8.3333333333333304</v>
      </c>
      <c r="BJ119">
        <v>16.6666666666666</v>
      </c>
      <c r="BK119">
        <v>8.3333333333333304</v>
      </c>
      <c r="BL119">
        <v>0</v>
      </c>
      <c r="BM119">
        <v>39</v>
      </c>
      <c r="BN119">
        <v>-4</v>
      </c>
      <c r="BO119">
        <v>92.5</v>
      </c>
      <c r="BP119">
        <v>74.874712643678194</v>
      </c>
      <c r="BQ119">
        <v>-53.225705329153499</v>
      </c>
      <c r="BR119">
        <v>87.715447154471406</v>
      </c>
    </row>
    <row r="120" spans="1:70" x14ac:dyDescent="0.2">
      <c r="A120" s="105"/>
      <c r="B120">
        <v>61019</v>
      </c>
      <c r="C120" s="94">
        <v>0.38733796296296297</v>
      </c>
      <c r="D120" s="95" t="s">
        <v>533</v>
      </c>
      <c r="E120" s="95"/>
      <c r="F120" t="s">
        <v>992</v>
      </c>
      <c r="G120">
        <v>4</v>
      </c>
      <c r="H120">
        <v>1039560</v>
      </c>
      <c r="I120" t="s">
        <v>868</v>
      </c>
      <c r="J120">
        <v>1</v>
      </c>
      <c r="K120">
        <v>84.0277777777777</v>
      </c>
      <c r="L120">
        <v>144</v>
      </c>
      <c r="M120">
        <v>914.94214876033004</v>
      </c>
      <c r="N120">
        <v>871</v>
      </c>
      <c r="O120">
        <v>933.79310344827502</v>
      </c>
      <c r="P120">
        <v>950.70588235294099</v>
      </c>
      <c r="Q120">
        <v>891.5</v>
      </c>
      <c r="R120">
        <v>878.06666666666604</v>
      </c>
      <c r="S120">
        <v>962.12820512820497</v>
      </c>
      <c r="T120">
        <v>936.48717948717899</v>
      </c>
      <c r="U120">
        <v>852.60465116278999</v>
      </c>
      <c r="V120">
        <v>883.875</v>
      </c>
      <c r="W120">
        <v>939.1</v>
      </c>
      <c r="X120">
        <v>965.27272727272702</v>
      </c>
      <c r="Y120">
        <v>1037.0909090908999</v>
      </c>
      <c r="Z120">
        <v>926.45454545454504</v>
      </c>
      <c r="AA120">
        <v>893.75</v>
      </c>
      <c r="AB120">
        <v>932.90909090908997</v>
      </c>
      <c r="AC120">
        <v>1029.25</v>
      </c>
      <c r="AD120">
        <v>718.444444444444</v>
      </c>
      <c r="AE120">
        <v>975.77777777777703</v>
      </c>
      <c r="AF120">
        <v>870.7</v>
      </c>
      <c r="AG120">
        <v>804.81818181818096</v>
      </c>
      <c r="AH120">
        <v>937</v>
      </c>
      <c r="AI120">
        <v>859</v>
      </c>
      <c r="AJ120">
        <v>842.5</v>
      </c>
      <c r="AK120">
        <v>859.5</v>
      </c>
      <c r="AL120">
        <v>887</v>
      </c>
      <c r="AM120">
        <v>955</v>
      </c>
      <c r="AN120">
        <v>814</v>
      </c>
      <c r="AO120">
        <v>821.5</v>
      </c>
      <c r="AP120">
        <v>990.5</v>
      </c>
      <c r="AQ120">
        <v>988</v>
      </c>
      <c r="AR120">
        <v>927</v>
      </c>
      <c r="AS120">
        <v>915</v>
      </c>
      <c r="AT120">
        <v>796</v>
      </c>
      <c r="AU120">
        <v>938</v>
      </c>
      <c r="AV120">
        <v>1033.5</v>
      </c>
      <c r="AW120">
        <v>735</v>
      </c>
      <c r="AX120">
        <v>991</v>
      </c>
      <c r="AY120">
        <v>874.5</v>
      </c>
      <c r="AZ120">
        <v>711</v>
      </c>
      <c r="BA120">
        <v>33.3333333333333</v>
      </c>
      <c r="BB120">
        <v>16.6666666666666</v>
      </c>
      <c r="BC120">
        <v>8.3333333333333304</v>
      </c>
      <c r="BD120">
        <v>8.3333333333333304</v>
      </c>
      <c r="BE120">
        <v>8.3333333333333304</v>
      </c>
      <c r="BF120">
        <v>0</v>
      </c>
      <c r="BG120">
        <v>8.3333333333333304</v>
      </c>
      <c r="BH120">
        <v>33.3333333333333</v>
      </c>
      <c r="BI120">
        <v>25</v>
      </c>
      <c r="BJ120">
        <v>25</v>
      </c>
      <c r="BK120">
        <v>16.6666666666666</v>
      </c>
      <c r="BL120">
        <v>8.3333333333333304</v>
      </c>
      <c r="BM120">
        <v>94.5</v>
      </c>
      <c r="BN120">
        <v>-0.5</v>
      </c>
      <c r="BO120">
        <v>68</v>
      </c>
      <c r="BP120">
        <v>42.293103448275801</v>
      </c>
      <c r="BQ120">
        <v>72.639215686274397</v>
      </c>
      <c r="BR120">
        <v>-25.6410256410256</v>
      </c>
    </row>
    <row r="121" spans="1:70" x14ac:dyDescent="0.2">
      <c r="A121" s="93"/>
      <c r="B121">
        <v>61019</v>
      </c>
      <c r="C121" s="94">
        <v>0.38810185185185181</v>
      </c>
      <c r="D121" s="95" t="s">
        <v>535</v>
      </c>
      <c r="E121" s="95"/>
      <c r="F121" t="s">
        <v>993</v>
      </c>
      <c r="G121">
        <v>4</v>
      </c>
      <c r="H121">
        <v>891266</v>
      </c>
      <c r="I121" t="s">
        <v>866</v>
      </c>
      <c r="J121">
        <v>1</v>
      </c>
      <c r="K121">
        <v>86.8055555555555</v>
      </c>
      <c r="L121">
        <v>144</v>
      </c>
      <c r="M121">
        <v>838.72799999999904</v>
      </c>
      <c r="N121">
        <v>797</v>
      </c>
      <c r="O121">
        <v>919.70588235294099</v>
      </c>
      <c r="P121">
        <v>889.27586206896501</v>
      </c>
      <c r="Q121">
        <v>789.1875</v>
      </c>
      <c r="R121">
        <v>750.93333333333305</v>
      </c>
      <c r="S121">
        <v>841.76744186046506</v>
      </c>
      <c r="T121">
        <v>893.41025641025601</v>
      </c>
      <c r="U121">
        <v>786.09302325581302</v>
      </c>
      <c r="V121">
        <v>925.54545454545405</v>
      </c>
      <c r="W121">
        <v>979</v>
      </c>
      <c r="X121">
        <v>860</v>
      </c>
      <c r="Y121">
        <v>947.29999999999905</v>
      </c>
      <c r="Z121">
        <v>1030.1111111111099</v>
      </c>
      <c r="AA121">
        <v>704.5</v>
      </c>
      <c r="AB121">
        <v>788.66666666666595</v>
      </c>
      <c r="AC121">
        <v>773.125</v>
      </c>
      <c r="AD121">
        <v>800.41666666666595</v>
      </c>
      <c r="AE121">
        <v>707.79999999999905</v>
      </c>
      <c r="AF121">
        <v>783.45454545454504</v>
      </c>
      <c r="AG121">
        <v>759.11111111111097</v>
      </c>
      <c r="AH121">
        <v>901.5</v>
      </c>
      <c r="AI121">
        <v>804</v>
      </c>
      <c r="AJ121">
        <v>763</v>
      </c>
      <c r="AK121">
        <v>723.5</v>
      </c>
      <c r="AL121">
        <v>804</v>
      </c>
      <c r="AM121">
        <v>822</v>
      </c>
      <c r="AN121">
        <v>757</v>
      </c>
      <c r="AO121">
        <v>953</v>
      </c>
      <c r="AP121">
        <v>934</v>
      </c>
      <c r="AQ121">
        <v>836.5</v>
      </c>
      <c r="AR121">
        <v>949.5</v>
      </c>
      <c r="AS121">
        <v>984</v>
      </c>
      <c r="AT121">
        <v>638</v>
      </c>
      <c r="AU121">
        <v>799</v>
      </c>
      <c r="AV121">
        <v>749</v>
      </c>
      <c r="AW121">
        <v>658</v>
      </c>
      <c r="AX121">
        <v>646.5</v>
      </c>
      <c r="AY121">
        <v>705</v>
      </c>
      <c r="AZ121">
        <v>746</v>
      </c>
      <c r="BA121">
        <v>8.3333333333333304</v>
      </c>
      <c r="BB121">
        <v>8.3333333333333304</v>
      </c>
      <c r="BC121">
        <v>0</v>
      </c>
      <c r="BD121">
        <v>16.6666666666666</v>
      </c>
      <c r="BE121">
        <v>25</v>
      </c>
      <c r="BF121">
        <v>16.6666666666666</v>
      </c>
      <c r="BG121">
        <v>0</v>
      </c>
      <c r="BH121">
        <v>33.3333333333333</v>
      </c>
      <c r="BI121">
        <v>0</v>
      </c>
      <c r="BJ121">
        <v>16.6666666666666</v>
      </c>
      <c r="BK121">
        <v>8.3333333333333304</v>
      </c>
      <c r="BL121">
        <v>25</v>
      </c>
      <c r="BM121">
        <v>138.5</v>
      </c>
      <c r="BN121">
        <v>80.5</v>
      </c>
      <c r="BO121">
        <v>18</v>
      </c>
      <c r="BP121">
        <v>130.51838235294099</v>
      </c>
      <c r="BQ121">
        <v>138.34252873563199</v>
      </c>
      <c r="BR121">
        <v>51.642814549791197</v>
      </c>
    </row>
    <row r="122" spans="1:70" x14ac:dyDescent="0.2">
      <c r="A122" s="96"/>
      <c r="B122">
        <v>61019</v>
      </c>
      <c r="C122" s="94">
        <v>0.39582175925925928</v>
      </c>
      <c r="D122" s="95" t="s">
        <v>541</v>
      </c>
      <c r="E122" s="95"/>
      <c r="F122" t="s">
        <v>994</v>
      </c>
      <c r="G122">
        <v>4</v>
      </c>
      <c r="H122">
        <v>894584</v>
      </c>
      <c r="I122" t="s">
        <v>868</v>
      </c>
      <c r="J122">
        <v>1</v>
      </c>
      <c r="K122">
        <v>75</v>
      </c>
      <c r="L122">
        <v>144</v>
      </c>
      <c r="M122">
        <v>1040.99074074074</v>
      </c>
      <c r="N122">
        <v>1039.5</v>
      </c>
      <c r="O122">
        <v>1093.0384615384601</v>
      </c>
      <c r="P122">
        <v>1022.3928571428499</v>
      </c>
      <c r="Q122">
        <v>1062.11538461538</v>
      </c>
      <c r="R122">
        <v>991.642857142857</v>
      </c>
      <c r="S122">
        <v>1039.1086956521699</v>
      </c>
      <c r="T122">
        <v>1168.7222222222199</v>
      </c>
      <c r="U122">
        <v>990.70454545454504</v>
      </c>
      <c r="V122">
        <v>1111.1818181818101</v>
      </c>
      <c r="W122">
        <v>1095.79999999999</v>
      </c>
      <c r="X122">
        <v>1071.7</v>
      </c>
      <c r="Y122">
        <v>990.41666666666595</v>
      </c>
      <c r="Z122">
        <v>1168.75</v>
      </c>
      <c r="AA122">
        <v>1005.58333333333</v>
      </c>
      <c r="AB122">
        <v>1073.4166666666599</v>
      </c>
      <c r="AC122">
        <v>1163.25</v>
      </c>
      <c r="AD122">
        <v>1008.1</v>
      </c>
      <c r="AE122">
        <v>982.72727272727195</v>
      </c>
      <c r="AF122">
        <v>1246</v>
      </c>
      <c r="AG122">
        <v>893.83333333333303</v>
      </c>
      <c r="AH122">
        <v>1083</v>
      </c>
      <c r="AI122">
        <v>1042</v>
      </c>
      <c r="AJ122">
        <v>1039.5</v>
      </c>
      <c r="AK122">
        <v>967</v>
      </c>
      <c r="AL122">
        <v>1005</v>
      </c>
      <c r="AM122">
        <v>1128.5</v>
      </c>
      <c r="AN122">
        <v>1003.5</v>
      </c>
      <c r="AO122">
        <v>1154</v>
      </c>
      <c r="AP122">
        <v>1115</v>
      </c>
      <c r="AQ122">
        <v>1044</v>
      </c>
      <c r="AR122">
        <v>922</v>
      </c>
      <c r="AS122">
        <v>1093.5</v>
      </c>
      <c r="AT122">
        <v>1048</v>
      </c>
      <c r="AU122">
        <v>1005</v>
      </c>
      <c r="AV122">
        <v>1150</v>
      </c>
      <c r="AW122">
        <v>1052.5</v>
      </c>
      <c r="AX122">
        <v>983</v>
      </c>
      <c r="AY122">
        <v>1208</v>
      </c>
      <c r="AZ122">
        <v>893</v>
      </c>
      <c r="BA122">
        <v>8.3333333333333304</v>
      </c>
      <c r="BB122">
        <v>58.3333333333333</v>
      </c>
      <c r="BC122">
        <v>16.6666666666666</v>
      </c>
      <c r="BD122">
        <v>0</v>
      </c>
      <c r="BE122">
        <v>66.6666666666666</v>
      </c>
      <c r="BF122">
        <v>0</v>
      </c>
      <c r="BG122">
        <v>0</v>
      </c>
      <c r="BH122">
        <v>66.6666666666666</v>
      </c>
      <c r="BI122">
        <v>16.6666666666666</v>
      </c>
      <c r="BJ122">
        <v>8.3333333333333304</v>
      </c>
      <c r="BK122">
        <v>58.3333333333333</v>
      </c>
      <c r="BL122">
        <v>0</v>
      </c>
      <c r="BM122">
        <v>43.5</v>
      </c>
      <c r="BN122">
        <v>75</v>
      </c>
      <c r="BO122">
        <v>123.5</v>
      </c>
      <c r="BP122">
        <v>30.923076923076898</v>
      </c>
      <c r="BQ122">
        <v>30.75</v>
      </c>
      <c r="BR122">
        <v>129.61352657004801</v>
      </c>
    </row>
    <row r="123" spans="1:70" x14ac:dyDescent="0.2">
      <c r="A123" s="102" t="s">
        <v>995</v>
      </c>
      <c r="B123" s="103">
        <v>61019</v>
      </c>
      <c r="C123" s="94">
        <v>0.39597222222222223</v>
      </c>
      <c r="D123" s="95" t="s">
        <v>543</v>
      </c>
      <c r="E123" s="95"/>
      <c r="F123" s="107" t="s">
        <v>996</v>
      </c>
      <c r="G123">
        <v>4</v>
      </c>
      <c r="H123">
        <v>904337</v>
      </c>
      <c r="I123" t="s">
        <v>868</v>
      </c>
      <c r="J123">
        <v>1</v>
      </c>
      <c r="K123">
        <v>62.5</v>
      </c>
      <c r="L123">
        <v>144</v>
      </c>
      <c r="M123">
        <v>943.7</v>
      </c>
      <c r="N123">
        <v>951</v>
      </c>
      <c r="O123">
        <v>937.19047619047603</v>
      </c>
      <c r="P123">
        <v>928.18181818181802</v>
      </c>
      <c r="Q123">
        <v>871.52173913043396</v>
      </c>
      <c r="R123">
        <v>1032.7916666666599</v>
      </c>
      <c r="S123">
        <v>991.5</v>
      </c>
      <c r="T123">
        <v>949.77272727272702</v>
      </c>
      <c r="U123">
        <v>897.5</v>
      </c>
      <c r="V123">
        <v>875.57142857142799</v>
      </c>
      <c r="W123">
        <v>1058.2857142857099</v>
      </c>
      <c r="X123">
        <v>877.71428571428498</v>
      </c>
      <c r="Y123">
        <v>1056</v>
      </c>
      <c r="Z123">
        <v>724.2</v>
      </c>
      <c r="AA123">
        <v>927.888888888888</v>
      </c>
      <c r="AB123">
        <v>888.444444444444</v>
      </c>
      <c r="AC123">
        <v>1020.25</v>
      </c>
      <c r="AD123">
        <v>796.79999999999905</v>
      </c>
      <c r="AE123">
        <v>1144.375</v>
      </c>
      <c r="AF123">
        <v>964.16666666666595</v>
      </c>
      <c r="AG123">
        <v>984.7</v>
      </c>
      <c r="AH123">
        <v>865</v>
      </c>
      <c r="AI123">
        <v>958.5</v>
      </c>
      <c r="AJ123">
        <v>879</v>
      </c>
      <c r="AK123">
        <v>1056</v>
      </c>
      <c r="AL123">
        <v>1056</v>
      </c>
      <c r="AM123">
        <v>952.5</v>
      </c>
      <c r="AN123">
        <v>877.5</v>
      </c>
      <c r="AO123">
        <v>768</v>
      </c>
      <c r="AP123">
        <v>1096</v>
      </c>
      <c r="AQ123">
        <v>865</v>
      </c>
      <c r="AR123">
        <v>1029</v>
      </c>
      <c r="AS123">
        <v>657</v>
      </c>
      <c r="AT123">
        <v>964</v>
      </c>
      <c r="AU123">
        <v>945</v>
      </c>
      <c r="AV123">
        <v>1032.5</v>
      </c>
      <c r="AW123">
        <v>758.5</v>
      </c>
      <c r="AX123">
        <v>1124</v>
      </c>
      <c r="AY123">
        <v>1006.5</v>
      </c>
      <c r="AZ123">
        <v>987.5</v>
      </c>
      <c r="BA123">
        <v>41.6666666666666</v>
      </c>
      <c r="BB123">
        <v>41.6666666666666</v>
      </c>
      <c r="BC123">
        <v>41.6666666666666</v>
      </c>
      <c r="BD123">
        <v>33.3333333333333</v>
      </c>
      <c r="BE123">
        <v>58.3333333333333</v>
      </c>
      <c r="BF123">
        <v>25</v>
      </c>
      <c r="BG123">
        <v>25</v>
      </c>
      <c r="BH123">
        <v>66.6666666666666</v>
      </c>
      <c r="BI123">
        <v>16.6666666666666</v>
      </c>
      <c r="BJ123">
        <v>33.3333333333333</v>
      </c>
      <c r="BK123">
        <v>50</v>
      </c>
      <c r="BL123">
        <v>16.6666666666666</v>
      </c>
      <c r="BM123">
        <v>-14</v>
      </c>
      <c r="BN123">
        <v>-97.5</v>
      </c>
      <c r="BO123">
        <v>-103.5</v>
      </c>
      <c r="BP123">
        <v>65.668737060041295</v>
      </c>
      <c r="BQ123">
        <v>-104.609848484848</v>
      </c>
      <c r="BR123">
        <v>-41.727272727272698</v>
      </c>
    </row>
    <row r="124" spans="1:70" x14ac:dyDescent="0.2">
      <c r="A124" s="91"/>
      <c r="B124">
        <v>61019</v>
      </c>
      <c r="C124" s="94">
        <v>0.39649305555555553</v>
      </c>
      <c r="D124" s="95" t="s">
        <v>545</v>
      </c>
      <c r="E124" s="95"/>
      <c r="F124" t="s">
        <v>997</v>
      </c>
      <c r="G124">
        <v>4</v>
      </c>
      <c r="H124">
        <v>911411</v>
      </c>
      <c r="I124" t="s">
        <v>868</v>
      </c>
      <c r="J124">
        <v>1</v>
      </c>
      <c r="K124">
        <v>72.9166666666666</v>
      </c>
      <c r="L124">
        <v>144</v>
      </c>
      <c r="M124">
        <v>993.73333333333301</v>
      </c>
      <c r="N124">
        <v>983</v>
      </c>
      <c r="O124">
        <v>1074.56666666666</v>
      </c>
      <c r="P124">
        <v>968.91666666666595</v>
      </c>
      <c r="Q124">
        <v>941.55555555555497</v>
      </c>
      <c r="R124">
        <v>976.20833333333303</v>
      </c>
      <c r="S124">
        <v>999.62857142857104</v>
      </c>
      <c r="T124">
        <v>1074.8235294117601</v>
      </c>
      <c r="U124">
        <v>911.41666666666595</v>
      </c>
      <c r="V124">
        <v>1021.39999999999</v>
      </c>
      <c r="W124">
        <v>1164.5</v>
      </c>
      <c r="X124">
        <v>1006.125</v>
      </c>
      <c r="Y124">
        <v>827.83333333333303</v>
      </c>
      <c r="Z124">
        <v>1127</v>
      </c>
      <c r="AA124">
        <v>927.1</v>
      </c>
      <c r="AB124">
        <v>1069.7</v>
      </c>
      <c r="AC124">
        <v>885</v>
      </c>
      <c r="AD124">
        <v>855.90909090908997</v>
      </c>
      <c r="AE124">
        <v>1012.1111111111099</v>
      </c>
      <c r="AF124">
        <v>1030.5</v>
      </c>
      <c r="AG124">
        <v>868</v>
      </c>
      <c r="AH124">
        <v>1110.5</v>
      </c>
      <c r="AI124">
        <v>1044.5</v>
      </c>
      <c r="AJ124">
        <v>886</v>
      </c>
      <c r="AK124">
        <v>920.5</v>
      </c>
      <c r="AL124">
        <v>1025</v>
      </c>
      <c r="AM124">
        <v>1126.5</v>
      </c>
      <c r="AN124">
        <v>897</v>
      </c>
      <c r="AO124">
        <v>1026.5</v>
      </c>
      <c r="AP124">
        <v>1243</v>
      </c>
      <c r="AQ124">
        <v>1010</v>
      </c>
      <c r="AR124">
        <v>982.5</v>
      </c>
      <c r="AS124">
        <v>1114.5</v>
      </c>
      <c r="AT124">
        <v>970.5</v>
      </c>
      <c r="AU124">
        <v>1207</v>
      </c>
      <c r="AV124">
        <v>879</v>
      </c>
      <c r="AW124">
        <v>873</v>
      </c>
      <c r="AX124">
        <v>872</v>
      </c>
      <c r="AY124">
        <v>1023</v>
      </c>
      <c r="AZ124">
        <v>915</v>
      </c>
      <c r="BA124">
        <v>16.6666666666666</v>
      </c>
      <c r="BB124">
        <v>0</v>
      </c>
      <c r="BC124">
        <v>33.3333333333333</v>
      </c>
      <c r="BD124">
        <v>50</v>
      </c>
      <c r="BE124">
        <v>33.3333333333333</v>
      </c>
      <c r="BF124">
        <v>16.6666666666666</v>
      </c>
      <c r="BG124">
        <v>16.6666666666666</v>
      </c>
      <c r="BH124">
        <v>50</v>
      </c>
      <c r="BI124">
        <v>8.3333333333333304</v>
      </c>
      <c r="BJ124">
        <v>25</v>
      </c>
      <c r="BK124">
        <v>33.3333333333333</v>
      </c>
      <c r="BL124">
        <v>41.6666666666666</v>
      </c>
      <c r="BM124">
        <v>224.5</v>
      </c>
      <c r="BN124">
        <v>124</v>
      </c>
      <c r="BO124">
        <v>101.5</v>
      </c>
      <c r="BP124">
        <v>133.01111111111101</v>
      </c>
      <c r="BQ124">
        <v>-7.2916666666667398</v>
      </c>
      <c r="BR124">
        <v>75.194957983193206</v>
      </c>
    </row>
    <row r="125" spans="1:70" x14ac:dyDescent="0.2">
      <c r="A125" s="93"/>
      <c r="B125">
        <v>61019</v>
      </c>
      <c r="C125" s="94">
        <v>0.39868055555555554</v>
      </c>
      <c r="D125" s="95" t="s">
        <v>547</v>
      </c>
      <c r="E125" s="95"/>
      <c r="F125" t="s">
        <v>998</v>
      </c>
      <c r="G125">
        <v>4</v>
      </c>
      <c r="H125">
        <v>970902</v>
      </c>
      <c r="I125" t="s">
        <v>866</v>
      </c>
      <c r="J125">
        <v>1</v>
      </c>
      <c r="K125">
        <v>93.75</v>
      </c>
      <c r="L125">
        <v>144</v>
      </c>
      <c r="M125">
        <v>820.46666666666601</v>
      </c>
      <c r="N125">
        <v>784</v>
      </c>
      <c r="O125">
        <v>847.51612903225805</v>
      </c>
      <c r="P125">
        <v>826.65625</v>
      </c>
      <c r="Q125">
        <v>838.66666666666595</v>
      </c>
      <c r="R125">
        <v>773.47222222222194</v>
      </c>
      <c r="S125">
        <v>775.76086956521704</v>
      </c>
      <c r="T125">
        <v>950.40476190476102</v>
      </c>
      <c r="U125">
        <v>748.10638297872299</v>
      </c>
      <c r="V125">
        <v>848</v>
      </c>
      <c r="W125">
        <v>974.75</v>
      </c>
      <c r="X125">
        <v>754.45454545454504</v>
      </c>
      <c r="Y125">
        <v>682.5</v>
      </c>
      <c r="Z125">
        <v>997.1</v>
      </c>
      <c r="AA125">
        <v>804.75</v>
      </c>
      <c r="AB125">
        <v>817.16666666666595</v>
      </c>
      <c r="AC125">
        <v>956.08333333333303</v>
      </c>
      <c r="AD125">
        <v>742.75</v>
      </c>
      <c r="AE125">
        <v>739.83333333333303</v>
      </c>
      <c r="AF125">
        <v>889.58333333333303</v>
      </c>
      <c r="AG125">
        <v>691</v>
      </c>
      <c r="AH125">
        <v>824</v>
      </c>
      <c r="AI125">
        <v>768.5</v>
      </c>
      <c r="AJ125">
        <v>788.5</v>
      </c>
      <c r="AK125">
        <v>780.5</v>
      </c>
      <c r="AL125">
        <v>756</v>
      </c>
      <c r="AM125">
        <v>895.5</v>
      </c>
      <c r="AN125">
        <v>718</v>
      </c>
      <c r="AO125">
        <v>812.5</v>
      </c>
      <c r="AP125">
        <v>905.5</v>
      </c>
      <c r="AQ125">
        <v>732</v>
      </c>
      <c r="AR125">
        <v>661.5</v>
      </c>
      <c r="AS125">
        <v>924</v>
      </c>
      <c r="AT125">
        <v>734.5</v>
      </c>
      <c r="AU125">
        <v>787.5</v>
      </c>
      <c r="AV125">
        <v>913.5</v>
      </c>
      <c r="AW125">
        <v>707</v>
      </c>
      <c r="AX125">
        <v>769</v>
      </c>
      <c r="AY125">
        <v>815</v>
      </c>
      <c r="AZ125">
        <v>705</v>
      </c>
      <c r="BA125">
        <v>0</v>
      </c>
      <c r="BB125">
        <v>33.3333333333333</v>
      </c>
      <c r="BC125">
        <v>8.3333333333333304</v>
      </c>
      <c r="BD125">
        <v>16.6666666666666</v>
      </c>
      <c r="BE125">
        <v>16.6666666666666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35.5</v>
      </c>
      <c r="BN125">
        <v>-12</v>
      </c>
      <c r="BO125">
        <v>139.5</v>
      </c>
      <c r="BP125">
        <v>8.8494623655913909</v>
      </c>
      <c r="BQ125">
        <v>53.1840277777777</v>
      </c>
      <c r="BR125">
        <v>174.64389233954401</v>
      </c>
    </row>
    <row r="126" spans="1:70" x14ac:dyDescent="0.2">
      <c r="A126" s="105" t="s">
        <v>999</v>
      </c>
      <c r="B126">
        <v>61019</v>
      </c>
      <c r="C126" s="94">
        <v>0.39999999999999997</v>
      </c>
      <c r="D126" s="95" t="s">
        <v>549</v>
      </c>
      <c r="E126" s="95"/>
      <c r="F126" t="s">
        <v>1000</v>
      </c>
      <c r="G126">
        <v>4</v>
      </c>
      <c r="H126">
        <v>970868</v>
      </c>
      <c r="I126" t="s">
        <v>868</v>
      </c>
      <c r="J126">
        <v>1</v>
      </c>
      <c r="K126">
        <v>50</v>
      </c>
      <c r="L126">
        <v>144</v>
      </c>
      <c r="M126">
        <v>676.388888888888</v>
      </c>
      <c r="N126">
        <v>653.5</v>
      </c>
      <c r="O126">
        <v>787.05263157894694</v>
      </c>
      <c r="P126">
        <v>606.73333333333301</v>
      </c>
      <c r="Q126">
        <v>655.04999999999905</v>
      </c>
      <c r="R126">
        <v>641.33333333333303</v>
      </c>
      <c r="S126">
        <v>611.52173913043396</v>
      </c>
      <c r="T126">
        <v>711.76190476190402</v>
      </c>
      <c r="U126">
        <v>703.142857142857</v>
      </c>
      <c r="V126">
        <v>857.5</v>
      </c>
      <c r="W126">
        <v>814.33333333333303</v>
      </c>
      <c r="X126">
        <v>703.28571428571399</v>
      </c>
      <c r="Y126">
        <v>662.33333333333303</v>
      </c>
      <c r="Z126">
        <v>518.75</v>
      </c>
      <c r="AA126">
        <v>610.39999999999895</v>
      </c>
      <c r="AB126">
        <v>336.8</v>
      </c>
      <c r="AC126">
        <v>718.42857142857099</v>
      </c>
      <c r="AD126">
        <v>798.5</v>
      </c>
      <c r="AE126">
        <v>543.66666666666595</v>
      </c>
      <c r="AF126">
        <v>739.25</v>
      </c>
      <c r="AG126">
        <v>665.625</v>
      </c>
      <c r="AH126">
        <v>695</v>
      </c>
      <c r="AI126">
        <v>605</v>
      </c>
      <c r="AJ126">
        <v>593</v>
      </c>
      <c r="AK126">
        <v>617</v>
      </c>
      <c r="AL126">
        <v>581</v>
      </c>
      <c r="AM126">
        <v>674</v>
      </c>
      <c r="AN126">
        <v>663</v>
      </c>
      <c r="AO126">
        <v>926.5</v>
      </c>
      <c r="AP126">
        <v>757</v>
      </c>
      <c r="AQ126">
        <v>665</v>
      </c>
      <c r="AR126">
        <v>636.5</v>
      </c>
      <c r="AS126">
        <v>505</v>
      </c>
      <c r="AT126">
        <v>644</v>
      </c>
      <c r="AU126">
        <v>380</v>
      </c>
      <c r="AV126">
        <v>678</v>
      </c>
      <c r="AW126">
        <v>886</v>
      </c>
      <c r="AX126">
        <v>509.5</v>
      </c>
      <c r="AY126">
        <v>742</v>
      </c>
      <c r="AZ126">
        <v>634.5</v>
      </c>
      <c r="BA126">
        <v>50</v>
      </c>
      <c r="BB126">
        <v>50</v>
      </c>
      <c r="BC126">
        <v>41.6666666666666</v>
      </c>
      <c r="BD126">
        <v>50</v>
      </c>
      <c r="BE126">
        <v>66.6666666666666</v>
      </c>
      <c r="BF126">
        <v>58.3333333333333</v>
      </c>
      <c r="BG126">
        <v>58.3333333333333</v>
      </c>
      <c r="BH126">
        <v>41.6666666666666</v>
      </c>
      <c r="BI126">
        <v>33.3333333333333</v>
      </c>
      <c r="BJ126">
        <v>50</v>
      </c>
      <c r="BK126">
        <v>66.6666666666666</v>
      </c>
      <c r="BL126">
        <v>33.3333333333333</v>
      </c>
      <c r="BM126">
        <v>102</v>
      </c>
      <c r="BN126">
        <v>-12</v>
      </c>
      <c r="BO126">
        <v>93</v>
      </c>
      <c r="BP126">
        <v>132.00263157894699</v>
      </c>
      <c r="BQ126">
        <v>-34.6</v>
      </c>
      <c r="BR126">
        <v>100.24016563147001</v>
      </c>
    </row>
    <row r="127" spans="1:70" x14ac:dyDescent="0.2">
      <c r="A127" s="96"/>
      <c r="B127">
        <v>61019</v>
      </c>
      <c r="C127" s="94">
        <v>0.40760416666666671</v>
      </c>
      <c r="D127" s="95" t="s">
        <v>551</v>
      </c>
      <c r="E127" s="95"/>
      <c r="F127" t="s">
        <v>1001</v>
      </c>
      <c r="G127">
        <v>4</v>
      </c>
      <c r="H127">
        <v>786078</v>
      </c>
      <c r="I127" t="s">
        <v>868</v>
      </c>
      <c r="J127">
        <v>1</v>
      </c>
      <c r="K127">
        <v>93.75</v>
      </c>
      <c r="L127">
        <v>144</v>
      </c>
      <c r="M127">
        <v>725.51851851851802</v>
      </c>
      <c r="N127">
        <v>705</v>
      </c>
      <c r="O127">
        <v>817.36111111111097</v>
      </c>
      <c r="P127">
        <v>705.1875</v>
      </c>
      <c r="Q127">
        <v>668.15625</v>
      </c>
      <c r="R127">
        <v>702.08571428571395</v>
      </c>
      <c r="S127">
        <v>669.9375</v>
      </c>
      <c r="T127">
        <v>795.80952380952294</v>
      </c>
      <c r="U127">
        <v>719.2</v>
      </c>
      <c r="V127">
        <v>729.66666666666595</v>
      </c>
      <c r="W127">
        <v>879.16666666666595</v>
      </c>
      <c r="X127">
        <v>843.25</v>
      </c>
      <c r="Y127">
        <v>670.16666666666595</v>
      </c>
      <c r="Z127">
        <v>757.5</v>
      </c>
      <c r="AA127">
        <v>705.33333333333303</v>
      </c>
      <c r="AB127">
        <v>611</v>
      </c>
      <c r="AC127">
        <v>775.5</v>
      </c>
      <c r="AD127">
        <v>629.39999999999895</v>
      </c>
      <c r="AE127">
        <v>668.91666666666595</v>
      </c>
      <c r="AF127">
        <v>754.91666666666595</v>
      </c>
      <c r="AG127">
        <v>680.63636363636294</v>
      </c>
      <c r="AH127">
        <v>764.5</v>
      </c>
      <c r="AI127">
        <v>677.5</v>
      </c>
      <c r="AJ127">
        <v>658</v>
      </c>
      <c r="AK127">
        <v>709</v>
      </c>
      <c r="AL127">
        <v>659</v>
      </c>
      <c r="AM127">
        <v>795</v>
      </c>
      <c r="AN127">
        <v>662</v>
      </c>
      <c r="AO127">
        <v>686.5</v>
      </c>
      <c r="AP127">
        <v>818</v>
      </c>
      <c r="AQ127">
        <v>764.5</v>
      </c>
      <c r="AR127">
        <v>677.5</v>
      </c>
      <c r="AS127">
        <v>797.5</v>
      </c>
      <c r="AT127">
        <v>659</v>
      </c>
      <c r="AU127">
        <v>599</v>
      </c>
      <c r="AV127">
        <v>756.5</v>
      </c>
      <c r="AW127">
        <v>559</v>
      </c>
      <c r="AX127">
        <v>696</v>
      </c>
      <c r="AY127">
        <v>750</v>
      </c>
      <c r="AZ127">
        <v>642</v>
      </c>
      <c r="BA127">
        <v>0</v>
      </c>
      <c r="BB127">
        <v>0</v>
      </c>
      <c r="BC127">
        <v>0</v>
      </c>
      <c r="BD127">
        <v>0</v>
      </c>
      <c r="BE127">
        <v>33.3333333333333</v>
      </c>
      <c r="BF127">
        <v>0</v>
      </c>
      <c r="BG127">
        <v>0</v>
      </c>
      <c r="BH127">
        <v>16.6666666666666</v>
      </c>
      <c r="BI127">
        <v>16.6666666666666</v>
      </c>
      <c r="BJ127">
        <v>0</v>
      </c>
      <c r="BK127">
        <v>0</v>
      </c>
      <c r="BL127">
        <v>8.3333333333333304</v>
      </c>
      <c r="BM127">
        <v>106.5</v>
      </c>
      <c r="BN127">
        <v>-31.5</v>
      </c>
      <c r="BO127">
        <v>136</v>
      </c>
      <c r="BP127">
        <v>149.204861111111</v>
      </c>
      <c r="BQ127">
        <v>3.1017857142857101</v>
      </c>
      <c r="BR127">
        <v>125.872023809523</v>
      </c>
    </row>
    <row r="128" spans="1:70" x14ac:dyDescent="0.2">
      <c r="A128" s="91"/>
      <c r="B128">
        <v>61019</v>
      </c>
      <c r="C128" s="94">
        <v>0.40782407407407412</v>
      </c>
      <c r="D128" s="95" t="s">
        <v>553</v>
      </c>
      <c r="E128" s="95"/>
      <c r="F128" t="s">
        <v>1002</v>
      </c>
      <c r="G128">
        <v>4</v>
      </c>
      <c r="H128">
        <v>811337</v>
      </c>
      <c r="I128" t="s">
        <v>868</v>
      </c>
      <c r="J128">
        <v>1</v>
      </c>
      <c r="K128">
        <v>92.3611111111111</v>
      </c>
      <c r="L128">
        <v>144</v>
      </c>
      <c r="M128">
        <v>803.75187969924798</v>
      </c>
      <c r="N128">
        <v>737</v>
      </c>
      <c r="O128">
        <v>836.83870967741905</v>
      </c>
      <c r="P128">
        <v>846.84375</v>
      </c>
      <c r="Q128">
        <v>775.02857142857101</v>
      </c>
      <c r="R128">
        <v>763.77142857142803</v>
      </c>
      <c r="S128">
        <v>728.8125</v>
      </c>
      <c r="T128">
        <v>941.47500000000002</v>
      </c>
      <c r="U128">
        <v>761.26666666666597</v>
      </c>
      <c r="V128">
        <v>750.75</v>
      </c>
      <c r="W128">
        <v>970.125</v>
      </c>
      <c r="X128">
        <v>833.81818181818096</v>
      </c>
      <c r="Y128">
        <v>731.33333333333303</v>
      </c>
      <c r="Z128">
        <v>905.888888888888</v>
      </c>
      <c r="AA128">
        <v>924.54545454545405</v>
      </c>
      <c r="AB128">
        <v>733.33333333333303</v>
      </c>
      <c r="AC128">
        <v>908.54545454545405</v>
      </c>
      <c r="AD128">
        <v>694.33333333333303</v>
      </c>
      <c r="AE128">
        <v>699.83333333333303</v>
      </c>
      <c r="AF128">
        <v>979.25</v>
      </c>
      <c r="AG128">
        <v>598.45454545454504</v>
      </c>
      <c r="AH128">
        <v>809</v>
      </c>
      <c r="AI128">
        <v>758.5</v>
      </c>
      <c r="AJ128">
        <v>697</v>
      </c>
      <c r="AK128">
        <v>676</v>
      </c>
      <c r="AL128">
        <v>695.5</v>
      </c>
      <c r="AM128">
        <v>867.5</v>
      </c>
      <c r="AN128">
        <v>691</v>
      </c>
      <c r="AO128">
        <v>704.5</v>
      </c>
      <c r="AP128">
        <v>983.5</v>
      </c>
      <c r="AQ128">
        <v>750</v>
      </c>
      <c r="AR128">
        <v>702.5</v>
      </c>
      <c r="AS128">
        <v>769</v>
      </c>
      <c r="AT128">
        <v>787</v>
      </c>
      <c r="AU128">
        <v>669</v>
      </c>
      <c r="AV128">
        <v>832</v>
      </c>
      <c r="AW128">
        <v>628</v>
      </c>
      <c r="AX128">
        <v>707</v>
      </c>
      <c r="AY128">
        <v>870.5</v>
      </c>
      <c r="AZ128">
        <v>608</v>
      </c>
      <c r="BA128">
        <v>0</v>
      </c>
      <c r="BB128">
        <v>33.3333333333333</v>
      </c>
      <c r="BC128">
        <v>8.3333333333333304</v>
      </c>
      <c r="BD128">
        <v>0</v>
      </c>
      <c r="BE128">
        <v>25</v>
      </c>
      <c r="BF128">
        <v>8.3333333333333304</v>
      </c>
      <c r="BG128">
        <v>0</v>
      </c>
      <c r="BH128">
        <v>8.3333333333333304</v>
      </c>
      <c r="BI128">
        <v>0</v>
      </c>
      <c r="BJ128">
        <v>0</v>
      </c>
      <c r="BK128">
        <v>0</v>
      </c>
      <c r="BL128">
        <v>8.3333333333333304</v>
      </c>
      <c r="BM128">
        <v>112</v>
      </c>
      <c r="BN128">
        <v>82.5</v>
      </c>
      <c r="BO128">
        <v>172</v>
      </c>
      <c r="BP128">
        <v>61.810138248847899</v>
      </c>
      <c r="BQ128">
        <v>83.0723214285713</v>
      </c>
      <c r="BR128">
        <v>212.66249999999999</v>
      </c>
    </row>
    <row r="129" spans="1:70" x14ac:dyDescent="0.2">
      <c r="A129" s="102"/>
      <c r="B129" s="103">
        <v>61019</v>
      </c>
      <c r="C129" s="94">
        <v>0.40765046296296298</v>
      </c>
      <c r="D129" s="95" t="s">
        <v>561</v>
      </c>
      <c r="E129" s="95"/>
      <c r="F129" s="108" t="s">
        <v>1003</v>
      </c>
      <c r="G129">
        <v>4</v>
      </c>
      <c r="H129">
        <v>860583</v>
      </c>
      <c r="I129" t="s">
        <v>868</v>
      </c>
      <c r="J129">
        <v>1</v>
      </c>
      <c r="K129">
        <v>95.8333333333333</v>
      </c>
      <c r="L129">
        <v>144</v>
      </c>
      <c r="M129">
        <v>920.13768115942003</v>
      </c>
      <c r="N129">
        <v>894</v>
      </c>
      <c r="O129">
        <v>950.36363636363603</v>
      </c>
      <c r="P129">
        <v>875.6</v>
      </c>
      <c r="Q129">
        <v>927.94285714285695</v>
      </c>
      <c r="R129">
        <v>928.37142857142805</v>
      </c>
      <c r="S129">
        <v>881.64583333333303</v>
      </c>
      <c r="T129">
        <v>1029.77272727272</v>
      </c>
      <c r="U129">
        <v>855.43478260869495</v>
      </c>
      <c r="V129">
        <v>866.33333333333303</v>
      </c>
      <c r="W129">
        <v>1114</v>
      </c>
      <c r="X129">
        <v>893.27272727272702</v>
      </c>
      <c r="Y129">
        <v>865.41666666666595</v>
      </c>
      <c r="Z129">
        <v>983.5</v>
      </c>
      <c r="AA129">
        <v>769</v>
      </c>
      <c r="AB129">
        <v>890.33333333333303</v>
      </c>
      <c r="AC129">
        <v>1036.3636363636299</v>
      </c>
      <c r="AD129">
        <v>866.16666666666595</v>
      </c>
      <c r="AE129">
        <v>904.5</v>
      </c>
      <c r="AF129">
        <v>997.09090909090901</v>
      </c>
      <c r="AG129">
        <v>889.25</v>
      </c>
      <c r="AH129">
        <v>930</v>
      </c>
      <c r="AI129">
        <v>872</v>
      </c>
      <c r="AJ129">
        <v>887</v>
      </c>
      <c r="AK129">
        <v>924</v>
      </c>
      <c r="AL129">
        <v>854.5</v>
      </c>
      <c r="AM129">
        <v>1015.5</v>
      </c>
      <c r="AN129">
        <v>821.5</v>
      </c>
      <c r="AO129">
        <v>779</v>
      </c>
      <c r="AP129">
        <v>1117</v>
      </c>
      <c r="AQ129">
        <v>913</v>
      </c>
      <c r="AR129">
        <v>807.5</v>
      </c>
      <c r="AS129">
        <v>967</v>
      </c>
      <c r="AT129">
        <v>795</v>
      </c>
      <c r="AU129">
        <v>866</v>
      </c>
      <c r="AV129">
        <v>983</v>
      </c>
      <c r="AW129">
        <v>823</v>
      </c>
      <c r="AX129">
        <v>908</v>
      </c>
      <c r="AY129">
        <v>1028</v>
      </c>
      <c r="AZ129">
        <v>771</v>
      </c>
      <c r="BA129">
        <v>0</v>
      </c>
      <c r="BB129">
        <v>16.6666666666666</v>
      </c>
      <c r="BC129">
        <v>8.3333333333333304</v>
      </c>
      <c r="BD129">
        <v>0</v>
      </c>
      <c r="BE129">
        <v>0</v>
      </c>
      <c r="BF129">
        <v>8.3333333333333304</v>
      </c>
      <c r="BG129">
        <v>0</v>
      </c>
      <c r="BH129">
        <v>8.3333333333333304</v>
      </c>
      <c r="BI129">
        <v>0</v>
      </c>
      <c r="BJ129">
        <v>0</v>
      </c>
      <c r="BK129">
        <v>8.3333333333333304</v>
      </c>
      <c r="BL129">
        <v>0</v>
      </c>
      <c r="BM129">
        <v>43</v>
      </c>
      <c r="BN129">
        <v>-52</v>
      </c>
      <c r="BO129">
        <v>161</v>
      </c>
      <c r="BP129">
        <v>22.420779220779099</v>
      </c>
      <c r="BQ129">
        <v>-52.771428571428601</v>
      </c>
      <c r="BR129">
        <v>148.126893939393</v>
      </c>
    </row>
    <row r="130" spans="1:70" x14ac:dyDescent="0.2">
      <c r="A130" s="93"/>
      <c r="B130">
        <v>61019</v>
      </c>
      <c r="C130" s="94">
        <v>0.41003472222222226</v>
      </c>
      <c r="D130" s="95" t="s">
        <v>563</v>
      </c>
      <c r="E130" s="95"/>
      <c r="F130" t="s">
        <v>1004</v>
      </c>
      <c r="G130">
        <v>4</v>
      </c>
      <c r="H130">
        <v>1259350</v>
      </c>
      <c r="I130" t="s">
        <v>866</v>
      </c>
      <c r="J130">
        <v>1</v>
      </c>
      <c r="K130">
        <v>71.5277777777777</v>
      </c>
      <c r="L130">
        <v>144</v>
      </c>
      <c r="M130">
        <v>765.58252427184402</v>
      </c>
      <c r="N130">
        <v>728</v>
      </c>
      <c r="O130">
        <v>841.86363636363603</v>
      </c>
      <c r="P130">
        <v>733.63333333333298</v>
      </c>
      <c r="Q130">
        <v>780.55999999999904</v>
      </c>
      <c r="R130">
        <v>723.5</v>
      </c>
      <c r="S130">
        <v>763.1</v>
      </c>
      <c r="T130">
        <v>831.33333333333303</v>
      </c>
      <c r="U130">
        <v>727.66666666666595</v>
      </c>
      <c r="V130">
        <v>894.16666666666595</v>
      </c>
      <c r="W130">
        <v>892.125</v>
      </c>
      <c r="X130">
        <v>752.375</v>
      </c>
      <c r="Y130">
        <v>710.25</v>
      </c>
      <c r="Z130">
        <v>852.875</v>
      </c>
      <c r="AA130">
        <v>666.29999999999905</v>
      </c>
      <c r="AB130">
        <v>790.83333333333303</v>
      </c>
      <c r="AC130">
        <v>805.75</v>
      </c>
      <c r="AD130">
        <v>755.66666666666595</v>
      </c>
      <c r="AE130">
        <v>714.6</v>
      </c>
      <c r="AF130">
        <v>692.25</v>
      </c>
      <c r="AG130">
        <v>741.33333333333303</v>
      </c>
      <c r="AH130">
        <v>746</v>
      </c>
      <c r="AI130">
        <v>725.5</v>
      </c>
      <c r="AJ130">
        <v>733</v>
      </c>
      <c r="AK130">
        <v>667</v>
      </c>
      <c r="AL130">
        <v>708</v>
      </c>
      <c r="AM130">
        <v>836</v>
      </c>
      <c r="AN130">
        <v>691</v>
      </c>
      <c r="AO130">
        <v>855</v>
      </c>
      <c r="AP130">
        <v>716.5</v>
      </c>
      <c r="AQ130">
        <v>676.5</v>
      </c>
      <c r="AR130">
        <v>708</v>
      </c>
      <c r="AS130">
        <v>895</v>
      </c>
      <c r="AT130">
        <v>704.5</v>
      </c>
      <c r="AU130">
        <v>672.5</v>
      </c>
      <c r="AV130">
        <v>865.5</v>
      </c>
      <c r="AW130">
        <v>733</v>
      </c>
      <c r="AX130">
        <v>647.5</v>
      </c>
      <c r="AY130">
        <v>680</v>
      </c>
      <c r="AZ130">
        <v>730</v>
      </c>
      <c r="BA130">
        <v>50</v>
      </c>
      <c r="BB130">
        <v>33.3333333333333</v>
      </c>
      <c r="BC130">
        <v>33.3333333333333</v>
      </c>
      <c r="BD130">
        <v>0</v>
      </c>
      <c r="BE130">
        <v>33.3333333333333</v>
      </c>
      <c r="BF130">
        <v>16.6666666666666</v>
      </c>
      <c r="BG130">
        <v>0</v>
      </c>
      <c r="BH130">
        <v>66.6666666666666</v>
      </c>
      <c r="BI130">
        <v>25</v>
      </c>
      <c r="BJ130">
        <v>16.6666666666666</v>
      </c>
      <c r="BK130">
        <v>66.6666666666666</v>
      </c>
      <c r="BL130">
        <v>0</v>
      </c>
      <c r="BM130">
        <v>13</v>
      </c>
      <c r="BN130">
        <v>58.5</v>
      </c>
      <c r="BO130">
        <v>128</v>
      </c>
      <c r="BP130">
        <v>61.303636363636301</v>
      </c>
      <c r="BQ130">
        <v>10.133333333333301</v>
      </c>
      <c r="BR130">
        <v>68.233333333333306</v>
      </c>
    </row>
    <row r="131" spans="1:70" x14ac:dyDescent="0.2">
      <c r="A131" s="105"/>
      <c r="B131">
        <v>61019</v>
      </c>
      <c r="C131" s="94">
        <v>0.41175925925925921</v>
      </c>
      <c r="D131" s="95" t="s">
        <v>573</v>
      </c>
      <c r="E131" s="95"/>
      <c r="F131" t="s">
        <v>1005</v>
      </c>
      <c r="G131">
        <v>4</v>
      </c>
      <c r="H131">
        <v>923943</v>
      </c>
      <c r="I131" t="s">
        <v>868</v>
      </c>
      <c r="J131">
        <v>1</v>
      </c>
      <c r="K131">
        <v>90.2777777777777</v>
      </c>
      <c r="L131">
        <v>144</v>
      </c>
      <c r="M131">
        <v>577.06923076922999</v>
      </c>
      <c r="N131">
        <v>571</v>
      </c>
      <c r="O131">
        <v>623.17647058823502</v>
      </c>
      <c r="P131">
        <v>574.79411764705799</v>
      </c>
      <c r="Q131">
        <v>581.70000000000005</v>
      </c>
      <c r="R131">
        <v>526.15625</v>
      </c>
      <c r="S131">
        <v>540.26086956521704</v>
      </c>
      <c r="T131">
        <v>670.61538461538396</v>
      </c>
      <c r="U131">
        <v>533.62222222222204</v>
      </c>
      <c r="V131">
        <v>574.25</v>
      </c>
      <c r="W131">
        <v>709.6</v>
      </c>
      <c r="X131">
        <v>600.08333333333303</v>
      </c>
      <c r="Y131">
        <v>579.81818181818096</v>
      </c>
      <c r="Z131">
        <v>644.81818181818096</v>
      </c>
      <c r="AA131">
        <v>506</v>
      </c>
      <c r="AB131">
        <v>546.36363636363603</v>
      </c>
      <c r="AC131">
        <v>688.625</v>
      </c>
      <c r="AD131">
        <v>539.27272727272702</v>
      </c>
      <c r="AE131">
        <v>464.416666666666</v>
      </c>
      <c r="AF131">
        <v>645.6</v>
      </c>
      <c r="AG131">
        <v>480.8</v>
      </c>
      <c r="AH131">
        <v>624.5</v>
      </c>
      <c r="AI131">
        <v>553</v>
      </c>
      <c r="AJ131">
        <v>578</v>
      </c>
      <c r="AK131">
        <v>532</v>
      </c>
      <c r="AL131">
        <v>539</v>
      </c>
      <c r="AM131">
        <v>680</v>
      </c>
      <c r="AN131">
        <v>528</v>
      </c>
      <c r="AO131">
        <v>553.5</v>
      </c>
      <c r="AP131">
        <v>710</v>
      </c>
      <c r="AQ131">
        <v>599</v>
      </c>
      <c r="AR131">
        <v>553</v>
      </c>
      <c r="AS131">
        <v>680</v>
      </c>
      <c r="AT131">
        <v>507</v>
      </c>
      <c r="AU131">
        <v>539</v>
      </c>
      <c r="AV131">
        <v>681</v>
      </c>
      <c r="AW131">
        <v>553</v>
      </c>
      <c r="AX131">
        <v>463.5</v>
      </c>
      <c r="AY131">
        <v>656.5</v>
      </c>
      <c r="AZ131">
        <v>461</v>
      </c>
      <c r="BA131">
        <v>0</v>
      </c>
      <c r="BB131">
        <v>16.6666666666666</v>
      </c>
      <c r="BC131">
        <v>0</v>
      </c>
      <c r="BD131">
        <v>8.3333333333333304</v>
      </c>
      <c r="BE131">
        <v>8.3333333333333304</v>
      </c>
      <c r="BF131">
        <v>0</v>
      </c>
      <c r="BG131">
        <v>8.3333333333333304</v>
      </c>
      <c r="BH131">
        <v>33.3333333333333</v>
      </c>
      <c r="BI131">
        <v>8.3333333333333304</v>
      </c>
      <c r="BJ131">
        <v>0</v>
      </c>
      <c r="BK131">
        <v>16.6666666666666</v>
      </c>
      <c r="BL131">
        <v>16.6666666666666</v>
      </c>
      <c r="BM131">
        <v>46.5</v>
      </c>
      <c r="BN131">
        <v>21</v>
      </c>
      <c r="BO131">
        <v>141</v>
      </c>
      <c r="BP131">
        <v>41.476470588235202</v>
      </c>
      <c r="BQ131">
        <v>48.637867647058698</v>
      </c>
      <c r="BR131">
        <v>130.35451505016701</v>
      </c>
    </row>
    <row r="132" spans="1:70" x14ac:dyDescent="0.2">
      <c r="A132" s="96"/>
      <c r="B132">
        <v>61119</v>
      </c>
      <c r="C132" s="94">
        <v>0.40638888888888891</v>
      </c>
      <c r="D132" s="95" t="s">
        <v>575</v>
      </c>
      <c r="E132" s="95"/>
      <c r="F132" t="s">
        <v>1006</v>
      </c>
      <c r="G132">
        <v>4</v>
      </c>
      <c r="H132">
        <v>854249</v>
      </c>
      <c r="I132" t="s">
        <v>868</v>
      </c>
      <c r="J132">
        <v>1</v>
      </c>
      <c r="K132">
        <v>89.5833333333333</v>
      </c>
      <c r="L132">
        <v>144</v>
      </c>
      <c r="M132">
        <v>990.589147286821</v>
      </c>
      <c r="N132">
        <v>952</v>
      </c>
      <c r="O132">
        <v>1050.6060606060601</v>
      </c>
      <c r="P132">
        <v>942.09090909090901</v>
      </c>
      <c r="Q132">
        <v>1000.3125</v>
      </c>
      <c r="R132">
        <v>968.29032258064501</v>
      </c>
      <c r="S132">
        <v>947.22727272727195</v>
      </c>
      <c r="T132">
        <v>1072.3255813953399</v>
      </c>
      <c r="U132">
        <v>952.33333333333303</v>
      </c>
      <c r="V132">
        <v>975.16666666666595</v>
      </c>
      <c r="W132">
        <v>1070.27272727272</v>
      </c>
      <c r="X132">
        <v>1119.5</v>
      </c>
      <c r="Y132">
        <v>873.54545454545405</v>
      </c>
      <c r="Z132">
        <v>1016.39999999999</v>
      </c>
      <c r="AA132">
        <v>943</v>
      </c>
      <c r="AB132">
        <v>993.18181818181802</v>
      </c>
      <c r="AC132">
        <v>1062.27272727272</v>
      </c>
      <c r="AD132">
        <v>940</v>
      </c>
      <c r="AE132">
        <v>944.2</v>
      </c>
      <c r="AF132">
        <v>1135.27272727272</v>
      </c>
      <c r="AG132">
        <v>808.7</v>
      </c>
      <c r="AH132">
        <v>1001</v>
      </c>
      <c r="AI132">
        <v>912</v>
      </c>
      <c r="AJ132">
        <v>988.5</v>
      </c>
      <c r="AK132">
        <v>904</v>
      </c>
      <c r="AL132">
        <v>912</v>
      </c>
      <c r="AM132">
        <v>1047</v>
      </c>
      <c r="AN132">
        <v>902</v>
      </c>
      <c r="AO132">
        <v>944</v>
      </c>
      <c r="AP132">
        <v>1010</v>
      </c>
      <c r="AQ132">
        <v>988.5</v>
      </c>
      <c r="AR132">
        <v>892</v>
      </c>
      <c r="AS132">
        <v>989.5</v>
      </c>
      <c r="AT132">
        <v>921.5</v>
      </c>
      <c r="AU132">
        <v>989</v>
      </c>
      <c r="AV132">
        <v>1080</v>
      </c>
      <c r="AW132">
        <v>919.5</v>
      </c>
      <c r="AX132">
        <v>883.5</v>
      </c>
      <c r="AY132">
        <v>1110</v>
      </c>
      <c r="AZ132">
        <v>843.5</v>
      </c>
      <c r="BA132">
        <v>0</v>
      </c>
      <c r="BB132">
        <v>8.3333333333333304</v>
      </c>
      <c r="BC132">
        <v>16.6666666666666</v>
      </c>
      <c r="BD132">
        <v>8.3333333333333304</v>
      </c>
      <c r="BE132">
        <v>16.6666666666666</v>
      </c>
      <c r="BF132">
        <v>0</v>
      </c>
      <c r="BG132">
        <v>8.3333333333333304</v>
      </c>
      <c r="BH132">
        <v>8.3333333333333304</v>
      </c>
      <c r="BI132">
        <v>16.6666666666666</v>
      </c>
      <c r="BJ132">
        <v>16.6666666666666</v>
      </c>
      <c r="BK132">
        <v>8.3333333333333304</v>
      </c>
      <c r="BL132">
        <v>16.6666666666666</v>
      </c>
      <c r="BM132">
        <v>12.5</v>
      </c>
      <c r="BN132">
        <v>8</v>
      </c>
      <c r="BO132">
        <v>135</v>
      </c>
      <c r="BP132">
        <v>50.293560606060502</v>
      </c>
      <c r="BQ132">
        <v>-26.199413489735999</v>
      </c>
      <c r="BR132">
        <v>125.098308668076</v>
      </c>
    </row>
    <row r="133" spans="1:70" x14ac:dyDescent="0.2">
      <c r="A133" s="96"/>
      <c r="B133">
        <v>61019</v>
      </c>
      <c r="C133" s="94">
        <v>0.41814814814814816</v>
      </c>
      <c r="D133" s="95" t="s">
        <v>581</v>
      </c>
      <c r="E133" s="95"/>
      <c r="F133" t="s">
        <v>1007</v>
      </c>
      <c r="G133">
        <v>4</v>
      </c>
      <c r="H133">
        <v>853825</v>
      </c>
      <c r="I133" t="s">
        <v>868</v>
      </c>
      <c r="J133">
        <v>1</v>
      </c>
      <c r="K133">
        <v>93.75</v>
      </c>
      <c r="L133">
        <v>144</v>
      </c>
      <c r="M133">
        <v>748.94814814814799</v>
      </c>
      <c r="N133">
        <v>737</v>
      </c>
      <c r="O133">
        <v>759.33333333333303</v>
      </c>
      <c r="P133">
        <v>789.39999999999895</v>
      </c>
      <c r="Q133">
        <v>727.088235294117</v>
      </c>
      <c r="R133">
        <v>718.18181818181802</v>
      </c>
      <c r="S133">
        <v>734.75</v>
      </c>
      <c r="T133">
        <v>885.14634146341405</v>
      </c>
      <c r="U133">
        <v>642.36956521739103</v>
      </c>
      <c r="V133">
        <v>771</v>
      </c>
      <c r="W133">
        <v>859.888888888888</v>
      </c>
      <c r="X133">
        <v>672.25</v>
      </c>
      <c r="Y133">
        <v>791.58333333333303</v>
      </c>
      <c r="Z133">
        <v>921.72727272727195</v>
      </c>
      <c r="AA133">
        <v>665.91666666666595</v>
      </c>
      <c r="AB133">
        <v>726.33333333333303</v>
      </c>
      <c r="AC133">
        <v>856</v>
      </c>
      <c r="AD133">
        <v>599</v>
      </c>
      <c r="AE133">
        <v>650.08333333333303</v>
      </c>
      <c r="AF133">
        <v>899.7</v>
      </c>
      <c r="AG133">
        <v>627.45454545454504</v>
      </c>
      <c r="AH133">
        <v>743</v>
      </c>
      <c r="AI133">
        <v>752</v>
      </c>
      <c r="AJ133">
        <v>737</v>
      </c>
      <c r="AK133">
        <v>681</v>
      </c>
      <c r="AL133">
        <v>713</v>
      </c>
      <c r="AM133">
        <v>844</v>
      </c>
      <c r="AN133">
        <v>589.5</v>
      </c>
      <c r="AO133">
        <v>742.5</v>
      </c>
      <c r="AP133">
        <v>841</v>
      </c>
      <c r="AQ133">
        <v>608.5</v>
      </c>
      <c r="AR133">
        <v>754.5</v>
      </c>
      <c r="AS133">
        <v>873</v>
      </c>
      <c r="AT133">
        <v>616.5</v>
      </c>
      <c r="AU133">
        <v>716.5</v>
      </c>
      <c r="AV133">
        <v>816</v>
      </c>
      <c r="AW133">
        <v>573</v>
      </c>
      <c r="AX133">
        <v>650.5</v>
      </c>
      <c r="AY133">
        <v>883.5</v>
      </c>
      <c r="AZ133">
        <v>533</v>
      </c>
      <c r="BA133">
        <v>0</v>
      </c>
      <c r="BB133">
        <v>25</v>
      </c>
      <c r="BC133">
        <v>0</v>
      </c>
      <c r="BD133">
        <v>0</v>
      </c>
      <c r="BE133">
        <v>8.3333333333333304</v>
      </c>
      <c r="BF133">
        <v>0</v>
      </c>
      <c r="BG133">
        <v>0</v>
      </c>
      <c r="BH133">
        <v>8.3333333333333304</v>
      </c>
      <c r="BI133">
        <v>8.3333333333333304</v>
      </c>
      <c r="BJ133">
        <v>0</v>
      </c>
      <c r="BK133">
        <v>16.6666666666666</v>
      </c>
      <c r="BL133">
        <v>8.3333333333333304</v>
      </c>
      <c r="BM133">
        <v>6</v>
      </c>
      <c r="BN133">
        <v>71</v>
      </c>
      <c r="BO133">
        <v>131</v>
      </c>
      <c r="BP133">
        <v>32.245098039215598</v>
      </c>
      <c r="BQ133">
        <v>71.218181818181804</v>
      </c>
      <c r="BR133">
        <v>150.39634146341399</v>
      </c>
    </row>
    <row r="134" spans="1:70" x14ac:dyDescent="0.2">
      <c r="A134" s="99"/>
      <c r="B134">
        <v>61119</v>
      </c>
      <c r="C134" s="94">
        <v>0.40653935185185186</v>
      </c>
      <c r="D134" s="95" t="s">
        <v>585</v>
      </c>
      <c r="E134" s="95"/>
      <c r="F134" t="s">
        <v>1008</v>
      </c>
      <c r="G134">
        <v>4</v>
      </c>
      <c r="H134">
        <v>882977</v>
      </c>
      <c r="I134" t="s">
        <v>868</v>
      </c>
      <c r="J134">
        <v>1</v>
      </c>
      <c r="K134">
        <v>96.5277777777777</v>
      </c>
      <c r="L134">
        <v>144</v>
      </c>
      <c r="M134">
        <v>736.40287769784095</v>
      </c>
      <c r="N134">
        <v>708</v>
      </c>
      <c r="O134">
        <v>800.88571428571402</v>
      </c>
      <c r="P134">
        <v>729.08333333333303</v>
      </c>
      <c r="Q134">
        <v>726.87878787878697</v>
      </c>
      <c r="R134">
        <v>688.42857142857099</v>
      </c>
      <c r="S134">
        <v>710.79166666666595</v>
      </c>
      <c r="T134">
        <v>825.93478260869495</v>
      </c>
      <c r="U134">
        <v>672.2</v>
      </c>
      <c r="V134">
        <v>763.08333333333303</v>
      </c>
      <c r="W134">
        <v>872.33333333333303</v>
      </c>
      <c r="X134">
        <v>764.18181818181802</v>
      </c>
      <c r="Y134">
        <v>685.08333333333303</v>
      </c>
      <c r="Z134">
        <v>824.66666666666595</v>
      </c>
      <c r="AA134">
        <v>677.5</v>
      </c>
      <c r="AB134">
        <v>730.83333333333303</v>
      </c>
      <c r="AC134">
        <v>815.29999999999905</v>
      </c>
      <c r="AD134">
        <v>642.18181818181802</v>
      </c>
      <c r="AE134">
        <v>664.16666666666595</v>
      </c>
      <c r="AF134">
        <v>789.66666666666595</v>
      </c>
      <c r="AG134">
        <v>604.45454545454504</v>
      </c>
      <c r="AH134">
        <v>806</v>
      </c>
      <c r="AI134">
        <v>740</v>
      </c>
      <c r="AJ134">
        <v>686</v>
      </c>
      <c r="AK134">
        <v>669</v>
      </c>
      <c r="AL134">
        <v>675.5</v>
      </c>
      <c r="AM134">
        <v>815.5</v>
      </c>
      <c r="AN134">
        <v>658</v>
      </c>
      <c r="AO134">
        <v>779</v>
      </c>
      <c r="AP134">
        <v>886.5</v>
      </c>
      <c r="AQ134">
        <v>755</v>
      </c>
      <c r="AR134">
        <v>667</v>
      </c>
      <c r="AS134">
        <v>835</v>
      </c>
      <c r="AT134">
        <v>669</v>
      </c>
      <c r="AU134">
        <v>672</v>
      </c>
      <c r="AV134">
        <v>828</v>
      </c>
      <c r="AW134">
        <v>616</v>
      </c>
      <c r="AX134">
        <v>636.5</v>
      </c>
      <c r="AY134">
        <v>744</v>
      </c>
      <c r="AZ134">
        <v>581</v>
      </c>
      <c r="BA134">
        <v>0</v>
      </c>
      <c r="BB134">
        <v>0</v>
      </c>
      <c r="BC134">
        <v>8.3333333333333304</v>
      </c>
      <c r="BD134">
        <v>0</v>
      </c>
      <c r="BE134">
        <v>0</v>
      </c>
      <c r="BF134">
        <v>0</v>
      </c>
      <c r="BG134">
        <v>0</v>
      </c>
      <c r="BH134">
        <v>16.6666666666666</v>
      </c>
      <c r="BI134">
        <v>8.3333333333333304</v>
      </c>
      <c r="BJ134">
        <v>0</v>
      </c>
      <c r="BK134">
        <v>0</v>
      </c>
      <c r="BL134">
        <v>8.3333333333333304</v>
      </c>
      <c r="BM134">
        <v>120</v>
      </c>
      <c r="BN134">
        <v>71</v>
      </c>
      <c r="BO134">
        <v>140</v>
      </c>
      <c r="BP134">
        <v>74.006926406926297</v>
      </c>
      <c r="BQ134">
        <v>40.654761904761898</v>
      </c>
      <c r="BR134">
        <v>115.143115942028</v>
      </c>
    </row>
    <row r="135" spans="1:70" x14ac:dyDescent="0.2">
      <c r="A135" s="91"/>
      <c r="B135">
        <v>61119</v>
      </c>
      <c r="C135" s="94">
        <v>0.40636574074074078</v>
      </c>
      <c r="D135" s="95" t="s">
        <v>587</v>
      </c>
      <c r="E135" s="95"/>
      <c r="F135" t="s">
        <v>1009</v>
      </c>
      <c r="G135">
        <v>4</v>
      </c>
      <c r="H135">
        <v>1018883</v>
      </c>
      <c r="I135" t="s">
        <v>868</v>
      </c>
      <c r="J135">
        <v>1</v>
      </c>
      <c r="K135">
        <v>90.2777777777777</v>
      </c>
      <c r="L135">
        <v>144</v>
      </c>
      <c r="M135">
        <v>757.461538461538</v>
      </c>
      <c r="N135">
        <v>715</v>
      </c>
      <c r="O135">
        <v>821.6875</v>
      </c>
      <c r="P135">
        <v>790.87096774193503</v>
      </c>
      <c r="Q135">
        <v>720.78787878787796</v>
      </c>
      <c r="R135">
        <v>702.14705882352905</v>
      </c>
      <c r="S135">
        <v>700.76086956521704</v>
      </c>
      <c r="T135">
        <v>844.75</v>
      </c>
      <c r="U135">
        <v>737.38636363636294</v>
      </c>
      <c r="V135">
        <v>717</v>
      </c>
      <c r="W135">
        <v>904.79999999999905</v>
      </c>
      <c r="X135">
        <v>850.81818181818096</v>
      </c>
      <c r="Y135">
        <v>704.09090909090901</v>
      </c>
      <c r="Z135">
        <v>868.22222222222194</v>
      </c>
      <c r="AA135">
        <v>814.36363636363603</v>
      </c>
      <c r="AB135">
        <v>695.41666666666595</v>
      </c>
      <c r="AC135">
        <v>825.79999999999905</v>
      </c>
      <c r="AD135">
        <v>653</v>
      </c>
      <c r="AE135">
        <v>688.16666666666595</v>
      </c>
      <c r="AF135">
        <v>788.18181818181802</v>
      </c>
      <c r="AG135">
        <v>631.36363636363603</v>
      </c>
      <c r="AH135">
        <v>772.5</v>
      </c>
      <c r="AI135">
        <v>786</v>
      </c>
      <c r="AJ135">
        <v>697</v>
      </c>
      <c r="AK135">
        <v>691</v>
      </c>
      <c r="AL135">
        <v>672</v>
      </c>
      <c r="AM135">
        <v>802</v>
      </c>
      <c r="AN135">
        <v>704.5</v>
      </c>
      <c r="AO135">
        <v>678</v>
      </c>
      <c r="AP135">
        <v>830.5</v>
      </c>
      <c r="AQ135">
        <v>738</v>
      </c>
      <c r="AR135">
        <v>641</v>
      </c>
      <c r="AS135">
        <v>853</v>
      </c>
      <c r="AT135">
        <v>876</v>
      </c>
      <c r="AU135">
        <v>672</v>
      </c>
      <c r="AV135">
        <v>747</v>
      </c>
      <c r="AW135">
        <v>654</v>
      </c>
      <c r="AX135">
        <v>676</v>
      </c>
      <c r="AY135">
        <v>798</v>
      </c>
      <c r="AZ135">
        <v>591</v>
      </c>
      <c r="BA135">
        <v>8.3333333333333304</v>
      </c>
      <c r="BB135">
        <v>16.6666666666666</v>
      </c>
      <c r="BC135">
        <v>8.3333333333333304</v>
      </c>
      <c r="BD135">
        <v>8.3333333333333304</v>
      </c>
      <c r="BE135">
        <v>25</v>
      </c>
      <c r="BF135">
        <v>8.3333333333333304</v>
      </c>
      <c r="BG135">
        <v>0</v>
      </c>
      <c r="BH135">
        <v>16.6666666666666</v>
      </c>
      <c r="BI135">
        <v>8.3333333333333304</v>
      </c>
      <c r="BJ135">
        <v>0</v>
      </c>
      <c r="BK135">
        <v>8.3333333333333304</v>
      </c>
      <c r="BL135">
        <v>8.3333333333333304</v>
      </c>
      <c r="BM135">
        <v>75.5</v>
      </c>
      <c r="BN135">
        <v>95</v>
      </c>
      <c r="BO135">
        <v>130</v>
      </c>
      <c r="BP135">
        <v>100.899621212121</v>
      </c>
      <c r="BQ135">
        <v>88.723908918405996</v>
      </c>
      <c r="BR135">
        <v>143.989130434782</v>
      </c>
    </row>
    <row r="136" spans="1:70" x14ac:dyDescent="0.2">
      <c r="A136" s="102"/>
      <c r="B136" s="103">
        <v>61019</v>
      </c>
      <c r="C136" s="94">
        <v>0.41824074074074075</v>
      </c>
      <c r="D136" s="95" t="s">
        <v>589</v>
      </c>
      <c r="E136" s="95"/>
      <c r="F136" s="109" t="s">
        <v>1010</v>
      </c>
      <c r="G136">
        <v>4</v>
      </c>
      <c r="H136">
        <v>822486</v>
      </c>
      <c r="I136" t="s">
        <v>868</v>
      </c>
      <c r="J136">
        <v>1</v>
      </c>
      <c r="K136">
        <v>77.7777777777777</v>
      </c>
      <c r="L136">
        <v>144</v>
      </c>
      <c r="M136">
        <v>825.9375</v>
      </c>
      <c r="N136">
        <v>790</v>
      </c>
      <c r="O136">
        <v>846.96551724137896</v>
      </c>
      <c r="P136">
        <v>794.642857142857</v>
      </c>
      <c r="Q136">
        <v>806.70967741935397</v>
      </c>
      <c r="R136">
        <v>861.875</v>
      </c>
      <c r="S136">
        <v>794.87179487179401</v>
      </c>
      <c r="T136">
        <v>922.5</v>
      </c>
      <c r="U136">
        <v>772.82051282051202</v>
      </c>
      <c r="V136">
        <v>832.11111111111097</v>
      </c>
      <c r="W136">
        <v>901.888888888888</v>
      </c>
      <c r="X136">
        <v>814.18181818181802</v>
      </c>
      <c r="Y136">
        <v>787.2</v>
      </c>
      <c r="Z136">
        <v>842.125</v>
      </c>
      <c r="AA136">
        <v>764.1</v>
      </c>
      <c r="AB136">
        <v>752.72727272727195</v>
      </c>
      <c r="AC136">
        <v>1003.44444444444</v>
      </c>
      <c r="AD136">
        <v>699.72727272727195</v>
      </c>
      <c r="AE136">
        <v>817.66666666666595</v>
      </c>
      <c r="AF136">
        <v>935</v>
      </c>
      <c r="AG136">
        <v>835.142857142857</v>
      </c>
      <c r="AH136">
        <v>836</v>
      </c>
      <c r="AI136">
        <v>756.5</v>
      </c>
      <c r="AJ136">
        <v>790</v>
      </c>
      <c r="AK136">
        <v>788.5</v>
      </c>
      <c r="AL136">
        <v>770</v>
      </c>
      <c r="AM136">
        <v>906.5</v>
      </c>
      <c r="AN136">
        <v>712</v>
      </c>
      <c r="AO136">
        <v>743</v>
      </c>
      <c r="AP136">
        <v>935</v>
      </c>
      <c r="AQ136">
        <v>801</v>
      </c>
      <c r="AR136">
        <v>791</v>
      </c>
      <c r="AS136">
        <v>828</v>
      </c>
      <c r="AT136">
        <v>686.5</v>
      </c>
      <c r="AU136">
        <v>770</v>
      </c>
      <c r="AV136">
        <v>895</v>
      </c>
      <c r="AW136">
        <v>586</v>
      </c>
      <c r="AX136">
        <v>769</v>
      </c>
      <c r="AY136">
        <v>971.5</v>
      </c>
      <c r="AZ136">
        <v>712</v>
      </c>
      <c r="BA136">
        <v>25</v>
      </c>
      <c r="BB136">
        <v>25</v>
      </c>
      <c r="BC136">
        <v>8.3333333333333304</v>
      </c>
      <c r="BD136">
        <v>16.6666666666666</v>
      </c>
      <c r="BE136">
        <v>33.3333333333333</v>
      </c>
      <c r="BF136">
        <v>16.6666666666666</v>
      </c>
      <c r="BG136">
        <v>8.3333333333333304</v>
      </c>
      <c r="BH136">
        <v>25</v>
      </c>
      <c r="BI136">
        <v>8.3333333333333304</v>
      </c>
      <c r="BJ136">
        <v>25</v>
      </c>
      <c r="BK136">
        <v>33.3333333333333</v>
      </c>
      <c r="BL136">
        <v>41.6666666666666</v>
      </c>
      <c r="BM136">
        <v>46</v>
      </c>
      <c r="BN136">
        <v>-32</v>
      </c>
      <c r="BO136">
        <v>136.5</v>
      </c>
      <c r="BP136">
        <v>40.255839822024399</v>
      </c>
      <c r="BQ136">
        <v>-67.232142857142804</v>
      </c>
      <c r="BR136">
        <v>127.628205128205</v>
      </c>
    </row>
    <row r="137" spans="1:70" x14ac:dyDescent="0.2">
      <c r="A137" s="91"/>
      <c r="B137">
        <v>61019</v>
      </c>
      <c r="C137" s="94">
        <v>0.41832175925925924</v>
      </c>
      <c r="D137" s="95" t="s">
        <v>591</v>
      </c>
      <c r="E137" s="95"/>
      <c r="F137" t="s">
        <v>1011</v>
      </c>
      <c r="G137">
        <v>4</v>
      </c>
      <c r="H137">
        <v>863520</v>
      </c>
      <c r="I137" t="s">
        <v>868</v>
      </c>
      <c r="J137">
        <v>1</v>
      </c>
      <c r="K137">
        <v>40.2777777777777</v>
      </c>
      <c r="L137">
        <v>144</v>
      </c>
      <c r="M137">
        <v>655.86206896551698</v>
      </c>
      <c r="N137">
        <v>619.5</v>
      </c>
      <c r="O137">
        <v>644.1875</v>
      </c>
      <c r="P137">
        <v>670.16666666666595</v>
      </c>
      <c r="Q137">
        <v>698.25</v>
      </c>
      <c r="R137">
        <v>641.13636363636294</v>
      </c>
      <c r="S137">
        <v>616.54166666666595</v>
      </c>
      <c r="T137">
        <v>723.375</v>
      </c>
      <c r="U137">
        <v>648.27777777777703</v>
      </c>
      <c r="V137">
        <v>586.42857142857099</v>
      </c>
      <c r="W137">
        <v>789.75</v>
      </c>
      <c r="X137">
        <v>608.6</v>
      </c>
      <c r="Y137">
        <v>513.79999999999905</v>
      </c>
      <c r="Z137">
        <v>1012.5</v>
      </c>
      <c r="AA137">
        <v>689.6</v>
      </c>
      <c r="AB137">
        <v>605.5</v>
      </c>
      <c r="AC137">
        <v>777.66666666666595</v>
      </c>
      <c r="AD137">
        <v>831</v>
      </c>
      <c r="AE137">
        <v>712.625</v>
      </c>
      <c r="AF137">
        <v>579.57142857142799</v>
      </c>
      <c r="AG137">
        <v>621</v>
      </c>
      <c r="AH137">
        <v>568.5</v>
      </c>
      <c r="AI137">
        <v>511</v>
      </c>
      <c r="AJ137">
        <v>694.5</v>
      </c>
      <c r="AK137">
        <v>629</v>
      </c>
      <c r="AL137">
        <v>584.5</v>
      </c>
      <c r="AM137">
        <v>736.5</v>
      </c>
      <c r="AN137">
        <v>592</v>
      </c>
      <c r="AO137">
        <v>551</v>
      </c>
      <c r="AP137">
        <v>734</v>
      </c>
      <c r="AQ137">
        <v>547</v>
      </c>
      <c r="AR137">
        <v>457</v>
      </c>
      <c r="AS137">
        <v>1012.5</v>
      </c>
      <c r="AT137">
        <v>440</v>
      </c>
      <c r="AU137">
        <v>634</v>
      </c>
      <c r="AV137">
        <v>704</v>
      </c>
      <c r="AW137">
        <v>831</v>
      </c>
      <c r="AX137">
        <v>647.5</v>
      </c>
      <c r="AY137">
        <v>612</v>
      </c>
      <c r="AZ137">
        <v>627</v>
      </c>
      <c r="BA137">
        <v>41.6666666666666</v>
      </c>
      <c r="BB137">
        <v>66.6666666666666</v>
      </c>
      <c r="BC137">
        <v>58.3333333333333</v>
      </c>
      <c r="BD137">
        <v>58.3333333333333</v>
      </c>
      <c r="BE137">
        <v>83.3333333333333</v>
      </c>
      <c r="BF137">
        <v>58.3333333333333</v>
      </c>
      <c r="BG137">
        <v>66.6666666666666</v>
      </c>
      <c r="BH137">
        <v>75</v>
      </c>
      <c r="BI137">
        <v>91.6666666666666</v>
      </c>
      <c r="BJ137">
        <v>33.3333333333333</v>
      </c>
      <c r="BK137">
        <v>41.6666666666666</v>
      </c>
      <c r="BL137">
        <v>41.6666666666666</v>
      </c>
      <c r="BM137">
        <v>-126</v>
      </c>
      <c r="BN137">
        <v>-118</v>
      </c>
      <c r="BO137">
        <v>152</v>
      </c>
      <c r="BP137">
        <v>-54.0625</v>
      </c>
      <c r="BQ137">
        <v>29.030303030302999</v>
      </c>
      <c r="BR137">
        <v>106.833333333333</v>
      </c>
    </row>
    <row r="138" spans="1:70" x14ac:dyDescent="0.2">
      <c r="A138" s="93"/>
      <c r="B138">
        <v>61019</v>
      </c>
      <c r="C138" s="94">
        <v>0.42493055555555559</v>
      </c>
      <c r="D138" s="95" t="s">
        <v>593</v>
      </c>
      <c r="E138" s="95"/>
      <c r="F138" t="s">
        <v>1012</v>
      </c>
      <c r="G138">
        <v>4</v>
      </c>
      <c r="H138">
        <v>915506</v>
      </c>
      <c r="I138" t="s">
        <v>866</v>
      </c>
      <c r="J138">
        <v>1</v>
      </c>
      <c r="K138">
        <v>83.3333333333333</v>
      </c>
      <c r="L138">
        <v>144</v>
      </c>
      <c r="M138">
        <v>913.5</v>
      </c>
      <c r="N138">
        <v>900.5</v>
      </c>
      <c r="O138">
        <v>945.53333333333296</v>
      </c>
      <c r="P138">
        <v>939.09375</v>
      </c>
      <c r="Q138">
        <v>903.10714285714198</v>
      </c>
      <c r="R138">
        <v>863.86666666666599</v>
      </c>
      <c r="S138">
        <v>856.58139534883696</v>
      </c>
      <c r="T138">
        <v>1092.7837837837801</v>
      </c>
      <c r="U138">
        <v>808.85</v>
      </c>
      <c r="V138">
        <v>868.27272727272702</v>
      </c>
      <c r="W138">
        <v>1185.55555555555</v>
      </c>
      <c r="X138">
        <v>814.5</v>
      </c>
      <c r="Y138">
        <v>904.90909090908997</v>
      </c>
      <c r="Z138">
        <v>1071</v>
      </c>
      <c r="AA138">
        <v>853.36363636363603</v>
      </c>
      <c r="AB138">
        <v>849.89999999999895</v>
      </c>
      <c r="AC138">
        <v>1103.2222222222199</v>
      </c>
      <c r="AD138">
        <v>762.11111111111097</v>
      </c>
      <c r="AE138">
        <v>802.63636363636294</v>
      </c>
      <c r="AF138">
        <v>1013.77777777777</v>
      </c>
      <c r="AG138">
        <v>796.29999999999905</v>
      </c>
      <c r="AH138">
        <v>907.5</v>
      </c>
      <c r="AI138">
        <v>959</v>
      </c>
      <c r="AJ138">
        <v>848</v>
      </c>
      <c r="AK138">
        <v>849.5</v>
      </c>
      <c r="AL138">
        <v>832</v>
      </c>
      <c r="AM138">
        <v>1102</v>
      </c>
      <c r="AN138">
        <v>779</v>
      </c>
      <c r="AO138">
        <v>902</v>
      </c>
      <c r="AP138">
        <v>1257</v>
      </c>
      <c r="AQ138">
        <v>829.5</v>
      </c>
      <c r="AR138">
        <v>899</v>
      </c>
      <c r="AS138">
        <v>1082.5</v>
      </c>
      <c r="AT138">
        <v>773</v>
      </c>
      <c r="AU138">
        <v>786.5</v>
      </c>
      <c r="AV138">
        <v>1129</v>
      </c>
      <c r="AW138">
        <v>718</v>
      </c>
      <c r="AX138">
        <v>773</v>
      </c>
      <c r="AY138">
        <v>993</v>
      </c>
      <c r="AZ138">
        <v>819</v>
      </c>
      <c r="BA138">
        <v>8.3333333333333304</v>
      </c>
      <c r="BB138">
        <v>25</v>
      </c>
      <c r="BC138">
        <v>16.6666666666666</v>
      </c>
      <c r="BD138">
        <v>8.3333333333333304</v>
      </c>
      <c r="BE138">
        <v>16.6666666666666</v>
      </c>
      <c r="BF138">
        <v>8.3333333333333304</v>
      </c>
      <c r="BG138">
        <v>16.6666666666666</v>
      </c>
      <c r="BH138">
        <v>25</v>
      </c>
      <c r="BI138">
        <v>25</v>
      </c>
      <c r="BJ138">
        <v>8.3333333333333304</v>
      </c>
      <c r="BK138">
        <v>25</v>
      </c>
      <c r="BL138">
        <v>16.6666666666666</v>
      </c>
      <c r="BM138">
        <v>59.5</v>
      </c>
      <c r="BN138">
        <v>109.5</v>
      </c>
      <c r="BO138">
        <v>270</v>
      </c>
      <c r="BP138">
        <v>42.426190476190399</v>
      </c>
      <c r="BQ138">
        <v>75.227083333333297</v>
      </c>
      <c r="BR138">
        <v>236.20238843494599</v>
      </c>
    </row>
    <row r="139" spans="1:70" x14ac:dyDescent="0.2">
      <c r="A139" s="105"/>
      <c r="B139">
        <v>61019</v>
      </c>
      <c r="C139" s="94">
        <v>0.4227893518518519</v>
      </c>
      <c r="D139" s="95" t="s">
        <v>601</v>
      </c>
      <c r="E139" s="95"/>
      <c r="F139" t="s">
        <v>1013</v>
      </c>
      <c r="G139">
        <v>4</v>
      </c>
      <c r="H139">
        <v>953269</v>
      </c>
      <c r="I139" t="s">
        <v>868</v>
      </c>
      <c r="J139">
        <v>1</v>
      </c>
      <c r="K139">
        <v>94.4444444444444</v>
      </c>
      <c r="L139">
        <v>144</v>
      </c>
      <c r="M139">
        <v>736.51470588235202</v>
      </c>
      <c r="N139">
        <v>719.5</v>
      </c>
      <c r="O139">
        <v>738.42857142857099</v>
      </c>
      <c r="P139">
        <v>725.33333333333303</v>
      </c>
      <c r="Q139">
        <v>764.93939393939297</v>
      </c>
      <c r="R139">
        <v>718.34285714285704</v>
      </c>
      <c r="S139">
        <v>716.95454545454504</v>
      </c>
      <c r="T139">
        <v>805.31914893617</v>
      </c>
      <c r="U139">
        <v>683.77777777777703</v>
      </c>
      <c r="V139">
        <v>776.66666666666595</v>
      </c>
      <c r="W139">
        <v>768.18181818181802</v>
      </c>
      <c r="X139">
        <v>672.91666666666595</v>
      </c>
      <c r="Y139">
        <v>718.7</v>
      </c>
      <c r="Z139">
        <v>777</v>
      </c>
      <c r="AA139">
        <v>675</v>
      </c>
      <c r="AB139">
        <v>722.29999999999905</v>
      </c>
      <c r="AC139">
        <v>883.16666666666595</v>
      </c>
      <c r="AD139">
        <v>674.72727272727195</v>
      </c>
      <c r="AE139">
        <v>651.33333333333303</v>
      </c>
      <c r="AF139">
        <v>789.83333333333303</v>
      </c>
      <c r="AG139">
        <v>713.45454545454504</v>
      </c>
      <c r="AH139">
        <v>718</v>
      </c>
      <c r="AI139">
        <v>712</v>
      </c>
      <c r="AJ139">
        <v>737</v>
      </c>
      <c r="AK139">
        <v>728</v>
      </c>
      <c r="AL139">
        <v>703.5</v>
      </c>
      <c r="AM139">
        <v>815</v>
      </c>
      <c r="AN139">
        <v>674</v>
      </c>
      <c r="AO139">
        <v>716</v>
      </c>
      <c r="AP139">
        <v>815</v>
      </c>
      <c r="AQ139">
        <v>677</v>
      </c>
      <c r="AR139">
        <v>711</v>
      </c>
      <c r="AS139">
        <v>785</v>
      </c>
      <c r="AT139">
        <v>648</v>
      </c>
      <c r="AU139">
        <v>723</v>
      </c>
      <c r="AV139">
        <v>844.5</v>
      </c>
      <c r="AW139">
        <v>624</v>
      </c>
      <c r="AX139">
        <v>662.5</v>
      </c>
      <c r="AY139">
        <v>810.5</v>
      </c>
      <c r="AZ139">
        <v>728</v>
      </c>
      <c r="BA139">
        <v>0</v>
      </c>
      <c r="BB139">
        <v>8.3333333333333304</v>
      </c>
      <c r="BC139">
        <v>0</v>
      </c>
      <c r="BD139">
        <v>16.6666666666666</v>
      </c>
      <c r="BE139">
        <v>0</v>
      </c>
      <c r="BF139">
        <v>8.3333333333333304</v>
      </c>
      <c r="BG139">
        <v>16.6666666666666</v>
      </c>
      <c r="BH139">
        <v>0</v>
      </c>
      <c r="BI139">
        <v>8.3333333333333304</v>
      </c>
      <c r="BJ139">
        <v>0</v>
      </c>
      <c r="BK139">
        <v>0</v>
      </c>
      <c r="BL139">
        <v>8.3333333333333304</v>
      </c>
      <c r="BM139">
        <v>-19</v>
      </c>
      <c r="BN139">
        <v>-16</v>
      </c>
      <c r="BO139">
        <v>111.5</v>
      </c>
      <c r="BP139">
        <v>-26.5108225108225</v>
      </c>
      <c r="BQ139">
        <v>6.99047619047621</v>
      </c>
      <c r="BR139">
        <v>88.364603481624698</v>
      </c>
    </row>
    <row r="140" spans="1:70" x14ac:dyDescent="0.2">
      <c r="A140" s="91"/>
      <c r="B140">
        <v>61819</v>
      </c>
      <c r="C140" s="94">
        <v>0.41005787037037034</v>
      </c>
      <c r="D140" s="95" t="s">
        <v>603</v>
      </c>
      <c r="E140" s="95"/>
      <c r="F140" t="s">
        <v>1014</v>
      </c>
      <c r="G140">
        <v>2</v>
      </c>
      <c r="H140">
        <v>849306</v>
      </c>
      <c r="I140" t="s">
        <v>868</v>
      </c>
      <c r="J140">
        <v>1</v>
      </c>
      <c r="K140">
        <v>73.6111111111111</v>
      </c>
      <c r="L140">
        <v>144</v>
      </c>
      <c r="M140">
        <v>528.49056603773499</v>
      </c>
      <c r="N140">
        <v>516.5</v>
      </c>
      <c r="O140">
        <v>627.06451612903197</v>
      </c>
      <c r="P140">
        <v>478.423076923076</v>
      </c>
      <c r="Q140">
        <v>516.75</v>
      </c>
      <c r="R140">
        <v>460.61904761904702</v>
      </c>
      <c r="S140">
        <v>523.51351351351298</v>
      </c>
      <c r="T140">
        <v>584.25806451612902</v>
      </c>
      <c r="U140">
        <v>487.84210526315701</v>
      </c>
      <c r="V140">
        <v>627.66666666666595</v>
      </c>
      <c r="W140">
        <v>648.79999999999905</v>
      </c>
      <c r="X140">
        <v>602.11111111111097</v>
      </c>
      <c r="Y140">
        <v>609.375</v>
      </c>
      <c r="Z140">
        <v>420.666666666666</v>
      </c>
      <c r="AA140">
        <v>419.77777777777698</v>
      </c>
      <c r="AB140">
        <v>415.39999999999901</v>
      </c>
      <c r="AC140">
        <v>662.11111111111097</v>
      </c>
      <c r="AD140">
        <v>484</v>
      </c>
      <c r="AE140">
        <v>401.28571428571399</v>
      </c>
      <c r="AF140">
        <v>626.33333333333303</v>
      </c>
      <c r="AG140">
        <v>453.18181818181802</v>
      </c>
      <c r="AH140">
        <v>623</v>
      </c>
      <c r="AI140">
        <v>475.5</v>
      </c>
      <c r="AJ140">
        <v>473.5</v>
      </c>
      <c r="AK140">
        <v>494</v>
      </c>
      <c r="AL140">
        <v>501</v>
      </c>
      <c r="AM140">
        <v>565</v>
      </c>
      <c r="AN140">
        <v>513</v>
      </c>
      <c r="AO140">
        <v>645</v>
      </c>
      <c r="AP140">
        <v>617</v>
      </c>
      <c r="AQ140">
        <v>605</v>
      </c>
      <c r="AR140">
        <v>693.5</v>
      </c>
      <c r="AS140">
        <v>326</v>
      </c>
      <c r="AT140">
        <v>468</v>
      </c>
      <c r="AU140">
        <v>457.5</v>
      </c>
      <c r="AV140">
        <v>439</v>
      </c>
      <c r="AW140">
        <v>515</v>
      </c>
      <c r="AX140">
        <v>501</v>
      </c>
      <c r="AY140">
        <v>631</v>
      </c>
      <c r="AZ140">
        <v>382</v>
      </c>
      <c r="BA140">
        <v>0</v>
      </c>
      <c r="BB140">
        <v>16.6666666666666</v>
      </c>
      <c r="BC140">
        <v>25</v>
      </c>
      <c r="BD140">
        <v>33.3333333333333</v>
      </c>
      <c r="BE140">
        <v>25</v>
      </c>
      <c r="BF140">
        <v>25</v>
      </c>
      <c r="BG140">
        <v>16.6666666666666</v>
      </c>
      <c r="BH140">
        <v>25</v>
      </c>
      <c r="BI140">
        <v>25</v>
      </c>
      <c r="BJ140">
        <v>41.6666666666666</v>
      </c>
      <c r="BK140">
        <v>75</v>
      </c>
      <c r="BL140">
        <v>8.3333333333333304</v>
      </c>
      <c r="BM140">
        <v>149.5</v>
      </c>
      <c r="BN140">
        <v>-18.5</v>
      </c>
      <c r="BO140">
        <v>64</v>
      </c>
      <c r="BP140">
        <v>110.314516129032</v>
      </c>
      <c r="BQ140">
        <v>17.804029304029299</v>
      </c>
      <c r="BR140">
        <v>60.744551002615403</v>
      </c>
    </row>
    <row r="141" spans="1:70" x14ac:dyDescent="0.2">
      <c r="A141" s="100"/>
      <c r="B141">
        <v>60419</v>
      </c>
      <c r="C141" s="94">
        <v>0.53342592592592586</v>
      </c>
      <c r="D141" s="95" t="s">
        <v>606</v>
      </c>
      <c r="E141" s="95"/>
      <c r="F141" t="s">
        <v>1015</v>
      </c>
      <c r="G141">
        <v>2</v>
      </c>
      <c r="H141">
        <v>853546</v>
      </c>
      <c r="I141" t="s">
        <v>866</v>
      </c>
      <c r="J141">
        <v>1</v>
      </c>
      <c r="K141">
        <v>88.1944444444444</v>
      </c>
      <c r="L141">
        <v>144</v>
      </c>
      <c r="M141">
        <v>876.85039370078698</v>
      </c>
      <c r="N141">
        <v>806</v>
      </c>
      <c r="O141">
        <v>885.02941176470495</v>
      </c>
      <c r="P141">
        <v>907.375</v>
      </c>
      <c r="Q141">
        <v>878.5</v>
      </c>
      <c r="R141">
        <v>834.77419354838696</v>
      </c>
      <c r="S141">
        <v>859.04761904761904</v>
      </c>
      <c r="T141">
        <v>954.51162790697595</v>
      </c>
      <c r="U141">
        <v>815.142857142857</v>
      </c>
      <c r="V141">
        <v>806.39999999999895</v>
      </c>
      <c r="W141">
        <v>1018.58333333333</v>
      </c>
      <c r="X141">
        <v>817</v>
      </c>
      <c r="Y141">
        <v>928.91666666666595</v>
      </c>
      <c r="Z141">
        <v>916.72727272727195</v>
      </c>
      <c r="AA141">
        <v>867.22222222222194</v>
      </c>
      <c r="AB141">
        <v>853.77777777777703</v>
      </c>
      <c r="AC141">
        <v>1015.1818181818099</v>
      </c>
      <c r="AD141">
        <v>750.39999999999895</v>
      </c>
      <c r="AE141">
        <v>835</v>
      </c>
      <c r="AF141">
        <v>841.11111111111097</v>
      </c>
      <c r="AG141">
        <v>829.36363636363603</v>
      </c>
      <c r="AH141">
        <v>808</v>
      </c>
      <c r="AI141">
        <v>891.5</v>
      </c>
      <c r="AJ141">
        <v>818</v>
      </c>
      <c r="AK141">
        <v>765</v>
      </c>
      <c r="AL141">
        <v>796</v>
      </c>
      <c r="AM141">
        <v>927</v>
      </c>
      <c r="AN141">
        <v>782</v>
      </c>
      <c r="AO141">
        <v>684</v>
      </c>
      <c r="AP141">
        <v>1038.5</v>
      </c>
      <c r="AQ141">
        <v>787</v>
      </c>
      <c r="AR141">
        <v>962</v>
      </c>
      <c r="AS141">
        <v>801</v>
      </c>
      <c r="AT141">
        <v>856</v>
      </c>
      <c r="AU141">
        <v>805</v>
      </c>
      <c r="AV141">
        <v>961</v>
      </c>
      <c r="AW141">
        <v>759.5</v>
      </c>
      <c r="AX141">
        <v>784</v>
      </c>
      <c r="AY141">
        <v>733</v>
      </c>
      <c r="AZ141">
        <v>712</v>
      </c>
      <c r="BA141">
        <v>16.6666666666666</v>
      </c>
      <c r="BB141">
        <v>0</v>
      </c>
      <c r="BC141">
        <v>0</v>
      </c>
      <c r="BD141">
        <v>0</v>
      </c>
      <c r="BE141">
        <v>8.3333333333333304</v>
      </c>
      <c r="BF141">
        <v>25</v>
      </c>
      <c r="BG141">
        <v>25</v>
      </c>
      <c r="BH141">
        <v>8.3333333333333304</v>
      </c>
      <c r="BI141">
        <v>16.6666666666666</v>
      </c>
      <c r="BJ141">
        <v>8.3333333333333304</v>
      </c>
      <c r="BK141">
        <v>25</v>
      </c>
      <c r="BL141">
        <v>8.3333333333333304</v>
      </c>
      <c r="BM141">
        <v>-10</v>
      </c>
      <c r="BN141">
        <v>126.5</v>
      </c>
      <c r="BO141">
        <v>131</v>
      </c>
      <c r="BP141">
        <v>6.5294117647058796</v>
      </c>
      <c r="BQ141">
        <v>72.600806451612797</v>
      </c>
      <c r="BR141">
        <v>95.464008859357605</v>
      </c>
    </row>
    <row r="142" spans="1:70" x14ac:dyDescent="0.2">
      <c r="A142" s="93"/>
      <c r="B142">
        <v>60419</v>
      </c>
      <c r="C142" s="94">
        <v>0.48052083333333334</v>
      </c>
      <c r="D142" s="95" t="s">
        <v>608</v>
      </c>
      <c r="E142" s="95"/>
      <c r="F142" t="s">
        <v>1016</v>
      </c>
      <c r="G142">
        <v>2</v>
      </c>
      <c r="H142">
        <v>910724</v>
      </c>
      <c r="I142" t="s">
        <v>866</v>
      </c>
      <c r="J142">
        <v>1</v>
      </c>
      <c r="K142">
        <v>70.8333333333333</v>
      </c>
      <c r="L142">
        <v>144</v>
      </c>
      <c r="M142">
        <v>937.362745098039</v>
      </c>
      <c r="N142">
        <v>936</v>
      </c>
      <c r="O142">
        <v>988.73076923076906</v>
      </c>
      <c r="P142">
        <v>1012.3461538461499</v>
      </c>
      <c r="Q142">
        <v>852.961538461538</v>
      </c>
      <c r="R142">
        <v>891.91666666666595</v>
      </c>
      <c r="S142">
        <v>860.56410256410197</v>
      </c>
      <c r="T142">
        <v>1140.9166666666599</v>
      </c>
      <c r="U142">
        <v>888.897435897435</v>
      </c>
      <c r="V142">
        <v>869.28571428571399</v>
      </c>
      <c r="W142">
        <v>1175.625</v>
      </c>
      <c r="X142">
        <v>928.81818181818096</v>
      </c>
      <c r="Y142">
        <v>940.89999999999895</v>
      </c>
      <c r="Z142">
        <v>1211.1666666666599</v>
      </c>
      <c r="AA142">
        <v>964.5</v>
      </c>
      <c r="AB142">
        <v>792.45454545454504</v>
      </c>
      <c r="AC142">
        <v>1054.5</v>
      </c>
      <c r="AD142">
        <v>792.55555555555497</v>
      </c>
      <c r="AE142">
        <v>850.09090909090901</v>
      </c>
      <c r="AF142">
        <v>1095.75</v>
      </c>
      <c r="AG142">
        <v>852.444444444444</v>
      </c>
      <c r="AH142">
        <v>1012</v>
      </c>
      <c r="AI142">
        <v>952.5</v>
      </c>
      <c r="AJ142">
        <v>884.5</v>
      </c>
      <c r="AK142">
        <v>890.5</v>
      </c>
      <c r="AL142">
        <v>766</v>
      </c>
      <c r="AM142">
        <v>1157</v>
      </c>
      <c r="AN142">
        <v>909</v>
      </c>
      <c r="AO142">
        <v>988</v>
      </c>
      <c r="AP142">
        <v>1151</v>
      </c>
      <c r="AQ142">
        <v>938</v>
      </c>
      <c r="AR142">
        <v>852</v>
      </c>
      <c r="AS142">
        <v>1206.5</v>
      </c>
      <c r="AT142">
        <v>921.5</v>
      </c>
      <c r="AU142">
        <v>717</v>
      </c>
      <c r="AV142">
        <v>1196.5</v>
      </c>
      <c r="AW142">
        <v>909</v>
      </c>
      <c r="AX142">
        <v>880</v>
      </c>
      <c r="AY142">
        <v>1011</v>
      </c>
      <c r="AZ142">
        <v>870</v>
      </c>
      <c r="BA142">
        <v>41.6666666666666</v>
      </c>
      <c r="BB142">
        <v>33.3333333333333</v>
      </c>
      <c r="BC142">
        <v>8.3333333333333304</v>
      </c>
      <c r="BD142">
        <v>16.6666666666666</v>
      </c>
      <c r="BE142">
        <v>50</v>
      </c>
      <c r="BF142">
        <v>16.6666666666666</v>
      </c>
      <c r="BG142">
        <v>8.3333333333333304</v>
      </c>
      <c r="BH142">
        <v>50</v>
      </c>
      <c r="BI142">
        <v>25</v>
      </c>
      <c r="BJ142">
        <v>8.3333333333333304</v>
      </c>
      <c r="BK142">
        <v>66.6666666666666</v>
      </c>
      <c r="BL142">
        <v>25</v>
      </c>
      <c r="BM142">
        <v>127.5</v>
      </c>
      <c r="BN142">
        <v>62</v>
      </c>
      <c r="BO142">
        <v>391</v>
      </c>
      <c r="BP142">
        <v>135.76923076923001</v>
      </c>
      <c r="BQ142">
        <v>120.429487179487</v>
      </c>
      <c r="BR142">
        <v>280.35256410256397</v>
      </c>
    </row>
    <row r="143" spans="1:70" x14ac:dyDescent="0.2">
      <c r="A143" s="91"/>
      <c r="B143">
        <v>60419</v>
      </c>
      <c r="C143" s="94">
        <v>0.51859953703703698</v>
      </c>
      <c r="D143" s="95" t="s">
        <v>610</v>
      </c>
      <c r="E143" s="95"/>
      <c r="F143" t="s">
        <v>1017</v>
      </c>
      <c r="G143">
        <v>2</v>
      </c>
      <c r="H143">
        <v>894147</v>
      </c>
      <c r="I143" t="s">
        <v>868</v>
      </c>
      <c r="J143">
        <v>1</v>
      </c>
      <c r="K143">
        <v>72.9166666666666</v>
      </c>
      <c r="L143">
        <v>144</v>
      </c>
      <c r="M143">
        <v>762.161904761904</v>
      </c>
      <c r="N143">
        <v>735</v>
      </c>
      <c r="O143">
        <v>785.423076923076</v>
      </c>
      <c r="P143">
        <v>776.53571428571399</v>
      </c>
      <c r="Q143">
        <v>742.70833333333303</v>
      </c>
      <c r="R143">
        <v>742.14814814814804</v>
      </c>
      <c r="S143">
        <v>766.18421052631504</v>
      </c>
      <c r="T143">
        <v>778.51612903225805</v>
      </c>
      <c r="U143">
        <v>743.83333333333303</v>
      </c>
      <c r="V143">
        <v>831.75</v>
      </c>
      <c r="W143">
        <v>755.22222222222194</v>
      </c>
      <c r="X143">
        <v>774.444444444444</v>
      </c>
      <c r="Y143">
        <v>803.7</v>
      </c>
      <c r="Z143">
        <v>886.33333333333303</v>
      </c>
      <c r="AA143">
        <v>636.55555555555497</v>
      </c>
      <c r="AB143">
        <v>669.1</v>
      </c>
      <c r="AC143">
        <v>802.2</v>
      </c>
      <c r="AD143">
        <v>791.444444444444</v>
      </c>
      <c r="AE143">
        <v>773.29999999999905</v>
      </c>
      <c r="AF143">
        <v>668.625</v>
      </c>
      <c r="AG143">
        <v>772.888888888888</v>
      </c>
      <c r="AH143">
        <v>712</v>
      </c>
      <c r="AI143">
        <v>735.5</v>
      </c>
      <c r="AJ143">
        <v>767</v>
      </c>
      <c r="AK143">
        <v>710</v>
      </c>
      <c r="AL143">
        <v>733.5</v>
      </c>
      <c r="AM143">
        <v>794</v>
      </c>
      <c r="AN143">
        <v>688.5</v>
      </c>
      <c r="AO143">
        <v>732</v>
      </c>
      <c r="AP143">
        <v>735</v>
      </c>
      <c r="AQ143">
        <v>695</v>
      </c>
      <c r="AR143">
        <v>735.5</v>
      </c>
      <c r="AS143">
        <v>886</v>
      </c>
      <c r="AT143">
        <v>648</v>
      </c>
      <c r="AU143">
        <v>733.5</v>
      </c>
      <c r="AV143">
        <v>850</v>
      </c>
      <c r="AW143">
        <v>767</v>
      </c>
      <c r="AX143">
        <v>742.5</v>
      </c>
      <c r="AY143">
        <v>727.5</v>
      </c>
      <c r="AZ143">
        <v>638</v>
      </c>
      <c r="BA143">
        <v>33.3333333333333</v>
      </c>
      <c r="BB143">
        <v>25</v>
      </c>
      <c r="BC143">
        <v>25</v>
      </c>
      <c r="BD143">
        <v>16.6666666666666</v>
      </c>
      <c r="BE143">
        <v>25</v>
      </c>
      <c r="BF143">
        <v>25</v>
      </c>
      <c r="BG143">
        <v>16.6666666666666</v>
      </c>
      <c r="BH143">
        <v>58.3333333333333</v>
      </c>
      <c r="BI143">
        <v>25</v>
      </c>
      <c r="BJ143">
        <v>16.6666666666666</v>
      </c>
      <c r="BK143">
        <v>33.3333333333333</v>
      </c>
      <c r="BL143">
        <v>25</v>
      </c>
      <c r="BM143">
        <v>-55</v>
      </c>
      <c r="BN143">
        <v>25.5</v>
      </c>
      <c r="BO143">
        <v>60.5</v>
      </c>
      <c r="BP143">
        <v>42.714743589743499</v>
      </c>
      <c r="BQ143">
        <v>34.387566137566097</v>
      </c>
      <c r="BR143">
        <v>12.3319185059422</v>
      </c>
    </row>
    <row r="144" spans="1:70" x14ac:dyDescent="0.2">
      <c r="A144" s="100"/>
      <c r="B144">
        <v>60419</v>
      </c>
      <c r="C144" s="94">
        <v>0.5201041666666667</v>
      </c>
      <c r="D144" s="95" t="s">
        <v>613</v>
      </c>
      <c r="E144" s="95"/>
      <c r="F144" t="s">
        <v>1018</v>
      </c>
      <c r="G144">
        <v>2</v>
      </c>
      <c r="H144">
        <v>838985</v>
      </c>
      <c r="I144" t="s">
        <v>866</v>
      </c>
      <c r="J144">
        <v>1</v>
      </c>
      <c r="K144">
        <v>81.9444444444444</v>
      </c>
      <c r="L144">
        <v>144</v>
      </c>
      <c r="M144">
        <v>976.65254237288104</v>
      </c>
      <c r="N144">
        <v>899.5</v>
      </c>
      <c r="O144">
        <v>1086.62962962962</v>
      </c>
      <c r="P144">
        <v>964.82352941176396</v>
      </c>
      <c r="Q144">
        <v>945.85714285714198</v>
      </c>
      <c r="R144">
        <v>917.86206896551698</v>
      </c>
      <c r="S144">
        <v>949.80487804877998</v>
      </c>
      <c r="T144">
        <v>1035.71052631578</v>
      </c>
      <c r="U144">
        <v>947.33333333333303</v>
      </c>
      <c r="V144">
        <v>1012.91666666666</v>
      </c>
      <c r="W144">
        <v>1229.8571428571399</v>
      </c>
      <c r="X144">
        <v>1071.875</v>
      </c>
      <c r="Y144">
        <v>898.66666666666595</v>
      </c>
      <c r="Z144">
        <v>1045</v>
      </c>
      <c r="AA144">
        <v>948</v>
      </c>
      <c r="AB144">
        <v>958.33333333333303</v>
      </c>
      <c r="AC144">
        <v>931.125</v>
      </c>
      <c r="AD144">
        <v>946.36363636363603</v>
      </c>
      <c r="AE144">
        <v>922.25</v>
      </c>
      <c r="AF144">
        <v>978.09090909090901</v>
      </c>
      <c r="AG144">
        <v>848.1</v>
      </c>
      <c r="AH144">
        <v>1068</v>
      </c>
      <c r="AI144">
        <v>892.5</v>
      </c>
      <c r="AJ144">
        <v>871.5</v>
      </c>
      <c r="AK144">
        <v>871</v>
      </c>
      <c r="AL144">
        <v>869</v>
      </c>
      <c r="AM144">
        <v>930.5</v>
      </c>
      <c r="AN144">
        <v>899</v>
      </c>
      <c r="AO144">
        <v>900</v>
      </c>
      <c r="AP144">
        <v>1195</v>
      </c>
      <c r="AQ144">
        <v>1089</v>
      </c>
      <c r="AR144">
        <v>851</v>
      </c>
      <c r="AS144">
        <v>1046.5</v>
      </c>
      <c r="AT144">
        <v>896.5</v>
      </c>
      <c r="AU144">
        <v>993</v>
      </c>
      <c r="AV144">
        <v>809</v>
      </c>
      <c r="AW144">
        <v>889</v>
      </c>
      <c r="AX144">
        <v>925.5</v>
      </c>
      <c r="AY144">
        <v>880</v>
      </c>
      <c r="AZ144">
        <v>844</v>
      </c>
      <c r="BA144">
        <v>0</v>
      </c>
      <c r="BB144">
        <v>41.6666666666666</v>
      </c>
      <c r="BC144">
        <v>33.3333333333333</v>
      </c>
      <c r="BD144">
        <v>0</v>
      </c>
      <c r="BE144">
        <v>0</v>
      </c>
      <c r="BF144">
        <v>16.6666666666666</v>
      </c>
      <c r="BG144">
        <v>25</v>
      </c>
      <c r="BH144">
        <v>33.3333333333333</v>
      </c>
      <c r="BI144">
        <v>8.3333333333333304</v>
      </c>
      <c r="BJ144">
        <v>33.3333333333333</v>
      </c>
      <c r="BK144">
        <v>8.3333333333333304</v>
      </c>
      <c r="BL144">
        <v>16.6666666666666</v>
      </c>
      <c r="BM144">
        <v>196.5</v>
      </c>
      <c r="BN144">
        <v>21.5</v>
      </c>
      <c r="BO144">
        <v>61.5</v>
      </c>
      <c r="BP144">
        <v>140.77248677248599</v>
      </c>
      <c r="BQ144">
        <v>46.961460446247401</v>
      </c>
      <c r="BR144">
        <v>85.9056482670089</v>
      </c>
    </row>
    <row r="145" spans="1:70" x14ac:dyDescent="0.2">
      <c r="A145" s="91"/>
      <c r="B145">
        <v>60419</v>
      </c>
      <c r="C145" s="94">
        <v>0.53451388888888884</v>
      </c>
      <c r="D145" s="95" t="s">
        <v>615</v>
      </c>
      <c r="E145" s="95"/>
      <c r="F145" t="s">
        <v>1019</v>
      </c>
      <c r="G145">
        <v>2</v>
      </c>
      <c r="H145">
        <v>845538</v>
      </c>
      <c r="I145" t="s">
        <v>868</v>
      </c>
      <c r="J145">
        <v>1</v>
      </c>
      <c r="K145">
        <v>94.4444444444444</v>
      </c>
      <c r="L145">
        <v>144</v>
      </c>
      <c r="M145">
        <v>1120.38970588235</v>
      </c>
      <c r="N145">
        <v>1102.5</v>
      </c>
      <c r="O145">
        <v>1176.7714285714201</v>
      </c>
      <c r="P145">
        <v>1064.2777777777701</v>
      </c>
      <c r="Q145">
        <v>1126.1666666666599</v>
      </c>
      <c r="R145">
        <v>1116.7714285714201</v>
      </c>
      <c r="S145">
        <v>1100.97727272727</v>
      </c>
      <c r="T145">
        <v>1161.36170212765</v>
      </c>
      <c r="U145">
        <v>1096.5777777777701</v>
      </c>
      <c r="V145">
        <v>1199.5833333333301</v>
      </c>
      <c r="W145">
        <v>1228.3333333333301</v>
      </c>
      <c r="X145">
        <v>1095.6363636363601</v>
      </c>
      <c r="Y145">
        <v>1043.9166666666599</v>
      </c>
      <c r="Z145">
        <v>1077.75</v>
      </c>
      <c r="AA145">
        <v>1071.1666666666599</v>
      </c>
      <c r="AB145">
        <v>1072.75</v>
      </c>
      <c r="AC145">
        <v>1202.8181818181799</v>
      </c>
      <c r="AD145">
        <v>1088.3636363636299</v>
      </c>
      <c r="AE145">
        <v>1078.25</v>
      </c>
      <c r="AF145">
        <v>1140</v>
      </c>
      <c r="AG145">
        <v>1133.45454545454</v>
      </c>
      <c r="AH145">
        <v>1151</v>
      </c>
      <c r="AI145">
        <v>1036.5</v>
      </c>
      <c r="AJ145">
        <v>1098.5</v>
      </c>
      <c r="AK145">
        <v>1105</v>
      </c>
      <c r="AL145">
        <v>1063.5</v>
      </c>
      <c r="AM145">
        <v>1151</v>
      </c>
      <c r="AN145">
        <v>1100</v>
      </c>
      <c r="AO145">
        <v>1217</v>
      </c>
      <c r="AP145">
        <v>1276.5</v>
      </c>
      <c r="AQ145">
        <v>1022</v>
      </c>
      <c r="AR145">
        <v>965</v>
      </c>
      <c r="AS145">
        <v>1022.5</v>
      </c>
      <c r="AT145">
        <v>1065</v>
      </c>
      <c r="AU145">
        <v>1015</v>
      </c>
      <c r="AV145">
        <v>1196</v>
      </c>
      <c r="AW145">
        <v>1068</v>
      </c>
      <c r="AX145">
        <v>1061.5</v>
      </c>
      <c r="AY145">
        <v>1140</v>
      </c>
      <c r="AZ145">
        <v>1111</v>
      </c>
      <c r="BA145">
        <v>0</v>
      </c>
      <c r="BB145">
        <v>0</v>
      </c>
      <c r="BC145">
        <v>8.3333333333333304</v>
      </c>
      <c r="BD145">
        <v>0</v>
      </c>
      <c r="BE145">
        <v>0</v>
      </c>
      <c r="BF145">
        <v>0</v>
      </c>
      <c r="BG145">
        <v>33.3333333333333</v>
      </c>
      <c r="BH145">
        <v>8.3333333333333304</v>
      </c>
      <c r="BI145">
        <v>8.3333333333333304</v>
      </c>
      <c r="BJ145">
        <v>0</v>
      </c>
      <c r="BK145">
        <v>0</v>
      </c>
      <c r="BL145">
        <v>8.3333333333333304</v>
      </c>
      <c r="BM145">
        <v>52.5</v>
      </c>
      <c r="BN145">
        <v>-68.5</v>
      </c>
      <c r="BO145">
        <v>87.5</v>
      </c>
      <c r="BP145">
        <v>50.604761904761702</v>
      </c>
      <c r="BQ145">
        <v>-52.493650793650602</v>
      </c>
      <c r="BR145">
        <v>60.3844294003868</v>
      </c>
    </row>
    <row r="146" spans="1:70" x14ac:dyDescent="0.2">
      <c r="A146" s="91"/>
      <c r="B146">
        <v>60419</v>
      </c>
      <c r="C146" s="94">
        <v>0.54972222222222222</v>
      </c>
      <c r="D146" s="95" t="s">
        <v>617</v>
      </c>
      <c r="E146" s="95"/>
      <c r="F146" t="s">
        <v>1020</v>
      </c>
      <c r="G146">
        <v>2</v>
      </c>
      <c r="H146">
        <v>802149</v>
      </c>
      <c r="I146" t="s">
        <v>868</v>
      </c>
      <c r="J146">
        <v>1</v>
      </c>
      <c r="K146">
        <v>21.5277777777777</v>
      </c>
      <c r="L146">
        <v>144</v>
      </c>
      <c r="M146">
        <v>667.322580645161</v>
      </c>
      <c r="N146">
        <v>678</v>
      </c>
      <c r="O146">
        <v>788.2</v>
      </c>
      <c r="P146">
        <v>659.72727272727195</v>
      </c>
      <c r="Q146">
        <v>545</v>
      </c>
      <c r="R146">
        <v>691</v>
      </c>
      <c r="S146">
        <v>721.55555555555497</v>
      </c>
      <c r="T146">
        <v>699.81818181818096</v>
      </c>
      <c r="U146">
        <v>590.45454545454504</v>
      </c>
      <c r="V146">
        <v>756</v>
      </c>
      <c r="W146">
        <v>1269</v>
      </c>
      <c r="X146">
        <v>638.66666666666595</v>
      </c>
      <c r="Y146">
        <v>779.5</v>
      </c>
      <c r="Z146">
        <v>615.5</v>
      </c>
      <c r="AA146">
        <v>559</v>
      </c>
      <c r="AB146">
        <v>539</v>
      </c>
      <c r="AC146">
        <v>477.5</v>
      </c>
      <c r="AD146">
        <v>592</v>
      </c>
      <c r="AE146">
        <v>693.66666666666595</v>
      </c>
      <c r="AF146">
        <v>753</v>
      </c>
      <c r="AG146">
        <v>563</v>
      </c>
      <c r="AH146">
        <v>752</v>
      </c>
      <c r="AI146">
        <v>678</v>
      </c>
      <c r="AJ146">
        <v>527</v>
      </c>
      <c r="AK146">
        <v>686</v>
      </c>
      <c r="AL146">
        <v>678</v>
      </c>
      <c r="AM146">
        <v>701</v>
      </c>
      <c r="AN146">
        <v>528</v>
      </c>
      <c r="AO146">
        <v>756</v>
      </c>
      <c r="AP146">
        <v>1269</v>
      </c>
      <c r="AQ146">
        <v>681</v>
      </c>
      <c r="AR146">
        <v>694</v>
      </c>
      <c r="AS146">
        <v>629</v>
      </c>
      <c r="AT146">
        <v>454</v>
      </c>
      <c r="AU146">
        <v>539</v>
      </c>
      <c r="AV146">
        <v>477.5</v>
      </c>
      <c r="AW146">
        <v>528</v>
      </c>
      <c r="AX146">
        <v>678</v>
      </c>
      <c r="AY146">
        <v>792</v>
      </c>
      <c r="AZ146">
        <v>563</v>
      </c>
      <c r="BA146">
        <v>91.6666666666666</v>
      </c>
      <c r="BB146">
        <v>91.6666666666666</v>
      </c>
      <c r="BC146">
        <v>75</v>
      </c>
      <c r="BD146">
        <v>66.6666666666666</v>
      </c>
      <c r="BE146">
        <v>66.6666666666666</v>
      </c>
      <c r="BF146">
        <v>75</v>
      </c>
      <c r="BG146">
        <v>91.6666666666666</v>
      </c>
      <c r="BH146">
        <v>83.3333333333333</v>
      </c>
      <c r="BI146">
        <v>75</v>
      </c>
      <c r="BJ146">
        <v>75</v>
      </c>
      <c r="BK146">
        <v>66.6666666666666</v>
      </c>
      <c r="BL146">
        <v>83.3333333333333</v>
      </c>
      <c r="BM146">
        <v>225</v>
      </c>
      <c r="BN146">
        <v>-8</v>
      </c>
      <c r="BO146">
        <v>23</v>
      </c>
      <c r="BP146">
        <v>243.2</v>
      </c>
      <c r="BQ146">
        <v>-31.272727272727199</v>
      </c>
      <c r="BR146">
        <v>-21.737373737373598</v>
      </c>
    </row>
    <row r="147" spans="1:70" x14ac:dyDescent="0.2">
      <c r="A147" s="93"/>
      <c r="B147">
        <v>60419</v>
      </c>
      <c r="C147" s="94">
        <v>0.55488425925925922</v>
      </c>
      <c r="D147" s="95" t="s">
        <v>619</v>
      </c>
      <c r="E147" s="95"/>
      <c r="F147" t="s">
        <v>1021</v>
      </c>
      <c r="G147">
        <v>2</v>
      </c>
      <c r="H147">
        <v>845885</v>
      </c>
      <c r="I147" t="s">
        <v>866</v>
      </c>
      <c r="J147">
        <v>1</v>
      </c>
      <c r="K147">
        <v>81.25</v>
      </c>
      <c r="L147">
        <v>144</v>
      </c>
      <c r="M147">
        <v>888.85470085470001</v>
      </c>
      <c r="N147">
        <v>817</v>
      </c>
      <c r="O147">
        <v>942.25</v>
      </c>
      <c r="P147">
        <v>886.423076923076</v>
      </c>
      <c r="Q147">
        <v>880.36666666666599</v>
      </c>
      <c r="R147">
        <v>840.896551724137</v>
      </c>
      <c r="S147">
        <v>860.923076923076</v>
      </c>
      <c r="T147">
        <v>1024.7631578947301</v>
      </c>
      <c r="U147">
        <v>786.97500000000002</v>
      </c>
      <c r="V147">
        <v>934.66666666666595</v>
      </c>
      <c r="W147">
        <v>936.36363636363603</v>
      </c>
      <c r="X147">
        <v>959.55555555555497</v>
      </c>
      <c r="Y147">
        <v>861</v>
      </c>
      <c r="Z147">
        <v>1072.1111111111099</v>
      </c>
      <c r="AA147">
        <v>737.1</v>
      </c>
      <c r="AB147">
        <v>915.1</v>
      </c>
      <c r="AC147">
        <v>1000</v>
      </c>
      <c r="AD147">
        <v>750.90909090908997</v>
      </c>
      <c r="AE147">
        <v>718.2</v>
      </c>
      <c r="AF147">
        <v>1110.2222222222199</v>
      </c>
      <c r="AG147">
        <v>721.2</v>
      </c>
      <c r="AH147">
        <v>888</v>
      </c>
      <c r="AI147">
        <v>807.5</v>
      </c>
      <c r="AJ147">
        <v>789</v>
      </c>
      <c r="AK147">
        <v>797</v>
      </c>
      <c r="AL147">
        <v>797</v>
      </c>
      <c r="AM147">
        <v>957.5</v>
      </c>
      <c r="AN147">
        <v>736</v>
      </c>
      <c r="AO147">
        <v>855.5</v>
      </c>
      <c r="AP147">
        <v>896</v>
      </c>
      <c r="AQ147">
        <v>887</v>
      </c>
      <c r="AR147">
        <v>797</v>
      </c>
      <c r="AS147">
        <v>1057</v>
      </c>
      <c r="AT147">
        <v>687</v>
      </c>
      <c r="AU147">
        <v>917.5</v>
      </c>
      <c r="AV147">
        <v>951</v>
      </c>
      <c r="AW147">
        <v>645</v>
      </c>
      <c r="AX147">
        <v>711.5</v>
      </c>
      <c r="AY147">
        <v>1145</v>
      </c>
      <c r="AZ147">
        <v>711.5</v>
      </c>
      <c r="BA147">
        <v>0</v>
      </c>
      <c r="BB147">
        <v>8.3333333333333304</v>
      </c>
      <c r="BC147">
        <v>25</v>
      </c>
      <c r="BD147">
        <v>41.6666666666666</v>
      </c>
      <c r="BE147">
        <v>25</v>
      </c>
      <c r="BF147">
        <v>16.6666666666666</v>
      </c>
      <c r="BG147">
        <v>16.6666666666666</v>
      </c>
      <c r="BH147">
        <v>25</v>
      </c>
      <c r="BI147">
        <v>8.3333333333333304</v>
      </c>
      <c r="BJ147">
        <v>16.6666666666666</v>
      </c>
      <c r="BK147">
        <v>25</v>
      </c>
      <c r="BL147">
        <v>16.6666666666666</v>
      </c>
      <c r="BM147">
        <v>99</v>
      </c>
      <c r="BN147">
        <v>10.5</v>
      </c>
      <c r="BO147">
        <v>160.5</v>
      </c>
      <c r="BP147">
        <v>61.883333333333297</v>
      </c>
      <c r="BQ147">
        <v>45.526525198938899</v>
      </c>
      <c r="BR147">
        <v>163.84008097165901</v>
      </c>
    </row>
    <row r="148" spans="1:70" x14ac:dyDescent="0.2">
      <c r="A148" s="91"/>
      <c r="B148">
        <v>60419</v>
      </c>
      <c r="C148" s="94">
        <v>0.56390046296296303</v>
      </c>
      <c r="D148" s="95" t="s">
        <v>621</v>
      </c>
      <c r="E148" s="95"/>
      <c r="F148" t="s">
        <v>1022</v>
      </c>
      <c r="G148">
        <v>2</v>
      </c>
      <c r="H148">
        <v>924318</v>
      </c>
      <c r="I148" t="s">
        <v>868</v>
      </c>
      <c r="J148">
        <v>1</v>
      </c>
      <c r="K148">
        <v>69.4444444444444</v>
      </c>
      <c r="L148">
        <v>144</v>
      </c>
      <c r="M148">
        <v>1045.18</v>
      </c>
      <c r="N148">
        <v>1023</v>
      </c>
      <c r="O148">
        <v>1013.91304347826</v>
      </c>
      <c r="P148">
        <v>1011.08</v>
      </c>
      <c r="Q148">
        <v>1131.1666666666599</v>
      </c>
      <c r="R148">
        <v>1027.6071428571399</v>
      </c>
      <c r="S148">
        <v>1055.4054054054</v>
      </c>
      <c r="T148">
        <v>1089.2413793103401</v>
      </c>
      <c r="U148">
        <v>996.47058823529403</v>
      </c>
      <c r="V148">
        <v>1060.7777777777701</v>
      </c>
      <c r="W148">
        <v>1101</v>
      </c>
      <c r="X148">
        <v>895.875</v>
      </c>
      <c r="Y148">
        <v>1046.6666666666599</v>
      </c>
      <c r="Z148">
        <v>1018</v>
      </c>
      <c r="AA148">
        <v>964.125</v>
      </c>
      <c r="AB148">
        <v>1107.1111111111099</v>
      </c>
      <c r="AC148">
        <v>1159</v>
      </c>
      <c r="AD148">
        <v>1138.9000000000001</v>
      </c>
      <c r="AE148">
        <v>1011.89999999999</v>
      </c>
      <c r="AF148">
        <v>1104.29999999999</v>
      </c>
      <c r="AG148">
        <v>951.375</v>
      </c>
      <c r="AH148">
        <v>926</v>
      </c>
      <c r="AI148">
        <v>958</v>
      </c>
      <c r="AJ148">
        <v>1124.5</v>
      </c>
      <c r="AK148">
        <v>1023</v>
      </c>
      <c r="AL148">
        <v>1065</v>
      </c>
      <c r="AM148">
        <v>1042</v>
      </c>
      <c r="AN148">
        <v>921</v>
      </c>
      <c r="AO148">
        <v>928</v>
      </c>
      <c r="AP148">
        <v>1130.5</v>
      </c>
      <c r="AQ148">
        <v>826</v>
      </c>
      <c r="AR148">
        <v>1108</v>
      </c>
      <c r="AS148">
        <v>942.5</v>
      </c>
      <c r="AT148">
        <v>870</v>
      </c>
      <c r="AU148">
        <v>1069</v>
      </c>
      <c r="AV148">
        <v>1050</v>
      </c>
      <c r="AW148">
        <v>1193.5</v>
      </c>
      <c r="AX148">
        <v>1059</v>
      </c>
      <c r="AY148">
        <v>1040</v>
      </c>
      <c r="AZ148">
        <v>947</v>
      </c>
      <c r="BA148">
        <v>25</v>
      </c>
      <c r="BB148">
        <v>50</v>
      </c>
      <c r="BC148">
        <v>33.3333333333333</v>
      </c>
      <c r="BD148">
        <v>25</v>
      </c>
      <c r="BE148">
        <v>33.3333333333333</v>
      </c>
      <c r="BF148">
        <v>33.3333333333333</v>
      </c>
      <c r="BG148">
        <v>25</v>
      </c>
      <c r="BH148">
        <v>58.3333333333333</v>
      </c>
      <c r="BI148">
        <v>16.6666666666666</v>
      </c>
      <c r="BJ148">
        <v>16.6666666666666</v>
      </c>
      <c r="BK148">
        <v>16.6666666666666</v>
      </c>
      <c r="BL148">
        <v>33.3333333333333</v>
      </c>
      <c r="BM148">
        <v>-198.5</v>
      </c>
      <c r="BN148">
        <v>-65</v>
      </c>
      <c r="BO148">
        <v>-23</v>
      </c>
      <c r="BP148">
        <v>-117.253623188405</v>
      </c>
      <c r="BQ148">
        <v>-16.527142857142799</v>
      </c>
      <c r="BR148">
        <v>33.835973904939401</v>
      </c>
    </row>
    <row r="149" spans="1:70" x14ac:dyDescent="0.2">
      <c r="A149" s="93"/>
      <c r="B149">
        <v>60419</v>
      </c>
      <c r="C149" s="94">
        <v>0.4394675925925926</v>
      </c>
      <c r="D149" s="95" t="s">
        <v>623</v>
      </c>
      <c r="E149" s="95"/>
      <c r="F149" t="s">
        <v>1023</v>
      </c>
      <c r="G149">
        <v>2</v>
      </c>
      <c r="H149">
        <v>3494513</v>
      </c>
      <c r="I149" t="s">
        <v>866</v>
      </c>
      <c r="J149">
        <v>1</v>
      </c>
      <c r="K149">
        <v>90.2777777777777</v>
      </c>
      <c r="L149">
        <v>144</v>
      </c>
      <c r="M149">
        <v>912.66153846153804</v>
      </c>
      <c r="N149">
        <v>874</v>
      </c>
      <c r="O149">
        <v>913.65517241379303</v>
      </c>
      <c r="P149">
        <v>890.88571428571402</v>
      </c>
      <c r="Q149">
        <v>909.26666666666597</v>
      </c>
      <c r="R149">
        <v>935.86111111111097</v>
      </c>
      <c r="S149">
        <v>872.68292682926801</v>
      </c>
      <c r="T149">
        <v>969.21428571428498</v>
      </c>
      <c r="U149">
        <v>897</v>
      </c>
      <c r="V149">
        <v>855.66666666666595</v>
      </c>
      <c r="W149">
        <v>896.125</v>
      </c>
      <c r="X149">
        <v>968.83333333333303</v>
      </c>
      <c r="Y149">
        <v>849.36363636363603</v>
      </c>
      <c r="Z149">
        <v>870.16666666666595</v>
      </c>
      <c r="AA149">
        <v>949.66666666666595</v>
      </c>
      <c r="AB149">
        <v>861.77777777777703</v>
      </c>
      <c r="AC149">
        <v>1100.4000000000001</v>
      </c>
      <c r="AD149">
        <v>774.36363636363603</v>
      </c>
      <c r="AE149">
        <v>915</v>
      </c>
      <c r="AF149">
        <v>1007.66666666666</v>
      </c>
      <c r="AG149">
        <v>884.91666666666595</v>
      </c>
      <c r="AH149">
        <v>932</v>
      </c>
      <c r="AI149">
        <v>832</v>
      </c>
      <c r="AJ149">
        <v>838</v>
      </c>
      <c r="AK149">
        <v>919.5</v>
      </c>
      <c r="AL149">
        <v>826</v>
      </c>
      <c r="AM149">
        <v>954.5</v>
      </c>
      <c r="AN149">
        <v>840</v>
      </c>
      <c r="AO149">
        <v>835</v>
      </c>
      <c r="AP149">
        <v>942.5</v>
      </c>
      <c r="AQ149">
        <v>945</v>
      </c>
      <c r="AR149">
        <v>826</v>
      </c>
      <c r="AS149">
        <v>853</v>
      </c>
      <c r="AT149">
        <v>879</v>
      </c>
      <c r="AU149">
        <v>802</v>
      </c>
      <c r="AV149">
        <v>1083.5</v>
      </c>
      <c r="AW149">
        <v>699</v>
      </c>
      <c r="AX149">
        <v>913</v>
      </c>
      <c r="AY149">
        <v>964</v>
      </c>
      <c r="AZ149">
        <v>850.5</v>
      </c>
      <c r="BA149">
        <v>25</v>
      </c>
      <c r="BB149">
        <v>33.3333333333333</v>
      </c>
      <c r="BC149">
        <v>0</v>
      </c>
      <c r="BD149">
        <v>8.3333333333333304</v>
      </c>
      <c r="BE149">
        <v>0</v>
      </c>
      <c r="BF149">
        <v>0</v>
      </c>
      <c r="BG149">
        <v>25</v>
      </c>
      <c r="BH149">
        <v>16.6666666666666</v>
      </c>
      <c r="BI149">
        <v>8.3333333333333304</v>
      </c>
      <c r="BJ149">
        <v>0</v>
      </c>
      <c r="BK149">
        <v>0</v>
      </c>
      <c r="BL149">
        <v>0</v>
      </c>
      <c r="BM149">
        <v>94</v>
      </c>
      <c r="BN149">
        <v>-87.5</v>
      </c>
      <c r="BO149">
        <v>128.5</v>
      </c>
      <c r="BP149">
        <v>4.3885057471264304</v>
      </c>
      <c r="BQ149">
        <v>-44.9753968253968</v>
      </c>
      <c r="BR149">
        <v>96.531358885017397</v>
      </c>
    </row>
    <row r="150" spans="1:70" x14ac:dyDescent="0.2">
      <c r="A150" s="91"/>
      <c r="B150">
        <v>60419</v>
      </c>
      <c r="C150" s="94">
        <v>0.48062500000000002</v>
      </c>
      <c r="D150" s="95" t="s">
        <v>625</v>
      </c>
      <c r="E150" s="95"/>
      <c r="F150" t="s">
        <v>1024</v>
      </c>
      <c r="G150">
        <v>2</v>
      </c>
      <c r="H150">
        <v>1213681</v>
      </c>
      <c r="I150" t="s">
        <v>868</v>
      </c>
      <c r="J150">
        <v>1</v>
      </c>
      <c r="K150">
        <v>30.5555555555555</v>
      </c>
      <c r="L150">
        <v>144</v>
      </c>
      <c r="M150">
        <v>938.29545454545405</v>
      </c>
      <c r="N150">
        <v>960</v>
      </c>
      <c r="O150">
        <v>860.33333333333303</v>
      </c>
      <c r="P150">
        <v>1137.0833333333301</v>
      </c>
      <c r="Q150">
        <v>1003</v>
      </c>
      <c r="R150">
        <v>738.66666666666595</v>
      </c>
      <c r="S150">
        <v>1015.6875</v>
      </c>
      <c r="T150">
        <v>819.41666666666595</v>
      </c>
      <c r="U150">
        <v>950.0625</v>
      </c>
      <c r="V150">
        <v>705</v>
      </c>
      <c r="W150">
        <v>956</v>
      </c>
      <c r="X150">
        <v>920</v>
      </c>
      <c r="Y150">
        <v>1170.79999999999</v>
      </c>
      <c r="Z150">
        <v>1383.5</v>
      </c>
      <c r="AA150">
        <v>1004.79999999999</v>
      </c>
      <c r="AB150">
        <v>1116.25</v>
      </c>
      <c r="AC150">
        <v>796.66666666666595</v>
      </c>
      <c r="AD150">
        <v>1044.5</v>
      </c>
      <c r="AE150">
        <v>954.25</v>
      </c>
      <c r="AF150">
        <v>452</v>
      </c>
      <c r="AG150">
        <v>809.75</v>
      </c>
      <c r="AH150">
        <v>983</v>
      </c>
      <c r="AI150">
        <v>1201.5</v>
      </c>
      <c r="AJ150">
        <v>973</v>
      </c>
      <c r="AK150">
        <v>849</v>
      </c>
      <c r="AL150">
        <v>960</v>
      </c>
      <c r="AM150">
        <v>865.5</v>
      </c>
      <c r="AN150">
        <v>1076</v>
      </c>
      <c r="AO150">
        <v>918</v>
      </c>
      <c r="AP150">
        <v>983</v>
      </c>
      <c r="AQ150">
        <v>1083</v>
      </c>
      <c r="AR150">
        <v>1284</v>
      </c>
      <c r="AS150">
        <v>1383.5</v>
      </c>
      <c r="AT150">
        <v>795</v>
      </c>
      <c r="AU150">
        <v>960</v>
      </c>
      <c r="AV150">
        <v>754</v>
      </c>
      <c r="AW150">
        <v>1161</v>
      </c>
      <c r="AX150">
        <v>861</v>
      </c>
      <c r="AY150">
        <v>454.5</v>
      </c>
      <c r="AZ150">
        <v>771.5</v>
      </c>
      <c r="BA150">
        <v>75</v>
      </c>
      <c r="BB150">
        <v>75</v>
      </c>
      <c r="BC150">
        <v>75</v>
      </c>
      <c r="BD150">
        <v>58.3333333333333</v>
      </c>
      <c r="BE150">
        <v>83.3333333333333</v>
      </c>
      <c r="BF150">
        <v>58.3333333333333</v>
      </c>
      <c r="BG150">
        <v>66.6666666666666</v>
      </c>
      <c r="BH150">
        <v>75</v>
      </c>
      <c r="BI150">
        <v>66.6666666666666</v>
      </c>
      <c r="BJ150">
        <v>66.6666666666666</v>
      </c>
      <c r="BK150">
        <v>66.6666666666666</v>
      </c>
      <c r="BL150">
        <v>66.6666666666666</v>
      </c>
      <c r="BM150">
        <v>10</v>
      </c>
      <c r="BN150">
        <v>352.5</v>
      </c>
      <c r="BO150">
        <v>-94.5</v>
      </c>
      <c r="BP150">
        <v>-142.666666666666</v>
      </c>
      <c r="BQ150">
        <v>398.416666666666</v>
      </c>
      <c r="BR150">
        <v>-196.270833333333</v>
      </c>
    </row>
    <row r="151" spans="1:70" x14ac:dyDescent="0.2">
      <c r="A151" s="100"/>
      <c r="B151">
        <v>60419</v>
      </c>
      <c r="C151" s="94">
        <v>0.43900462962962966</v>
      </c>
      <c r="D151" s="95" t="s">
        <v>627</v>
      </c>
      <c r="E151" s="95"/>
      <c r="F151" t="s">
        <v>1025</v>
      </c>
      <c r="G151">
        <v>2</v>
      </c>
      <c r="H151">
        <v>826707</v>
      </c>
      <c r="I151" t="s">
        <v>866</v>
      </c>
      <c r="J151">
        <v>1</v>
      </c>
      <c r="K151">
        <v>90.2777777777777</v>
      </c>
      <c r="L151">
        <v>144</v>
      </c>
      <c r="M151">
        <v>877.83076923076896</v>
      </c>
      <c r="N151">
        <v>819</v>
      </c>
      <c r="O151">
        <v>877.28125</v>
      </c>
      <c r="P151">
        <v>940.69696969696895</v>
      </c>
      <c r="Q151">
        <v>825.87096774193503</v>
      </c>
      <c r="R151">
        <v>864.70588235294099</v>
      </c>
      <c r="S151">
        <v>845.43478260869495</v>
      </c>
      <c r="T151">
        <v>991.42105263157805</v>
      </c>
      <c r="U151">
        <v>816.39130434782601</v>
      </c>
      <c r="V151">
        <v>850.5</v>
      </c>
      <c r="W151">
        <v>912.33333333333303</v>
      </c>
      <c r="X151">
        <v>877.81818181818096</v>
      </c>
      <c r="Y151">
        <v>884.45454545454504</v>
      </c>
      <c r="Z151">
        <v>1097.0909090908999</v>
      </c>
      <c r="AA151">
        <v>840.54545454545405</v>
      </c>
      <c r="AB151">
        <v>767.09090909090901</v>
      </c>
      <c r="AC151">
        <v>915.5</v>
      </c>
      <c r="AD151">
        <v>820</v>
      </c>
      <c r="AE151">
        <v>876.41666666666595</v>
      </c>
      <c r="AF151">
        <v>1007.1</v>
      </c>
      <c r="AG151">
        <v>734.33333333333303</v>
      </c>
      <c r="AH151">
        <v>872</v>
      </c>
      <c r="AI151">
        <v>870</v>
      </c>
      <c r="AJ151">
        <v>760</v>
      </c>
      <c r="AK151">
        <v>806.5</v>
      </c>
      <c r="AL151">
        <v>811</v>
      </c>
      <c r="AM151">
        <v>998.5</v>
      </c>
      <c r="AN151">
        <v>736.5</v>
      </c>
      <c r="AO151">
        <v>865.5</v>
      </c>
      <c r="AP151">
        <v>903</v>
      </c>
      <c r="AQ151">
        <v>900</v>
      </c>
      <c r="AR151">
        <v>870</v>
      </c>
      <c r="AS151">
        <v>1121</v>
      </c>
      <c r="AT151">
        <v>706</v>
      </c>
      <c r="AU151">
        <v>757</v>
      </c>
      <c r="AV151">
        <v>884.5</v>
      </c>
      <c r="AW151">
        <v>764.5</v>
      </c>
      <c r="AX151">
        <v>847</v>
      </c>
      <c r="AY151">
        <v>1060</v>
      </c>
      <c r="AZ151">
        <v>673.5</v>
      </c>
      <c r="BA151">
        <v>0</v>
      </c>
      <c r="BB151">
        <v>25</v>
      </c>
      <c r="BC151">
        <v>8.3333333333333304</v>
      </c>
      <c r="BD151">
        <v>8.3333333333333304</v>
      </c>
      <c r="BE151">
        <v>8.3333333333333304</v>
      </c>
      <c r="BF151">
        <v>8.3333333333333304</v>
      </c>
      <c r="BG151">
        <v>8.3333333333333304</v>
      </c>
      <c r="BH151">
        <v>33.3333333333333</v>
      </c>
      <c r="BI151">
        <v>0</v>
      </c>
      <c r="BJ151">
        <v>0</v>
      </c>
      <c r="BK151">
        <v>16.6666666666666</v>
      </c>
      <c r="BL151">
        <v>0</v>
      </c>
      <c r="BM151">
        <v>112</v>
      </c>
      <c r="BN151">
        <v>63.5</v>
      </c>
      <c r="BO151">
        <v>187.5</v>
      </c>
      <c r="BP151">
        <v>51.410282258064498</v>
      </c>
      <c r="BQ151">
        <v>75.9910873440285</v>
      </c>
      <c r="BR151">
        <v>145.98627002288299</v>
      </c>
    </row>
    <row r="152" spans="1:70" x14ac:dyDescent="0.2">
      <c r="A152" s="93"/>
      <c r="B152">
        <v>60419</v>
      </c>
      <c r="C152" s="94">
        <v>0.53391203703703705</v>
      </c>
      <c r="D152" s="95" t="s">
        <v>629</v>
      </c>
      <c r="E152" s="95"/>
      <c r="F152" t="s">
        <v>1026</v>
      </c>
      <c r="G152">
        <v>2</v>
      </c>
      <c r="H152">
        <v>865633</v>
      </c>
      <c r="I152" t="s">
        <v>866</v>
      </c>
      <c r="J152">
        <v>1</v>
      </c>
      <c r="K152">
        <v>85.4166666666666</v>
      </c>
      <c r="L152">
        <v>144</v>
      </c>
      <c r="M152">
        <v>665.34959349593396</v>
      </c>
      <c r="N152">
        <v>630</v>
      </c>
      <c r="O152">
        <v>756.09375</v>
      </c>
      <c r="P152">
        <v>636.64516129032199</v>
      </c>
      <c r="Q152">
        <v>617.375</v>
      </c>
      <c r="R152">
        <v>648.25</v>
      </c>
      <c r="S152">
        <v>623.83333333333303</v>
      </c>
      <c r="T152">
        <v>723.71428571428498</v>
      </c>
      <c r="U152">
        <v>647.20512820512795</v>
      </c>
      <c r="V152">
        <v>699.27272727272702</v>
      </c>
      <c r="W152">
        <v>846.27272727272702</v>
      </c>
      <c r="X152">
        <v>719.39999999999895</v>
      </c>
      <c r="Y152">
        <v>685.79999999999905</v>
      </c>
      <c r="Z152">
        <v>617.90909090908997</v>
      </c>
      <c r="AA152">
        <v>608.1</v>
      </c>
      <c r="AB152">
        <v>531.20000000000005</v>
      </c>
      <c r="AC152">
        <v>721.45454545454504</v>
      </c>
      <c r="AD152">
        <v>591.63636363636294</v>
      </c>
      <c r="AE152">
        <v>576.27272727272702</v>
      </c>
      <c r="AF152">
        <v>706</v>
      </c>
      <c r="AG152">
        <v>682.25</v>
      </c>
      <c r="AH152">
        <v>684.5</v>
      </c>
      <c r="AI152">
        <v>635</v>
      </c>
      <c r="AJ152">
        <v>574.5</v>
      </c>
      <c r="AK152">
        <v>581</v>
      </c>
      <c r="AL152">
        <v>591</v>
      </c>
      <c r="AM152">
        <v>709</v>
      </c>
      <c r="AN152">
        <v>602</v>
      </c>
      <c r="AO152">
        <v>607</v>
      </c>
      <c r="AP152">
        <v>812</v>
      </c>
      <c r="AQ152">
        <v>668.5</v>
      </c>
      <c r="AR152">
        <v>662.5</v>
      </c>
      <c r="AS152">
        <v>636</v>
      </c>
      <c r="AT152">
        <v>588</v>
      </c>
      <c r="AU152">
        <v>484.5</v>
      </c>
      <c r="AV152">
        <v>749</v>
      </c>
      <c r="AW152">
        <v>596</v>
      </c>
      <c r="AX152">
        <v>533</v>
      </c>
      <c r="AY152">
        <v>666</v>
      </c>
      <c r="AZ152">
        <v>559</v>
      </c>
      <c r="BA152">
        <v>8.3333333333333304</v>
      </c>
      <c r="BB152">
        <v>8.3333333333333304</v>
      </c>
      <c r="BC152">
        <v>16.6666666666666</v>
      </c>
      <c r="BD152">
        <v>16.6666666666666</v>
      </c>
      <c r="BE152">
        <v>8.3333333333333304</v>
      </c>
      <c r="BF152">
        <v>16.6666666666666</v>
      </c>
      <c r="BG152">
        <v>16.6666666666666</v>
      </c>
      <c r="BH152">
        <v>8.3333333333333304</v>
      </c>
      <c r="BI152">
        <v>8.3333333333333304</v>
      </c>
      <c r="BJ152">
        <v>8.3333333333333304</v>
      </c>
      <c r="BK152">
        <v>25</v>
      </c>
      <c r="BL152">
        <v>33.3333333333333</v>
      </c>
      <c r="BM152">
        <v>110</v>
      </c>
      <c r="BN152">
        <v>54</v>
      </c>
      <c r="BO152">
        <v>118</v>
      </c>
      <c r="BP152">
        <v>138.71875</v>
      </c>
      <c r="BQ152">
        <v>-11.6048387096774</v>
      </c>
      <c r="BR152">
        <v>99.880952380952294</v>
      </c>
    </row>
    <row r="153" spans="1:70" x14ac:dyDescent="0.2">
      <c r="A153" s="100"/>
      <c r="B153">
        <v>60419</v>
      </c>
      <c r="C153" s="94">
        <v>0.55356481481481479</v>
      </c>
      <c r="D153" s="95" t="s">
        <v>631</v>
      </c>
      <c r="E153" s="95"/>
      <c r="F153" t="s">
        <v>1027</v>
      </c>
      <c r="G153">
        <v>2</v>
      </c>
      <c r="H153">
        <v>969496</v>
      </c>
      <c r="I153" t="s">
        <v>866</v>
      </c>
      <c r="J153">
        <v>1</v>
      </c>
      <c r="K153">
        <v>75.6944444444444</v>
      </c>
      <c r="L153">
        <v>144</v>
      </c>
      <c r="M153">
        <v>931.66055045871497</v>
      </c>
      <c r="N153">
        <v>882</v>
      </c>
      <c r="O153">
        <v>941.89999999999895</v>
      </c>
      <c r="P153">
        <v>938.92592592592496</v>
      </c>
      <c r="Q153">
        <v>902.65517241379303</v>
      </c>
      <c r="R153">
        <v>946.34782608695605</v>
      </c>
      <c r="S153">
        <v>903.97368421052602</v>
      </c>
      <c r="T153">
        <v>975.59459459459401</v>
      </c>
      <c r="U153">
        <v>914.79411764705799</v>
      </c>
      <c r="V153">
        <v>997.6</v>
      </c>
      <c r="W153">
        <v>1015.29999999999</v>
      </c>
      <c r="X153">
        <v>812.79999999999905</v>
      </c>
      <c r="Y153">
        <v>864.7</v>
      </c>
      <c r="Z153">
        <v>1053.2222222222199</v>
      </c>
      <c r="AA153">
        <v>903.125</v>
      </c>
      <c r="AB153">
        <v>848.11111111111097</v>
      </c>
      <c r="AC153">
        <v>906.36363636363603</v>
      </c>
      <c r="AD153">
        <v>952.66666666666595</v>
      </c>
      <c r="AE153">
        <v>899.444444444444</v>
      </c>
      <c r="AF153">
        <v>927.85714285714198</v>
      </c>
      <c r="AG153">
        <v>1025.1428571428501</v>
      </c>
      <c r="AH153">
        <v>824.5</v>
      </c>
      <c r="AI153">
        <v>900</v>
      </c>
      <c r="AJ153">
        <v>865</v>
      </c>
      <c r="AK153">
        <v>946</v>
      </c>
      <c r="AL153">
        <v>810</v>
      </c>
      <c r="AM153">
        <v>1003</v>
      </c>
      <c r="AN153">
        <v>878.5</v>
      </c>
      <c r="AO153">
        <v>813.5</v>
      </c>
      <c r="AP153">
        <v>947.5</v>
      </c>
      <c r="AQ153">
        <v>785</v>
      </c>
      <c r="AR153">
        <v>743</v>
      </c>
      <c r="AS153">
        <v>1082</v>
      </c>
      <c r="AT153">
        <v>818</v>
      </c>
      <c r="AU153">
        <v>730</v>
      </c>
      <c r="AV153">
        <v>888</v>
      </c>
      <c r="AW153">
        <v>882</v>
      </c>
      <c r="AX153">
        <v>879</v>
      </c>
      <c r="AY153">
        <v>971</v>
      </c>
      <c r="AZ153">
        <v>1027</v>
      </c>
      <c r="BA153">
        <v>16.6666666666666</v>
      </c>
      <c r="BB153">
        <v>16.6666666666666</v>
      </c>
      <c r="BC153">
        <v>16.6666666666666</v>
      </c>
      <c r="BD153">
        <v>16.6666666666666</v>
      </c>
      <c r="BE153">
        <v>25</v>
      </c>
      <c r="BF153">
        <v>33.3333333333333</v>
      </c>
      <c r="BG153">
        <v>25</v>
      </c>
      <c r="BH153">
        <v>8.3333333333333304</v>
      </c>
      <c r="BI153">
        <v>25</v>
      </c>
      <c r="BJ153">
        <v>25</v>
      </c>
      <c r="BK153">
        <v>41.6666666666666</v>
      </c>
      <c r="BL153">
        <v>41.6666666666666</v>
      </c>
      <c r="BM153">
        <v>-40.5</v>
      </c>
      <c r="BN153">
        <v>-46</v>
      </c>
      <c r="BO153">
        <v>193</v>
      </c>
      <c r="BP153">
        <v>39.244827586206803</v>
      </c>
      <c r="BQ153">
        <v>-7.4219001610305897</v>
      </c>
      <c r="BR153">
        <v>71.620910384068196</v>
      </c>
    </row>
    <row r="154" spans="1:70" x14ac:dyDescent="0.2">
      <c r="A154" s="91"/>
      <c r="B154">
        <v>60419</v>
      </c>
      <c r="C154" s="94">
        <v>0.43842592592592594</v>
      </c>
      <c r="D154" s="95" t="s">
        <v>634</v>
      </c>
      <c r="E154" s="95"/>
      <c r="F154" t="s">
        <v>1028</v>
      </c>
      <c r="G154">
        <v>2</v>
      </c>
      <c r="H154">
        <v>880807</v>
      </c>
      <c r="I154" t="s">
        <v>868</v>
      </c>
      <c r="J154">
        <v>1</v>
      </c>
      <c r="K154">
        <v>93.75</v>
      </c>
      <c r="L154">
        <v>144</v>
      </c>
      <c r="M154">
        <v>880.25185185185103</v>
      </c>
      <c r="N154">
        <v>816</v>
      </c>
      <c r="O154">
        <v>926.9375</v>
      </c>
      <c r="P154">
        <v>941</v>
      </c>
      <c r="Q154">
        <v>788.29411764705799</v>
      </c>
      <c r="R154">
        <v>865.73529411764696</v>
      </c>
      <c r="S154">
        <v>789.06521739130403</v>
      </c>
      <c r="T154">
        <v>1009.52173913043</v>
      </c>
      <c r="U154">
        <v>839.51162790697595</v>
      </c>
      <c r="V154">
        <v>888</v>
      </c>
      <c r="W154">
        <v>995</v>
      </c>
      <c r="X154">
        <v>894.89999999999895</v>
      </c>
      <c r="Y154">
        <v>747.58333333333303</v>
      </c>
      <c r="Z154">
        <v>1163</v>
      </c>
      <c r="AA154">
        <v>909.81818181818096</v>
      </c>
      <c r="AB154">
        <v>732.36363636363603</v>
      </c>
      <c r="AC154">
        <v>905.91666666666595</v>
      </c>
      <c r="AD154">
        <v>715.90909090908997</v>
      </c>
      <c r="AE154">
        <v>791.83333333333303</v>
      </c>
      <c r="AF154">
        <v>969.63636363636294</v>
      </c>
      <c r="AG154">
        <v>842.45454545454504</v>
      </c>
      <c r="AH154">
        <v>893</v>
      </c>
      <c r="AI154">
        <v>933</v>
      </c>
      <c r="AJ154">
        <v>780</v>
      </c>
      <c r="AK154">
        <v>754</v>
      </c>
      <c r="AL154">
        <v>753</v>
      </c>
      <c r="AM154">
        <v>953.5</v>
      </c>
      <c r="AN154">
        <v>809</v>
      </c>
      <c r="AO154">
        <v>785</v>
      </c>
      <c r="AP154">
        <v>1033</v>
      </c>
      <c r="AQ154">
        <v>898.5</v>
      </c>
      <c r="AR154">
        <v>702.5</v>
      </c>
      <c r="AS154">
        <v>1179</v>
      </c>
      <c r="AT154">
        <v>867</v>
      </c>
      <c r="AU154">
        <v>787</v>
      </c>
      <c r="AV154">
        <v>865</v>
      </c>
      <c r="AW154">
        <v>706</v>
      </c>
      <c r="AX154">
        <v>752</v>
      </c>
      <c r="AY154">
        <v>752</v>
      </c>
      <c r="AZ154">
        <v>776</v>
      </c>
      <c r="BA154">
        <v>8.3333333333333304</v>
      </c>
      <c r="BB154">
        <v>8.3333333333333304</v>
      </c>
      <c r="BC154">
        <v>16.6666666666666</v>
      </c>
      <c r="BD154">
        <v>0</v>
      </c>
      <c r="BE154">
        <v>0</v>
      </c>
      <c r="BF154">
        <v>8.3333333333333304</v>
      </c>
      <c r="BG154">
        <v>8.3333333333333304</v>
      </c>
      <c r="BH154">
        <v>0</v>
      </c>
      <c r="BI154">
        <v>8.3333333333333304</v>
      </c>
      <c r="BJ154">
        <v>0</v>
      </c>
      <c r="BK154">
        <v>8.3333333333333304</v>
      </c>
      <c r="BL154">
        <v>8.3333333333333304</v>
      </c>
      <c r="BM154">
        <v>113</v>
      </c>
      <c r="BN154">
        <v>179</v>
      </c>
      <c r="BO154">
        <v>200.5</v>
      </c>
      <c r="BP154">
        <v>138.64338235294099</v>
      </c>
      <c r="BQ154">
        <v>75.264705882352899</v>
      </c>
      <c r="BR154">
        <v>220.45652173913001</v>
      </c>
    </row>
    <row r="155" spans="1:70" x14ac:dyDescent="0.2">
      <c r="A155" s="93"/>
      <c r="B155">
        <v>60419</v>
      </c>
      <c r="C155" s="94">
        <v>0.51868055555555559</v>
      </c>
      <c r="D155" s="95" t="s">
        <v>636</v>
      </c>
      <c r="E155" s="95"/>
      <c r="F155" t="s">
        <v>1029</v>
      </c>
      <c r="G155">
        <v>2</v>
      </c>
      <c r="H155">
        <v>803600</v>
      </c>
      <c r="I155" t="s">
        <v>866</v>
      </c>
      <c r="J155">
        <v>1</v>
      </c>
      <c r="K155">
        <v>87.5</v>
      </c>
      <c r="L155">
        <v>144</v>
      </c>
      <c r="M155">
        <v>764.48412698412596</v>
      </c>
      <c r="N155">
        <v>720.5</v>
      </c>
      <c r="O155">
        <v>822.41935483870895</v>
      </c>
      <c r="P155">
        <v>771.03333333333296</v>
      </c>
      <c r="Q155">
        <v>752.24242424242402</v>
      </c>
      <c r="R155">
        <v>714.84375</v>
      </c>
      <c r="S155">
        <v>744.444444444444</v>
      </c>
      <c r="T155">
        <v>805.97142857142796</v>
      </c>
      <c r="U155">
        <v>752.52173913043396</v>
      </c>
      <c r="V155">
        <v>822.16666666666595</v>
      </c>
      <c r="W155">
        <v>821.75</v>
      </c>
      <c r="X155">
        <v>823.18181818181802</v>
      </c>
      <c r="Y155">
        <v>711.36363636363603</v>
      </c>
      <c r="Z155">
        <v>737</v>
      </c>
      <c r="AA155">
        <v>845.58333333333303</v>
      </c>
      <c r="AB155">
        <v>757.79999999999905</v>
      </c>
      <c r="AC155">
        <v>821</v>
      </c>
      <c r="AD155">
        <v>684.58333333333303</v>
      </c>
      <c r="AE155">
        <v>685.91666666666595</v>
      </c>
      <c r="AF155">
        <v>827.22222222222194</v>
      </c>
      <c r="AG155">
        <v>654.45454545454504</v>
      </c>
      <c r="AH155">
        <v>862</v>
      </c>
      <c r="AI155">
        <v>722</v>
      </c>
      <c r="AJ155">
        <v>757</v>
      </c>
      <c r="AK155">
        <v>661.5</v>
      </c>
      <c r="AL155">
        <v>702</v>
      </c>
      <c r="AM155">
        <v>764</v>
      </c>
      <c r="AN155">
        <v>713</v>
      </c>
      <c r="AO155">
        <v>861.5</v>
      </c>
      <c r="AP155">
        <v>864.5</v>
      </c>
      <c r="AQ155">
        <v>738</v>
      </c>
      <c r="AR155">
        <v>604</v>
      </c>
      <c r="AS155">
        <v>712</v>
      </c>
      <c r="AT155">
        <v>786.5</v>
      </c>
      <c r="AU155">
        <v>727</v>
      </c>
      <c r="AV155">
        <v>866</v>
      </c>
      <c r="AW155">
        <v>703</v>
      </c>
      <c r="AX155">
        <v>606</v>
      </c>
      <c r="AY155">
        <v>712</v>
      </c>
      <c r="AZ155">
        <v>605</v>
      </c>
      <c r="BA155">
        <v>0</v>
      </c>
      <c r="BB155">
        <v>33.3333333333333</v>
      </c>
      <c r="BC155">
        <v>8.3333333333333304</v>
      </c>
      <c r="BD155">
        <v>8.3333333333333304</v>
      </c>
      <c r="BE155">
        <v>41.6666666666666</v>
      </c>
      <c r="BF155">
        <v>0</v>
      </c>
      <c r="BG155">
        <v>16.6666666666666</v>
      </c>
      <c r="BH155">
        <v>8.3333333333333304</v>
      </c>
      <c r="BI155">
        <v>0</v>
      </c>
      <c r="BJ155">
        <v>0</v>
      </c>
      <c r="BK155">
        <v>25</v>
      </c>
      <c r="BL155">
        <v>8.3333333333333304</v>
      </c>
      <c r="BM155">
        <v>105</v>
      </c>
      <c r="BN155">
        <v>60.5</v>
      </c>
      <c r="BO155">
        <v>62</v>
      </c>
      <c r="BP155">
        <v>70.176930596285402</v>
      </c>
      <c r="BQ155">
        <v>56.189583333333303</v>
      </c>
      <c r="BR155">
        <v>61.526984126984097</v>
      </c>
    </row>
    <row r="156" spans="1:70" x14ac:dyDescent="0.2">
      <c r="A156" s="91"/>
      <c r="B156">
        <v>60419</v>
      </c>
      <c r="C156" s="94">
        <v>0.40390046296296295</v>
      </c>
      <c r="D156" s="95" t="s">
        <v>638</v>
      </c>
      <c r="E156" s="95"/>
      <c r="F156" t="s">
        <v>1030</v>
      </c>
      <c r="G156">
        <v>2</v>
      </c>
      <c r="H156">
        <v>837654</v>
      </c>
      <c r="I156" t="s">
        <v>868</v>
      </c>
      <c r="J156">
        <v>1</v>
      </c>
      <c r="K156">
        <v>95.1388888888888</v>
      </c>
      <c r="L156">
        <v>144</v>
      </c>
      <c r="M156">
        <v>874.69343065693397</v>
      </c>
      <c r="N156">
        <v>811</v>
      </c>
      <c r="O156">
        <v>928.1875</v>
      </c>
      <c r="P156">
        <v>805.71428571428498</v>
      </c>
      <c r="Q156">
        <v>925.20588235294099</v>
      </c>
      <c r="R156">
        <v>846.5</v>
      </c>
      <c r="S156">
        <v>815.55319148936098</v>
      </c>
      <c r="T156">
        <v>1044.5909090908999</v>
      </c>
      <c r="U156">
        <v>772.60869565217297</v>
      </c>
      <c r="V156">
        <v>869.45454545454504</v>
      </c>
      <c r="W156">
        <v>1062.79999999999</v>
      </c>
      <c r="X156">
        <v>864.54545454545405</v>
      </c>
      <c r="Y156">
        <v>739.58333333333303</v>
      </c>
      <c r="Z156">
        <v>938.36363636363603</v>
      </c>
      <c r="AA156">
        <v>750.25</v>
      </c>
      <c r="AB156">
        <v>857.66666666666595</v>
      </c>
      <c r="AC156">
        <v>1147.72727272727</v>
      </c>
      <c r="AD156">
        <v>776.36363636363603</v>
      </c>
      <c r="AE156">
        <v>800</v>
      </c>
      <c r="AF156">
        <v>1032.25</v>
      </c>
      <c r="AG156">
        <v>707.25</v>
      </c>
      <c r="AH156">
        <v>868.5</v>
      </c>
      <c r="AI156">
        <v>759</v>
      </c>
      <c r="AJ156">
        <v>848</v>
      </c>
      <c r="AK156">
        <v>800.5</v>
      </c>
      <c r="AL156">
        <v>776</v>
      </c>
      <c r="AM156">
        <v>1009.5</v>
      </c>
      <c r="AN156">
        <v>742.5</v>
      </c>
      <c r="AO156">
        <v>865</v>
      </c>
      <c r="AP156">
        <v>1020</v>
      </c>
      <c r="AQ156">
        <v>853</v>
      </c>
      <c r="AR156">
        <v>734</v>
      </c>
      <c r="AS156">
        <v>855</v>
      </c>
      <c r="AT156">
        <v>754</v>
      </c>
      <c r="AU156">
        <v>756</v>
      </c>
      <c r="AV156">
        <v>1152</v>
      </c>
      <c r="AW156">
        <v>709</v>
      </c>
      <c r="AX156">
        <v>802.5</v>
      </c>
      <c r="AY156">
        <v>958.5</v>
      </c>
      <c r="AZ156">
        <v>673</v>
      </c>
      <c r="BA156">
        <v>8.3333333333333304</v>
      </c>
      <c r="BB156">
        <v>16.6666666666666</v>
      </c>
      <c r="BC156">
        <v>8.3333333333333304</v>
      </c>
      <c r="BD156">
        <v>0</v>
      </c>
      <c r="BE156">
        <v>8.3333333333333304</v>
      </c>
      <c r="BF156">
        <v>0</v>
      </c>
      <c r="BG156">
        <v>0</v>
      </c>
      <c r="BH156">
        <v>8.3333333333333304</v>
      </c>
      <c r="BI156">
        <v>8.3333333333333304</v>
      </c>
      <c r="BJ156">
        <v>0</v>
      </c>
      <c r="BK156">
        <v>0</v>
      </c>
      <c r="BL156">
        <v>0</v>
      </c>
      <c r="BM156">
        <v>20.5</v>
      </c>
      <c r="BN156">
        <v>-41.5</v>
      </c>
      <c r="BO156">
        <v>233.5</v>
      </c>
      <c r="BP156">
        <v>2.9816176470587799</v>
      </c>
      <c r="BQ156">
        <v>-40.785714285714299</v>
      </c>
      <c r="BR156">
        <v>229.037717601547</v>
      </c>
    </row>
    <row r="157" spans="1:70" x14ac:dyDescent="0.2">
      <c r="A157" s="93"/>
      <c r="B157">
        <v>60419</v>
      </c>
      <c r="C157" s="94">
        <v>0.42092592592592593</v>
      </c>
      <c r="D157" s="95" t="s">
        <v>640</v>
      </c>
      <c r="E157" s="95"/>
      <c r="F157" t="s">
        <v>1031</v>
      </c>
      <c r="G157">
        <v>2</v>
      </c>
      <c r="H157">
        <v>1204049</v>
      </c>
      <c r="I157" t="s">
        <v>866</v>
      </c>
      <c r="J157">
        <v>1</v>
      </c>
      <c r="K157">
        <v>52.0833333333333</v>
      </c>
      <c r="L157">
        <v>144</v>
      </c>
      <c r="M157">
        <v>779.96</v>
      </c>
      <c r="N157">
        <v>776</v>
      </c>
      <c r="O157">
        <v>838.39999999999895</v>
      </c>
      <c r="P157">
        <v>777.82352941176396</v>
      </c>
      <c r="Q157">
        <v>657.34782608695605</v>
      </c>
      <c r="R157">
        <v>892.46666666666601</v>
      </c>
      <c r="S157">
        <v>857.44</v>
      </c>
      <c r="T157">
        <v>758.95652173913004</v>
      </c>
      <c r="U157">
        <v>726.11111111111097</v>
      </c>
      <c r="V157">
        <v>833.142857142857</v>
      </c>
      <c r="W157">
        <v>752.6</v>
      </c>
      <c r="X157">
        <v>896.625</v>
      </c>
      <c r="Y157">
        <v>1025.4000000000001</v>
      </c>
      <c r="Z157">
        <v>640.20000000000005</v>
      </c>
      <c r="AA157">
        <v>699.28571428571399</v>
      </c>
      <c r="AB157">
        <v>680.75</v>
      </c>
      <c r="AC157">
        <v>735</v>
      </c>
      <c r="AD157">
        <v>566</v>
      </c>
      <c r="AE157">
        <v>1006.2</v>
      </c>
      <c r="AF157">
        <v>891.16666666666595</v>
      </c>
      <c r="AG157">
        <v>752.25</v>
      </c>
      <c r="AH157">
        <v>808.5</v>
      </c>
      <c r="AI157">
        <v>772</v>
      </c>
      <c r="AJ157">
        <v>623</v>
      </c>
      <c r="AK157">
        <v>824</v>
      </c>
      <c r="AL157">
        <v>824</v>
      </c>
      <c r="AM157">
        <v>770</v>
      </c>
      <c r="AN157">
        <v>766</v>
      </c>
      <c r="AO157">
        <v>826</v>
      </c>
      <c r="AP157">
        <v>658</v>
      </c>
      <c r="AQ157">
        <v>906</v>
      </c>
      <c r="AR157">
        <v>1039</v>
      </c>
      <c r="AS157">
        <v>772</v>
      </c>
      <c r="AT157">
        <v>664</v>
      </c>
      <c r="AU157">
        <v>601</v>
      </c>
      <c r="AV157">
        <v>732</v>
      </c>
      <c r="AW157">
        <v>431</v>
      </c>
      <c r="AX157">
        <v>947</v>
      </c>
      <c r="AY157">
        <v>802</v>
      </c>
      <c r="AZ157">
        <v>795.5</v>
      </c>
      <c r="BA157">
        <v>41.6666666666666</v>
      </c>
      <c r="BB157">
        <v>58.3333333333333</v>
      </c>
      <c r="BC157">
        <v>33.3333333333333</v>
      </c>
      <c r="BD157">
        <v>58.3333333333333</v>
      </c>
      <c r="BE157">
        <v>58.3333333333333</v>
      </c>
      <c r="BF157">
        <v>41.6666666666666</v>
      </c>
      <c r="BG157">
        <v>33.3333333333333</v>
      </c>
      <c r="BH157">
        <v>41.6666666666666</v>
      </c>
      <c r="BI157">
        <v>33.3333333333333</v>
      </c>
      <c r="BJ157">
        <v>58.3333333333333</v>
      </c>
      <c r="BK157">
        <v>50</v>
      </c>
      <c r="BL157">
        <v>66.6666666666666</v>
      </c>
      <c r="BM157">
        <v>185.5</v>
      </c>
      <c r="BN157">
        <v>-52</v>
      </c>
      <c r="BO157">
        <v>-54</v>
      </c>
      <c r="BP157">
        <v>181.05217391304299</v>
      </c>
      <c r="BQ157">
        <v>-114.64313725490101</v>
      </c>
      <c r="BR157">
        <v>-98.483478260869504</v>
      </c>
    </row>
    <row r="158" spans="1:70" x14ac:dyDescent="0.2">
      <c r="A158" s="91"/>
      <c r="B158">
        <v>60419</v>
      </c>
      <c r="C158" s="94">
        <v>0.41819444444444448</v>
      </c>
      <c r="D158" s="95" t="s">
        <v>643</v>
      </c>
      <c r="E158" s="95"/>
      <c r="F158" t="s">
        <v>1032</v>
      </c>
      <c r="G158">
        <v>2</v>
      </c>
      <c r="H158">
        <v>815028</v>
      </c>
      <c r="I158" t="s">
        <v>868</v>
      </c>
      <c r="J158">
        <v>1</v>
      </c>
      <c r="K158">
        <v>90.9722222222222</v>
      </c>
      <c r="L158">
        <v>144</v>
      </c>
      <c r="M158">
        <v>638.64885496183194</v>
      </c>
      <c r="N158">
        <v>622</v>
      </c>
      <c r="O158">
        <v>746.87878787878697</v>
      </c>
      <c r="P158">
        <v>676.3125</v>
      </c>
      <c r="Q158">
        <v>604.22580645161202</v>
      </c>
      <c r="R158">
        <v>532.65714285714205</v>
      </c>
      <c r="S158">
        <v>646.02272727272702</v>
      </c>
      <c r="T158">
        <v>685.97619047619003</v>
      </c>
      <c r="U158">
        <v>587.26666666666597</v>
      </c>
      <c r="V158">
        <v>647.54545454545405</v>
      </c>
      <c r="W158">
        <v>878.79999999999905</v>
      </c>
      <c r="X158">
        <v>728</v>
      </c>
      <c r="Y158">
        <v>690.81818181818096</v>
      </c>
      <c r="Z158">
        <v>702.22222222222194</v>
      </c>
      <c r="AA158">
        <v>643.58333333333303</v>
      </c>
      <c r="AB158">
        <v>681.29999999999905</v>
      </c>
      <c r="AC158">
        <v>645.54545454545405</v>
      </c>
      <c r="AD158">
        <v>481.69999999999902</v>
      </c>
      <c r="AE158">
        <v>574.16666666666595</v>
      </c>
      <c r="AF158">
        <v>550.16666666666595</v>
      </c>
      <c r="AG158">
        <v>468.27272727272702</v>
      </c>
      <c r="AH158">
        <v>711</v>
      </c>
      <c r="AI158">
        <v>656</v>
      </c>
      <c r="AJ158">
        <v>549</v>
      </c>
      <c r="AK158">
        <v>533</v>
      </c>
      <c r="AL158">
        <v>655.5</v>
      </c>
      <c r="AM158">
        <v>687</v>
      </c>
      <c r="AN158">
        <v>549</v>
      </c>
      <c r="AO158">
        <v>673</v>
      </c>
      <c r="AP158">
        <v>855</v>
      </c>
      <c r="AQ158">
        <v>696.5</v>
      </c>
      <c r="AR158">
        <v>655</v>
      </c>
      <c r="AS158">
        <v>700</v>
      </c>
      <c r="AT158">
        <v>619.5</v>
      </c>
      <c r="AU158">
        <v>695</v>
      </c>
      <c r="AV158">
        <v>589</v>
      </c>
      <c r="AW158">
        <v>495</v>
      </c>
      <c r="AX158">
        <v>557.5</v>
      </c>
      <c r="AY158">
        <v>613</v>
      </c>
      <c r="AZ158">
        <v>504</v>
      </c>
      <c r="BA158">
        <v>8.3333333333333304</v>
      </c>
      <c r="BB158">
        <v>16.6666666666666</v>
      </c>
      <c r="BC158">
        <v>0</v>
      </c>
      <c r="BD158">
        <v>8.3333333333333304</v>
      </c>
      <c r="BE158">
        <v>25</v>
      </c>
      <c r="BF158">
        <v>0</v>
      </c>
      <c r="BG158">
        <v>16.6666666666666</v>
      </c>
      <c r="BH158">
        <v>8.3333333333333304</v>
      </c>
      <c r="BI158">
        <v>16.6666666666666</v>
      </c>
      <c r="BJ158">
        <v>0</v>
      </c>
      <c r="BK158">
        <v>0</v>
      </c>
      <c r="BL158">
        <v>8.3333333333333304</v>
      </c>
      <c r="BM158">
        <v>162</v>
      </c>
      <c r="BN158">
        <v>123</v>
      </c>
      <c r="BO158">
        <v>31.5</v>
      </c>
      <c r="BP158">
        <v>142.65298142717401</v>
      </c>
      <c r="BQ158">
        <v>143.65535714285701</v>
      </c>
      <c r="BR158">
        <v>39.953463203463201</v>
      </c>
    </row>
    <row r="159" spans="1:70" x14ac:dyDescent="0.2">
      <c r="A159" s="91"/>
      <c r="B159">
        <v>60419</v>
      </c>
      <c r="C159" s="94">
        <v>0.38923611111111112</v>
      </c>
      <c r="D159" s="95" t="s">
        <v>645</v>
      </c>
      <c r="E159" s="95"/>
      <c r="F159" t="s">
        <v>1033</v>
      </c>
      <c r="G159">
        <v>2</v>
      </c>
      <c r="H159">
        <v>836261</v>
      </c>
      <c r="I159" t="s">
        <v>868</v>
      </c>
      <c r="J159">
        <v>1</v>
      </c>
      <c r="K159">
        <v>99.3055555555555</v>
      </c>
      <c r="L159">
        <v>144</v>
      </c>
      <c r="M159">
        <v>838.86013986013904</v>
      </c>
      <c r="N159">
        <v>811</v>
      </c>
      <c r="O159">
        <v>881.91666666666595</v>
      </c>
      <c r="P159">
        <v>834.80555555555497</v>
      </c>
      <c r="Q159">
        <v>815.2</v>
      </c>
      <c r="R159">
        <v>822.86111111111097</v>
      </c>
      <c r="S159">
        <v>813.61702127659498</v>
      </c>
      <c r="T159">
        <v>888.29166666666595</v>
      </c>
      <c r="U159">
        <v>814.14583333333303</v>
      </c>
      <c r="V159">
        <v>873.16666666666595</v>
      </c>
      <c r="W159">
        <v>914.16666666666595</v>
      </c>
      <c r="X159">
        <v>858.41666666666595</v>
      </c>
      <c r="Y159">
        <v>778.75</v>
      </c>
      <c r="Z159">
        <v>903.91666666666595</v>
      </c>
      <c r="AA159">
        <v>821.75</v>
      </c>
      <c r="AB159">
        <v>794.27272727272702</v>
      </c>
      <c r="AC159">
        <v>831.08333333333303</v>
      </c>
      <c r="AD159">
        <v>818.5</v>
      </c>
      <c r="AE159">
        <v>806.66666666666595</v>
      </c>
      <c r="AF159">
        <v>904</v>
      </c>
      <c r="AG159">
        <v>757.91666666666595</v>
      </c>
      <c r="AH159">
        <v>872.5</v>
      </c>
      <c r="AI159">
        <v>808.5</v>
      </c>
      <c r="AJ159">
        <v>778</v>
      </c>
      <c r="AK159">
        <v>803</v>
      </c>
      <c r="AL159">
        <v>807</v>
      </c>
      <c r="AM159">
        <v>852.5</v>
      </c>
      <c r="AN159">
        <v>794.5</v>
      </c>
      <c r="AO159">
        <v>839</v>
      </c>
      <c r="AP159">
        <v>872.5</v>
      </c>
      <c r="AQ159">
        <v>918</v>
      </c>
      <c r="AR159">
        <v>791</v>
      </c>
      <c r="AS159">
        <v>805</v>
      </c>
      <c r="AT159">
        <v>826</v>
      </c>
      <c r="AU159">
        <v>719</v>
      </c>
      <c r="AV159">
        <v>843.5</v>
      </c>
      <c r="AW159">
        <v>830</v>
      </c>
      <c r="AX159">
        <v>831.5</v>
      </c>
      <c r="AY159">
        <v>866.5</v>
      </c>
      <c r="AZ159">
        <v>770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8.3333333333333304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94.5</v>
      </c>
      <c r="BN159">
        <v>5.5</v>
      </c>
      <c r="BO159">
        <v>45.5</v>
      </c>
      <c r="BP159">
        <v>66.716666666666498</v>
      </c>
      <c r="BQ159">
        <v>11.9444444444444</v>
      </c>
      <c r="BR159">
        <v>74.674645390070793</v>
      </c>
    </row>
    <row r="160" spans="1:70" x14ac:dyDescent="0.2">
      <c r="A160" s="100"/>
      <c r="B160">
        <v>60419</v>
      </c>
      <c r="C160" s="94">
        <v>0.41811342592592587</v>
      </c>
      <c r="D160" s="95" t="s">
        <v>647</v>
      </c>
      <c r="E160" s="95"/>
      <c r="F160" t="s">
        <v>1034</v>
      </c>
      <c r="G160">
        <v>2</v>
      </c>
      <c r="H160">
        <v>792757</v>
      </c>
      <c r="I160" t="s">
        <v>866</v>
      </c>
      <c r="J160">
        <v>1</v>
      </c>
      <c r="K160">
        <v>93.0555555555555</v>
      </c>
      <c r="L160">
        <v>144</v>
      </c>
      <c r="M160">
        <v>809.65671641791005</v>
      </c>
      <c r="N160">
        <v>768</v>
      </c>
      <c r="O160">
        <v>879.34375</v>
      </c>
      <c r="P160">
        <v>791.17647058823502</v>
      </c>
      <c r="Q160">
        <v>794.39393939393904</v>
      </c>
      <c r="R160">
        <v>778.28571428571399</v>
      </c>
      <c r="S160">
        <v>763.60416666666595</v>
      </c>
      <c r="T160">
        <v>895.93023255813898</v>
      </c>
      <c r="U160">
        <v>774.79069767441797</v>
      </c>
      <c r="V160">
        <v>770</v>
      </c>
      <c r="W160">
        <v>1007.89999999999</v>
      </c>
      <c r="X160">
        <v>882</v>
      </c>
      <c r="Y160">
        <v>740.5</v>
      </c>
      <c r="Z160">
        <v>921.33333333333303</v>
      </c>
      <c r="AA160">
        <v>695.79999999999905</v>
      </c>
      <c r="AB160">
        <v>774.41666666666595</v>
      </c>
      <c r="AC160">
        <v>830.29999999999905</v>
      </c>
      <c r="AD160">
        <v>783.54545454545405</v>
      </c>
      <c r="AE160">
        <v>769.5</v>
      </c>
      <c r="AF160">
        <v>826.09090909090901</v>
      </c>
      <c r="AG160">
        <v>743.25</v>
      </c>
      <c r="AH160">
        <v>832</v>
      </c>
      <c r="AI160">
        <v>751</v>
      </c>
      <c r="AJ160">
        <v>753</v>
      </c>
      <c r="AK160">
        <v>694</v>
      </c>
      <c r="AL160">
        <v>756</v>
      </c>
      <c r="AM160">
        <v>865</v>
      </c>
      <c r="AN160">
        <v>697</v>
      </c>
      <c r="AO160">
        <v>793.5</v>
      </c>
      <c r="AP160">
        <v>975.5</v>
      </c>
      <c r="AQ160">
        <v>785.5</v>
      </c>
      <c r="AR160">
        <v>747.5</v>
      </c>
      <c r="AS160">
        <v>950.5</v>
      </c>
      <c r="AT160">
        <v>700</v>
      </c>
      <c r="AU160">
        <v>800</v>
      </c>
      <c r="AV160">
        <v>772</v>
      </c>
      <c r="AW160">
        <v>694</v>
      </c>
      <c r="AX160">
        <v>684</v>
      </c>
      <c r="AY160">
        <v>784</v>
      </c>
      <c r="AZ160">
        <v>685</v>
      </c>
      <c r="BA160">
        <v>0</v>
      </c>
      <c r="BB160">
        <v>16.6666666666666</v>
      </c>
      <c r="BC160">
        <v>16.6666666666666</v>
      </c>
      <c r="BD160">
        <v>0</v>
      </c>
      <c r="BE160">
        <v>0</v>
      </c>
      <c r="BF160">
        <v>16.6666666666666</v>
      </c>
      <c r="BG160">
        <v>0</v>
      </c>
      <c r="BH160">
        <v>16.6666666666666</v>
      </c>
      <c r="BI160">
        <v>8.3333333333333304</v>
      </c>
      <c r="BJ160">
        <v>0</v>
      </c>
      <c r="BK160">
        <v>8.3333333333333304</v>
      </c>
      <c r="BL160">
        <v>0</v>
      </c>
      <c r="BM160">
        <v>79</v>
      </c>
      <c r="BN160">
        <v>57</v>
      </c>
      <c r="BO160">
        <v>109</v>
      </c>
      <c r="BP160">
        <v>84.949810606060595</v>
      </c>
      <c r="BQ160">
        <v>12.890756302521</v>
      </c>
      <c r="BR160">
        <v>132.32606589147201</v>
      </c>
    </row>
    <row r="161" spans="1:70" x14ac:dyDescent="0.2">
      <c r="A161" s="93"/>
      <c r="B161">
        <v>60419</v>
      </c>
      <c r="C161" s="94">
        <v>0.38960648148148147</v>
      </c>
      <c r="D161" s="95" t="s">
        <v>649</v>
      </c>
      <c r="E161" s="95"/>
      <c r="F161" t="s">
        <v>1035</v>
      </c>
      <c r="G161">
        <v>2</v>
      </c>
      <c r="H161">
        <v>946047</v>
      </c>
      <c r="I161" t="s">
        <v>866</v>
      </c>
      <c r="J161">
        <v>1</v>
      </c>
      <c r="K161">
        <v>90.9722222222222</v>
      </c>
      <c r="L161">
        <v>144</v>
      </c>
      <c r="M161">
        <v>889.45038167938901</v>
      </c>
      <c r="N161">
        <v>837</v>
      </c>
      <c r="O161">
        <v>859.44117647058795</v>
      </c>
      <c r="P161">
        <v>887.64516129032199</v>
      </c>
      <c r="Q161">
        <v>965.76470588235202</v>
      </c>
      <c r="R161">
        <v>842</v>
      </c>
      <c r="S161">
        <v>819.51063829787199</v>
      </c>
      <c r="T161">
        <v>1038.94736842105</v>
      </c>
      <c r="U161">
        <v>837.41304347825997</v>
      </c>
      <c r="V161">
        <v>800.66666666666595</v>
      </c>
      <c r="W161">
        <v>947.39999999999895</v>
      </c>
      <c r="X161">
        <v>844.91666666666595</v>
      </c>
      <c r="Y161">
        <v>880.58333333333303</v>
      </c>
      <c r="Z161">
        <v>1072.25</v>
      </c>
      <c r="AA161">
        <v>761.09090909090901</v>
      </c>
      <c r="AB161">
        <v>858.33333333333303</v>
      </c>
      <c r="AC161">
        <v>1129.0909090908999</v>
      </c>
      <c r="AD161">
        <v>919.63636363636294</v>
      </c>
      <c r="AE161">
        <v>731.09090909090901</v>
      </c>
      <c r="AF161">
        <v>1000.88888888888</v>
      </c>
      <c r="AG161">
        <v>824.5</v>
      </c>
      <c r="AH161">
        <v>822</v>
      </c>
      <c r="AI161">
        <v>818</v>
      </c>
      <c r="AJ161">
        <v>886.5</v>
      </c>
      <c r="AK161">
        <v>799</v>
      </c>
      <c r="AL161">
        <v>780</v>
      </c>
      <c r="AM161">
        <v>1012</v>
      </c>
      <c r="AN161">
        <v>786.5</v>
      </c>
      <c r="AO161">
        <v>823.5</v>
      </c>
      <c r="AP161">
        <v>902.5</v>
      </c>
      <c r="AQ161">
        <v>790</v>
      </c>
      <c r="AR161">
        <v>772.5</v>
      </c>
      <c r="AS161">
        <v>974</v>
      </c>
      <c r="AT161">
        <v>727</v>
      </c>
      <c r="AU161">
        <v>766.5</v>
      </c>
      <c r="AV161">
        <v>1160</v>
      </c>
      <c r="AW161">
        <v>855</v>
      </c>
      <c r="AX161">
        <v>681</v>
      </c>
      <c r="AY161">
        <v>1019</v>
      </c>
      <c r="AZ161">
        <v>786.5</v>
      </c>
      <c r="BA161">
        <v>0</v>
      </c>
      <c r="BB161">
        <v>16.6666666666666</v>
      </c>
      <c r="BC161">
        <v>0</v>
      </c>
      <c r="BD161">
        <v>0</v>
      </c>
      <c r="BE161">
        <v>33.3333333333333</v>
      </c>
      <c r="BF161">
        <v>8.3333333333333304</v>
      </c>
      <c r="BG161">
        <v>0</v>
      </c>
      <c r="BH161">
        <v>8.3333333333333304</v>
      </c>
      <c r="BI161">
        <v>8.3333333333333304</v>
      </c>
      <c r="BJ161">
        <v>8.3333333333333304</v>
      </c>
      <c r="BK161">
        <v>25</v>
      </c>
      <c r="BL161">
        <v>0</v>
      </c>
      <c r="BM161">
        <v>-64.5</v>
      </c>
      <c r="BN161">
        <v>19</v>
      </c>
      <c r="BO161">
        <v>232</v>
      </c>
      <c r="BP161">
        <v>-106.323529411764</v>
      </c>
      <c r="BQ161">
        <v>45.645161290322498</v>
      </c>
      <c r="BR161">
        <v>219.43673012318001</v>
      </c>
    </row>
    <row r="162" spans="1:70" x14ac:dyDescent="0.2">
      <c r="A162" s="93"/>
      <c r="B162">
        <v>60419</v>
      </c>
      <c r="C162" s="94">
        <v>0.40488425925925925</v>
      </c>
      <c r="D162" s="95" t="s">
        <v>651</v>
      </c>
      <c r="E162" s="95"/>
      <c r="F162" t="s">
        <v>1036</v>
      </c>
      <c r="G162">
        <v>2</v>
      </c>
      <c r="H162">
        <v>1358449</v>
      </c>
      <c r="I162" t="s">
        <v>866</v>
      </c>
      <c r="J162">
        <v>1</v>
      </c>
      <c r="K162">
        <v>94.4444444444444</v>
      </c>
      <c r="L162">
        <v>144</v>
      </c>
      <c r="M162">
        <v>806.25</v>
      </c>
      <c r="N162">
        <v>721</v>
      </c>
      <c r="O162">
        <v>810.79411764705799</v>
      </c>
      <c r="P162">
        <v>811.05714285714203</v>
      </c>
      <c r="Q162">
        <v>772.21212121212102</v>
      </c>
      <c r="R162">
        <v>829.79411764705799</v>
      </c>
      <c r="S162">
        <v>781.88636363636294</v>
      </c>
      <c r="T162">
        <v>959.27659574467998</v>
      </c>
      <c r="U162">
        <v>670.24444444444396</v>
      </c>
      <c r="V162">
        <v>795.81818181818096</v>
      </c>
      <c r="W162">
        <v>898.08333333333303</v>
      </c>
      <c r="X162">
        <v>730.54545454545405</v>
      </c>
      <c r="Y162">
        <v>870.58333333333303</v>
      </c>
      <c r="Z162">
        <v>949.75</v>
      </c>
      <c r="AA162">
        <v>594.81818181818096</v>
      </c>
      <c r="AB162">
        <v>700.1</v>
      </c>
      <c r="AC162">
        <v>986.45454545454504</v>
      </c>
      <c r="AD162">
        <v>635.91666666666595</v>
      </c>
      <c r="AE162">
        <v>745.54545454545405</v>
      </c>
      <c r="AF162">
        <v>1005.08333333333</v>
      </c>
      <c r="AG162">
        <v>722.81818181818096</v>
      </c>
      <c r="AH162">
        <v>759</v>
      </c>
      <c r="AI162">
        <v>708</v>
      </c>
      <c r="AJ162">
        <v>692</v>
      </c>
      <c r="AK162">
        <v>736.5</v>
      </c>
      <c r="AL162">
        <v>701.5</v>
      </c>
      <c r="AM162">
        <v>898</v>
      </c>
      <c r="AN162">
        <v>633</v>
      </c>
      <c r="AO162">
        <v>703</v>
      </c>
      <c r="AP162">
        <v>908</v>
      </c>
      <c r="AQ162">
        <v>763</v>
      </c>
      <c r="AR162">
        <v>766.5</v>
      </c>
      <c r="AS162">
        <v>895.5</v>
      </c>
      <c r="AT162">
        <v>617</v>
      </c>
      <c r="AU162">
        <v>683.5</v>
      </c>
      <c r="AV162">
        <v>1014</v>
      </c>
      <c r="AW162">
        <v>579</v>
      </c>
      <c r="AX162">
        <v>645</v>
      </c>
      <c r="AY162">
        <v>856</v>
      </c>
      <c r="AZ162">
        <v>768</v>
      </c>
      <c r="BA162">
        <v>8.3333333333333304</v>
      </c>
      <c r="BB162">
        <v>0</v>
      </c>
      <c r="BC162">
        <v>8.3333333333333304</v>
      </c>
      <c r="BD162">
        <v>0</v>
      </c>
      <c r="BE162">
        <v>0</v>
      </c>
      <c r="BF162">
        <v>8.3333333333333304</v>
      </c>
      <c r="BG162">
        <v>16.6666666666666</v>
      </c>
      <c r="BH162">
        <v>8.3333333333333304</v>
      </c>
      <c r="BI162">
        <v>0</v>
      </c>
      <c r="BJ162">
        <v>8.3333333333333304</v>
      </c>
      <c r="BK162">
        <v>0</v>
      </c>
      <c r="BL162">
        <v>8.3333333333333304</v>
      </c>
      <c r="BM162">
        <v>67</v>
      </c>
      <c r="BN162">
        <v>-28.5</v>
      </c>
      <c r="BO162">
        <v>196.5</v>
      </c>
      <c r="BP162">
        <v>38.581996434937601</v>
      </c>
      <c r="BQ162">
        <v>-18.736974789915902</v>
      </c>
      <c r="BR162">
        <v>177.39023210831701</v>
      </c>
    </row>
    <row r="163" spans="1:70" x14ac:dyDescent="0.2">
      <c r="A163" s="100"/>
      <c r="B163">
        <v>60419</v>
      </c>
      <c r="C163" s="94">
        <v>0.38899305555555558</v>
      </c>
      <c r="D163" s="95" t="s">
        <v>653</v>
      </c>
      <c r="E163" s="95"/>
      <c r="F163" t="s">
        <v>1037</v>
      </c>
      <c r="G163">
        <v>2</v>
      </c>
      <c r="H163">
        <v>765315</v>
      </c>
      <c r="I163" t="s">
        <v>866</v>
      </c>
      <c r="J163">
        <v>1</v>
      </c>
      <c r="K163">
        <v>79.8611111111111</v>
      </c>
      <c r="L163">
        <v>144</v>
      </c>
      <c r="M163">
        <v>916.32173913043403</v>
      </c>
      <c r="N163">
        <v>882</v>
      </c>
      <c r="O163">
        <v>944</v>
      </c>
      <c r="P163">
        <v>957.7</v>
      </c>
      <c r="Q163">
        <v>922.961538461538</v>
      </c>
      <c r="R163">
        <v>838.93103448275804</v>
      </c>
      <c r="S163">
        <v>858.54054054053995</v>
      </c>
      <c r="T163">
        <v>1074.5</v>
      </c>
      <c r="U163">
        <v>831.642857142857</v>
      </c>
      <c r="V163">
        <v>871.33333333333303</v>
      </c>
      <c r="W163">
        <v>1176.5999999999899</v>
      </c>
      <c r="X163">
        <v>792</v>
      </c>
      <c r="Y163">
        <v>908.55555555555497</v>
      </c>
      <c r="Z163">
        <v>1117.6363636363601</v>
      </c>
      <c r="AA163">
        <v>826</v>
      </c>
      <c r="AB163">
        <v>818.888888888888</v>
      </c>
      <c r="AC163">
        <v>1005</v>
      </c>
      <c r="AD163">
        <v>959.2</v>
      </c>
      <c r="AE163">
        <v>837.7</v>
      </c>
      <c r="AF163">
        <v>948.375</v>
      </c>
      <c r="AG163">
        <v>760.45454545454504</v>
      </c>
      <c r="AH163">
        <v>929</v>
      </c>
      <c r="AI163">
        <v>929.5</v>
      </c>
      <c r="AJ163">
        <v>875.5</v>
      </c>
      <c r="AK163">
        <v>767</v>
      </c>
      <c r="AL163">
        <v>793</v>
      </c>
      <c r="AM163">
        <v>1061</v>
      </c>
      <c r="AN163">
        <v>770</v>
      </c>
      <c r="AO163">
        <v>746</v>
      </c>
      <c r="AP163">
        <v>1090.5</v>
      </c>
      <c r="AQ163">
        <v>773</v>
      </c>
      <c r="AR163">
        <v>910</v>
      </c>
      <c r="AS163">
        <v>1072</v>
      </c>
      <c r="AT163">
        <v>826</v>
      </c>
      <c r="AU163">
        <v>804</v>
      </c>
      <c r="AV163">
        <v>915</v>
      </c>
      <c r="AW163">
        <v>945</v>
      </c>
      <c r="AX163">
        <v>759</v>
      </c>
      <c r="AY163">
        <v>992</v>
      </c>
      <c r="AZ163">
        <v>755</v>
      </c>
      <c r="BA163">
        <v>25</v>
      </c>
      <c r="BB163">
        <v>16.6666666666666</v>
      </c>
      <c r="BC163">
        <v>8.3333333333333304</v>
      </c>
      <c r="BD163">
        <v>25</v>
      </c>
      <c r="BE163">
        <v>8.3333333333333304</v>
      </c>
      <c r="BF163">
        <v>16.6666666666666</v>
      </c>
      <c r="BG163">
        <v>25</v>
      </c>
      <c r="BH163">
        <v>41.6666666666666</v>
      </c>
      <c r="BI163">
        <v>16.6666666666666</v>
      </c>
      <c r="BJ163">
        <v>16.6666666666666</v>
      </c>
      <c r="BK163">
        <v>33.3333333333333</v>
      </c>
      <c r="BL163">
        <v>8.3333333333333304</v>
      </c>
      <c r="BM163">
        <v>53.5</v>
      </c>
      <c r="BN163">
        <v>162.5</v>
      </c>
      <c r="BO163">
        <v>268</v>
      </c>
      <c r="BP163">
        <v>21.038461538461501</v>
      </c>
      <c r="BQ163">
        <v>118.768965517241</v>
      </c>
      <c r="BR163">
        <v>215.959459459459</v>
      </c>
    </row>
    <row r="164" spans="1:70" x14ac:dyDescent="0.2">
      <c r="A164" s="100"/>
      <c r="B164">
        <v>60419</v>
      </c>
      <c r="C164" s="94">
        <v>0.40340277777777778</v>
      </c>
      <c r="D164" s="95" t="s">
        <v>656</v>
      </c>
      <c r="E164" s="95"/>
      <c r="F164" t="s">
        <v>1038</v>
      </c>
      <c r="G164">
        <v>2</v>
      </c>
      <c r="H164">
        <v>795958</v>
      </c>
      <c r="I164" t="s">
        <v>866</v>
      </c>
      <c r="J164">
        <v>1</v>
      </c>
      <c r="K164">
        <v>96.5277777777777</v>
      </c>
      <c r="L164">
        <v>144</v>
      </c>
      <c r="M164">
        <v>898.41007194244605</v>
      </c>
      <c r="N164">
        <v>847</v>
      </c>
      <c r="O164">
        <v>937.37142857142805</v>
      </c>
      <c r="P164">
        <v>955.02857142857101</v>
      </c>
      <c r="Q164">
        <v>853.79411764705799</v>
      </c>
      <c r="R164">
        <v>846.17142857142801</v>
      </c>
      <c r="S164">
        <v>857.659574468085</v>
      </c>
      <c r="T164">
        <v>973.59090909090901</v>
      </c>
      <c r="U164">
        <v>869.39583333333303</v>
      </c>
      <c r="V164">
        <v>936.83333333333303</v>
      </c>
      <c r="W164">
        <v>944.63636363636294</v>
      </c>
      <c r="X164">
        <v>931.25</v>
      </c>
      <c r="Y164">
        <v>872.27272727272702</v>
      </c>
      <c r="Z164">
        <v>1038.4166666666599</v>
      </c>
      <c r="AA164">
        <v>947.5</v>
      </c>
      <c r="AB164">
        <v>863.91666666666595</v>
      </c>
      <c r="AC164">
        <v>927.1</v>
      </c>
      <c r="AD164">
        <v>782.58333333333303</v>
      </c>
      <c r="AE164">
        <v>758.83333333333303</v>
      </c>
      <c r="AF164">
        <v>974.09090909090901</v>
      </c>
      <c r="AG164">
        <v>816.25</v>
      </c>
      <c r="AH164">
        <v>883</v>
      </c>
      <c r="AI164">
        <v>896</v>
      </c>
      <c r="AJ164">
        <v>795.5</v>
      </c>
      <c r="AK164">
        <v>819</v>
      </c>
      <c r="AL164">
        <v>813</v>
      </c>
      <c r="AM164">
        <v>880</v>
      </c>
      <c r="AN164">
        <v>833</v>
      </c>
      <c r="AO164">
        <v>867.5</v>
      </c>
      <c r="AP164">
        <v>849</v>
      </c>
      <c r="AQ164">
        <v>908</v>
      </c>
      <c r="AR164">
        <v>945</v>
      </c>
      <c r="AS164">
        <v>905</v>
      </c>
      <c r="AT164">
        <v>871.5</v>
      </c>
      <c r="AU164">
        <v>776</v>
      </c>
      <c r="AV164">
        <v>853</v>
      </c>
      <c r="AW164">
        <v>725.5</v>
      </c>
      <c r="AX164">
        <v>775.5</v>
      </c>
      <c r="AY164">
        <v>837</v>
      </c>
      <c r="AZ164">
        <v>823</v>
      </c>
      <c r="BA164">
        <v>0</v>
      </c>
      <c r="BB164">
        <v>8.3333333333333304</v>
      </c>
      <c r="BC164">
        <v>0</v>
      </c>
      <c r="BD164">
        <v>8.3333333333333304</v>
      </c>
      <c r="BE164">
        <v>0</v>
      </c>
      <c r="BF164">
        <v>0</v>
      </c>
      <c r="BG164">
        <v>0</v>
      </c>
      <c r="BH164">
        <v>16.6666666666666</v>
      </c>
      <c r="BI164">
        <v>0</v>
      </c>
      <c r="BJ164">
        <v>0</v>
      </c>
      <c r="BK164">
        <v>8.3333333333333304</v>
      </c>
      <c r="BL164">
        <v>0</v>
      </c>
      <c r="BM164">
        <v>87.5</v>
      </c>
      <c r="BN164">
        <v>77</v>
      </c>
      <c r="BO164">
        <v>67</v>
      </c>
      <c r="BP164">
        <v>83.577310924369698</v>
      </c>
      <c r="BQ164">
        <v>108.85714285714199</v>
      </c>
      <c r="BR164">
        <v>115.931334622823</v>
      </c>
    </row>
    <row r="165" spans="1:70" x14ac:dyDescent="0.2">
      <c r="A165" s="91"/>
      <c r="B165">
        <v>61819</v>
      </c>
      <c r="C165" s="94">
        <v>0.43293981481481486</v>
      </c>
      <c r="D165" s="95" t="s">
        <v>658</v>
      </c>
      <c r="E165" s="95"/>
      <c r="F165" t="s">
        <v>1039</v>
      </c>
      <c r="G165">
        <v>2</v>
      </c>
      <c r="H165">
        <v>847271</v>
      </c>
      <c r="I165" t="s">
        <v>868</v>
      </c>
      <c r="J165">
        <v>1</v>
      </c>
      <c r="K165">
        <v>98.6111111111111</v>
      </c>
      <c r="L165">
        <v>144</v>
      </c>
      <c r="M165">
        <v>772.30281690140805</v>
      </c>
      <c r="N165">
        <v>733</v>
      </c>
      <c r="O165">
        <v>864.80555555555497</v>
      </c>
      <c r="P165">
        <v>757.88235294117601</v>
      </c>
      <c r="Q165">
        <v>714.83333333333303</v>
      </c>
      <c r="R165">
        <v>750.888888888888</v>
      </c>
      <c r="S165">
        <v>763.36170212765899</v>
      </c>
      <c r="T165">
        <v>786.10416666666595</v>
      </c>
      <c r="U165">
        <v>767.14893617021198</v>
      </c>
      <c r="V165">
        <v>812.41666666666595</v>
      </c>
      <c r="W165">
        <v>879.16666666666595</v>
      </c>
      <c r="X165">
        <v>902.83333333333303</v>
      </c>
      <c r="Y165">
        <v>737.54545454545405</v>
      </c>
      <c r="Z165">
        <v>790</v>
      </c>
      <c r="AA165">
        <v>743.18181818181802</v>
      </c>
      <c r="AB165">
        <v>704.33333333333303</v>
      </c>
      <c r="AC165">
        <v>743.5</v>
      </c>
      <c r="AD165">
        <v>696.66666666666595</v>
      </c>
      <c r="AE165">
        <v>797</v>
      </c>
      <c r="AF165">
        <v>731.75</v>
      </c>
      <c r="AG165">
        <v>723.91666666666595</v>
      </c>
      <c r="AH165">
        <v>780</v>
      </c>
      <c r="AI165">
        <v>751.5</v>
      </c>
      <c r="AJ165">
        <v>709</v>
      </c>
      <c r="AK165">
        <v>720.5</v>
      </c>
      <c r="AL165">
        <v>700</v>
      </c>
      <c r="AM165">
        <v>763.5</v>
      </c>
      <c r="AN165">
        <v>741</v>
      </c>
      <c r="AO165">
        <v>741.5</v>
      </c>
      <c r="AP165">
        <v>809</v>
      </c>
      <c r="AQ165">
        <v>799</v>
      </c>
      <c r="AR165">
        <v>700</v>
      </c>
      <c r="AS165">
        <v>777.5</v>
      </c>
      <c r="AT165">
        <v>767</v>
      </c>
      <c r="AU165">
        <v>631.5</v>
      </c>
      <c r="AV165">
        <v>728.5</v>
      </c>
      <c r="AW165">
        <v>634.5</v>
      </c>
      <c r="AX165">
        <v>725</v>
      </c>
      <c r="AY165">
        <v>755.5</v>
      </c>
      <c r="AZ165">
        <v>693.5</v>
      </c>
      <c r="BA165">
        <v>0</v>
      </c>
      <c r="BB165">
        <v>0</v>
      </c>
      <c r="BC165">
        <v>0</v>
      </c>
      <c r="BD165">
        <v>8.3333333333333304</v>
      </c>
      <c r="BE165">
        <v>0</v>
      </c>
      <c r="BF165">
        <v>8.3333333333333304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71</v>
      </c>
      <c r="BN165">
        <v>31</v>
      </c>
      <c r="BO165">
        <v>63.5</v>
      </c>
      <c r="BP165">
        <v>149.972222222222</v>
      </c>
      <c r="BQ165">
        <v>6.99346405228754</v>
      </c>
      <c r="BR165">
        <v>22.742464539006999</v>
      </c>
    </row>
    <row r="166" spans="1:70" x14ac:dyDescent="0.2">
      <c r="A166" s="98"/>
      <c r="B166">
        <v>60619</v>
      </c>
      <c r="C166" s="94">
        <v>0.33778935185185183</v>
      </c>
      <c r="D166" s="95" t="s">
        <v>660</v>
      </c>
      <c r="E166" s="95"/>
      <c r="F166" t="s">
        <v>1040</v>
      </c>
      <c r="G166">
        <v>3</v>
      </c>
      <c r="H166">
        <v>786678</v>
      </c>
      <c r="I166" t="s">
        <v>868</v>
      </c>
      <c r="J166">
        <v>1</v>
      </c>
      <c r="K166">
        <v>93.0555555555555</v>
      </c>
      <c r="L166">
        <v>144</v>
      </c>
      <c r="M166">
        <v>749.66417910447694</v>
      </c>
      <c r="N166">
        <v>711.5</v>
      </c>
      <c r="O166">
        <v>781.74285714285702</v>
      </c>
      <c r="P166">
        <v>750.72727272727195</v>
      </c>
      <c r="Q166">
        <v>744.05882352941103</v>
      </c>
      <c r="R166">
        <v>719.4375</v>
      </c>
      <c r="S166">
        <v>713.255319148936</v>
      </c>
      <c r="T166">
        <v>841.69767441860404</v>
      </c>
      <c r="U166">
        <v>698.61363636363603</v>
      </c>
      <c r="V166">
        <v>743.08333333333303</v>
      </c>
      <c r="W166">
        <v>811.66666666666595</v>
      </c>
      <c r="X166">
        <v>791.27272727272702</v>
      </c>
      <c r="Y166">
        <v>738</v>
      </c>
      <c r="Z166">
        <v>879.18181818181802</v>
      </c>
      <c r="AA166">
        <v>635</v>
      </c>
      <c r="AB166">
        <v>722.41666666666595</v>
      </c>
      <c r="AC166">
        <v>840.91666666666595</v>
      </c>
      <c r="AD166">
        <v>653.79999999999905</v>
      </c>
      <c r="AE166">
        <v>651.58333333333303</v>
      </c>
      <c r="AF166">
        <v>836.375</v>
      </c>
      <c r="AG166">
        <v>709.33333333333303</v>
      </c>
      <c r="AH166">
        <v>744</v>
      </c>
      <c r="AI166">
        <v>713</v>
      </c>
      <c r="AJ166">
        <v>752.5</v>
      </c>
      <c r="AK166">
        <v>685.5</v>
      </c>
      <c r="AL166">
        <v>713</v>
      </c>
      <c r="AM166">
        <v>823</v>
      </c>
      <c r="AN166">
        <v>658.5</v>
      </c>
      <c r="AO166">
        <v>726</v>
      </c>
      <c r="AP166">
        <v>789</v>
      </c>
      <c r="AQ166">
        <v>710</v>
      </c>
      <c r="AR166">
        <v>713</v>
      </c>
      <c r="AS166">
        <v>831</v>
      </c>
      <c r="AT166">
        <v>658</v>
      </c>
      <c r="AU166">
        <v>768.5</v>
      </c>
      <c r="AV166">
        <v>819</v>
      </c>
      <c r="AW166">
        <v>604.5</v>
      </c>
      <c r="AX166">
        <v>685.5</v>
      </c>
      <c r="AY166">
        <v>760.5</v>
      </c>
      <c r="AZ166">
        <v>596.5</v>
      </c>
      <c r="BA166">
        <v>0</v>
      </c>
      <c r="BB166">
        <v>0</v>
      </c>
      <c r="BC166">
        <v>8.3333333333333304</v>
      </c>
      <c r="BD166">
        <v>8.3333333333333304</v>
      </c>
      <c r="BE166">
        <v>8.3333333333333304</v>
      </c>
      <c r="BF166">
        <v>8.3333333333333304</v>
      </c>
      <c r="BG166">
        <v>0</v>
      </c>
      <c r="BH166">
        <v>0</v>
      </c>
      <c r="BI166">
        <v>16.6666666666666</v>
      </c>
      <c r="BJ166">
        <v>0</v>
      </c>
      <c r="BK166">
        <v>33.3333333333333</v>
      </c>
      <c r="BL166">
        <v>0</v>
      </c>
      <c r="BM166">
        <v>-8.5</v>
      </c>
      <c r="BN166">
        <v>27.5</v>
      </c>
      <c r="BO166">
        <v>110</v>
      </c>
      <c r="BP166">
        <v>37.684033613445401</v>
      </c>
      <c r="BQ166">
        <v>31.289772727272702</v>
      </c>
      <c r="BR166">
        <v>128.44235526966801</v>
      </c>
    </row>
    <row r="167" spans="1:70" x14ac:dyDescent="0.2">
      <c r="A167" s="100"/>
      <c r="B167">
        <v>60619</v>
      </c>
      <c r="C167" s="94">
        <v>0.33721064814814811</v>
      </c>
      <c r="D167" s="95" t="s">
        <v>663</v>
      </c>
      <c r="E167" s="95"/>
      <c r="F167" t="s">
        <v>1041</v>
      </c>
      <c r="G167">
        <v>3</v>
      </c>
      <c r="H167">
        <v>835704</v>
      </c>
      <c r="I167" t="s">
        <v>866</v>
      </c>
      <c r="J167">
        <v>1</v>
      </c>
      <c r="K167">
        <v>96.5277777777777</v>
      </c>
      <c r="L167">
        <v>144</v>
      </c>
      <c r="M167">
        <v>814.73381294963997</v>
      </c>
      <c r="N167">
        <v>755</v>
      </c>
      <c r="O167">
        <v>866.54285714285697</v>
      </c>
      <c r="P167">
        <v>818.2</v>
      </c>
      <c r="Q167">
        <v>803.6</v>
      </c>
      <c r="R167">
        <v>769.29411764705799</v>
      </c>
      <c r="S167">
        <v>826.41304347825997</v>
      </c>
      <c r="T167">
        <v>830.61702127659498</v>
      </c>
      <c r="U167">
        <v>786.82608695652095</v>
      </c>
      <c r="V167">
        <v>830.58333333333303</v>
      </c>
      <c r="W167">
        <v>999.16666666666595</v>
      </c>
      <c r="X167">
        <v>761.09090909090901</v>
      </c>
      <c r="Y167">
        <v>807.36363636363603</v>
      </c>
      <c r="Z167">
        <v>808.75</v>
      </c>
      <c r="AA167">
        <v>837.58333333333303</v>
      </c>
      <c r="AB167">
        <v>839.08333333333303</v>
      </c>
      <c r="AC167">
        <v>762.63636363636294</v>
      </c>
      <c r="AD167">
        <v>805.66666666666595</v>
      </c>
      <c r="AE167">
        <v>827.09090909090901</v>
      </c>
      <c r="AF167">
        <v>746.25</v>
      </c>
      <c r="AG167">
        <v>736.63636363636294</v>
      </c>
      <c r="AH167">
        <v>812</v>
      </c>
      <c r="AI167">
        <v>757</v>
      </c>
      <c r="AJ167">
        <v>753</v>
      </c>
      <c r="AK167">
        <v>705</v>
      </c>
      <c r="AL167">
        <v>752</v>
      </c>
      <c r="AM167">
        <v>773</v>
      </c>
      <c r="AN167">
        <v>713</v>
      </c>
      <c r="AO167">
        <v>798.5</v>
      </c>
      <c r="AP167">
        <v>924</v>
      </c>
      <c r="AQ167">
        <v>740</v>
      </c>
      <c r="AR167">
        <v>746</v>
      </c>
      <c r="AS167">
        <v>812.5</v>
      </c>
      <c r="AT167">
        <v>754.5</v>
      </c>
      <c r="AU167">
        <v>776.5</v>
      </c>
      <c r="AV167">
        <v>753</v>
      </c>
      <c r="AW167">
        <v>726</v>
      </c>
      <c r="AX167">
        <v>734</v>
      </c>
      <c r="AY167">
        <v>748.5</v>
      </c>
      <c r="AZ167">
        <v>678</v>
      </c>
      <c r="BA167">
        <v>0</v>
      </c>
      <c r="BB167">
        <v>0</v>
      </c>
      <c r="BC167">
        <v>8.3333333333333304</v>
      </c>
      <c r="BD167">
        <v>8.3333333333333304</v>
      </c>
      <c r="BE167">
        <v>0</v>
      </c>
      <c r="BF167">
        <v>0</v>
      </c>
      <c r="BG167">
        <v>0</v>
      </c>
      <c r="BH167">
        <v>8.3333333333333304</v>
      </c>
      <c r="BI167">
        <v>0</v>
      </c>
      <c r="BJ167">
        <v>8.3333333333333304</v>
      </c>
      <c r="BK167">
        <v>0</v>
      </c>
      <c r="BL167">
        <v>8.3333333333333304</v>
      </c>
      <c r="BM167">
        <v>59</v>
      </c>
      <c r="BN167">
        <v>52</v>
      </c>
      <c r="BO167">
        <v>21</v>
      </c>
      <c r="BP167">
        <v>62.9428571428571</v>
      </c>
      <c r="BQ167">
        <v>48.905882352941099</v>
      </c>
      <c r="BR167">
        <v>4.2039777983348703</v>
      </c>
    </row>
    <row r="168" spans="1:70" x14ac:dyDescent="0.2">
      <c r="A168" s="101"/>
      <c r="B168">
        <v>61319</v>
      </c>
      <c r="C168" s="94">
        <v>0.40157407407407408</v>
      </c>
      <c r="D168" s="95" t="s">
        <v>665</v>
      </c>
      <c r="E168" s="95"/>
      <c r="F168" t="s">
        <v>1042</v>
      </c>
      <c r="G168">
        <v>3</v>
      </c>
      <c r="H168">
        <v>837705</v>
      </c>
      <c r="I168" t="s">
        <v>868</v>
      </c>
      <c r="J168">
        <v>1</v>
      </c>
      <c r="K168">
        <v>88.1944444444444</v>
      </c>
      <c r="L168">
        <v>144</v>
      </c>
      <c r="M168">
        <v>683.03149606299201</v>
      </c>
      <c r="N168">
        <v>649</v>
      </c>
      <c r="O168">
        <v>739.06060606060601</v>
      </c>
      <c r="P168">
        <v>665.29032258064501</v>
      </c>
      <c r="Q168">
        <v>720.62068965517199</v>
      </c>
      <c r="R168">
        <v>612.76470588235202</v>
      </c>
      <c r="S168">
        <v>698.13636363636294</v>
      </c>
      <c r="T168">
        <v>768.74358974358904</v>
      </c>
      <c r="U168">
        <v>591.95454545454504</v>
      </c>
      <c r="V168">
        <v>732.41666666666595</v>
      </c>
      <c r="W168">
        <v>857.7</v>
      </c>
      <c r="X168">
        <v>638.45454545454504</v>
      </c>
      <c r="Y168">
        <v>725.27272727272702</v>
      </c>
      <c r="Z168">
        <v>688.6</v>
      </c>
      <c r="AA168">
        <v>576</v>
      </c>
      <c r="AB168">
        <v>728.29999999999905</v>
      </c>
      <c r="AC168">
        <v>820.875</v>
      </c>
      <c r="AD168">
        <v>640.72727272727195</v>
      </c>
      <c r="AE168">
        <v>606.18181818181802</v>
      </c>
      <c r="AF168">
        <v>722.81818181818096</v>
      </c>
      <c r="AG168">
        <v>517.91666666666595</v>
      </c>
      <c r="AH168">
        <v>691</v>
      </c>
      <c r="AI168">
        <v>642</v>
      </c>
      <c r="AJ168">
        <v>696</v>
      </c>
      <c r="AK168">
        <v>568.5</v>
      </c>
      <c r="AL168">
        <v>617</v>
      </c>
      <c r="AM168">
        <v>733</v>
      </c>
      <c r="AN168">
        <v>581.5</v>
      </c>
      <c r="AO168">
        <v>648.5</v>
      </c>
      <c r="AP168">
        <v>891</v>
      </c>
      <c r="AQ168">
        <v>668</v>
      </c>
      <c r="AR168">
        <v>623</v>
      </c>
      <c r="AS168">
        <v>677.5</v>
      </c>
      <c r="AT168">
        <v>576</v>
      </c>
      <c r="AU168">
        <v>688.5</v>
      </c>
      <c r="AV168">
        <v>775.5</v>
      </c>
      <c r="AW168">
        <v>606</v>
      </c>
      <c r="AX168">
        <v>537</v>
      </c>
      <c r="AY168">
        <v>696</v>
      </c>
      <c r="AZ168">
        <v>459.5</v>
      </c>
      <c r="BA168">
        <v>0</v>
      </c>
      <c r="BB168">
        <v>16.6666666666666</v>
      </c>
      <c r="BC168">
        <v>8.3333333333333304</v>
      </c>
      <c r="BD168">
        <v>8.3333333333333304</v>
      </c>
      <c r="BE168">
        <v>16.6666666666666</v>
      </c>
      <c r="BF168">
        <v>16.6666666666666</v>
      </c>
      <c r="BG168">
        <v>16.6666666666666</v>
      </c>
      <c r="BH168">
        <v>33.3333333333333</v>
      </c>
      <c r="BI168">
        <v>8.3333333333333304</v>
      </c>
      <c r="BJ168">
        <v>8.3333333333333304</v>
      </c>
      <c r="BK168">
        <v>8.3333333333333304</v>
      </c>
      <c r="BL168">
        <v>0</v>
      </c>
      <c r="BM168">
        <v>-5</v>
      </c>
      <c r="BN168">
        <v>73.5</v>
      </c>
      <c r="BO168">
        <v>116</v>
      </c>
      <c r="BP168">
        <v>18.4399164054335</v>
      </c>
      <c r="BQ168">
        <v>52.525616698292097</v>
      </c>
      <c r="BR168">
        <v>70.607226107225998</v>
      </c>
    </row>
    <row r="169" spans="1:70" x14ac:dyDescent="0.2">
      <c r="A169" s="96"/>
      <c r="B169">
        <v>60619</v>
      </c>
      <c r="C169" s="94">
        <v>0.33719907407407407</v>
      </c>
      <c r="D169" s="95" t="s">
        <v>667</v>
      </c>
      <c r="E169" s="95"/>
      <c r="F169" t="s">
        <v>1043</v>
      </c>
      <c r="G169">
        <v>3</v>
      </c>
      <c r="H169">
        <v>820541</v>
      </c>
      <c r="I169" t="s">
        <v>868</v>
      </c>
      <c r="J169">
        <v>1</v>
      </c>
      <c r="K169">
        <v>97.2222222222222</v>
      </c>
      <c r="L169">
        <v>144</v>
      </c>
      <c r="M169">
        <v>850.05714285714203</v>
      </c>
      <c r="N169">
        <v>817.5</v>
      </c>
      <c r="O169">
        <v>878.26470588235202</v>
      </c>
      <c r="P169">
        <v>889.85294117647004</v>
      </c>
      <c r="Q169">
        <v>801.388888888888</v>
      </c>
      <c r="R169">
        <v>834.5</v>
      </c>
      <c r="S169">
        <v>825.95833333333303</v>
      </c>
      <c r="T169">
        <v>881.51063829787199</v>
      </c>
      <c r="U169">
        <v>842.91111111111104</v>
      </c>
      <c r="V169">
        <v>870.41666666666595</v>
      </c>
      <c r="W169">
        <v>947.09090909090901</v>
      </c>
      <c r="X169">
        <v>818</v>
      </c>
      <c r="Y169">
        <v>842.91666666666595</v>
      </c>
      <c r="Z169">
        <v>883.83333333333303</v>
      </c>
      <c r="AA169">
        <v>953.39999999999895</v>
      </c>
      <c r="AB169">
        <v>778.83333333333303</v>
      </c>
      <c r="AC169">
        <v>817.91666666666595</v>
      </c>
      <c r="AD169">
        <v>807.41666666666595</v>
      </c>
      <c r="AE169">
        <v>811.66666666666595</v>
      </c>
      <c r="AF169">
        <v>882.66666666666595</v>
      </c>
      <c r="AG169">
        <v>809.16666666666595</v>
      </c>
      <c r="AH169">
        <v>846</v>
      </c>
      <c r="AI169">
        <v>859</v>
      </c>
      <c r="AJ169">
        <v>750.5</v>
      </c>
      <c r="AK169">
        <v>810.5</v>
      </c>
      <c r="AL169">
        <v>796</v>
      </c>
      <c r="AM169">
        <v>851</v>
      </c>
      <c r="AN169">
        <v>803</v>
      </c>
      <c r="AO169">
        <v>853</v>
      </c>
      <c r="AP169">
        <v>918</v>
      </c>
      <c r="AQ169">
        <v>804</v>
      </c>
      <c r="AR169">
        <v>798.5</v>
      </c>
      <c r="AS169">
        <v>875.5</v>
      </c>
      <c r="AT169">
        <v>872</v>
      </c>
      <c r="AU169">
        <v>760</v>
      </c>
      <c r="AV169">
        <v>740</v>
      </c>
      <c r="AW169">
        <v>775.5</v>
      </c>
      <c r="AX169">
        <v>802.5</v>
      </c>
      <c r="AY169">
        <v>900</v>
      </c>
      <c r="AZ169">
        <v>743.5</v>
      </c>
      <c r="BA169">
        <v>0</v>
      </c>
      <c r="BB169">
        <v>8.3333333333333304</v>
      </c>
      <c r="BC169">
        <v>8.3333333333333304</v>
      </c>
      <c r="BD169">
        <v>0</v>
      </c>
      <c r="BE169">
        <v>0</v>
      </c>
      <c r="BF169">
        <v>16.6666666666666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95.5</v>
      </c>
      <c r="BN169">
        <v>48.5</v>
      </c>
      <c r="BO169">
        <v>55</v>
      </c>
      <c r="BP169">
        <v>76.875816993463999</v>
      </c>
      <c r="BQ169">
        <v>55.352941176470601</v>
      </c>
      <c r="BR169">
        <v>55.552304964538898</v>
      </c>
    </row>
    <row r="170" spans="1:70" x14ac:dyDescent="0.2">
      <c r="A170" s="93"/>
      <c r="B170">
        <v>60619</v>
      </c>
      <c r="C170" s="94">
        <v>0.33741898148148147</v>
      </c>
      <c r="D170" s="95" t="s">
        <v>669</v>
      </c>
      <c r="E170" s="95"/>
      <c r="F170" t="s">
        <v>1044</v>
      </c>
      <c r="G170">
        <v>3</v>
      </c>
      <c r="H170">
        <v>1036317</v>
      </c>
      <c r="I170" t="s">
        <v>866</v>
      </c>
      <c r="J170">
        <v>1</v>
      </c>
      <c r="K170">
        <v>97.9166666666666</v>
      </c>
      <c r="L170">
        <v>144</v>
      </c>
      <c r="M170">
        <v>811.21985815602795</v>
      </c>
      <c r="N170">
        <v>781</v>
      </c>
      <c r="O170">
        <v>899.28571428571399</v>
      </c>
      <c r="P170">
        <v>762</v>
      </c>
      <c r="Q170">
        <v>762.638888888888</v>
      </c>
      <c r="R170">
        <v>822.34285714285704</v>
      </c>
      <c r="S170">
        <v>773.0625</v>
      </c>
      <c r="T170">
        <v>902.97826086956502</v>
      </c>
      <c r="U170">
        <v>760.38297872340399</v>
      </c>
      <c r="V170">
        <v>872.58333333333303</v>
      </c>
      <c r="W170">
        <v>962.45454545454504</v>
      </c>
      <c r="X170">
        <v>868.08333333333303</v>
      </c>
      <c r="Y170">
        <v>667.16666666666595</v>
      </c>
      <c r="Z170">
        <v>931.27272727272702</v>
      </c>
      <c r="AA170">
        <v>701.66666666666595</v>
      </c>
      <c r="AB170">
        <v>727.58333333333303</v>
      </c>
      <c r="AC170">
        <v>859.5</v>
      </c>
      <c r="AD170">
        <v>700.83333333333303</v>
      </c>
      <c r="AE170">
        <v>824.91666666666595</v>
      </c>
      <c r="AF170">
        <v>866</v>
      </c>
      <c r="AG170">
        <v>771.90909090908997</v>
      </c>
      <c r="AH170">
        <v>887</v>
      </c>
      <c r="AI170">
        <v>765</v>
      </c>
      <c r="AJ170">
        <v>715</v>
      </c>
      <c r="AK170">
        <v>789</v>
      </c>
      <c r="AL170">
        <v>729.5</v>
      </c>
      <c r="AM170">
        <v>882</v>
      </c>
      <c r="AN170">
        <v>710</v>
      </c>
      <c r="AO170">
        <v>852.5</v>
      </c>
      <c r="AP170">
        <v>963</v>
      </c>
      <c r="AQ170">
        <v>823</v>
      </c>
      <c r="AR170">
        <v>659.5</v>
      </c>
      <c r="AS170">
        <v>880</v>
      </c>
      <c r="AT170">
        <v>712.5</v>
      </c>
      <c r="AU170">
        <v>719</v>
      </c>
      <c r="AV170">
        <v>797.5</v>
      </c>
      <c r="AW170">
        <v>626.5</v>
      </c>
      <c r="AX170">
        <v>781</v>
      </c>
      <c r="AY170">
        <v>862.5</v>
      </c>
      <c r="AZ170">
        <v>742</v>
      </c>
      <c r="BA170">
        <v>0</v>
      </c>
      <c r="BB170">
        <v>8.3333333333333304</v>
      </c>
      <c r="BC170">
        <v>0</v>
      </c>
      <c r="BD170">
        <v>0</v>
      </c>
      <c r="BE170">
        <v>8.3333333333333304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8.3333333333333304</v>
      </c>
      <c r="BM170">
        <v>172</v>
      </c>
      <c r="BN170">
        <v>-24</v>
      </c>
      <c r="BO170">
        <v>152.5</v>
      </c>
      <c r="BP170">
        <v>136.64682539682499</v>
      </c>
      <c r="BQ170">
        <v>-60.342857142857099</v>
      </c>
      <c r="BR170">
        <v>129.91576086956499</v>
      </c>
    </row>
    <row r="171" spans="1:70" x14ac:dyDescent="0.2">
      <c r="A171" s="110"/>
      <c r="B171">
        <v>60619</v>
      </c>
      <c r="C171" s="94">
        <v>0.33739583333333334</v>
      </c>
      <c r="D171" s="95" t="s">
        <v>671</v>
      </c>
      <c r="E171" s="95"/>
      <c r="F171" t="s">
        <v>1045</v>
      </c>
      <c r="G171">
        <v>3</v>
      </c>
      <c r="H171">
        <v>796311</v>
      </c>
      <c r="I171" t="s">
        <v>866</v>
      </c>
      <c r="J171">
        <v>1</v>
      </c>
      <c r="K171">
        <v>93.75</v>
      </c>
      <c r="L171">
        <v>144</v>
      </c>
      <c r="M171">
        <v>1001.64444444444</v>
      </c>
      <c r="N171">
        <v>972</v>
      </c>
      <c r="O171">
        <v>1052.69696969696</v>
      </c>
      <c r="P171">
        <v>1008.91428571428</v>
      </c>
      <c r="Q171">
        <v>964.77419354838696</v>
      </c>
      <c r="R171">
        <v>979.52777777777703</v>
      </c>
      <c r="S171">
        <v>1004.46666666666</v>
      </c>
      <c r="T171">
        <v>1027.95652173913</v>
      </c>
      <c r="U171">
        <v>971.25</v>
      </c>
      <c r="V171">
        <v>1081.2</v>
      </c>
      <c r="W171">
        <v>1073.25</v>
      </c>
      <c r="X171">
        <v>1004.36363636363</v>
      </c>
      <c r="Y171">
        <v>1028.5</v>
      </c>
      <c r="Z171">
        <v>1045.75</v>
      </c>
      <c r="AA171">
        <v>947.36363636363603</v>
      </c>
      <c r="AB171">
        <v>984.63636363636294</v>
      </c>
      <c r="AC171">
        <v>944.79999999999905</v>
      </c>
      <c r="AD171">
        <v>962.89999999999895</v>
      </c>
      <c r="AE171">
        <v>934.66666666666595</v>
      </c>
      <c r="AF171">
        <v>1034.1666666666599</v>
      </c>
      <c r="AG171">
        <v>969.75</v>
      </c>
      <c r="AH171">
        <v>1025</v>
      </c>
      <c r="AI171">
        <v>976</v>
      </c>
      <c r="AJ171">
        <v>920</v>
      </c>
      <c r="AK171">
        <v>972</v>
      </c>
      <c r="AL171">
        <v>972</v>
      </c>
      <c r="AM171">
        <v>997.5</v>
      </c>
      <c r="AN171">
        <v>958</v>
      </c>
      <c r="AO171">
        <v>1036.5</v>
      </c>
      <c r="AP171">
        <v>1025.5</v>
      </c>
      <c r="AQ171">
        <v>1024</v>
      </c>
      <c r="AR171">
        <v>942.5</v>
      </c>
      <c r="AS171">
        <v>991.5</v>
      </c>
      <c r="AT171">
        <v>996</v>
      </c>
      <c r="AU171">
        <v>926</v>
      </c>
      <c r="AV171">
        <v>917.5</v>
      </c>
      <c r="AW171">
        <v>901.5</v>
      </c>
      <c r="AX171">
        <v>924</v>
      </c>
      <c r="AY171">
        <v>981.5</v>
      </c>
      <c r="AZ171">
        <v>961</v>
      </c>
      <c r="BA171">
        <v>16.6666666666666</v>
      </c>
      <c r="BB171">
        <v>0</v>
      </c>
      <c r="BC171">
        <v>8.3333333333333304</v>
      </c>
      <c r="BD171">
        <v>0</v>
      </c>
      <c r="BE171">
        <v>0</v>
      </c>
      <c r="BF171">
        <v>8.3333333333333304</v>
      </c>
      <c r="BG171">
        <v>8.3333333333333304</v>
      </c>
      <c r="BH171">
        <v>16.6666666666666</v>
      </c>
      <c r="BI171">
        <v>16.6666666666666</v>
      </c>
      <c r="BJ171">
        <v>0</v>
      </c>
      <c r="BK171">
        <v>0</v>
      </c>
      <c r="BL171">
        <v>0</v>
      </c>
      <c r="BM171">
        <v>105</v>
      </c>
      <c r="BN171">
        <v>4</v>
      </c>
      <c r="BO171">
        <v>25.5</v>
      </c>
      <c r="BP171">
        <v>87.9227761485825</v>
      </c>
      <c r="BQ171">
        <v>29.3865079365079</v>
      </c>
      <c r="BR171">
        <v>23.489855072463701</v>
      </c>
    </row>
    <row r="172" spans="1:70" x14ac:dyDescent="0.2">
      <c r="A172" s="96"/>
      <c r="B172">
        <v>60619</v>
      </c>
      <c r="C172" s="94">
        <v>0.34947916666666662</v>
      </c>
      <c r="D172" s="95" t="s">
        <v>673</v>
      </c>
      <c r="E172" s="95"/>
      <c r="F172" t="s">
        <v>1046</v>
      </c>
      <c r="G172">
        <v>3</v>
      </c>
      <c r="H172">
        <v>761593</v>
      </c>
      <c r="I172" t="s">
        <v>868</v>
      </c>
      <c r="J172">
        <v>1</v>
      </c>
      <c r="K172">
        <v>96.5277777777777</v>
      </c>
      <c r="L172">
        <v>144</v>
      </c>
      <c r="M172">
        <v>723.26618705035901</v>
      </c>
      <c r="N172">
        <v>679</v>
      </c>
      <c r="O172">
        <v>823.14705882352905</v>
      </c>
      <c r="P172">
        <v>689.22857142857094</v>
      </c>
      <c r="Q172">
        <v>681.61764705882297</v>
      </c>
      <c r="R172">
        <v>701.36111111111097</v>
      </c>
      <c r="S172">
        <v>695.42553191489299</v>
      </c>
      <c r="T172">
        <v>812.44680851063799</v>
      </c>
      <c r="U172">
        <v>659.2</v>
      </c>
      <c r="V172">
        <v>831.75</v>
      </c>
      <c r="W172">
        <v>864.33333333333303</v>
      </c>
      <c r="X172">
        <v>763.39999999999895</v>
      </c>
      <c r="Y172">
        <v>643.83333333333303</v>
      </c>
      <c r="Z172">
        <v>797.45454545454504</v>
      </c>
      <c r="AA172">
        <v>635.41666666666595</v>
      </c>
      <c r="AB172">
        <v>673.45454545454504</v>
      </c>
      <c r="AC172">
        <v>716.16666666666595</v>
      </c>
      <c r="AD172">
        <v>652.09090909090901</v>
      </c>
      <c r="AE172">
        <v>630.83333333333303</v>
      </c>
      <c r="AF172">
        <v>870.58333333333303</v>
      </c>
      <c r="AG172">
        <v>602.66666666666595</v>
      </c>
      <c r="AH172">
        <v>788</v>
      </c>
      <c r="AI172">
        <v>671</v>
      </c>
      <c r="AJ172">
        <v>670.5</v>
      </c>
      <c r="AK172">
        <v>626.5</v>
      </c>
      <c r="AL172">
        <v>632</v>
      </c>
      <c r="AM172">
        <v>773</v>
      </c>
      <c r="AN172">
        <v>602</v>
      </c>
      <c r="AO172">
        <v>764</v>
      </c>
      <c r="AP172">
        <v>816</v>
      </c>
      <c r="AQ172">
        <v>764</v>
      </c>
      <c r="AR172">
        <v>638.5</v>
      </c>
      <c r="AS172">
        <v>818</v>
      </c>
      <c r="AT172">
        <v>595.5</v>
      </c>
      <c r="AU172">
        <v>613</v>
      </c>
      <c r="AV172">
        <v>698</v>
      </c>
      <c r="AW172">
        <v>667</v>
      </c>
      <c r="AX172">
        <v>609.5</v>
      </c>
      <c r="AY172">
        <v>806.5</v>
      </c>
      <c r="AZ172">
        <v>576</v>
      </c>
      <c r="BA172">
        <v>0</v>
      </c>
      <c r="BB172">
        <v>0</v>
      </c>
      <c r="BC172">
        <v>16.6666666666666</v>
      </c>
      <c r="BD172">
        <v>0</v>
      </c>
      <c r="BE172">
        <v>8.3333333333333304</v>
      </c>
      <c r="BF172">
        <v>0</v>
      </c>
      <c r="BG172">
        <v>8.3333333333333304</v>
      </c>
      <c r="BH172">
        <v>0</v>
      </c>
      <c r="BI172">
        <v>8.3333333333333304</v>
      </c>
      <c r="BJ172">
        <v>0</v>
      </c>
      <c r="BK172">
        <v>0</v>
      </c>
      <c r="BL172">
        <v>0</v>
      </c>
      <c r="BM172">
        <v>117.5</v>
      </c>
      <c r="BN172">
        <v>44.5</v>
      </c>
      <c r="BO172">
        <v>141</v>
      </c>
      <c r="BP172">
        <v>141.529411764705</v>
      </c>
      <c r="BQ172">
        <v>-12.132539682539599</v>
      </c>
      <c r="BR172">
        <v>117.021276595744</v>
      </c>
    </row>
    <row r="173" spans="1:70" x14ac:dyDescent="0.2">
      <c r="A173" s="110"/>
      <c r="B173">
        <v>60619</v>
      </c>
      <c r="C173" s="94">
        <v>0.34953703703703703</v>
      </c>
      <c r="D173" s="95" t="s">
        <v>675</v>
      </c>
      <c r="E173" s="95"/>
      <c r="F173" t="s">
        <v>1047</v>
      </c>
      <c r="G173">
        <v>3</v>
      </c>
      <c r="H173">
        <v>830401</v>
      </c>
      <c r="I173" t="s">
        <v>866</v>
      </c>
      <c r="J173">
        <v>1</v>
      </c>
      <c r="K173">
        <v>86.8055555555555</v>
      </c>
      <c r="L173">
        <v>144</v>
      </c>
      <c r="M173">
        <v>826.51199999999903</v>
      </c>
      <c r="N173">
        <v>788</v>
      </c>
      <c r="O173">
        <v>855.93333333333305</v>
      </c>
      <c r="P173">
        <v>764.67741935483798</v>
      </c>
      <c r="Q173">
        <v>841.63636363636294</v>
      </c>
      <c r="R173">
        <v>843.77419354838696</v>
      </c>
      <c r="S173">
        <v>816.487804878048</v>
      </c>
      <c r="T173">
        <v>929.53658536585294</v>
      </c>
      <c r="U173">
        <v>737.83720930232505</v>
      </c>
      <c r="V173">
        <v>799.375</v>
      </c>
      <c r="W173">
        <v>1070</v>
      </c>
      <c r="X173">
        <v>683</v>
      </c>
      <c r="Y173">
        <v>800.72727272727195</v>
      </c>
      <c r="Z173">
        <v>837</v>
      </c>
      <c r="AA173">
        <v>683.41666666666595</v>
      </c>
      <c r="AB173">
        <v>865.33333333333303</v>
      </c>
      <c r="AC173">
        <v>901.45454545454504</v>
      </c>
      <c r="AD173">
        <v>747.39999999999895</v>
      </c>
      <c r="AE173">
        <v>788.89999999999895</v>
      </c>
      <c r="AF173">
        <v>884.45454545454504</v>
      </c>
      <c r="AG173">
        <v>853.89999999999895</v>
      </c>
      <c r="AH173">
        <v>793.5</v>
      </c>
      <c r="AI173">
        <v>756</v>
      </c>
      <c r="AJ173">
        <v>788</v>
      </c>
      <c r="AK173">
        <v>820</v>
      </c>
      <c r="AL173">
        <v>790</v>
      </c>
      <c r="AM173">
        <v>921</v>
      </c>
      <c r="AN173">
        <v>684</v>
      </c>
      <c r="AO173">
        <v>770.5</v>
      </c>
      <c r="AP173">
        <v>1042</v>
      </c>
      <c r="AQ173">
        <v>671</v>
      </c>
      <c r="AR173">
        <v>774</v>
      </c>
      <c r="AS173">
        <v>799</v>
      </c>
      <c r="AT173">
        <v>675</v>
      </c>
      <c r="AU173">
        <v>896.5</v>
      </c>
      <c r="AV173">
        <v>930</v>
      </c>
      <c r="AW173">
        <v>733</v>
      </c>
      <c r="AX173">
        <v>777.5</v>
      </c>
      <c r="AY173">
        <v>906</v>
      </c>
      <c r="AZ173">
        <v>833.5</v>
      </c>
      <c r="BA173">
        <v>33.3333333333333</v>
      </c>
      <c r="BB173">
        <v>8.3333333333333304</v>
      </c>
      <c r="BC173">
        <v>8.3333333333333304</v>
      </c>
      <c r="BD173">
        <v>8.3333333333333304</v>
      </c>
      <c r="BE173">
        <v>33.3333333333333</v>
      </c>
      <c r="BF173">
        <v>0</v>
      </c>
      <c r="BG173">
        <v>0</v>
      </c>
      <c r="BH173">
        <v>8.3333333333333304</v>
      </c>
      <c r="BI173">
        <v>16.6666666666666</v>
      </c>
      <c r="BJ173">
        <v>16.6666666666666</v>
      </c>
      <c r="BK173">
        <v>8.3333333333333304</v>
      </c>
      <c r="BL173">
        <v>16.6666666666666</v>
      </c>
      <c r="BM173">
        <v>5.5</v>
      </c>
      <c r="BN173">
        <v>-64</v>
      </c>
      <c r="BO173">
        <v>131</v>
      </c>
      <c r="BP173">
        <v>14.296969696969599</v>
      </c>
      <c r="BQ173">
        <v>-79.096774193548299</v>
      </c>
      <c r="BR173">
        <v>113.048780487804</v>
      </c>
    </row>
    <row r="174" spans="1:70" x14ac:dyDescent="0.2">
      <c r="A174" s="98"/>
      <c r="B174">
        <v>60619</v>
      </c>
      <c r="C174" s="94">
        <v>0.35001157407407407</v>
      </c>
      <c r="D174" s="95" t="s">
        <v>677</v>
      </c>
      <c r="E174" s="95"/>
      <c r="F174" t="s">
        <v>1048</v>
      </c>
      <c r="G174">
        <v>3</v>
      </c>
      <c r="H174">
        <v>852423</v>
      </c>
      <c r="I174" t="s">
        <v>868</v>
      </c>
      <c r="J174">
        <v>1</v>
      </c>
      <c r="K174">
        <v>71.5277777777777</v>
      </c>
      <c r="L174">
        <v>144</v>
      </c>
      <c r="M174">
        <v>862.24271844660097</v>
      </c>
      <c r="N174">
        <v>819</v>
      </c>
      <c r="O174">
        <v>869.07407407407402</v>
      </c>
      <c r="P174">
        <v>865.25</v>
      </c>
      <c r="Q174">
        <v>981.39130434782601</v>
      </c>
      <c r="R174">
        <v>758.896551724137</v>
      </c>
      <c r="S174">
        <v>823.57894736842104</v>
      </c>
      <c r="T174">
        <v>889.40625</v>
      </c>
      <c r="U174">
        <v>880.42424242424204</v>
      </c>
      <c r="V174">
        <v>837.89999999999895</v>
      </c>
      <c r="W174">
        <v>852.2</v>
      </c>
      <c r="X174">
        <v>937.71428571428498</v>
      </c>
      <c r="Y174">
        <v>871.2</v>
      </c>
      <c r="Z174">
        <v>898.125</v>
      </c>
      <c r="AA174">
        <v>811.5</v>
      </c>
      <c r="AB174">
        <v>956.142857142857</v>
      </c>
      <c r="AC174">
        <v>980.25</v>
      </c>
      <c r="AD174">
        <v>996.5</v>
      </c>
      <c r="AE174">
        <v>682.90909090908997</v>
      </c>
      <c r="AF174">
        <v>883.29999999999905</v>
      </c>
      <c r="AG174">
        <v>707.875</v>
      </c>
      <c r="AH174">
        <v>823</v>
      </c>
      <c r="AI174">
        <v>846.5</v>
      </c>
      <c r="AJ174">
        <v>895</v>
      </c>
      <c r="AK174">
        <v>731</v>
      </c>
      <c r="AL174">
        <v>753</v>
      </c>
      <c r="AM174">
        <v>827</v>
      </c>
      <c r="AN174">
        <v>778</v>
      </c>
      <c r="AO174">
        <v>763.5</v>
      </c>
      <c r="AP174">
        <v>815.5</v>
      </c>
      <c r="AQ174">
        <v>1027</v>
      </c>
      <c r="AR174">
        <v>828</v>
      </c>
      <c r="AS174">
        <v>864</v>
      </c>
      <c r="AT174">
        <v>808.5</v>
      </c>
      <c r="AU174">
        <v>895</v>
      </c>
      <c r="AV174">
        <v>873</v>
      </c>
      <c r="AW174">
        <v>855.5</v>
      </c>
      <c r="AX174">
        <v>729</v>
      </c>
      <c r="AY174">
        <v>832.5</v>
      </c>
      <c r="AZ174">
        <v>696.5</v>
      </c>
      <c r="BA174">
        <v>16.6666666666666</v>
      </c>
      <c r="BB174">
        <v>16.6666666666666</v>
      </c>
      <c r="BC174">
        <v>41.6666666666666</v>
      </c>
      <c r="BD174">
        <v>16.6666666666666</v>
      </c>
      <c r="BE174">
        <v>33.3333333333333</v>
      </c>
      <c r="BF174">
        <v>50</v>
      </c>
      <c r="BG174">
        <v>41.6666666666666</v>
      </c>
      <c r="BH174">
        <v>66.6666666666666</v>
      </c>
      <c r="BI174">
        <v>0</v>
      </c>
      <c r="BJ174">
        <v>8.3333333333333304</v>
      </c>
      <c r="BK174">
        <v>16.6666666666666</v>
      </c>
      <c r="BL174">
        <v>33.3333333333333</v>
      </c>
      <c r="BM174">
        <v>-72</v>
      </c>
      <c r="BN174">
        <v>115.5</v>
      </c>
      <c r="BO174">
        <v>74</v>
      </c>
      <c r="BP174">
        <v>-112.317230273752</v>
      </c>
      <c r="BQ174">
        <v>106.35344827586199</v>
      </c>
      <c r="BR174">
        <v>65.827302631578902</v>
      </c>
    </row>
    <row r="175" spans="1:70" x14ac:dyDescent="0.2">
      <c r="A175" s="100"/>
      <c r="B175">
        <v>60619</v>
      </c>
      <c r="C175" s="94">
        <v>0.34994212962962962</v>
      </c>
      <c r="D175" s="95" t="s">
        <v>679</v>
      </c>
      <c r="E175" s="95"/>
      <c r="F175" t="s">
        <v>1049</v>
      </c>
      <c r="G175">
        <v>3</v>
      </c>
      <c r="H175">
        <v>798286</v>
      </c>
      <c r="I175" t="s">
        <v>866</v>
      </c>
      <c r="J175">
        <v>1</v>
      </c>
      <c r="K175">
        <v>93.75</v>
      </c>
      <c r="L175">
        <v>144</v>
      </c>
      <c r="M175">
        <v>943.62222222222204</v>
      </c>
      <c r="N175">
        <v>909</v>
      </c>
      <c r="O175">
        <v>983.29411764705799</v>
      </c>
      <c r="P175">
        <v>961.16129032258004</v>
      </c>
      <c r="Q175">
        <v>942.65714285714205</v>
      </c>
      <c r="R175">
        <v>890.51428571428505</v>
      </c>
      <c r="S175">
        <v>891.10416666666595</v>
      </c>
      <c r="T175">
        <v>1091.34146341463</v>
      </c>
      <c r="U175">
        <v>866.76086956521704</v>
      </c>
      <c r="V175">
        <v>936.08333333333303</v>
      </c>
      <c r="W175">
        <v>1034.9090909090901</v>
      </c>
      <c r="X175">
        <v>983.18181818181802</v>
      </c>
      <c r="Y175">
        <v>948.41666666666595</v>
      </c>
      <c r="Z175">
        <v>1228.625</v>
      </c>
      <c r="AA175">
        <v>780.54545454545405</v>
      </c>
      <c r="AB175">
        <v>831.5</v>
      </c>
      <c r="AC175">
        <v>1096.1818181818101</v>
      </c>
      <c r="AD175">
        <v>913.08333333333303</v>
      </c>
      <c r="AE175">
        <v>848.41666666666595</v>
      </c>
      <c r="AF175">
        <v>1043.0909090908999</v>
      </c>
      <c r="AG175">
        <v>792.75</v>
      </c>
      <c r="AH175">
        <v>999</v>
      </c>
      <c r="AI175">
        <v>907</v>
      </c>
      <c r="AJ175">
        <v>909</v>
      </c>
      <c r="AK175">
        <v>866</v>
      </c>
      <c r="AL175">
        <v>792</v>
      </c>
      <c r="AM175">
        <v>1051</v>
      </c>
      <c r="AN175">
        <v>760.5</v>
      </c>
      <c r="AO175">
        <v>886</v>
      </c>
      <c r="AP175">
        <v>1045</v>
      </c>
      <c r="AQ175">
        <v>918</v>
      </c>
      <c r="AR175">
        <v>894</v>
      </c>
      <c r="AS175">
        <v>1213</v>
      </c>
      <c r="AT175">
        <v>747</v>
      </c>
      <c r="AU175">
        <v>722</v>
      </c>
      <c r="AV175">
        <v>1088</v>
      </c>
      <c r="AW175">
        <v>850.5</v>
      </c>
      <c r="AX175">
        <v>739</v>
      </c>
      <c r="AY175">
        <v>976</v>
      </c>
      <c r="AZ175">
        <v>693.5</v>
      </c>
      <c r="BA175">
        <v>0</v>
      </c>
      <c r="BB175">
        <v>8.3333333333333304</v>
      </c>
      <c r="BC175">
        <v>8.3333333333333304</v>
      </c>
      <c r="BD175">
        <v>0</v>
      </c>
      <c r="BE175">
        <v>33.3333333333333</v>
      </c>
      <c r="BF175">
        <v>8.3333333333333304</v>
      </c>
      <c r="BG175">
        <v>0</v>
      </c>
      <c r="BH175">
        <v>8.3333333333333304</v>
      </c>
      <c r="BI175">
        <v>0</v>
      </c>
      <c r="BJ175">
        <v>0</v>
      </c>
      <c r="BK175">
        <v>8.3333333333333304</v>
      </c>
      <c r="BL175">
        <v>0</v>
      </c>
      <c r="BM175">
        <v>90</v>
      </c>
      <c r="BN175">
        <v>41</v>
      </c>
      <c r="BO175">
        <v>259</v>
      </c>
      <c r="BP175">
        <v>40.636974789915897</v>
      </c>
      <c r="BQ175">
        <v>70.647004608294907</v>
      </c>
      <c r="BR175">
        <v>200.23729674796701</v>
      </c>
    </row>
    <row r="176" spans="1:70" x14ac:dyDescent="0.2">
      <c r="A176" s="91"/>
      <c r="B176">
        <v>61319</v>
      </c>
      <c r="C176" s="94">
        <v>0.39534722222222224</v>
      </c>
      <c r="D176" s="95" t="s">
        <v>681</v>
      </c>
      <c r="E176" s="95"/>
      <c r="F176" t="s">
        <v>1050</v>
      </c>
      <c r="G176">
        <v>3</v>
      </c>
      <c r="H176">
        <v>909152</v>
      </c>
      <c r="I176" t="s">
        <v>868</v>
      </c>
      <c r="J176">
        <v>1</v>
      </c>
      <c r="K176">
        <v>96.5277777777777</v>
      </c>
      <c r="L176">
        <v>144</v>
      </c>
      <c r="M176">
        <v>710.69784172661798</v>
      </c>
      <c r="N176">
        <v>691</v>
      </c>
      <c r="O176">
        <v>776.79411764705799</v>
      </c>
      <c r="P176">
        <v>728.74285714285702</v>
      </c>
      <c r="Q176">
        <v>678.41176470588198</v>
      </c>
      <c r="R176">
        <v>661.22222222222194</v>
      </c>
      <c r="S176">
        <v>685.41304347825997</v>
      </c>
      <c r="T176">
        <v>747.83333333333303</v>
      </c>
      <c r="U176">
        <v>696.93333333333305</v>
      </c>
      <c r="V176">
        <v>740.18181818181802</v>
      </c>
      <c r="W176">
        <v>816.83333333333303</v>
      </c>
      <c r="X176">
        <v>769.72727272727195</v>
      </c>
      <c r="Y176">
        <v>706.08333333333303</v>
      </c>
      <c r="Z176">
        <v>779.75</v>
      </c>
      <c r="AA176">
        <v>697.81818181818096</v>
      </c>
      <c r="AB176">
        <v>627.45454545454504</v>
      </c>
      <c r="AC176">
        <v>744.5</v>
      </c>
      <c r="AD176">
        <v>657.27272727272702</v>
      </c>
      <c r="AE176">
        <v>667.66666666666595</v>
      </c>
      <c r="AF176">
        <v>650.25</v>
      </c>
      <c r="AG176">
        <v>665.75</v>
      </c>
      <c r="AH176">
        <v>732</v>
      </c>
      <c r="AI176">
        <v>705</v>
      </c>
      <c r="AJ176">
        <v>669</v>
      </c>
      <c r="AK176">
        <v>636.5</v>
      </c>
      <c r="AL176">
        <v>684</v>
      </c>
      <c r="AM176">
        <v>736</v>
      </c>
      <c r="AN176">
        <v>670</v>
      </c>
      <c r="AO176">
        <v>709</v>
      </c>
      <c r="AP176">
        <v>800.5</v>
      </c>
      <c r="AQ176">
        <v>705</v>
      </c>
      <c r="AR176">
        <v>695.5</v>
      </c>
      <c r="AS176">
        <v>764</v>
      </c>
      <c r="AT176">
        <v>644</v>
      </c>
      <c r="AU176">
        <v>625</v>
      </c>
      <c r="AV176">
        <v>741</v>
      </c>
      <c r="AW176">
        <v>656</v>
      </c>
      <c r="AX176">
        <v>638</v>
      </c>
      <c r="AY176">
        <v>624.5</v>
      </c>
      <c r="AZ176">
        <v>645.5</v>
      </c>
      <c r="BA176">
        <v>8.3333333333333304</v>
      </c>
      <c r="BB176">
        <v>0</v>
      </c>
      <c r="BC176">
        <v>8.3333333333333304</v>
      </c>
      <c r="BD176">
        <v>0</v>
      </c>
      <c r="BE176">
        <v>0</v>
      </c>
      <c r="BF176">
        <v>8.3333333333333304</v>
      </c>
      <c r="BG176">
        <v>8.3333333333333304</v>
      </c>
      <c r="BH176">
        <v>0</v>
      </c>
      <c r="BI176">
        <v>8.3333333333333304</v>
      </c>
      <c r="BJ176">
        <v>0</v>
      </c>
      <c r="BK176">
        <v>0</v>
      </c>
      <c r="BL176">
        <v>0</v>
      </c>
      <c r="BM176">
        <v>63</v>
      </c>
      <c r="BN176">
        <v>68.5</v>
      </c>
      <c r="BO176">
        <v>52</v>
      </c>
      <c r="BP176">
        <v>98.382352941176407</v>
      </c>
      <c r="BQ176">
        <v>67.520634920634905</v>
      </c>
      <c r="BR176">
        <v>62.420289855072397</v>
      </c>
    </row>
    <row r="177" spans="1:70" x14ac:dyDescent="0.2">
      <c r="A177" s="110" t="s">
        <v>1051</v>
      </c>
      <c r="B177">
        <v>60619</v>
      </c>
      <c r="C177" s="94">
        <v>0.37024305555555559</v>
      </c>
      <c r="D177" s="95" t="s">
        <v>684</v>
      </c>
      <c r="E177" s="95"/>
      <c r="F177" t="s">
        <v>1052</v>
      </c>
      <c r="G177">
        <v>3</v>
      </c>
      <c r="H177">
        <v>863587</v>
      </c>
      <c r="I177" t="s">
        <v>866</v>
      </c>
      <c r="J177">
        <v>1</v>
      </c>
      <c r="K177">
        <v>93.75</v>
      </c>
      <c r="L177">
        <v>144</v>
      </c>
      <c r="M177">
        <v>720.39999999999895</v>
      </c>
      <c r="N177">
        <v>673</v>
      </c>
      <c r="O177">
        <v>800.18181818181802</v>
      </c>
      <c r="P177">
        <v>699.48571428571404</v>
      </c>
      <c r="Q177">
        <v>605.11764705882297</v>
      </c>
      <c r="R177">
        <v>781.57575757575705</v>
      </c>
      <c r="S177">
        <v>715.51111111111095</v>
      </c>
      <c r="T177">
        <v>779.31818181818096</v>
      </c>
      <c r="U177">
        <v>668.82608695652095</v>
      </c>
      <c r="V177">
        <v>855.36363636363603</v>
      </c>
      <c r="W177">
        <v>874.72727272727195</v>
      </c>
      <c r="X177">
        <v>670.45454545454504</v>
      </c>
      <c r="Y177">
        <v>699.41666666666595</v>
      </c>
      <c r="Z177">
        <v>802.18181818181802</v>
      </c>
      <c r="AA177">
        <v>605.41666666666595</v>
      </c>
      <c r="AB177">
        <v>615.41666666666595</v>
      </c>
      <c r="AC177">
        <v>630.72727272727195</v>
      </c>
      <c r="AD177">
        <v>568.27272727272702</v>
      </c>
      <c r="AE177">
        <v>701.1</v>
      </c>
      <c r="AF177">
        <v>809.63636363636294</v>
      </c>
      <c r="AG177">
        <v>822.91666666666595</v>
      </c>
      <c r="AH177">
        <v>747</v>
      </c>
      <c r="AI177">
        <v>667</v>
      </c>
      <c r="AJ177">
        <v>599</v>
      </c>
      <c r="AK177">
        <v>685</v>
      </c>
      <c r="AL177">
        <v>662</v>
      </c>
      <c r="AM177">
        <v>753.5</v>
      </c>
      <c r="AN177">
        <v>596.5</v>
      </c>
      <c r="AO177">
        <v>747</v>
      </c>
      <c r="AP177">
        <v>880</v>
      </c>
      <c r="AQ177">
        <v>690</v>
      </c>
      <c r="AR177">
        <v>692</v>
      </c>
      <c r="AS177">
        <v>762</v>
      </c>
      <c r="AT177">
        <v>587.5</v>
      </c>
      <c r="AU177">
        <v>617.5</v>
      </c>
      <c r="AV177">
        <v>627</v>
      </c>
      <c r="AW177">
        <v>543</v>
      </c>
      <c r="AX177">
        <v>631</v>
      </c>
      <c r="AY177">
        <v>748</v>
      </c>
      <c r="AZ177">
        <v>614</v>
      </c>
      <c r="BA177">
        <v>8.3333333333333304</v>
      </c>
      <c r="BB177">
        <v>8.3333333333333304</v>
      </c>
      <c r="BC177">
        <v>8.3333333333333304</v>
      </c>
      <c r="BD177">
        <v>0</v>
      </c>
      <c r="BE177">
        <v>8.3333333333333304</v>
      </c>
      <c r="BF177">
        <v>0</v>
      </c>
      <c r="BG177">
        <v>0</v>
      </c>
      <c r="BH177">
        <v>8.3333333333333304</v>
      </c>
      <c r="BI177">
        <v>8.3333333333333304</v>
      </c>
      <c r="BJ177">
        <v>16.6666666666666</v>
      </c>
      <c r="BK177">
        <v>8.3333333333333304</v>
      </c>
      <c r="BL177">
        <v>0</v>
      </c>
      <c r="BM177">
        <v>148</v>
      </c>
      <c r="BN177">
        <v>-18</v>
      </c>
      <c r="BO177">
        <v>91.5</v>
      </c>
      <c r="BP177">
        <v>195.064171122994</v>
      </c>
      <c r="BQ177">
        <v>-82.090043290043198</v>
      </c>
      <c r="BR177">
        <v>63.8070707070707</v>
      </c>
    </row>
    <row r="178" spans="1:70" x14ac:dyDescent="0.2">
      <c r="A178" s="93"/>
      <c r="B178">
        <v>60619</v>
      </c>
      <c r="C178" s="94">
        <v>0.35146990740740741</v>
      </c>
      <c r="D178" s="95" t="s">
        <v>686</v>
      </c>
      <c r="E178" s="95"/>
      <c r="F178" t="s">
        <v>1053</v>
      </c>
      <c r="G178">
        <v>3</v>
      </c>
      <c r="H178">
        <v>1035322</v>
      </c>
      <c r="I178" t="s">
        <v>866</v>
      </c>
      <c r="J178">
        <v>1</v>
      </c>
      <c r="K178">
        <v>86.8055555555555</v>
      </c>
      <c r="L178">
        <v>144</v>
      </c>
      <c r="M178">
        <v>757.84</v>
      </c>
      <c r="N178">
        <v>724</v>
      </c>
      <c r="O178">
        <v>798.80645161290295</v>
      </c>
      <c r="P178">
        <v>693.34482758620595</v>
      </c>
      <c r="Q178">
        <v>768.8125</v>
      </c>
      <c r="R178">
        <v>765.39393939393904</v>
      </c>
      <c r="S178">
        <v>758.76190476190402</v>
      </c>
      <c r="T178">
        <v>838.86486486486399</v>
      </c>
      <c r="U178">
        <v>691.82608695652095</v>
      </c>
      <c r="V178">
        <v>773.63636363636294</v>
      </c>
      <c r="W178">
        <v>871</v>
      </c>
      <c r="X178">
        <v>773.75</v>
      </c>
      <c r="Y178">
        <v>689.7</v>
      </c>
      <c r="Z178">
        <v>805</v>
      </c>
      <c r="AA178">
        <v>615.45454545454504</v>
      </c>
      <c r="AB178">
        <v>774.1</v>
      </c>
      <c r="AC178">
        <v>903.6</v>
      </c>
      <c r="AD178">
        <v>652.08333333333303</v>
      </c>
      <c r="AE178">
        <v>792.72727272727195</v>
      </c>
      <c r="AF178">
        <v>781.27272727272702</v>
      </c>
      <c r="AG178">
        <v>722.18181818181802</v>
      </c>
      <c r="AH178">
        <v>773</v>
      </c>
      <c r="AI178">
        <v>661</v>
      </c>
      <c r="AJ178">
        <v>747</v>
      </c>
      <c r="AK178">
        <v>724</v>
      </c>
      <c r="AL178">
        <v>744</v>
      </c>
      <c r="AM178">
        <v>795</v>
      </c>
      <c r="AN178">
        <v>655.5</v>
      </c>
      <c r="AO178">
        <v>758</v>
      </c>
      <c r="AP178">
        <v>906</v>
      </c>
      <c r="AQ178">
        <v>676.5</v>
      </c>
      <c r="AR178">
        <v>680.5</v>
      </c>
      <c r="AS178">
        <v>729.5</v>
      </c>
      <c r="AT178">
        <v>554</v>
      </c>
      <c r="AU178">
        <v>752</v>
      </c>
      <c r="AV178">
        <v>888</v>
      </c>
      <c r="AW178">
        <v>651.5</v>
      </c>
      <c r="AX178">
        <v>782</v>
      </c>
      <c r="AY178">
        <v>755</v>
      </c>
      <c r="AZ178">
        <v>695</v>
      </c>
      <c r="BA178">
        <v>8.3333333333333304</v>
      </c>
      <c r="BB178">
        <v>33.3333333333333</v>
      </c>
      <c r="BC178">
        <v>0</v>
      </c>
      <c r="BD178">
        <v>16.6666666666666</v>
      </c>
      <c r="BE178">
        <v>33.3333333333333</v>
      </c>
      <c r="BF178">
        <v>8.3333333333333304</v>
      </c>
      <c r="BG178">
        <v>16.6666666666666</v>
      </c>
      <c r="BH178">
        <v>16.6666666666666</v>
      </c>
      <c r="BI178">
        <v>0</v>
      </c>
      <c r="BJ178">
        <v>8.3333333333333304</v>
      </c>
      <c r="BK178">
        <v>8.3333333333333304</v>
      </c>
      <c r="BL178">
        <v>8.3333333333333304</v>
      </c>
      <c r="BM178">
        <v>26</v>
      </c>
      <c r="BN178">
        <v>-63</v>
      </c>
      <c r="BO178">
        <v>51</v>
      </c>
      <c r="BP178">
        <v>29.993951612903199</v>
      </c>
      <c r="BQ178">
        <v>-72.049111807732501</v>
      </c>
      <c r="BR178">
        <v>80.102960102959997</v>
      </c>
    </row>
    <row r="179" spans="1:70" x14ac:dyDescent="0.2">
      <c r="A179" s="93"/>
      <c r="B179">
        <v>61819</v>
      </c>
      <c r="C179" s="94">
        <v>0.46422453703703703</v>
      </c>
      <c r="D179" s="95" t="s">
        <v>688</v>
      </c>
      <c r="E179" s="95"/>
      <c r="F179" t="s">
        <v>1054</v>
      </c>
      <c r="G179">
        <v>3</v>
      </c>
      <c r="H179">
        <v>2732908</v>
      </c>
      <c r="I179" t="s">
        <v>866</v>
      </c>
      <c r="J179">
        <v>1</v>
      </c>
      <c r="K179">
        <v>90.9722222222222</v>
      </c>
      <c r="L179">
        <v>144</v>
      </c>
      <c r="M179">
        <v>834.08396946564801</v>
      </c>
      <c r="N179">
        <v>829</v>
      </c>
      <c r="O179">
        <v>839.09375</v>
      </c>
      <c r="P179">
        <v>877.35294117647004</v>
      </c>
      <c r="Q179">
        <v>785.030303030303</v>
      </c>
      <c r="R179">
        <v>833.6875</v>
      </c>
      <c r="S179">
        <v>851.56521739130403</v>
      </c>
      <c r="T179">
        <v>885.41463414634097</v>
      </c>
      <c r="U179">
        <v>767.97727272727195</v>
      </c>
      <c r="V179">
        <v>887.18181818181802</v>
      </c>
      <c r="W179">
        <v>839.33333333333303</v>
      </c>
      <c r="X179">
        <v>794.83333333333303</v>
      </c>
      <c r="Y179">
        <v>880.33333333333303</v>
      </c>
      <c r="Z179">
        <v>945.39999999999895</v>
      </c>
      <c r="AA179">
        <v>817.66666666666595</v>
      </c>
      <c r="AB179">
        <v>823.45454545454504</v>
      </c>
      <c r="AC179">
        <v>878.54545454545405</v>
      </c>
      <c r="AD179">
        <v>653.09090909090901</v>
      </c>
      <c r="AE179">
        <v>815.91666666666595</v>
      </c>
      <c r="AF179">
        <v>875.45454545454504</v>
      </c>
      <c r="AG179">
        <v>806.33333333333303</v>
      </c>
      <c r="AH179">
        <v>823</v>
      </c>
      <c r="AI179">
        <v>852.5</v>
      </c>
      <c r="AJ179">
        <v>754</v>
      </c>
      <c r="AK179">
        <v>794.5</v>
      </c>
      <c r="AL179">
        <v>853.5</v>
      </c>
      <c r="AM179">
        <v>843</v>
      </c>
      <c r="AN179">
        <v>769.5</v>
      </c>
      <c r="AO179">
        <v>888</v>
      </c>
      <c r="AP179">
        <v>829</v>
      </c>
      <c r="AQ179">
        <v>771</v>
      </c>
      <c r="AR179">
        <v>825.5</v>
      </c>
      <c r="AS179">
        <v>878.5</v>
      </c>
      <c r="AT179">
        <v>862</v>
      </c>
      <c r="AU179">
        <v>794</v>
      </c>
      <c r="AV179">
        <v>834</v>
      </c>
      <c r="AW179">
        <v>611</v>
      </c>
      <c r="AX179">
        <v>862</v>
      </c>
      <c r="AY179">
        <v>737</v>
      </c>
      <c r="AZ179">
        <v>748</v>
      </c>
      <c r="BA179">
        <v>8.3333333333333304</v>
      </c>
      <c r="BB179">
        <v>25</v>
      </c>
      <c r="BC179">
        <v>0</v>
      </c>
      <c r="BD179">
        <v>0</v>
      </c>
      <c r="BE179">
        <v>16.6666666666666</v>
      </c>
      <c r="BF179">
        <v>0</v>
      </c>
      <c r="BG179">
        <v>8.3333333333333304</v>
      </c>
      <c r="BH179">
        <v>8.3333333333333304</v>
      </c>
      <c r="BI179">
        <v>8.3333333333333304</v>
      </c>
      <c r="BJ179">
        <v>0</v>
      </c>
      <c r="BK179">
        <v>8.3333333333333304</v>
      </c>
      <c r="BL179">
        <v>25</v>
      </c>
      <c r="BM179">
        <v>69</v>
      </c>
      <c r="BN179">
        <v>58</v>
      </c>
      <c r="BO179">
        <v>-10.5</v>
      </c>
      <c r="BP179">
        <v>54.063446969696898</v>
      </c>
      <c r="BQ179">
        <v>43.665441176470502</v>
      </c>
      <c r="BR179">
        <v>33.849416755037097</v>
      </c>
    </row>
    <row r="180" spans="1:70" x14ac:dyDescent="0.2">
      <c r="A180" s="96"/>
      <c r="B180">
        <v>60619</v>
      </c>
      <c r="C180" s="94">
        <v>0.35945601851851849</v>
      </c>
      <c r="D180" s="95" t="s">
        <v>690</v>
      </c>
      <c r="E180" s="95"/>
      <c r="F180" t="s">
        <v>1055</v>
      </c>
      <c r="G180">
        <v>3</v>
      </c>
      <c r="H180">
        <v>767977</v>
      </c>
      <c r="I180" t="s">
        <v>868</v>
      </c>
      <c r="J180">
        <v>1</v>
      </c>
      <c r="K180">
        <v>97.9166666666666</v>
      </c>
      <c r="L180">
        <v>144</v>
      </c>
      <c r="M180">
        <v>733.60283687943195</v>
      </c>
      <c r="N180">
        <v>713</v>
      </c>
      <c r="O180">
        <v>780.694444444444</v>
      </c>
      <c r="P180">
        <v>719.74285714285702</v>
      </c>
      <c r="Q180">
        <v>723.51428571428505</v>
      </c>
      <c r="R180">
        <v>709.11428571428496</v>
      </c>
      <c r="S180">
        <v>712</v>
      </c>
      <c r="T180">
        <v>791.72916666666595</v>
      </c>
      <c r="U180">
        <v>695.38297872340399</v>
      </c>
      <c r="V180">
        <v>743.25</v>
      </c>
      <c r="W180">
        <v>881.08333333333303</v>
      </c>
      <c r="X180">
        <v>717.75</v>
      </c>
      <c r="Y180">
        <v>712.18181818181802</v>
      </c>
      <c r="Z180">
        <v>733.16666666666595</v>
      </c>
      <c r="AA180">
        <v>713.25</v>
      </c>
      <c r="AB180">
        <v>719.75</v>
      </c>
      <c r="AC180">
        <v>807.66666666666595</v>
      </c>
      <c r="AD180">
        <v>635.81818181818096</v>
      </c>
      <c r="AE180">
        <v>669.27272727272702</v>
      </c>
      <c r="AF180">
        <v>745</v>
      </c>
      <c r="AG180">
        <v>709.75</v>
      </c>
      <c r="AH180">
        <v>735.5</v>
      </c>
      <c r="AI180">
        <v>706</v>
      </c>
      <c r="AJ180">
        <v>719</v>
      </c>
      <c r="AK180">
        <v>686</v>
      </c>
      <c r="AL180">
        <v>680</v>
      </c>
      <c r="AM180">
        <v>757.5</v>
      </c>
      <c r="AN180">
        <v>686</v>
      </c>
      <c r="AO180">
        <v>672.5</v>
      </c>
      <c r="AP180">
        <v>819</v>
      </c>
      <c r="AQ180">
        <v>686</v>
      </c>
      <c r="AR180">
        <v>750</v>
      </c>
      <c r="AS180">
        <v>738.5</v>
      </c>
      <c r="AT180">
        <v>666.5</v>
      </c>
      <c r="AU180">
        <v>730.5</v>
      </c>
      <c r="AV180">
        <v>725</v>
      </c>
      <c r="AW180">
        <v>656</v>
      </c>
      <c r="AX180">
        <v>651</v>
      </c>
      <c r="AY180">
        <v>750.5</v>
      </c>
      <c r="AZ180">
        <v>727</v>
      </c>
      <c r="BA180">
        <v>0</v>
      </c>
      <c r="BB180">
        <v>0</v>
      </c>
      <c r="BC180">
        <v>0</v>
      </c>
      <c r="BD180">
        <v>8.3333333333333304</v>
      </c>
      <c r="BE180">
        <v>0</v>
      </c>
      <c r="BF180">
        <v>0</v>
      </c>
      <c r="BG180">
        <v>0</v>
      </c>
      <c r="BH180">
        <v>0</v>
      </c>
      <c r="BI180">
        <v>8.3333333333333304</v>
      </c>
      <c r="BJ180">
        <v>8.3333333333333304</v>
      </c>
      <c r="BK180">
        <v>0</v>
      </c>
      <c r="BL180">
        <v>0</v>
      </c>
      <c r="BM180">
        <v>16.5</v>
      </c>
      <c r="BN180">
        <v>20</v>
      </c>
      <c r="BO180">
        <v>77.5</v>
      </c>
      <c r="BP180">
        <v>57.180158730158702</v>
      </c>
      <c r="BQ180">
        <v>10.6285714285713</v>
      </c>
      <c r="BR180">
        <v>79.7291666666666</v>
      </c>
    </row>
    <row r="181" spans="1:70" x14ac:dyDescent="0.2">
      <c r="A181" s="110"/>
      <c r="B181">
        <v>60619</v>
      </c>
      <c r="C181" s="94">
        <v>0.36081018518518521</v>
      </c>
      <c r="D181" s="95" t="s">
        <v>692</v>
      </c>
      <c r="E181" s="95"/>
      <c r="F181" t="s">
        <v>1056</v>
      </c>
      <c r="G181">
        <v>3</v>
      </c>
      <c r="H181">
        <v>759572</v>
      </c>
      <c r="I181" t="s">
        <v>866</v>
      </c>
      <c r="J181">
        <v>1</v>
      </c>
      <c r="K181">
        <v>94.4444444444444</v>
      </c>
      <c r="L181">
        <v>144</v>
      </c>
      <c r="M181">
        <v>911.69117647058795</v>
      </c>
      <c r="N181">
        <v>864.5</v>
      </c>
      <c r="O181">
        <v>896.91428571428503</v>
      </c>
      <c r="P181">
        <v>959.64705882352905</v>
      </c>
      <c r="Q181">
        <v>861.46875</v>
      </c>
      <c r="R181">
        <v>925.79999999999905</v>
      </c>
      <c r="S181">
        <v>899.75555555555502</v>
      </c>
      <c r="T181">
        <v>986.61363636363603</v>
      </c>
      <c r="U181">
        <v>852.97872340425499</v>
      </c>
      <c r="V181">
        <v>903</v>
      </c>
      <c r="W181">
        <v>959.16666666666595</v>
      </c>
      <c r="X181">
        <v>829.08333333333303</v>
      </c>
      <c r="Y181">
        <v>913.36363636363603</v>
      </c>
      <c r="Z181">
        <v>1085.8181818181799</v>
      </c>
      <c r="AA181">
        <v>886.41666666666595</v>
      </c>
      <c r="AB181">
        <v>920.63636363636294</v>
      </c>
      <c r="AC181">
        <v>865.5</v>
      </c>
      <c r="AD181">
        <v>798.63636363636294</v>
      </c>
      <c r="AE181">
        <v>865.16666666666595</v>
      </c>
      <c r="AF181">
        <v>1027.45454545454</v>
      </c>
      <c r="AG181">
        <v>893.25</v>
      </c>
      <c r="AH181">
        <v>862</v>
      </c>
      <c r="AI181">
        <v>868.5</v>
      </c>
      <c r="AJ181">
        <v>817.5</v>
      </c>
      <c r="AK181">
        <v>903</v>
      </c>
      <c r="AL181">
        <v>870</v>
      </c>
      <c r="AM181">
        <v>935.5</v>
      </c>
      <c r="AN181">
        <v>788</v>
      </c>
      <c r="AO181">
        <v>879</v>
      </c>
      <c r="AP181">
        <v>923.5</v>
      </c>
      <c r="AQ181">
        <v>803</v>
      </c>
      <c r="AR181">
        <v>867</v>
      </c>
      <c r="AS181">
        <v>1085</v>
      </c>
      <c r="AT181">
        <v>739.5</v>
      </c>
      <c r="AU181">
        <v>877</v>
      </c>
      <c r="AV181">
        <v>761.5</v>
      </c>
      <c r="AW181">
        <v>717</v>
      </c>
      <c r="AX181">
        <v>834</v>
      </c>
      <c r="AY181">
        <v>896</v>
      </c>
      <c r="AZ181">
        <v>954</v>
      </c>
      <c r="BA181">
        <v>8.3333333333333304</v>
      </c>
      <c r="BB181">
        <v>0</v>
      </c>
      <c r="BC181">
        <v>0</v>
      </c>
      <c r="BD181">
        <v>8.3333333333333304</v>
      </c>
      <c r="BE181">
        <v>8.3333333333333304</v>
      </c>
      <c r="BF181">
        <v>0</v>
      </c>
      <c r="BG181">
        <v>8.3333333333333304</v>
      </c>
      <c r="BH181">
        <v>16.6666666666666</v>
      </c>
      <c r="BI181">
        <v>8.3333333333333304</v>
      </c>
      <c r="BJ181">
        <v>0</v>
      </c>
      <c r="BK181">
        <v>8.3333333333333304</v>
      </c>
      <c r="BL181">
        <v>0</v>
      </c>
      <c r="BM181">
        <v>44.5</v>
      </c>
      <c r="BN181">
        <v>-34.5</v>
      </c>
      <c r="BO181">
        <v>65.5</v>
      </c>
      <c r="BP181">
        <v>35.445535714285697</v>
      </c>
      <c r="BQ181">
        <v>33.847058823529402</v>
      </c>
      <c r="BR181">
        <v>86.8580808080808</v>
      </c>
    </row>
    <row r="182" spans="1:70" x14ac:dyDescent="0.2">
      <c r="A182" s="93"/>
      <c r="B182">
        <v>60619</v>
      </c>
      <c r="C182" s="94">
        <v>0.36361111111111111</v>
      </c>
      <c r="D182" s="95" t="s">
        <v>694</v>
      </c>
      <c r="E182" s="95"/>
      <c r="F182" t="s">
        <v>1057</v>
      </c>
      <c r="G182">
        <v>3</v>
      </c>
      <c r="H182">
        <v>1043905</v>
      </c>
      <c r="I182" t="s">
        <v>866</v>
      </c>
      <c r="J182">
        <v>1</v>
      </c>
      <c r="K182">
        <v>67.3611111111111</v>
      </c>
      <c r="L182">
        <v>144</v>
      </c>
      <c r="M182">
        <v>998.68041237113403</v>
      </c>
      <c r="N182">
        <v>1009</v>
      </c>
      <c r="O182">
        <v>963.11111111111097</v>
      </c>
      <c r="P182">
        <v>1006.35</v>
      </c>
      <c r="Q182">
        <v>939.39999999999895</v>
      </c>
      <c r="R182">
        <v>1090.24</v>
      </c>
      <c r="S182">
        <v>995.4375</v>
      </c>
      <c r="T182">
        <v>1025.55172413793</v>
      </c>
      <c r="U182">
        <v>979.91666666666595</v>
      </c>
      <c r="V182">
        <v>1104.375</v>
      </c>
      <c r="W182">
        <v>936.22222222222194</v>
      </c>
      <c r="X182">
        <v>874.29999999999905</v>
      </c>
      <c r="Y182">
        <v>927.125</v>
      </c>
      <c r="Z182">
        <v>1069.5</v>
      </c>
      <c r="AA182">
        <v>1048.8333333333301</v>
      </c>
      <c r="AB182">
        <v>912.7</v>
      </c>
      <c r="AC182">
        <v>781</v>
      </c>
      <c r="AD182">
        <v>1045.29999999999</v>
      </c>
      <c r="AE182">
        <v>1079.1666666666599</v>
      </c>
      <c r="AF182">
        <v>1221.44444444444</v>
      </c>
      <c r="AG182">
        <v>978.79999999999905</v>
      </c>
      <c r="AH182">
        <v>981</v>
      </c>
      <c r="AI182">
        <v>1009.5</v>
      </c>
      <c r="AJ182">
        <v>954</v>
      </c>
      <c r="AK182">
        <v>1050</v>
      </c>
      <c r="AL182">
        <v>1016</v>
      </c>
      <c r="AM182">
        <v>1001</v>
      </c>
      <c r="AN182">
        <v>1012</v>
      </c>
      <c r="AO182">
        <v>1143</v>
      </c>
      <c r="AP182">
        <v>974</v>
      </c>
      <c r="AQ182">
        <v>910</v>
      </c>
      <c r="AR182">
        <v>906</v>
      </c>
      <c r="AS182">
        <v>1041.5</v>
      </c>
      <c r="AT182">
        <v>1075</v>
      </c>
      <c r="AU182">
        <v>935.5</v>
      </c>
      <c r="AV182">
        <v>689</v>
      </c>
      <c r="AW182">
        <v>1029.5</v>
      </c>
      <c r="AX182">
        <v>1083</v>
      </c>
      <c r="AY182">
        <v>1223</v>
      </c>
      <c r="AZ182">
        <v>924.5</v>
      </c>
      <c r="BA182">
        <v>33.3333333333333</v>
      </c>
      <c r="BB182">
        <v>25</v>
      </c>
      <c r="BC182">
        <v>16.6666666666666</v>
      </c>
      <c r="BD182">
        <v>33.3333333333333</v>
      </c>
      <c r="BE182">
        <v>50</v>
      </c>
      <c r="BF182">
        <v>50</v>
      </c>
      <c r="BG182">
        <v>16.6666666666666</v>
      </c>
      <c r="BH182">
        <v>58.3333333333333</v>
      </c>
      <c r="BI182">
        <v>16.6666666666666</v>
      </c>
      <c r="BJ182">
        <v>50</v>
      </c>
      <c r="BK182">
        <v>25</v>
      </c>
      <c r="BL182">
        <v>16.6666666666666</v>
      </c>
      <c r="BM182">
        <v>27</v>
      </c>
      <c r="BN182">
        <v>-40.5</v>
      </c>
      <c r="BO182">
        <v>-15</v>
      </c>
      <c r="BP182">
        <v>23.711111111111101</v>
      </c>
      <c r="BQ182">
        <v>-83.89</v>
      </c>
      <c r="BR182">
        <v>30.114224137931</v>
      </c>
    </row>
    <row r="183" spans="1:70" x14ac:dyDescent="0.2">
      <c r="A183" s="91"/>
      <c r="B183">
        <v>60619</v>
      </c>
      <c r="C183" s="94">
        <v>0.36113425925925924</v>
      </c>
      <c r="D183" s="95" t="s">
        <v>696</v>
      </c>
      <c r="E183" s="95"/>
      <c r="F183" t="s">
        <v>1058</v>
      </c>
      <c r="G183">
        <v>3</v>
      </c>
      <c r="H183">
        <v>1123046</v>
      </c>
      <c r="I183" t="s">
        <v>868</v>
      </c>
      <c r="J183">
        <v>1</v>
      </c>
      <c r="K183">
        <v>77.7777777777777</v>
      </c>
      <c r="L183">
        <v>144</v>
      </c>
      <c r="M183">
        <v>1054.2946428571399</v>
      </c>
      <c r="N183">
        <v>1049.5</v>
      </c>
      <c r="O183">
        <v>1125.3448275861999</v>
      </c>
      <c r="P183">
        <v>1059.7037037037001</v>
      </c>
      <c r="Q183">
        <v>1017.6451612903199</v>
      </c>
      <c r="R183">
        <v>1011.48</v>
      </c>
      <c r="S183">
        <v>1088.4864864864801</v>
      </c>
      <c r="T183">
        <v>1109.8974358974299</v>
      </c>
      <c r="U183">
        <v>958.91666666666595</v>
      </c>
      <c r="V183">
        <v>1132.25</v>
      </c>
      <c r="W183">
        <v>1171.25</v>
      </c>
      <c r="X183">
        <v>1058</v>
      </c>
      <c r="Y183">
        <v>1034</v>
      </c>
      <c r="Z183">
        <v>1193.5</v>
      </c>
      <c r="AA183">
        <v>933.888888888888</v>
      </c>
      <c r="AB183">
        <v>1130.72727272727</v>
      </c>
      <c r="AC183">
        <v>1017.79999999999</v>
      </c>
      <c r="AD183">
        <v>893.1</v>
      </c>
      <c r="AE183">
        <v>1050.5999999999899</v>
      </c>
      <c r="AF183">
        <v>1016.85714285714</v>
      </c>
      <c r="AG183">
        <v>957.875</v>
      </c>
      <c r="AH183">
        <v>1097</v>
      </c>
      <c r="AI183">
        <v>1067</v>
      </c>
      <c r="AJ183">
        <v>906</v>
      </c>
      <c r="AK183">
        <v>937</v>
      </c>
      <c r="AL183">
        <v>1098</v>
      </c>
      <c r="AM183">
        <v>1067</v>
      </c>
      <c r="AN183">
        <v>929.5</v>
      </c>
      <c r="AO183">
        <v>1120.5</v>
      </c>
      <c r="AP183">
        <v>1082</v>
      </c>
      <c r="AQ183">
        <v>1088</v>
      </c>
      <c r="AR183">
        <v>1030</v>
      </c>
      <c r="AS183">
        <v>1198</v>
      </c>
      <c r="AT183">
        <v>784</v>
      </c>
      <c r="AU183">
        <v>1264</v>
      </c>
      <c r="AV183">
        <v>960</v>
      </c>
      <c r="AW183">
        <v>866</v>
      </c>
      <c r="AX183">
        <v>1003</v>
      </c>
      <c r="AY183">
        <v>886</v>
      </c>
      <c r="AZ183">
        <v>930</v>
      </c>
      <c r="BA183">
        <v>33.3333333333333</v>
      </c>
      <c r="BB183">
        <v>0</v>
      </c>
      <c r="BC183">
        <v>25</v>
      </c>
      <c r="BD183">
        <v>33.3333333333333</v>
      </c>
      <c r="BE183">
        <v>16.6666666666666</v>
      </c>
      <c r="BF183">
        <v>25</v>
      </c>
      <c r="BG183">
        <v>8.3333333333333304</v>
      </c>
      <c r="BH183">
        <v>16.6666666666666</v>
      </c>
      <c r="BI183">
        <v>16.6666666666666</v>
      </c>
      <c r="BJ183">
        <v>16.6666666666666</v>
      </c>
      <c r="BK183">
        <v>41.6666666666666</v>
      </c>
      <c r="BL183">
        <v>33.3333333333333</v>
      </c>
      <c r="BM183">
        <v>191</v>
      </c>
      <c r="BN183">
        <v>130</v>
      </c>
      <c r="BO183">
        <v>-31</v>
      </c>
      <c r="BP183">
        <v>107.699666295884</v>
      </c>
      <c r="BQ183">
        <v>48.223703703703599</v>
      </c>
      <c r="BR183">
        <v>21.4109494109493</v>
      </c>
    </row>
    <row r="184" spans="1:70" x14ac:dyDescent="0.2">
      <c r="A184" s="100"/>
      <c r="B184">
        <v>60619</v>
      </c>
      <c r="C184" s="94">
        <v>0.36087962962962966</v>
      </c>
      <c r="D184" s="95" t="s">
        <v>698</v>
      </c>
      <c r="E184" s="95"/>
      <c r="F184" t="s">
        <v>1059</v>
      </c>
      <c r="G184">
        <v>3</v>
      </c>
      <c r="H184">
        <v>834801</v>
      </c>
      <c r="I184" t="s">
        <v>866</v>
      </c>
      <c r="J184">
        <v>1</v>
      </c>
      <c r="K184">
        <v>95.8333333333333</v>
      </c>
      <c r="L184">
        <v>144</v>
      </c>
      <c r="M184">
        <v>935.03623188405697</v>
      </c>
      <c r="N184">
        <v>872.5</v>
      </c>
      <c r="O184">
        <v>985.09375</v>
      </c>
      <c r="P184">
        <v>955.02941176470495</v>
      </c>
      <c r="Q184">
        <v>892.36111111111097</v>
      </c>
      <c r="R184">
        <v>914.33333333333303</v>
      </c>
      <c r="S184">
        <v>904.43478260869495</v>
      </c>
      <c r="T184">
        <v>1010.5909090909</v>
      </c>
      <c r="U184">
        <v>895.10416666666595</v>
      </c>
      <c r="V184">
        <v>922.79999999999905</v>
      </c>
      <c r="W184">
        <v>1127</v>
      </c>
      <c r="X184">
        <v>918.75</v>
      </c>
      <c r="Y184">
        <v>1057.6666666666599</v>
      </c>
      <c r="Z184">
        <v>964.79999999999905</v>
      </c>
      <c r="AA184">
        <v>844.25</v>
      </c>
      <c r="AB184">
        <v>763.91666666666595</v>
      </c>
      <c r="AC184">
        <v>1057.3333333333301</v>
      </c>
      <c r="AD184">
        <v>855.83333333333303</v>
      </c>
      <c r="AE184">
        <v>876.41666666666595</v>
      </c>
      <c r="AF184">
        <v>905</v>
      </c>
      <c r="AG184">
        <v>961.58333333333303</v>
      </c>
      <c r="AH184">
        <v>950</v>
      </c>
      <c r="AI184">
        <v>913</v>
      </c>
      <c r="AJ184">
        <v>857.5</v>
      </c>
      <c r="AK184">
        <v>844</v>
      </c>
      <c r="AL184">
        <v>830.5</v>
      </c>
      <c r="AM184">
        <v>950.5</v>
      </c>
      <c r="AN184">
        <v>840.5</v>
      </c>
      <c r="AO184">
        <v>873</v>
      </c>
      <c r="AP184">
        <v>1141.5</v>
      </c>
      <c r="AQ184">
        <v>907.5</v>
      </c>
      <c r="AR184">
        <v>1009.5</v>
      </c>
      <c r="AS184">
        <v>942</v>
      </c>
      <c r="AT184">
        <v>826.5</v>
      </c>
      <c r="AU184">
        <v>819</v>
      </c>
      <c r="AV184">
        <v>971</v>
      </c>
      <c r="AW184">
        <v>806.5</v>
      </c>
      <c r="AX184">
        <v>779.5</v>
      </c>
      <c r="AY184">
        <v>854.5</v>
      </c>
      <c r="AZ184">
        <v>883</v>
      </c>
      <c r="BA184">
        <v>16.6666666666666</v>
      </c>
      <c r="BB184">
        <v>16.6666666666666</v>
      </c>
      <c r="BC184">
        <v>0</v>
      </c>
      <c r="BD184">
        <v>0</v>
      </c>
      <c r="BE184">
        <v>16.6666666666666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92.5</v>
      </c>
      <c r="BN184">
        <v>69</v>
      </c>
      <c r="BO184">
        <v>120</v>
      </c>
      <c r="BP184">
        <v>92.7326388888888</v>
      </c>
      <c r="BQ184">
        <v>40.696078431372499</v>
      </c>
      <c r="BR184">
        <v>106.156126482213</v>
      </c>
    </row>
    <row r="185" spans="1:70" x14ac:dyDescent="0.2">
      <c r="A185" s="96"/>
      <c r="B185">
        <v>61319</v>
      </c>
      <c r="C185" s="94">
        <v>0.40434027777777781</v>
      </c>
      <c r="D185" s="95" t="s">
        <v>700</v>
      </c>
      <c r="E185" s="95"/>
      <c r="F185" t="s">
        <v>1060</v>
      </c>
      <c r="G185">
        <v>3</v>
      </c>
      <c r="H185">
        <v>845523</v>
      </c>
      <c r="I185" t="s">
        <v>868</v>
      </c>
      <c r="J185">
        <v>1</v>
      </c>
      <c r="K185">
        <v>98.6111111111111</v>
      </c>
      <c r="L185">
        <v>144</v>
      </c>
      <c r="M185">
        <v>837.647887323943</v>
      </c>
      <c r="N185">
        <v>797</v>
      </c>
      <c r="O185">
        <v>901.62857142857104</v>
      </c>
      <c r="P185">
        <v>869.52777777777703</v>
      </c>
      <c r="Q185">
        <v>760.11428571428496</v>
      </c>
      <c r="R185">
        <v>818.944444444444</v>
      </c>
      <c r="S185">
        <v>884.97872340425499</v>
      </c>
      <c r="T185">
        <v>889.68085106382898</v>
      </c>
      <c r="U185">
        <v>740.35416666666595</v>
      </c>
      <c r="V185">
        <v>1017.72727272727</v>
      </c>
      <c r="W185">
        <v>916.83333333333303</v>
      </c>
      <c r="X185">
        <v>780</v>
      </c>
      <c r="Y185">
        <v>832.33333333333303</v>
      </c>
      <c r="Z185">
        <v>962.25</v>
      </c>
      <c r="AA185">
        <v>814</v>
      </c>
      <c r="AB185">
        <v>831.75</v>
      </c>
      <c r="AC185">
        <v>802.54545454545405</v>
      </c>
      <c r="AD185">
        <v>649.58333333333303</v>
      </c>
      <c r="AE185">
        <v>869.16666666666595</v>
      </c>
      <c r="AF185">
        <v>869.83333333333303</v>
      </c>
      <c r="AG185">
        <v>717.83333333333303</v>
      </c>
      <c r="AH185">
        <v>868</v>
      </c>
      <c r="AI185">
        <v>850.5</v>
      </c>
      <c r="AJ185">
        <v>731</v>
      </c>
      <c r="AK185">
        <v>774.5</v>
      </c>
      <c r="AL185">
        <v>850</v>
      </c>
      <c r="AM185">
        <v>831</v>
      </c>
      <c r="AN185">
        <v>738</v>
      </c>
      <c r="AO185">
        <v>1032</v>
      </c>
      <c r="AP185">
        <v>875.5</v>
      </c>
      <c r="AQ185">
        <v>805.5</v>
      </c>
      <c r="AR185">
        <v>856.5</v>
      </c>
      <c r="AS185">
        <v>907.5</v>
      </c>
      <c r="AT185">
        <v>784.5</v>
      </c>
      <c r="AU185">
        <v>796</v>
      </c>
      <c r="AV185">
        <v>767</v>
      </c>
      <c r="AW185">
        <v>669.5</v>
      </c>
      <c r="AX185">
        <v>734</v>
      </c>
      <c r="AY185">
        <v>812.5</v>
      </c>
      <c r="AZ185">
        <v>660.5</v>
      </c>
      <c r="BA185">
        <v>8.3333333333333304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8.3333333333333304</v>
      </c>
      <c r="BI185">
        <v>0</v>
      </c>
      <c r="BJ185">
        <v>0</v>
      </c>
      <c r="BK185">
        <v>0</v>
      </c>
      <c r="BL185">
        <v>0</v>
      </c>
      <c r="BM185">
        <v>137</v>
      </c>
      <c r="BN185">
        <v>76</v>
      </c>
      <c r="BO185">
        <v>-19</v>
      </c>
      <c r="BP185">
        <v>141.51428571428499</v>
      </c>
      <c r="BQ185">
        <v>50.5833333333333</v>
      </c>
      <c r="BR185">
        <v>4.7021276595744403</v>
      </c>
    </row>
    <row r="186" spans="1:70" x14ac:dyDescent="0.2">
      <c r="A186" s="98"/>
      <c r="B186">
        <v>60619</v>
      </c>
      <c r="C186" s="94">
        <v>0.36094907407407412</v>
      </c>
      <c r="D186" s="95" t="s">
        <v>702</v>
      </c>
      <c r="E186" s="95"/>
      <c r="F186" t="s">
        <v>1061</v>
      </c>
      <c r="G186">
        <v>3</v>
      </c>
      <c r="H186">
        <v>848197</v>
      </c>
      <c r="I186" t="s">
        <v>868</v>
      </c>
      <c r="J186">
        <v>1</v>
      </c>
      <c r="K186">
        <v>86.1111111111111</v>
      </c>
      <c r="L186">
        <v>144</v>
      </c>
      <c r="M186">
        <v>656.58870967741905</v>
      </c>
      <c r="N186">
        <v>648</v>
      </c>
      <c r="O186">
        <v>729.642857142857</v>
      </c>
      <c r="P186">
        <v>676.36666666666599</v>
      </c>
      <c r="Q186">
        <v>633.90625</v>
      </c>
      <c r="R186">
        <v>600.32352941176396</v>
      </c>
      <c r="S186">
        <v>642.56521739130403</v>
      </c>
      <c r="T186">
        <v>744.53658536585294</v>
      </c>
      <c r="U186">
        <v>576.56756756756704</v>
      </c>
      <c r="V186">
        <v>736.1</v>
      </c>
      <c r="W186">
        <v>801.888888888888</v>
      </c>
      <c r="X186">
        <v>650.22222222222194</v>
      </c>
      <c r="Y186">
        <v>703.75</v>
      </c>
      <c r="Z186">
        <v>725.39999999999895</v>
      </c>
      <c r="AA186">
        <v>574</v>
      </c>
      <c r="AB186">
        <v>605.58333333333303</v>
      </c>
      <c r="AC186">
        <v>698</v>
      </c>
      <c r="AD186">
        <v>603.79999999999905</v>
      </c>
      <c r="AE186">
        <v>540.41666666666595</v>
      </c>
      <c r="AF186">
        <v>756.25</v>
      </c>
      <c r="AG186">
        <v>485.1</v>
      </c>
      <c r="AH186">
        <v>710</v>
      </c>
      <c r="AI186">
        <v>651</v>
      </c>
      <c r="AJ186">
        <v>649</v>
      </c>
      <c r="AK186">
        <v>541.5</v>
      </c>
      <c r="AL186">
        <v>620</v>
      </c>
      <c r="AM186">
        <v>707</v>
      </c>
      <c r="AN186">
        <v>558</v>
      </c>
      <c r="AO186">
        <v>659.5</v>
      </c>
      <c r="AP186">
        <v>760</v>
      </c>
      <c r="AQ186">
        <v>677</v>
      </c>
      <c r="AR186">
        <v>679</v>
      </c>
      <c r="AS186">
        <v>689</v>
      </c>
      <c r="AT186">
        <v>570.5</v>
      </c>
      <c r="AU186">
        <v>613</v>
      </c>
      <c r="AV186">
        <v>676.5</v>
      </c>
      <c r="AW186">
        <v>583</v>
      </c>
      <c r="AX186">
        <v>491</v>
      </c>
      <c r="AY186">
        <v>682.5</v>
      </c>
      <c r="AZ186">
        <v>466</v>
      </c>
      <c r="BA186">
        <v>16.6666666666666</v>
      </c>
      <c r="BB186">
        <v>25</v>
      </c>
      <c r="BC186">
        <v>25</v>
      </c>
      <c r="BD186">
        <v>0</v>
      </c>
      <c r="BE186">
        <v>16.6666666666666</v>
      </c>
      <c r="BF186">
        <v>33.3333333333333</v>
      </c>
      <c r="BG186">
        <v>0</v>
      </c>
      <c r="BH186">
        <v>16.6666666666666</v>
      </c>
      <c r="BI186">
        <v>16.6666666666666</v>
      </c>
      <c r="BJ186">
        <v>0</v>
      </c>
      <c r="BK186">
        <v>0</v>
      </c>
      <c r="BL186">
        <v>16.6666666666666</v>
      </c>
      <c r="BM186">
        <v>61</v>
      </c>
      <c r="BN186">
        <v>109.5</v>
      </c>
      <c r="BO186">
        <v>87</v>
      </c>
      <c r="BP186">
        <v>95.736607142857096</v>
      </c>
      <c r="BQ186">
        <v>76.043137254901893</v>
      </c>
      <c r="BR186">
        <v>101.971367974549</v>
      </c>
    </row>
    <row r="187" spans="1:70" x14ac:dyDescent="0.2">
      <c r="A187" s="98"/>
      <c r="B187">
        <v>60619</v>
      </c>
      <c r="C187" s="94">
        <v>0.37603009259259257</v>
      </c>
      <c r="D187" s="95" t="s">
        <v>704</v>
      </c>
      <c r="E187" s="95"/>
      <c r="F187" t="s">
        <v>1062</v>
      </c>
      <c r="G187">
        <v>3</v>
      </c>
      <c r="H187">
        <v>850948</v>
      </c>
      <c r="I187" t="s">
        <v>868</v>
      </c>
      <c r="J187">
        <v>1</v>
      </c>
      <c r="K187">
        <v>98.6111111111111</v>
      </c>
      <c r="L187">
        <v>144</v>
      </c>
      <c r="M187">
        <v>805.30985915492897</v>
      </c>
      <c r="N187">
        <v>763.5</v>
      </c>
      <c r="O187">
        <v>841.51428571428505</v>
      </c>
      <c r="P187">
        <v>836.638888888888</v>
      </c>
      <c r="Q187">
        <v>772.388888888888</v>
      </c>
      <c r="R187">
        <v>770.74285714285702</v>
      </c>
      <c r="S187">
        <v>765.27083333333303</v>
      </c>
      <c r="T187">
        <v>880.723404255319</v>
      </c>
      <c r="U187">
        <v>770.787234042553</v>
      </c>
      <c r="V187">
        <v>803.75</v>
      </c>
      <c r="W187">
        <v>965.33333333333303</v>
      </c>
      <c r="X187">
        <v>747.63636363636294</v>
      </c>
      <c r="Y187">
        <v>742.66666666666595</v>
      </c>
      <c r="Z187">
        <v>867.91666666666595</v>
      </c>
      <c r="AA187">
        <v>899.33333333333303</v>
      </c>
      <c r="AB187">
        <v>793.5</v>
      </c>
      <c r="AC187">
        <v>778.83333333333303</v>
      </c>
      <c r="AD187">
        <v>744.83333333333303</v>
      </c>
      <c r="AE187">
        <v>721.16666666666595</v>
      </c>
      <c r="AF187">
        <v>913.54545454545405</v>
      </c>
      <c r="AG187">
        <v>689.41666666666595</v>
      </c>
      <c r="AH187">
        <v>785</v>
      </c>
      <c r="AI187">
        <v>819.5</v>
      </c>
      <c r="AJ187">
        <v>761.5</v>
      </c>
      <c r="AK187">
        <v>693</v>
      </c>
      <c r="AL187">
        <v>728</v>
      </c>
      <c r="AM187">
        <v>834</v>
      </c>
      <c r="AN187">
        <v>697</v>
      </c>
      <c r="AO187">
        <v>709</v>
      </c>
      <c r="AP187">
        <v>865</v>
      </c>
      <c r="AQ187">
        <v>740</v>
      </c>
      <c r="AR187">
        <v>703</v>
      </c>
      <c r="AS187">
        <v>871</v>
      </c>
      <c r="AT187">
        <v>858.5</v>
      </c>
      <c r="AU187">
        <v>810</v>
      </c>
      <c r="AV187">
        <v>766</v>
      </c>
      <c r="AW187">
        <v>728</v>
      </c>
      <c r="AX187">
        <v>704</v>
      </c>
      <c r="AY187">
        <v>932</v>
      </c>
      <c r="AZ187">
        <v>617</v>
      </c>
      <c r="BA187">
        <v>0</v>
      </c>
      <c r="BB187">
        <v>0</v>
      </c>
      <c r="BC187">
        <v>8.3333333333333304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8.3333333333333304</v>
      </c>
      <c r="BL187">
        <v>0</v>
      </c>
      <c r="BM187">
        <v>23.5</v>
      </c>
      <c r="BN187">
        <v>126.5</v>
      </c>
      <c r="BO187">
        <v>106</v>
      </c>
      <c r="BP187">
        <v>69.125396825396805</v>
      </c>
      <c r="BQ187">
        <v>65.896031746031696</v>
      </c>
      <c r="BR187">
        <v>115.452570921985</v>
      </c>
    </row>
    <row r="188" spans="1:70" x14ac:dyDescent="0.2">
      <c r="A188" s="96"/>
      <c r="B188">
        <v>60619</v>
      </c>
      <c r="C188" s="94">
        <v>0.37667824074074074</v>
      </c>
      <c r="D188" s="95" t="s">
        <v>707</v>
      </c>
      <c r="E188" s="95"/>
      <c r="F188" t="s">
        <v>1063</v>
      </c>
      <c r="G188">
        <v>3</v>
      </c>
      <c r="H188">
        <v>767812</v>
      </c>
      <c r="I188" t="s">
        <v>868</v>
      </c>
      <c r="J188">
        <v>1</v>
      </c>
      <c r="K188">
        <v>93.75</v>
      </c>
      <c r="L188">
        <v>144</v>
      </c>
      <c r="M188">
        <v>787.98518518518495</v>
      </c>
      <c r="N188">
        <v>771</v>
      </c>
      <c r="O188">
        <v>764.75</v>
      </c>
      <c r="P188">
        <v>749.54285714285697</v>
      </c>
      <c r="Q188">
        <v>839.54285714285697</v>
      </c>
      <c r="R188">
        <v>796.60606060606005</v>
      </c>
      <c r="S188">
        <v>763.93478260869495</v>
      </c>
      <c r="T188">
        <v>845.42222222222199</v>
      </c>
      <c r="U188">
        <v>754.38636363636294</v>
      </c>
      <c r="V188">
        <v>731.16666666666595</v>
      </c>
      <c r="W188">
        <v>860.5</v>
      </c>
      <c r="X188">
        <v>709.29999999999905</v>
      </c>
      <c r="Y188">
        <v>789</v>
      </c>
      <c r="Z188">
        <v>742.16666666666595</v>
      </c>
      <c r="AA188">
        <v>714.54545454545405</v>
      </c>
      <c r="AB188">
        <v>826.45454545454504</v>
      </c>
      <c r="AC188">
        <v>877.08333333333303</v>
      </c>
      <c r="AD188">
        <v>814</v>
      </c>
      <c r="AE188">
        <v>709.81818181818096</v>
      </c>
      <c r="AF188">
        <v>909.81818181818096</v>
      </c>
      <c r="AG188">
        <v>770.18181818181802</v>
      </c>
      <c r="AH188">
        <v>703.5</v>
      </c>
      <c r="AI188">
        <v>724</v>
      </c>
      <c r="AJ188">
        <v>792</v>
      </c>
      <c r="AK188">
        <v>795</v>
      </c>
      <c r="AL188">
        <v>711.5</v>
      </c>
      <c r="AM188">
        <v>799</v>
      </c>
      <c r="AN188">
        <v>757.5</v>
      </c>
      <c r="AO188">
        <v>662</v>
      </c>
      <c r="AP188">
        <v>919.5</v>
      </c>
      <c r="AQ188">
        <v>667.5</v>
      </c>
      <c r="AR188">
        <v>707.5</v>
      </c>
      <c r="AS188">
        <v>711</v>
      </c>
      <c r="AT188">
        <v>765</v>
      </c>
      <c r="AU188">
        <v>802</v>
      </c>
      <c r="AV188">
        <v>802.5</v>
      </c>
      <c r="AW188">
        <v>775</v>
      </c>
      <c r="AX188">
        <v>786</v>
      </c>
      <c r="AY188">
        <v>861</v>
      </c>
      <c r="AZ188">
        <v>734</v>
      </c>
      <c r="BA188">
        <v>0</v>
      </c>
      <c r="BB188">
        <v>16.6666666666666</v>
      </c>
      <c r="BC188">
        <v>16.6666666666666</v>
      </c>
      <c r="BD188">
        <v>0</v>
      </c>
      <c r="BE188">
        <v>0</v>
      </c>
      <c r="BF188">
        <v>8.3333333333333304</v>
      </c>
      <c r="BG188">
        <v>8.3333333333333304</v>
      </c>
      <c r="BH188">
        <v>0</v>
      </c>
      <c r="BI188">
        <v>0</v>
      </c>
      <c r="BJ188">
        <v>8.3333333333333304</v>
      </c>
      <c r="BK188">
        <v>8.3333333333333304</v>
      </c>
      <c r="BL188">
        <v>8.3333333333333304</v>
      </c>
      <c r="BM188">
        <v>-88.5</v>
      </c>
      <c r="BN188">
        <v>-71</v>
      </c>
      <c r="BO188">
        <v>87.5</v>
      </c>
      <c r="BP188">
        <v>-74.792857142857002</v>
      </c>
      <c r="BQ188">
        <v>-47.0632034632035</v>
      </c>
      <c r="BR188">
        <v>81.487439613526504</v>
      </c>
    </row>
    <row r="189" spans="1:70" x14ac:dyDescent="0.2">
      <c r="A189" s="93"/>
      <c r="B189">
        <v>60619</v>
      </c>
      <c r="C189" s="94">
        <v>0.37586805555555558</v>
      </c>
      <c r="D189" s="95" t="s">
        <v>709</v>
      </c>
      <c r="E189" s="95"/>
      <c r="F189" t="s">
        <v>1064</v>
      </c>
      <c r="G189">
        <v>3</v>
      </c>
      <c r="H189">
        <v>1565195</v>
      </c>
      <c r="I189" t="s">
        <v>866</v>
      </c>
      <c r="J189">
        <v>1</v>
      </c>
      <c r="K189">
        <v>95.8333333333333</v>
      </c>
      <c r="L189">
        <v>144</v>
      </c>
      <c r="M189">
        <v>756.40579710144902</v>
      </c>
      <c r="N189">
        <v>724.5</v>
      </c>
      <c r="O189">
        <v>850.32352941176396</v>
      </c>
      <c r="P189">
        <v>734.57575757575705</v>
      </c>
      <c r="Q189">
        <v>723.5</v>
      </c>
      <c r="R189">
        <v>719.6</v>
      </c>
      <c r="S189">
        <v>753.61702127659498</v>
      </c>
      <c r="T189">
        <v>826.41860465116201</v>
      </c>
      <c r="U189">
        <v>696.41666666666595</v>
      </c>
      <c r="V189">
        <v>900.08333333333303</v>
      </c>
      <c r="W189">
        <v>907.2</v>
      </c>
      <c r="X189">
        <v>753.16666666666595</v>
      </c>
      <c r="Y189">
        <v>713.75</v>
      </c>
      <c r="Z189">
        <v>789.444444444444</v>
      </c>
      <c r="AA189">
        <v>714.25</v>
      </c>
      <c r="AB189">
        <v>685.33333333333303</v>
      </c>
      <c r="AC189">
        <v>865.75</v>
      </c>
      <c r="AD189">
        <v>619.41666666666595</v>
      </c>
      <c r="AE189">
        <v>711.81818181818096</v>
      </c>
      <c r="AF189">
        <v>747.5</v>
      </c>
      <c r="AG189">
        <v>698.83333333333303</v>
      </c>
      <c r="AH189">
        <v>789.5</v>
      </c>
      <c r="AI189">
        <v>692</v>
      </c>
      <c r="AJ189">
        <v>703</v>
      </c>
      <c r="AK189">
        <v>688</v>
      </c>
      <c r="AL189">
        <v>693</v>
      </c>
      <c r="AM189">
        <v>771</v>
      </c>
      <c r="AN189">
        <v>698</v>
      </c>
      <c r="AO189">
        <v>869.5</v>
      </c>
      <c r="AP189">
        <v>800.5</v>
      </c>
      <c r="AQ189">
        <v>745.5</v>
      </c>
      <c r="AR189">
        <v>674.5</v>
      </c>
      <c r="AS189">
        <v>771</v>
      </c>
      <c r="AT189">
        <v>727.5</v>
      </c>
      <c r="AU189">
        <v>668.5</v>
      </c>
      <c r="AV189">
        <v>758</v>
      </c>
      <c r="AW189">
        <v>601</v>
      </c>
      <c r="AX189">
        <v>662</v>
      </c>
      <c r="AY189">
        <v>704</v>
      </c>
      <c r="AZ189">
        <v>693.5</v>
      </c>
      <c r="BA189">
        <v>0</v>
      </c>
      <c r="BB189">
        <v>16.6666666666666</v>
      </c>
      <c r="BC189">
        <v>0</v>
      </c>
      <c r="BD189">
        <v>0</v>
      </c>
      <c r="BE189">
        <v>25</v>
      </c>
      <c r="BF189">
        <v>0</v>
      </c>
      <c r="BG189">
        <v>0</v>
      </c>
      <c r="BH189">
        <v>0</v>
      </c>
      <c r="BI189">
        <v>0</v>
      </c>
      <c r="BJ189">
        <v>8.3333333333333304</v>
      </c>
      <c r="BK189">
        <v>0</v>
      </c>
      <c r="BL189">
        <v>0</v>
      </c>
      <c r="BM189">
        <v>86.5</v>
      </c>
      <c r="BN189">
        <v>4</v>
      </c>
      <c r="BO189">
        <v>78</v>
      </c>
      <c r="BP189">
        <v>126.823529411764</v>
      </c>
      <c r="BQ189">
        <v>14.9757575757575</v>
      </c>
      <c r="BR189">
        <v>72.801583374567002</v>
      </c>
    </row>
    <row r="190" spans="1:70" x14ac:dyDescent="0.2">
      <c r="A190" s="100"/>
      <c r="B190">
        <v>61319</v>
      </c>
      <c r="C190" s="94">
        <v>0.39387731481481486</v>
      </c>
      <c r="D190" s="95" t="s">
        <v>711</v>
      </c>
      <c r="E190" s="95"/>
      <c r="F190" t="s">
        <v>1065</v>
      </c>
      <c r="G190">
        <v>3</v>
      </c>
      <c r="H190">
        <v>1524444</v>
      </c>
      <c r="I190" t="s">
        <v>866</v>
      </c>
      <c r="J190">
        <v>1</v>
      </c>
      <c r="K190">
        <v>31.25</v>
      </c>
      <c r="L190">
        <v>144</v>
      </c>
      <c r="M190">
        <v>778.46666666666601</v>
      </c>
      <c r="N190">
        <v>753</v>
      </c>
      <c r="O190">
        <v>878.90909090908997</v>
      </c>
      <c r="P190">
        <v>722.25</v>
      </c>
      <c r="Q190">
        <v>702.08333333333303</v>
      </c>
      <c r="R190">
        <v>827.1</v>
      </c>
      <c r="S190">
        <v>766.06666666666604</v>
      </c>
      <c r="T190">
        <v>799</v>
      </c>
      <c r="U190">
        <v>770.33333333333303</v>
      </c>
      <c r="V190">
        <v>860.75</v>
      </c>
      <c r="W190">
        <v>1006.66666666666</v>
      </c>
      <c r="X190">
        <v>801.25</v>
      </c>
      <c r="Y190">
        <v>725.5</v>
      </c>
      <c r="Z190">
        <v>714.6</v>
      </c>
      <c r="AA190">
        <v>730.66666666666595</v>
      </c>
      <c r="AB190">
        <v>768.75</v>
      </c>
      <c r="AC190">
        <v>701.66666666666595</v>
      </c>
      <c r="AD190">
        <v>649</v>
      </c>
      <c r="AE190">
        <v>690.33333333333303</v>
      </c>
      <c r="AF190">
        <v>821.75</v>
      </c>
      <c r="AG190">
        <v>971</v>
      </c>
      <c r="AH190">
        <v>869</v>
      </c>
      <c r="AI190">
        <v>720.5</v>
      </c>
      <c r="AJ190">
        <v>687</v>
      </c>
      <c r="AK190">
        <v>745.5</v>
      </c>
      <c r="AL190">
        <v>714</v>
      </c>
      <c r="AM190">
        <v>797</v>
      </c>
      <c r="AN190">
        <v>693</v>
      </c>
      <c r="AO190">
        <v>764</v>
      </c>
      <c r="AP190">
        <v>933</v>
      </c>
      <c r="AQ190">
        <v>785.5</v>
      </c>
      <c r="AR190">
        <v>704</v>
      </c>
      <c r="AS190">
        <v>753</v>
      </c>
      <c r="AT190">
        <v>688</v>
      </c>
      <c r="AU190">
        <v>687</v>
      </c>
      <c r="AV190">
        <v>939</v>
      </c>
      <c r="AW190">
        <v>592</v>
      </c>
      <c r="AX190">
        <v>693</v>
      </c>
      <c r="AY190">
        <v>787.5</v>
      </c>
      <c r="AZ190">
        <v>833</v>
      </c>
      <c r="BA190">
        <v>66.6666666666666</v>
      </c>
      <c r="BB190">
        <v>75</v>
      </c>
      <c r="BC190">
        <v>66.6666666666666</v>
      </c>
      <c r="BD190">
        <v>66.6666666666666</v>
      </c>
      <c r="BE190">
        <v>58.3333333333333</v>
      </c>
      <c r="BF190">
        <v>75</v>
      </c>
      <c r="BG190">
        <v>66.6666666666666</v>
      </c>
      <c r="BH190">
        <v>75</v>
      </c>
      <c r="BI190">
        <v>58.3333333333333</v>
      </c>
      <c r="BJ190">
        <v>75</v>
      </c>
      <c r="BK190">
        <v>66.6666666666666</v>
      </c>
      <c r="BL190">
        <v>75</v>
      </c>
      <c r="BM190">
        <v>182</v>
      </c>
      <c r="BN190">
        <v>-25</v>
      </c>
      <c r="BO190">
        <v>83</v>
      </c>
      <c r="BP190">
        <v>176.825757575757</v>
      </c>
      <c r="BQ190">
        <v>-104.849999999999</v>
      </c>
      <c r="BR190">
        <v>32.933333333333302</v>
      </c>
    </row>
    <row r="191" spans="1:70" x14ac:dyDescent="0.2">
      <c r="A191" s="100"/>
      <c r="B191">
        <v>60619</v>
      </c>
      <c r="C191" s="94">
        <v>0.37615740740740744</v>
      </c>
      <c r="D191" s="95" t="s">
        <v>713</v>
      </c>
      <c r="E191" s="95"/>
      <c r="F191" t="s">
        <v>1066</v>
      </c>
      <c r="G191">
        <v>3</v>
      </c>
      <c r="H191">
        <v>750541</v>
      </c>
      <c r="I191" t="s">
        <v>866</v>
      </c>
      <c r="J191">
        <v>1</v>
      </c>
      <c r="K191">
        <v>90.9722222222222</v>
      </c>
      <c r="L191">
        <v>144</v>
      </c>
      <c r="M191">
        <v>544.95419847328196</v>
      </c>
      <c r="N191">
        <v>528</v>
      </c>
      <c r="O191">
        <v>615.87878787878697</v>
      </c>
      <c r="P191">
        <v>516.70967741935397</v>
      </c>
      <c r="Q191">
        <v>555.44117647058795</v>
      </c>
      <c r="R191">
        <v>489.75757575757501</v>
      </c>
      <c r="S191">
        <v>519.40425531914798</v>
      </c>
      <c r="T191">
        <v>624.48717948717899</v>
      </c>
      <c r="U191">
        <v>502.71111111111099</v>
      </c>
      <c r="V191">
        <v>546.75</v>
      </c>
      <c r="W191">
        <v>716.36363636363603</v>
      </c>
      <c r="X191">
        <v>588.29999999999905</v>
      </c>
      <c r="Y191">
        <v>526</v>
      </c>
      <c r="Z191">
        <v>585.42857142857099</v>
      </c>
      <c r="AA191">
        <v>467.33333333333297</v>
      </c>
      <c r="AB191">
        <v>532.16666666666595</v>
      </c>
      <c r="AC191">
        <v>620.54545454545405</v>
      </c>
      <c r="AD191">
        <v>515.72727272727195</v>
      </c>
      <c r="AE191">
        <v>468.45454545454498</v>
      </c>
      <c r="AF191">
        <v>555.1</v>
      </c>
      <c r="AG191">
        <v>454.83333333333297</v>
      </c>
      <c r="AH191">
        <v>584</v>
      </c>
      <c r="AI191">
        <v>479</v>
      </c>
      <c r="AJ191">
        <v>526.5</v>
      </c>
      <c r="AK191">
        <v>455</v>
      </c>
      <c r="AL191">
        <v>512</v>
      </c>
      <c r="AM191">
        <v>612</v>
      </c>
      <c r="AN191">
        <v>483</v>
      </c>
      <c r="AO191">
        <v>542.5</v>
      </c>
      <c r="AP191">
        <v>732</v>
      </c>
      <c r="AQ191">
        <v>579.5</v>
      </c>
      <c r="AR191">
        <v>492</v>
      </c>
      <c r="AS191">
        <v>588</v>
      </c>
      <c r="AT191">
        <v>453</v>
      </c>
      <c r="AU191">
        <v>510.5</v>
      </c>
      <c r="AV191">
        <v>647</v>
      </c>
      <c r="AW191">
        <v>522</v>
      </c>
      <c r="AX191">
        <v>454</v>
      </c>
      <c r="AY191">
        <v>581.5</v>
      </c>
      <c r="AZ191">
        <v>382.5</v>
      </c>
      <c r="BA191">
        <v>0</v>
      </c>
      <c r="BB191">
        <v>8.3333333333333304</v>
      </c>
      <c r="BC191">
        <v>16.6666666666666</v>
      </c>
      <c r="BD191">
        <v>0</v>
      </c>
      <c r="BE191">
        <v>41.6666666666666</v>
      </c>
      <c r="BF191">
        <v>0</v>
      </c>
      <c r="BG191">
        <v>0</v>
      </c>
      <c r="BH191">
        <v>8.3333333333333304</v>
      </c>
      <c r="BI191">
        <v>8.3333333333333304</v>
      </c>
      <c r="BJ191">
        <v>8.3333333333333304</v>
      </c>
      <c r="BK191">
        <v>16.6666666666666</v>
      </c>
      <c r="BL191">
        <v>0</v>
      </c>
      <c r="BM191">
        <v>57.5</v>
      </c>
      <c r="BN191">
        <v>24</v>
      </c>
      <c r="BO191">
        <v>100</v>
      </c>
      <c r="BP191">
        <v>60.437611408199601</v>
      </c>
      <c r="BQ191">
        <v>26.952101661779</v>
      </c>
      <c r="BR191">
        <v>105.08292416803</v>
      </c>
    </row>
    <row r="192" spans="1:70" x14ac:dyDescent="0.2">
      <c r="A192" s="91"/>
      <c r="B192">
        <v>60619</v>
      </c>
      <c r="C192" s="94">
        <v>0.3765162037037037</v>
      </c>
      <c r="D192" s="95" t="s">
        <v>715</v>
      </c>
      <c r="E192" s="95"/>
      <c r="F192" t="s">
        <v>1067</v>
      </c>
      <c r="G192">
        <v>3</v>
      </c>
      <c r="H192">
        <v>1425383</v>
      </c>
      <c r="I192" t="s">
        <v>868</v>
      </c>
      <c r="J192">
        <v>1</v>
      </c>
      <c r="K192">
        <v>80.5555555555555</v>
      </c>
      <c r="L192">
        <v>144</v>
      </c>
      <c r="M192">
        <v>837.258620689655</v>
      </c>
      <c r="N192">
        <v>765.5</v>
      </c>
      <c r="O192">
        <v>922.03999999999905</v>
      </c>
      <c r="P192">
        <v>874.25</v>
      </c>
      <c r="Q192">
        <v>829.758620689655</v>
      </c>
      <c r="R192">
        <v>734.39999999999895</v>
      </c>
      <c r="S192">
        <v>765.16216216216196</v>
      </c>
      <c r="T192">
        <v>976.888888888888</v>
      </c>
      <c r="U192">
        <v>782.39534883720899</v>
      </c>
      <c r="V192">
        <v>887</v>
      </c>
      <c r="W192">
        <v>996.888888888888</v>
      </c>
      <c r="X192">
        <v>872.875</v>
      </c>
      <c r="Y192">
        <v>727.27272727272702</v>
      </c>
      <c r="Z192">
        <v>1082.4000000000001</v>
      </c>
      <c r="AA192">
        <v>832</v>
      </c>
      <c r="AB192">
        <v>853</v>
      </c>
      <c r="AC192">
        <v>905.22222222222194</v>
      </c>
      <c r="AD192">
        <v>757.66666666666595</v>
      </c>
      <c r="AE192">
        <v>639.1</v>
      </c>
      <c r="AF192">
        <v>903.125</v>
      </c>
      <c r="AG192">
        <v>701.33333333333303</v>
      </c>
      <c r="AH192">
        <v>889</v>
      </c>
      <c r="AI192">
        <v>814.5</v>
      </c>
      <c r="AJ192">
        <v>770</v>
      </c>
      <c r="AK192">
        <v>696</v>
      </c>
      <c r="AL192">
        <v>684</v>
      </c>
      <c r="AM192">
        <v>950</v>
      </c>
      <c r="AN192">
        <v>707</v>
      </c>
      <c r="AO192">
        <v>788</v>
      </c>
      <c r="AP192">
        <v>952</v>
      </c>
      <c r="AQ192">
        <v>874</v>
      </c>
      <c r="AR192">
        <v>694</v>
      </c>
      <c r="AS192">
        <v>1072</v>
      </c>
      <c r="AT192">
        <v>846</v>
      </c>
      <c r="AU192">
        <v>797.5</v>
      </c>
      <c r="AV192">
        <v>901</v>
      </c>
      <c r="AW192">
        <v>733</v>
      </c>
      <c r="AX192">
        <v>636.5</v>
      </c>
      <c r="AY192">
        <v>835.5</v>
      </c>
      <c r="AZ192">
        <v>658.5</v>
      </c>
      <c r="BA192">
        <v>33.3333333333333</v>
      </c>
      <c r="BB192">
        <v>25</v>
      </c>
      <c r="BC192">
        <v>33.3333333333333</v>
      </c>
      <c r="BD192">
        <v>8.3333333333333304</v>
      </c>
      <c r="BE192">
        <v>16.6666666666666</v>
      </c>
      <c r="BF192">
        <v>8.3333333333333304</v>
      </c>
      <c r="BG192">
        <v>33.3333333333333</v>
      </c>
      <c r="BH192">
        <v>25</v>
      </c>
      <c r="BI192">
        <v>0</v>
      </c>
      <c r="BJ192">
        <v>16.6666666666666</v>
      </c>
      <c r="BK192">
        <v>33.3333333333333</v>
      </c>
      <c r="BL192">
        <v>0</v>
      </c>
      <c r="BM192">
        <v>119</v>
      </c>
      <c r="BN192">
        <v>118.5</v>
      </c>
      <c r="BO192">
        <v>266</v>
      </c>
      <c r="BP192">
        <v>92.281379310344803</v>
      </c>
      <c r="BQ192">
        <v>139.85</v>
      </c>
      <c r="BR192">
        <v>211.72672672672601</v>
      </c>
    </row>
    <row r="193" spans="1:70" x14ac:dyDescent="0.2">
      <c r="A193" s="96"/>
      <c r="B193">
        <v>61319</v>
      </c>
      <c r="C193" s="94">
        <v>0.39278935185185188</v>
      </c>
      <c r="D193" s="95" t="s">
        <v>717</v>
      </c>
      <c r="E193" s="95"/>
      <c r="F193" t="s">
        <v>1068</v>
      </c>
      <c r="G193">
        <v>3</v>
      </c>
      <c r="H193">
        <v>840749</v>
      </c>
      <c r="I193" t="s">
        <v>868</v>
      </c>
      <c r="J193">
        <v>1</v>
      </c>
      <c r="K193">
        <v>96.5277777777777</v>
      </c>
      <c r="L193">
        <v>144</v>
      </c>
      <c r="M193">
        <v>570.20863309352501</v>
      </c>
      <c r="N193">
        <v>540</v>
      </c>
      <c r="O193">
        <v>626.54285714285697</v>
      </c>
      <c r="P193">
        <v>579.52777777777703</v>
      </c>
      <c r="Q193">
        <v>548.21212121212102</v>
      </c>
      <c r="R193">
        <v>525.02857142857101</v>
      </c>
      <c r="S193">
        <v>552.83333333333303</v>
      </c>
      <c r="T193">
        <v>609.66666666666595</v>
      </c>
      <c r="U193">
        <v>549.73913043478206</v>
      </c>
      <c r="V193">
        <v>575</v>
      </c>
      <c r="W193">
        <v>656.45454545454504</v>
      </c>
      <c r="X193">
        <v>650.66666666666595</v>
      </c>
      <c r="Y193">
        <v>585.5</v>
      </c>
      <c r="Z193">
        <v>600.91666666666595</v>
      </c>
      <c r="AA193">
        <v>552.16666666666595</v>
      </c>
      <c r="AB193">
        <v>565.58333333333303</v>
      </c>
      <c r="AC193">
        <v>572.81818181818096</v>
      </c>
      <c r="AD193">
        <v>500.3</v>
      </c>
      <c r="AE193">
        <v>485.25</v>
      </c>
      <c r="AF193">
        <v>609.27272727272702</v>
      </c>
      <c r="AG193">
        <v>487.58333333333297</v>
      </c>
      <c r="AH193">
        <v>589</v>
      </c>
      <c r="AI193">
        <v>555</v>
      </c>
      <c r="AJ193">
        <v>519</v>
      </c>
      <c r="AK193">
        <v>514</v>
      </c>
      <c r="AL193">
        <v>514.5</v>
      </c>
      <c r="AM193">
        <v>587</v>
      </c>
      <c r="AN193">
        <v>536.5</v>
      </c>
      <c r="AO193">
        <v>539.5</v>
      </c>
      <c r="AP193">
        <v>656</v>
      </c>
      <c r="AQ193">
        <v>605.5</v>
      </c>
      <c r="AR193">
        <v>561</v>
      </c>
      <c r="AS193">
        <v>561.5</v>
      </c>
      <c r="AT193">
        <v>536.5</v>
      </c>
      <c r="AU193">
        <v>520</v>
      </c>
      <c r="AV193">
        <v>519</v>
      </c>
      <c r="AW193">
        <v>486.5</v>
      </c>
      <c r="AX193">
        <v>492.5</v>
      </c>
      <c r="AY193">
        <v>615</v>
      </c>
      <c r="AZ193">
        <v>463.5</v>
      </c>
      <c r="BA193">
        <v>0</v>
      </c>
      <c r="BB193">
        <v>8.3333333333333304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8.3333333333333304</v>
      </c>
      <c r="BI193">
        <v>16.6666666666666</v>
      </c>
      <c r="BJ193">
        <v>0</v>
      </c>
      <c r="BK193">
        <v>8.3333333333333304</v>
      </c>
      <c r="BL193">
        <v>0</v>
      </c>
      <c r="BM193">
        <v>70</v>
      </c>
      <c r="BN193">
        <v>41</v>
      </c>
      <c r="BO193">
        <v>72.5</v>
      </c>
      <c r="BP193">
        <v>78.330735930735798</v>
      </c>
      <c r="BQ193">
        <v>54.499206349206297</v>
      </c>
      <c r="BR193">
        <v>56.833333333333201</v>
      </c>
    </row>
    <row r="194" spans="1:70" x14ac:dyDescent="0.2">
      <c r="A194" s="110"/>
      <c r="B194">
        <v>60619</v>
      </c>
      <c r="C194" s="94">
        <v>0.3821180555555555</v>
      </c>
      <c r="D194" s="95" t="s">
        <v>719</v>
      </c>
      <c r="E194" s="95"/>
      <c r="F194" t="s">
        <v>1069</v>
      </c>
      <c r="G194">
        <v>3</v>
      </c>
      <c r="H194">
        <v>914608</v>
      </c>
      <c r="I194" t="s">
        <v>866</v>
      </c>
      <c r="J194">
        <v>1</v>
      </c>
      <c r="K194">
        <v>91.6666666666666</v>
      </c>
      <c r="L194">
        <v>144</v>
      </c>
      <c r="M194">
        <v>999.37878787878697</v>
      </c>
      <c r="N194">
        <v>933</v>
      </c>
      <c r="O194">
        <v>988.27272727272702</v>
      </c>
      <c r="P194">
        <v>970.36363636363603</v>
      </c>
      <c r="Q194">
        <v>978.71875</v>
      </c>
      <c r="R194">
        <v>1057.76470588235</v>
      </c>
      <c r="S194">
        <v>1005.84444444444</v>
      </c>
      <c r="T194">
        <v>1026.6046511627901</v>
      </c>
      <c r="U194">
        <v>966.15909090908997</v>
      </c>
      <c r="V194">
        <v>937.54545454545405</v>
      </c>
      <c r="W194">
        <v>1066.72727272727</v>
      </c>
      <c r="X194">
        <v>960.54545454545405</v>
      </c>
      <c r="Y194">
        <v>1008.1818181818099</v>
      </c>
      <c r="Z194">
        <v>960</v>
      </c>
      <c r="AA194">
        <v>944.33333333333303</v>
      </c>
      <c r="AB194">
        <v>1034.9090909090901</v>
      </c>
      <c r="AC194">
        <v>1003.8181818181801</v>
      </c>
      <c r="AD194">
        <v>889.29999999999905</v>
      </c>
      <c r="AE194">
        <v>1039.6666666666599</v>
      </c>
      <c r="AF194">
        <v>1069.8181818181799</v>
      </c>
      <c r="AG194">
        <v>1065.45454545454</v>
      </c>
      <c r="AH194">
        <v>901</v>
      </c>
      <c r="AI194">
        <v>912</v>
      </c>
      <c r="AJ194">
        <v>875.5</v>
      </c>
      <c r="AK194">
        <v>1005.5</v>
      </c>
      <c r="AL194">
        <v>956</v>
      </c>
      <c r="AM194">
        <v>947</v>
      </c>
      <c r="AN194">
        <v>883.5</v>
      </c>
      <c r="AO194">
        <v>901</v>
      </c>
      <c r="AP194">
        <v>947</v>
      </c>
      <c r="AQ194">
        <v>836</v>
      </c>
      <c r="AR194">
        <v>891</v>
      </c>
      <c r="AS194">
        <v>924.5</v>
      </c>
      <c r="AT194">
        <v>948.5</v>
      </c>
      <c r="AU194">
        <v>1081</v>
      </c>
      <c r="AV194">
        <v>913</v>
      </c>
      <c r="AW194">
        <v>844.5</v>
      </c>
      <c r="AX194">
        <v>1001.5</v>
      </c>
      <c r="AY194">
        <v>1014</v>
      </c>
      <c r="AZ194">
        <v>997</v>
      </c>
      <c r="BA194">
        <v>8.3333333333333304</v>
      </c>
      <c r="BB194">
        <v>8.3333333333333304</v>
      </c>
      <c r="BC194">
        <v>8.3333333333333304</v>
      </c>
      <c r="BD194">
        <v>8.3333333333333304</v>
      </c>
      <c r="BE194">
        <v>16.6666666666666</v>
      </c>
      <c r="BF194">
        <v>0</v>
      </c>
      <c r="BG194">
        <v>8.3333333333333304</v>
      </c>
      <c r="BH194">
        <v>8.3333333333333304</v>
      </c>
      <c r="BI194">
        <v>16.6666666666666</v>
      </c>
      <c r="BJ194">
        <v>0</v>
      </c>
      <c r="BK194">
        <v>8.3333333333333304</v>
      </c>
      <c r="BL194">
        <v>8.3333333333333304</v>
      </c>
      <c r="BM194">
        <v>25.5</v>
      </c>
      <c r="BN194">
        <v>-93.5</v>
      </c>
      <c r="BO194">
        <v>-9</v>
      </c>
      <c r="BP194">
        <v>9.5539772727272698</v>
      </c>
      <c r="BQ194">
        <v>-87.401069518716497</v>
      </c>
      <c r="BR194">
        <v>20.7602067183462</v>
      </c>
    </row>
    <row r="195" spans="1:70" x14ac:dyDescent="0.2">
      <c r="A195" s="96"/>
      <c r="B195">
        <v>60619</v>
      </c>
      <c r="C195" s="94">
        <v>0.38817129629629626</v>
      </c>
      <c r="D195" s="95" t="s">
        <v>721</v>
      </c>
      <c r="E195" s="95"/>
      <c r="F195" t="s">
        <v>1070</v>
      </c>
      <c r="G195">
        <v>3</v>
      </c>
      <c r="H195">
        <v>808486</v>
      </c>
      <c r="I195" t="s">
        <v>868</v>
      </c>
      <c r="J195">
        <v>1</v>
      </c>
      <c r="K195">
        <v>93.0555555555555</v>
      </c>
      <c r="L195">
        <v>144</v>
      </c>
      <c r="M195">
        <v>901.39552238805902</v>
      </c>
      <c r="N195">
        <v>852.5</v>
      </c>
      <c r="O195">
        <v>1019.1428571428499</v>
      </c>
      <c r="P195">
        <v>874.2</v>
      </c>
      <c r="Q195">
        <v>864.55882352941103</v>
      </c>
      <c r="R195">
        <v>842.74285714285702</v>
      </c>
      <c r="S195">
        <v>832.81395348837202</v>
      </c>
      <c r="T195">
        <v>980</v>
      </c>
      <c r="U195">
        <v>890.55319148936098</v>
      </c>
      <c r="V195">
        <v>862.58333333333303</v>
      </c>
      <c r="W195">
        <v>1177.54545454545</v>
      </c>
      <c r="X195">
        <v>1030.5</v>
      </c>
      <c r="Y195">
        <v>784.11111111111097</v>
      </c>
      <c r="Z195">
        <v>914.79999999999905</v>
      </c>
      <c r="AA195">
        <v>911</v>
      </c>
      <c r="AB195">
        <v>843.72727272727195</v>
      </c>
      <c r="AC195">
        <v>872.81818181818096</v>
      </c>
      <c r="AD195">
        <v>876.08333333333303</v>
      </c>
      <c r="AE195">
        <v>829.27272727272702</v>
      </c>
      <c r="AF195">
        <v>951.5</v>
      </c>
      <c r="AG195">
        <v>746.33333333333303</v>
      </c>
      <c r="AH195">
        <v>1011</v>
      </c>
      <c r="AI195">
        <v>804.5</v>
      </c>
      <c r="AJ195">
        <v>849.5</v>
      </c>
      <c r="AK195">
        <v>819</v>
      </c>
      <c r="AL195">
        <v>787</v>
      </c>
      <c r="AM195">
        <v>921</v>
      </c>
      <c r="AN195">
        <v>819</v>
      </c>
      <c r="AO195">
        <v>825.5</v>
      </c>
      <c r="AP195">
        <v>1190</v>
      </c>
      <c r="AQ195">
        <v>1035</v>
      </c>
      <c r="AR195">
        <v>774</v>
      </c>
      <c r="AS195">
        <v>867.5</v>
      </c>
      <c r="AT195">
        <v>828</v>
      </c>
      <c r="AU195">
        <v>806</v>
      </c>
      <c r="AV195">
        <v>890</v>
      </c>
      <c r="AW195">
        <v>808.5</v>
      </c>
      <c r="AX195">
        <v>801</v>
      </c>
      <c r="AY195">
        <v>935.5</v>
      </c>
      <c r="AZ195">
        <v>712.5</v>
      </c>
      <c r="BA195">
        <v>0</v>
      </c>
      <c r="BB195">
        <v>8.3333333333333304</v>
      </c>
      <c r="BC195">
        <v>0</v>
      </c>
      <c r="BD195">
        <v>25</v>
      </c>
      <c r="BE195">
        <v>16.6666666666666</v>
      </c>
      <c r="BF195">
        <v>8.3333333333333304</v>
      </c>
      <c r="BG195">
        <v>8.3333333333333304</v>
      </c>
      <c r="BH195">
        <v>8.3333333333333304</v>
      </c>
      <c r="BI195">
        <v>0</v>
      </c>
      <c r="BJ195">
        <v>8.3333333333333304</v>
      </c>
      <c r="BK195">
        <v>0</v>
      </c>
      <c r="BL195">
        <v>0</v>
      </c>
      <c r="BM195">
        <v>161.5</v>
      </c>
      <c r="BN195">
        <v>-14.5</v>
      </c>
      <c r="BO195">
        <v>134</v>
      </c>
      <c r="BP195">
        <v>154.584033613445</v>
      </c>
      <c r="BQ195">
        <v>31.457142857142902</v>
      </c>
      <c r="BR195">
        <v>147.18604651162701</v>
      </c>
    </row>
    <row r="196" spans="1:70" x14ac:dyDescent="0.2">
      <c r="A196" s="100"/>
      <c r="B196">
        <v>60619</v>
      </c>
      <c r="C196" s="94">
        <v>0.38807870370370368</v>
      </c>
      <c r="D196" s="95" t="s">
        <v>723</v>
      </c>
      <c r="E196" s="95"/>
      <c r="F196" t="s">
        <v>1071</v>
      </c>
      <c r="G196">
        <v>3</v>
      </c>
      <c r="H196">
        <v>757574</v>
      </c>
      <c r="I196" t="s">
        <v>866</v>
      </c>
      <c r="J196">
        <v>1</v>
      </c>
      <c r="K196">
        <v>95.8333333333333</v>
      </c>
      <c r="L196">
        <v>144</v>
      </c>
      <c r="M196">
        <v>667.44202898550702</v>
      </c>
      <c r="N196">
        <v>623</v>
      </c>
      <c r="O196">
        <v>684.84848484848396</v>
      </c>
      <c r="P196">
        <v>708.11428571428496</v>
      </c>
      <c r="Q196">
        <v>655.97142857142796</v>
      </c>
      <c r="R196">
        <v>621.82857142857097</v>
      </c>
      <c r="S196">
        <v>602.375</v>
      </c>
      <c r="T196">
        <v>820.38636363636294</v>
      </c>
      <c r="U196">
        <v>589.04347826086905</v>
      </c>
      <c r="V196">
        <v>647.16666666666595</v>
      </c>
      <c r="W196">
        <v>824</v>
      </c>
      <c r="X196">
        <v>599.45454545454504</v>
      </c>
      <c r="Y196">
        <v>601.91666666666595</v>
      </c>
      <c r="Z196">
        <v>905.36363636363603</v>
      </c>
      <c r="AA196">
        <v>633.5</v>
      </c>
      <c r="AB196">
        <v>559.75</v>
      </c>
      <c r="AC196">
        <v>809.5</v>
      </c>
      <c r="AD196">
        <v>593.45454545454504</v>
      </c>
      <c r="AE196">
        <v>600.66666666666595</v>
      </c>
      <c r="AF196">
        <v>744</v>
      </c>
      <c r="AG196">
        <v>531</v>
      </c>
      <c r="AH196">
        <v>640</v>
      </c>
      <c r="AI196">
        <v>623</v>
      </c>
      <c r="AJ196">
        <v>623</v>
      </c>
      <c r="AK196">
        <v>578</v>
      </c>
      <c r="AL196">
        <v>597</v>
      </c>
      <c r="AM196">
        <v>782</v>
      </c>
      <c r="AN196">
        <v>548.5</v>
      </c>
      <c r="AO196">
        <v>626</v>
      </c>
      <c r="AP196">
        <v>779.5</v>
      </c>
      <c r="AQ196">
        <v>598</v>
      </c>
      <c r="AR196">
        <v>560.5</v>
      </c>
      <c r="AS196">
        <v>820</v>
      </c>
      <c r="AT196">
        <v>548</v>
      </c>
      <c r="AU196">
        <v>529.5</v>
      </c>
      <c r="AV196">
        <v>760.5</v>
      </c>
      <c r="AW196">
        <v>585</v>
      </c>
      <c r="AX196">
        <v>618</v>
      </c>
      <c r="AY196">
        <v>668</v>
      </c>
      <c r="AZ196">
        <v>527</v>
      </c>
      <c r="BA196">
        <v>0</v>
      </c>
      <c r="BB196">
        <v>16.6666666666666</v>
      </c>
      <c r="BC196">
        <v>8.3333333333333304</v>
      </c>
      <c r="BD196">
        <v>0</v>
      </c>
      <c r="BE196">
        <v>8.3333333333333304</v>
      </c>
      <c r="BF196">
        <v>0</v>
      </c>
      <c r="BG196">
        <v>0</v>
      </c>
      <c r="BH196">
        <v>0</v>
      </c>
      <c r="BI196">
        <v>8.3333333333333304</v>
      </c>
      <c r="BJ196">
        <v>0</v>
      </c>
      <c r="BK196">
        <v>8.3333333333333304</v>
      </c>
      <c r="BL196">
        <v>0</v>
      </c>
      <c r="BM196">
        <v>17</v>
      </c>
      <c r="BN196">
        <v>45</v>
      </c>
      <c r="BO196">
        <v>185</v>
      </c>
      <c r="BP196">
        <v>28.877056277056202</v>
      </c>
      <c r="BQ196">
        <v>86.285714285714207</v>
      </c>
      <c r="BR196">
        <v>218.011363636363</v>
      </c>
    </row>
    <row r="197" spans="1:70" x14ac:dyDescent="0.2">
      <c r="A197" s="96"/>
      <c r="B197">
        <v>60619</v>
      </c>
      <c r="C197" s="94">
        <v>0.52737268518518521</v>
      </c>
      <c r="D197" s="95" t="s">
        <v>725</v>
      </c>
      <c r="E197" s="95"/>
      <c r="F197" t="s">
        <v>1072</v>
      </c>
      <c r="G197">
        <v>3</v>
      </c>
      <c r="H197">
        <v>902720</v>
      </c>
      <c r="I197" t="s">
        <v>868</v>
      </c>
      <c r="J197">
        <v>1</v>
      </c>
      <c r="K197">
        <v>93.0555555555555</v>
      </c>
      <c r="L197">
        <v>144</v>
      </c>
      <c r="M197">
        <v>654.83582089552203</v>
      </c>
      <c r="N197">
        <v>632</v>
      </c>
      <c r="O197">
        <v>758.09375</v>
      </c>
      <c r="P197">
        <v>649.33333333333303</v>
      </c>
      <c r="Q197">
        <v>630.91176470588198</v>
      </c>
      <c r="R197">
        <v>588.85714285714198</v>
      </c>
      <c r="S197">
        <v>624.35555555555504</v>
      </c>
      <c r="T197">
        <v>753.59090909090901</v>
      </c>
      <c r="U197">
        <v>588.75555555555502</v>
      </c>
      <c r="V197">
        <v>712.89999999999895</v>
      </c>
      <c r="W197">
        <v>816.27272727272702</v>
      </c>
      <c r="X197">
        <v>741</v>
      </c>
      <c r="Y197">
        <v>634</v>
      </c>
      <c r="Z197">
        <v>767</v>
      </c>
      <c r="AA197">
        <v>525</v>
      </c>
      <c r="AB197">
        <v>612.16666666666595</v>
      </c>
      <c r="AC197">
        <v>726.39999999999895</v>
      </c>
      <c r="AD197">
        <v>570.08333333333303</v>
      </c>
      <c r="AE197">
        <v>553.91666666666595</v>
      </c>
      <c r="AF197">
        <v>701</v>
      </c>
      <c r="AG197">
        <v>521</v>
      </c>
      <c r="AH197">
        <v>756</v>
      </c>
      <c r="AI197">
        <v>620</v>
      </c>
      <c r="AJ197">
        <v>625</v>
      </c>
      <c r="AK197">
        <v>609</v>
      </c>
      <c r="AL197">
        <v>615</v>
      </c>
      <c r="AM197">
        <v>719</v>
      </c>
      <c r="AN197">
        <v>579</v>
      </c>
      <c r="AO197">
        <v>662.5</v>
      </c>
      <c r="AP197">
        <v>747</v>
      </c>
      <c r="AQ197">
        <v>765</v>
      </c>
      <c r="AR197">
        <v>618</v>
      </c>
      <c r="AS197">
        <v>753</v>
      </c>
      <c r="AT197">
        <v>528</v>
      </c>
      <c r="AU197">
        <v>610</v>
      </c>
      <c r="AV197">
        <v>704.5</v>
      </c>
      <c r="AW197">
        <v>530.5</v>
      </c>
      <c r="AX197">
        <v>557</v>
      </c>
      <c r="AY197">
        <v>686</v>
      </c>
      <c r="AZ197">
        <v>509.5</v>
      </c>
      <c r="BA197">
        <v>16.6666666666666</v>
      </c>
      <c r="BB197">
        <v>8.3333333333333304</v>
      </c>
      <c r="BC197">
        <v>8.3333333333333304</v>
      </c>
      <c r="BD197">
        <v>8.3333333333333304</v>
      </c>
      <c r="BE197">
        <v>0</v>
      </c>
      <c r="BF197">
        <v>16.6666666666666</v>
      </c>
      <c r="BG197">
        <v>0</v>
      </c>
      <c r="BH197">
        <v>16.6666666666666</v>
      </c>
      <c r="BI197">
        <v>0</v>
      </c>
      <c r="BJ197">
        <v>0</v>
      </c>
      <c r="BK197">
        <v>8.3333333333333304</v>
      </c>
      <c r="BL197">
        <v>0</v>
      </c>
      <c r="BM197">
        <v>131</v>
      </c>
      <c r="BN197">
        <v>11</v>
      </c>
      <c r="BO197">
        <v>104</v>
      </c>
      <c r="BP197">
        <v>127.181985294117</v>
      </c>
      <c r="BQ197">
        <v>60.476190476190403</v>
      </c>
      <c r="BR197">
        <v>129.235353535353</v>
      </c>
    </row>
    <row r="198" spans="1:70" x14ac:dyDescent="0.2">
      <c r="A198" s="98"/>
      <c r="B198">
        <v>60619</v>
      </c>
      <c r="C198" s="94">
        <v>0.38827546296296295</v>
      </c>
      <c r="D198" s="95" t="s">
        <v>727</v>
      </c>
      <c r="E198" s="95"/>
      <c r="F198" t="s">
        <v>1073</v>
      </c>
      <c r="G198">
        <v>3</v>
      </c>
      <c r="H198">
        <v>892835</v>
      </c>
      <c r="I198" t="s">
        <v>868</v>
      </c>
      <c r="J198">
        <v>1</v>
      </c>
      <c r="K198">
        <v>85.4166666666666</v>
      </c>
      <c r="L198">
        <v>144</v>
      </c>
      <c r="M198">
        <v>705.21138211382095</v>
      </c>
      <c r="N198">
        <v>638</v>
      </c>
      <c r="O198">
        <v>780.55882352941103</v>
      </c>
      <c r="P198">
        <v>724.74193548386995</v>
      </c>
      <c r="Q198">
        <v>611.29629629629596</v>
      </c>
      <c r="R198">
        <v>684.83870967741905</v>
      </c>
      <c r="S198">
        <v>699.42857142857099</v>
      </c>
      <c r="T198">
        <v>805.30769230769204</v>
      </c>
      <c r="U198">
        <v>618.04761904761904</v>
      </c>
      <c r="V198">
        <v>803.18181818181802</v>
      </c>
      <c r="W198">
        <v>908.72727272727195</v>
      </c>
      <c r="X198">
        <v>642.33333333333303</v>
      </c>
      <c r="Y198">
        <v>699.27272727272702</v>
      </c>
      <c r="Z198">
        <v>804.6</v>
      </c>
      <c r="AA198">
        <v>672.89999999999895</v>
      </c>
      <c r="AB198">
        <v>554.33333333333303</v>
      </c>
      <c r="AC198">
        <v>725.22222222222194</v>
      </c>
      <c r="AD198">
        <v>554.33333333333303</v>
      </c>
      <c r="AE198">
        <v>714.54545454545405</v>
      </c>
      <c r="AF198">
        <v>759.77777777777703</v>
      </c>
      <c r="AG198">
        <v>593.81818181818096</v>
      </c>
      <c r="AH198">
        <v>696.5</v>
      </c>
      <c r="AI198">
        <v>697</v>
      </c>
      <c r="AJ198">
        <v>586</v>
      </c>
      <c r="AK198">
        <v>620</v>
      </c>
      <c r="AL198">
        <v>632.5</v>
      </c>
      <c r="AM198">
        <v>757</v>
      </c>
      <c r="AN198">
        <v>600.5</v>
      </c>
      <c r="AO198">
        <v>680</v>
      </c>
      <c r="AP198">
        <v>870</v>
      </c>
      <c r="AQ198">
        <v>628.5</v>
      </c>
      <c r="AR198">
        <v>697</v>
      </c>
      <c r="AS198">
        <v>768.5</v>
      </c>
      <c r="AT198">
        <v>620</v>
      </c>
      <c r="AU198">
        <v>583</v>
      </c>
      <c r="AV198">
        <v>652</v>
      </c>
      <c r="AW198">
        <v>568</v>
      </c>
      <c r="AX198">
        <v>659</v>
      </c>
      <c r="AY198">
        <v>749</v>
      </c>
      <c r="AZ198">
        <v>569</v>
      </c>
      <c r="BA198">
        <v>8.3333333333333304</v>
      </c>
      <c r="BB198">
        <v>8.3333333333333304</v>
      </c>
      <c r="BC198">
        <v>0</v>
      </c>
      <c r="BD198">
        <v>8.3333333333333304</v>
      </c>
      <c r="BE198">
        <v>16.6666666666666</v>
      </c>
      <c r="BF198">
        <v>16.6666666666666</v>
      </c>
      <c r="BG198">
        <v>25</v>
      </c>
      <c r="BH198">
        <v>25</v>
      </c>
      <c r="BI198">
        <v>25</v>
      </c>
      <c r="BJ198">
        <v>8.3333333333333304</v>
      </c>
      <c r="BK198">
        <v>25</v>
      </c>
      <c r="BL198">
        <v>8.3333333333333304</v>
      </c>
      <c r="BM198">
        <v>110.5</v>
      </c>
      <c r="BN198">
        <v>77</v>
      </c>
      <c r="BO198">
        <v>124.5</v>
      </c>
      <c r="BP198">
        <v>169.26252723311501</v>
      </c>
      <c r="BQ198">
        <v>39.903225806451502</v>
      </c>
      <c r="BR198">
        <v>105.87912087911999</v>
      </c>
    </row>
    <row r="199" spans="1:70" x14ac:dyDescent="0.2">
      <c r="A199" s="98"/>
      <c r="B199">
        <v>61319</v>
      </c>
      <c r="C199" s="94">
        <v>0.39369212962962963</v>
      </c>
      <c r="D199" s="95" t="s">
        <v>729</v>
      </c>
      <c r="E199" s="95"/>
      <c r="F199" t="s">
        <v>1074</v>
      </c>
      <c r="G199">
        <v>3</v>
      </c>
      <c r="H199">
        <v>900273</v>
      </c>
      <c r="I199" t="s">
        <v>868</v>
      </c>
      <c r="J199">
        <v>1</v>
      </c>
      <c r="K199">
        <v>84.0277777777777</v>
      </c>
      <c r="L199">
        <v>144</v>
      </c>
      <c r="M199">
        <v>546.52066115702405</v>
      </c>
      <c r="N199">
        <v>533</v>
      </c>
      <c r="O199">
        <v>558.66666666666595</v>
      </c>
      <c r="P199">
        <v>545.23529411764696</v>
      </c>
      <c r="Q199">
        <v>547.70000000000005</v>
      </c>
      <c r="R199">
        <v>533.33333333333303</v>
      </c>
      <c r="S199">
        <v>534.56818181818096</v>
      </c>
      <c r="T199">
        <v>624.6</v>
      </c>
      <c r="U199">
        <v>493.97619047619003</v>
      </c>
      <c r="V199">
        <v>602.09090909090901</v>
      </c>
      <c r="W199">
        <v>556.625</v>
      </c>
      <c r="X199">
        <v>516.72727272727195</v>
      </c>
      <c r="Y199">
        <v>541.33333333333303</v>
      </c>
      <c r="Z199">
        <v>571.41666666666595</v>
      </c>
      <c r="AA199">
        <v>518.5</v>
      </c>
      <c r="AB199">
        <v>489.39999999999901</v>
      </c>
      <c r="AC199">
        <v>719.33333333333303</v>
      </c>
      <c r="AD199">
        <v>460.27272727272702</v>
      </c>
      <c r="AE199">
        <v>500.72727272727201</v>
      </c>
      <c r="AF199">
        <v>679.5</v>
      </c>
      <c r="AG199">
        <v>481.5</v>
      </c>
      <c r="AH199">
        <v>573.5</v>
      </c>
      <c r="AI199">
        <v>527</v>
      </c>
      <c r="AJ199">
        <v>529</v>
      </c>
      <c r="AK199">
        <v>518</v>
      </c>
      <c r="AL199">
        <v>529</v>
      </c>
      <c r="AM199">
        <v>631</v>
      </c>
      <c r="AN199">
        <v>482.5</v>
      </c>
      <c r="AO199">
        <v>604</v>
      </c>
      <c r="AP199">
        <v>595.5</v>
      </c>
      <c r="AQ199">
        <v>486</v>
      </c>
      <c r="AR199">
        <v>518.5</v>
      </c>
      <c r="AS199">
        <v>600.5</v>
      </c>
      <c r="AT199">
        <v>527</v>
      </c>
      <c r="AU199">
        <v>506</v>
      </c>
      <c r="AV199">
        <v>687</v>
      </c>
      <c r="AW199">
        <v>461</v>
      </c>
      <c r="AX199">
        <v>467</v>
      </c>
      <c r="AY199">
        <v>662</v>
      </c>
      <c r="AZ199">
        <v>457.5</v>
      </c>
      <c r="BA199">
        <v>8.3333333333333304</v>
      </c>
      <c r="BB199">
        <v>33.3333333333333</v>
      </c>
      <c r="BC199">
        <v>8.3333333333333304</v>
      </c>
      <c r="BD199">
        <v>0</v>
      </c>
      <c r="BE199">
        <v>0</v>
      </c>
      <c r="BF199">
        <v>16.6666666666666</v>
      </c>
      <c r="BG199">
        <v>16.6666666666666</v>
      </c>
      <c r="BH199">
        <v>25</v>
      </c>
      <c r="BI199">
        <v>8.3333333333333304</v>
      </c>
      <c r="BJ199">
        <v>8.3333333333333304</v>
      </c>
      <c r="BK199">
        <v>50</v>
      </c>
      <c r="BL199">
        <v>16.6666666666666</v>
      </c>
      <c r="BM199">
        <v>44.5</v>
      </c>
      <c r="BN199">
        <v>9</v>
      </c>
      <c r="BO199">
        <v>102</v>
      </c>
      <c r="BP199">
        <v>10.9666666666665</v>
      </c>
      <c r="BQ199">
        <v>11.901960784313699</v>
      </c>
      <c r="BR199">
        <v>90.031818181818096</v>
      </c>
    </row>
    <row r="200" spans="1:70" x14ac:dyDescent="0.2">
      <c r="A200" s="93"/>
      <c r="B200">
        <v>60619</v>
      </c>
      <c r="C200" s="94">
        <v>0.50664351851851852</v>
      </c>
      <c r="D200" s="95" t="s">
        <v>731</v>
      </c>
      <c r="E200" s="95"/>
      <c r="F200" t="s">
        <v>1075</v>
      </c>
      <c r="G200">
        <v>3</v>
      </c>
      <c r="H200">
        <v>704553</v>
      </c>
      <c r="I200" t="s">
        <v>866</v>
      </c>
      <c r="J200">
        <v>1</v>
      </c>
      <c r="K200">
        <v>93.0555555555555</v>
      </c>
      <c r="L200">
        <v>144</v>
      </c>
      <c r="M200">
        <v>631.21641791044703</v>
      </c>
      <c r="N200">
        <v>592.5</v>
      </c>
      <c r="O200">
        <v>706.28571428571399</v>
      </c>
      <c r="P200">
        <v>641.45161290322505</v>
      </c>
      <c r="Q200">
        <v>596.97058823529403</v>
      </c>
      <c r="R200">
        <v>578.85294117647004</v>
      </c>
      <c r="S200">
        <v>591.47727272727195</v>
      </c>
      <c r="T200">
        <v>727.89130434782601</v>
      </c>
      <c r="U200">
        <v>569.88636363636294</v>
      </c>
      <c r="V200">
        <v>658.5</v>
      </c>
      <c r="W200">
        <v>796</v>
      </c>
      <c r="X200">
        <v>660.54545454545405</v>
      </c>
      <c r="Y200">
        <v>654.20000000000005</v>
      </c>
      <c r="Z200">
        <v>732.27272727272702</v>
      </c>
      <c r="AA200">
        <v>528.79999999999905</v>
      </c>
      <c r="AB200">
        <v>527.54545454545405</v>
      </c>
      <c r="AC200">
        <v>713.63636363636294</v>
      </c>
      <c r="AD200">
        <v>553.66666666666595</v>
      </c>
      <c r="AE200">
        <v>525.27272727272702</v>
      </c>
      <c r="AF200">
        <v>668.83333333333303</v>
      </c>
      <c r="AG200">
        <v>534.27272727272702</v>
      </c>
      <c r="AH200">
        <v>669</v>
      </c>
      <c r="AI200">
        <v>592</v>
      </c>
      <c r="AJ200">
        <v>567.5</v>
      </c>
      <c r="AK200">
        <v>564.5</v>
      </c>
      <c r="AL200">
        <v>585</v>
      </c>
      <c r="AM200">
        <v>670.5</v>
      </c>
      <c r="AN200">
        <v>545</v>
      </c>
      <c r="AO200">
        <v>661</v>
      </c>
      <c r="AP200">
        <v>792.5</v>
      </c>
      <c r="AQ200">
        <v>599</v>
      </c>
      <c r="AR200">
        <v>567</v>
      </c>
      <c r="AS200">
        <v>704</v>
      </c>
      <c r="AT200">
        <v>538</v>
      </c>
      <c r="AU200">
        <v>528</v>
      </c>
      <c r="AV200">
        <v>576</v>
      </c>
      <c r="AW200">
        <v>540</v>
      </c>
      <c r="AX200">
        <v>528</v>
      </c>
      <c r="AY200">
        <v>625.5</v>
      </c>
      <c r="AZ200">
        <v>522</v>
      </c>
      <c r="BA200">
        <v>0</v>
      </c>
      <c r="BB200">
        <v>0</v>
      </c>
      <c r="BC200">
        <v>8.3333333333333304</v>
      </c>
      <c r="BD200">
        <v>16.6666666666666</v>
      </c>
      <c r="BE200">
        <v>8.3333333333333304</v>
      </c>
      <c r="BF200">
        <v>16.6666666666666</v>
      </c>
      <c r="BG200">
        <v>8.3333333333333304</v>
      </c>
      <c r="BH200">
        <v>8.3333333333333304</v>
      </c>
      <c r="BI200">
        <v>0</v>
      </c>
      <c r="BJ200">
        <v>8.3333333333333304</v>
      </c>
      <c r="BK200">
        <v>0</v>
      </c>
      <c r="BL200">
        <v>8.3333333333333304</v>
      </c>
      <c r="BM200">
        <v>101.5</v>
      </c>
      <c r="BN200">
        <v>27.5</v>
      </c>
      <c r="BO200">
        <v>85.5</v>
      </c>
      <c r="BP200">
        <v>109.31512605042001</v>
      </c>
      <c r="BQ200">
        <v>62.5986717267552</v>
      </c>
      <c r="BR200">
        <v>136.414031620553</v>
      </c>
    </row>
    <row r="201" spans="1:70" x14ac:dyDescent="0.2">
      <c r="A201" s="91"/>
      <c r="B201">
        <v>60619</v>
      </c>
      <c r="C201" s="94">
        <v>0.50462962962962965</v>
      </c>
      <c r="D201" s="95" t="s">
        <v>734</v>
      </c>
      <c r="E201" s="95"/>
      <c r="F201" t="s">
        <v>1076</v>
      </c>
      <c r="G201">
        <v>3</v>
      </c>
      <c r="H201">
        <v>884382</v>
      </c>
      <c r="I201" t="s">
        <v>868</v>
      </c>
      <c r="J201">
        <v>1</v>
      </c>
      <c r="K201">
        <v>94.4444444444444</v>
      </c>
      <c r="L201">
        <v>144</v>
      </c>
      <c r="M201">
        <v>930.20588235294099</v>
      </c>
      <c r="N201">
        <v>882</v>
      </c>
      <c r="O201">
        <v>993.06060606060601</v>
      </c>
      <c r="P201">
        <v>967.25714285714196</v>
      </c>
      <c r="Q201">
        <v>891.67647058823502</v>
      </c>
      <c r="R201">
        <v>869.588235294117</v>
      </c>
      <c r="S201">
        <v>940.40909090908997</v>
      </c>
      <c r="T201">
        <v>934.30434782608597</v>
      </c>
      <c r="U201">
        <v>916.34782608695605</v>
      </c>
      <c r="V201">
        <v>955</v>
      </c>
      <c r="W201">
        <v>994</v>
      </c>
      <c r="X201">
        <v>1030.1818181818101</v>
      </c>
      <c r="Y201">
        <v>972.75</v>
      </c>
      <c r="Z201">
        <v>945.33333333333303</v>
      </c>
      <c r="AA201">
        <v>985.18181818181802</v>
      </c>
      <c r="AB201">
        <v>858.45454545454504</v>
      </c>
      <c r="AC201">
        <v>952.90909090908997</v>
      </c>
      <c r="AD201">
        <v>866</v>
      </c>
      <c r="AE201">
        <v>975.7</v>
      </c>
      <c r="AF201">
        <v>851.5</v>
      </c>
      <c r="AG201">
        <v>799.25</v>
      </c>
      <c r="AH201">
        <v>904</v>
      </c>
      <c r="AI201">
        <v>911</v>
      </c>
      <c r="AJ201">
        <v>906.5</v>
      </c>
      <c r="AK201">
        <v>839.5</v>
      </c>
      <c r="AL201">
        <v>883.5</v>
      </c>
      <c r="AM201">
        <v>889</v>
      </c>
      <c r="AN201">
        <v>867</v>
      </c>
      <c r="AO201">
        <v>884</v>
      </c>
      <c r="AP201">
        <v>906</v>
      </c>
      <c r="AQ201">
        <v>1020</v>
      </c>
      <c r="AR201">
        <v>975.5</v>
      </c>
      <c r="AS201">
        <v>891.5</v>
      </c>
      <c r="AT201">
        <v>876</v>
      </c>
      <c r="AU201">
        <v>867</v>
      </c>
      <c r="AV201">
        <v>909</v>
      </c>
      <c r="AW201">
        <v>916.5</v>
      </c>
      <c r="AX201">
        <v>901</v>
      </c>
      <c r="AY201">
        <v>839.5</v>
      </c>
      <c r="AZ201">
        <v>737</v>
      </c>
      <c r="BA201">
        <v>8.3333333333333304</v>
      </c>
      <c r="BB201">
        <v>8.3333333333333304</v>
      </c>
      <c r="BC201">
        <v>8.3333333333333304</v>
      </c>
      <c r="BD201">
        <v>0</v>
      </c>
      <c r="BE201">
        <v>0</v>
      </c>
      <c r="BF201">
        <v>8.3333333333333304</v>
      </c>
      <c r="BG201">
        <v>8.3333333333333304</v>
      </c>
      <c r="BH201">
        <v>8.3333333333333304</v>
      </c>
      <c r="BI201">
        <v>0</v>
      </c>
      <c r="BJ201">
        <v>16.6666666666666</v>
      </c>
      <c r="BK201">
        <v>0</v>
      </c>
      <c r="BL201">
        <v>0</v>
      </c>
      <c r="BM201">
        <v>-2.5</v>
      </c>
      <c r="BN201">
        <v>71.5</v>
      </c>
      <c r="BO201">
        <v>5.5</v>
      </c>
      <c r="BP201">
        <v>101.38413547237001</v>
      </c>
      <c r="BQ201">
        <v>97.668907563025101</v>
      </c>
      <c r="BR201">
        <v>-6.1047430830038802</v>
      </c>
    </row>
    <row r="202" spans="1:70" x14ac:dyDescent="0.2">
      <c r="A202" s="96"/>
      <c r="B202">
        <v>60619</v>
      </c>
      <c r="C202" s="94">
        <v>0.50445601851851851</v>
      </c>
      <c r="D202" s="95" t="s">
        <v>736</v>
      </c>
      <c r="E202" s="95"/>
      <c r="F202" t="s">
        <v>1077</v>
      </c>
      <c r="G202">
        <v>3</v>
      </c>
      <c r="H202">
        <v>754208</v>
      </c>
      <c r="I202" t="s">
        <v>868</v>
      </c>
      <c r="J202">
        <v>1</v>
      </c>
      <c r="K202">
        <v>95.1388888888888</v>
      </c>
      <c r="L202">
        <v>144</v>
      </c>
      <c r="M202">
        <v>749.64963503649597</v>
      </c>
      <c r="N202">
        <v>710</v>
      </c>
      <c r="O202">
        <v>761.33333333333303</v>
      </c>
      <c r="P202">
        <v>756.41666666666595</v>
      </c>
      <c r="Q202">
        <v>745.94285714285695</v>
      </c>
      <c r="R202">
        <v>734.51515151515105</v>
      </c>
      <c r="S202">
        <v>678.09090909090901</v>
      </c>
      <c r="T202">
        <v>856.08695652173901</v>
      </c>
      <c r="U202">
        <v>712.468085106383</v>
      </c>
      <c r="V202">
        <v>748.66666666666595</v>
      </c>
      <c r="W202">
        <v>833.25</v>
      </c>
      <c r="X202">
        <v>698.91666666666595</v>
      </c>
      <c r="Y202">
        <v>634.83333333333303</v>
      </c>
      <c r="Z202">
        <v>894.75</v>
      </c>
      <c r="AA202">
        <v>739.66666666666595</v>
      </c>
      <c r="AB202">
        <v>633.33333333333303</v>
      </c>
      <c r="AC202">
        <v>882.5</v>
      </c>
      <c r="AD202">
        <v>719.81818181818096</v>
      </c>
      <c r="AE202">
        <v>716.36363636363603</v>
      </c>
      <c r="AF202">
        <v>805.39999999999895</v>
      </c>
      <c r="AG202">
        <v>692.08333333333303</v>
      </c>
      <c r="AH202">
        <v>710</v>
      </c>
      <c r="AI202">
        <v>733.5</v>
      </c>
      <c r="AJ202">
        <v>710</v>
      </c>
      <c r="AK202">
        <v>686</v>
      </c>
      <c r="AL202">
        <v>653.5</v>
      </c>
      <c r="AM202">
        <v>800</v>
      </c>
      <c r="AN202">
        <v>654</v>
      </c>
      <c r="AO202">
        <v>710</v>
      </c>
      <c r="AP202">
        <v>763</v>
      </c>
      <c r="AQ202">
        <v>689.5</v>
      </c>
      <c r="AR202">
        <v>624.5</v>
      </c>
      <c r="AS202">
        <v>865</v>
      </c>
      <c r="AT202">
        <v>671</v>
      </c>
      <c r="AU202">
        <v>643</v>
      </c>
      <c r="AV202">
        <v>810</v>
      </c>
      <c r="AW202">
        <v>613</v>
      </c>
      <c r="AX202">
        <v>676</v>
      </c>
      <c r="AY202">
        <v>766</v>
      </c>
      <c r="AZ202">
        <v>626.5</v>
      </c>
      <c r="BA202">
        <v>25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8.3333333333333304</v>
      </c>
      <c r="BJ202">
        <v>8.3333333333333304</v>
      </c>
      <c r="BK202">
        <v>16.6666666666666</v>
      </c>
      <c r="BL202">
        <v>0</v>
      </c>
      <c r="BM202">
        <v>0</v>
      </c>
      <c r="BN202">
        <v>47.5</v>
      </c>
      <c r="BO202">
        <v>146.5</v>
      </c>
      <c r="BP202">
        <v>15.3904761904761</v>
      </c>
      <c r="BQ202">
        <v>21.901515151515099</v>
      </c>
      <c r="BR202">
        <v>177.99604743083</v>
      </c>
    </row>
    <row r="203" spans="1:70" x14ac:dyDescent="0.2">
      <c r="A203" s="100"/>
      <c r="B203">
        <v>60619</v>
      </c>
      <c r="C203" s="94">
        <v>0.5042592592592593</v>
      </c>
      <c r="D203" s="95" t="s">
        <v>738</v>
      </c>
      <c r="E203" s="95"/>
      <c r="F203" t="s">
        <v>1078</v>
      </c>
      <c r="G203">
        <v>3</v>
      </c>
      <c r="H203">
        <v>789551</v>
      </c>
      <c r="I203" t="s">
        <v>866</v>
      </c>
      <c r="J203">
        <v>1</v>
      </c>
      <c r="K203">
        <v>78.4722222222222</v>
      </c>
      <c r="L203">
        <v>144</v>
      </c>
      <c r="M203">
        <v>753.46017699114998</v>
      </c>
      <c r="N203">
        <v>721</v>
      </c>
      <c r="O203">
        <v>811.24137931034397</v>
      </c>
      <c r="P203">
        <v>733.93103448275804</v>
      </c>
      <c r="Q203">
        <v>721.85185185185105</v>
      </c>
      <c r="R203">
        <v>744.32142857142799</v>
      </c>
      <c r="S203">
        <v>766.897435897435</v>
      </c>
      <c r="T203">
        <v>793.37837837837799</v>
      </c>
      <c r="U203">
        <v>699.37837837837799</v>
      </c>
      <c r="V203">
        <v>886.89999999999895</v>
      </c>
      <c r="W203">
        <v>755.66666666666595</v>
      </c>
      <c r="X203">
        <v>785.6</v>
      </c>
      <c r="Y203">
        <v>682.39999999999895</v>
      </c>
      <c r="Z203">
        <v>857</v>
      </c>
      <c r="AA203">
        <v>654.444444444444</v>
      </c>
      <c r="AB203">
        <v>780.33333333333303</v>
      </c>
      <c r="AC203">
        <v>712.55555555555497</v>
      </c>
      <c r="AD203">
        <v>672.66666666666595</v>
      </c>
      <c r="AE203">
        <v>719.29999999999905</v>
      </c>
      <c r="AF203">
        <v>841.22222222222194</v>
      </c>
      <c r="AG203">
        <v>675.22222222222194</v>
      </c>
      <c r="AH203">
        <v>773</v>
      </c>
      <c r="AI203">
        <v>652</v>
      </c>
      <c r="AJ203">
        <v>706</v>
      </c>
      <c r="AK203">
        <v>727</v>
      </c>
      <c r="AL203">
        <v>723</v>
      </c>
      <c r="AM203">
        <v>753</v>
      </c>
      <c r="AN203">
        <v>639</v>
      </c>
      <c r="AO203">
        <v>853</v>
      </c>
      <c r="AP203">
        <v>736</v>
      </c>
      <c r="AQ203">
        <v>785</v>
      </c>
      <c r="AR203">
        <v>643.5</v>
      </c>
      <c r="AS203">
        <v>831</v>
      </c>
      <c r="AT203">
        <v>627</v>
      </c>
      <c r="AU203">
        <v>672</v>
      </c>
      <c r="AV203">
        <v>744</v>
      </c>
      <c r="AW203">
        <v>706</v>
      </c>
      <c r="AX203">
        <v>744</v>
      </c>
      <c r="AY203">
        <v>775</v>
      </c>
      <c r="AZ203">
        <v>687</v>
      </c>
      <c r="BA203">
        <v>16.6666666666666</v>
      </c>
      <c r="BB203">
        <v>25</v>
      </c>
      <c r="BC203">
        <v>16.6666666666666</v>
      </c>
      <c r="BD203">
        <v>16.6666666666666</v>
      </c>
      <c r="BE203">
        <v>16.6666666666666</v>
      </c>
      <c r="BF203">
        <v>25</v>
      </c>
      <c r="BG203">
        <v>25</v>
      </c>
      <c r="BH203">
        <v>25</v>
      </c>
      <c r="BI203">
        <v>25</v>
      </c>
      <c r="BJ203">
        <v>16.6666666666666</v>
      </c>
      <c r="BK203">
        <v>25</v>
      </c>
      <c r="BL203">
        <v>25</v>
      </c>
      <c r="BM203">
        <v>67</v>
      </c>
      <c r="BN203">
        <v>-75</v>
      </c>
      <c r="BO203">
        <v>30</v>
      </c>
      <c r="BP203">
        <v>89.389527458492907</v>
      </c>
      <c r="BQ203">
        <v>-10.3903940886699</v>
      </c>
      <c r="BR203">
        <v>26.480942480942399</v>
      </c>
    </row>
    <row r="204" spans="1:70" x14ac:dyDescent="0.2">
      <c r="A204" s="96"/>
      <c r="B204">
        <v>60619</v>
      </c>
      <c r="C204" s="94">
        <v>0.51596064814814813</v>
      </c>
      <c r="D204" s="95" t="s">
        <v>740</v>
      </c>
      <c r="E204" s="95"/>
      <c r="F204" t="s">
        <v>1079</v>
      </c>
      <c r="G204">
        <v>3</v>
      </c>
      <c r="H204">
        <v>945199</v>
      </c>
      <c r="I204" t="s">
        <v>868</v>
      </c>
      <c r="J204">
        <v>1</v>
      </c>
      <c r="K204">
        <v>89.5833333333333</v>
      </c>
      <c r="L204">
        <v>144</v>
      </c>
      <c r="M204">
        <v>900.50387596899202</v>
      </c>
      <c r="N204">
        <v>869</v>
      </c>
      <c r="O204">
        <v>968</v>
      </c>
      <c r="P204">
        <v>956.34482758620595</v>
      </c>
      <c r="Q204">
        <v>851.93939393939297</v>
      </c>
      <c r="R204">
        <v>834.5</v>
      </c>
      <c r="S204">
        <v>884.93023255813898</v>
      </c>
      <c r="T204">
        <v>1025.7142857142801</v>
      </c>
      <c r="U204">
        <v>796.20454545454504</v>
      </c>
      <c r="V204">
        <v>982.79999999999905</v>
      </c>
      <c r="W204">
        <v>1022.41666666666</v>
      </c>
      <c r="X204">
        <v>895.18181818181802</v>
      </c>
      <c r="Y204">
        <v>946.77777777777703</v>
      </c>
      <c r="Z204">
        <v>1051.9000000000001</v>
      </c>
      <c r="AA204">
        <v>869.39999999999895</v>
      </c>
      <c r="AB204">
        <v>891</v>
      </c>
      <c r="AC204">
        <v>963.29999999999905</v>
      </c>
      <c r="AD204">
        <v>708.09090909090901</v>
      </c>
      <c r="AE204">
        <v>750.91666666666595</v>
      </c>
      <c r="AF204">
        <v>1065.9000000000001</v>
      </c>
      <c r="AG204">
        <v>725.25</v>
      </c>
      <c r="AH204">
        <v>948</v>
      </c>
      <c r="AI204">
        <v>891</v>
      </c>
      <c r="AJ204">
        <v>760</v>
      </c>
      <c r="AK204">
        <v>821</v>
      </c>
      <c r="AL204">
        <v>867</v>
      </c>
      <c r="AM204">
        <v>964</v>
      </c>
      <c r="AN204">
        <v>753.5</v>
      </c>
      <c r="AO204">
        <v>1112</v>
      </c>
      <c r="AP204">
        <v>982.5</v>
      </c>
      <c r="AQ204">
        <v>816</v>
      </c>
      <c r="AR204">
        <v>941</v>
      </c>
      <c r="AS204">
        <v>947</v>
      </c>
      <c r="AT204">
        <v>872</v>
      </c>
      <c r="AU204">
        <v>733</v>
      </c>
      <c r="AV204">
        <v>916.5</v>
      </c>
      <c r="AW204">
        <v>688</v>
      </c>
      <c r="AX204">
        <v>752.5</v>
      </c>
      <c r="AY204">
        <v>1180</v>
      </c>
      <c r="AZ204">
        <v>674</v>
      </c>
      <c r="BA204">
        <v>16.6666666666666</v>
      </c>
      <c r="BB204">
        <v>0</v>
      </c>
      <c r="BC204">
        <v>8.3333333333333304</v>
      </c>
      <c r="BD204">
        <v>25</v>
      </c>
      <c r="BE204">
        <v>16.6666666666666</v>
      </c>
      <c r="BF204">
        <v>16.6666666666666</v>
      </c>
      <c r="BG204">
        <v>0</v>
      </c>
      <c r="BH204">
        <v>16.6666666666666</v>
      </c>
      <c r="BI204">
        <v>8.3333333333333304</v>
      </c>
      <c r="BJ204">
        <v>0</v>
      </c>
      <c r="BK204">
        <v>16.6666666666666</v>
      </c>
      <c r="BL204">
        <v>0</v>
      </c>
      <c r="BM204">
        <v>188</v>
      </c>
      <c r="BN204">
        <v>70</v>
      </c>
      <c r="BO204">
        <v>97</v>
      </c>
      <c r="BP204">
        <v>116.06060606060601</v>
      </c>
      <c r="BQ204">
        <v>121.84482758620599</v>
      </c>
      <c r="BR204">
        <v>140.784053156146</v>
      </c>
    </row>
    <row r="205" spans="1:70" x14ac:dyDescent="0.2">
      <c r="A205" s="100"/>
      <c r="B205">
        <v>60619</v>
      </c>
      <c r="C205" s="94">
        <v>0.51605324074074077</v>
      </c>
      <c r="D205" s="95" t="s">
        <v>742</v>
      </c>
      <c r="E205" s="95"/>
      <c r="F205" t="s">
        <v>1080</v>
      </c>
      <c r="G205">
        <v>3</v>
      </c>
      <c r="H205">
        <v>804443</v>
      </c>
      <c r="I205" t="s">
        <v>866</v>
      </c>
      <c r="J205">
        <v>1</v>
      </c>
      <c r="K205">
        <v>84.7222222222222</v>
      </c>
      <c r="L205">
        <v>144</v>
      </c>
      <c r="M205">
        <v>757.26229508196695</v>
      </c>
      <c r="N205">
        <v>699.5</v>
      </c>
      <c r="O205">
        <v>791.29032258064501</v>
      </c>
      <c r="P205">
        <v>692.96969696969597</v>
      </c>
      <c r="Q205">
        <v>800.09677419354796</v>
      </c>
      <c r="R205">
        <v>747.59259259259204</v>
      </c>
      <c r="S205">
        <v>783.53488372093</v>
      </c>
      <c r="T205">
        <v>788.13513513513499</v>
      </c>
      <c r="U205">
        <v>703.16666666666595</v>
      </c>
      <c r="V205">
        <v>818</v>
      </c>
      <c r="W205">
        <v>773.39999999999895</v>
      </c>
      <c r="X205">
        <v>783.27272727272702</v>
      </c>
      <c r="Y205">
        <v>765.16666666666595</v>
      </c>
      <c r="Z205">
        <v>708.72727272727195</v>
      </c>
      <c r="AA205">
        <v>589</v>
      </c>
      <c r="AB205">
        <v>756</v>
      </c>
      <c r="AC205">
        <v>897.2</v>
      </c>
      <c r="AD205">
        <v>751.5</v>
      </c>
      <c r="AE205">
        <v>801.39999999999895</v>
      </c>
      <c r="AF205">
        <v>776.5</v>
      </c>
      <c r="AG205">
        <v>682.90909090908997</v>
      </c>
      <c r="AH205">
        <v>799</v>
      </c>
      <c r="AI205">
        <v>644</v>
      </c>
      <c r="AJ205">
        <v>723</v>
      </c>
      <c r="AK205">
        <v>656</v>
      </c>
      <c r="AL205">
        <v>747</v>
      </c>
      <c r="AM205">
        <v>713</v>
      </c>
      <c r="AN205">
        <v>663</v>
      </c>
      <c r="AO205">
        <v>805</v>
      </c>
      <c r="AP205">
        <v>788.5</v>
      </c>
      <c r="AQ205">
        <v>699</v>
      </c>
      <c r="AR205">
        <v>659</v>
      </c>
      <c r="AS205">
        <v>682</v>
      </c>
      <c r="AT205">
        <v>589.5</v>
      </c>
      <c r="AU205">
        <v>747</v>
      </c>
      <c r="AV205">
        <v>731</v>
      </c>
      <c r="AW205">
        <v>691.5</v>
      </c>
      <c r="AX205">
        <v>710</v>
      </c>
      <c r="AY205">
        <v>668</v>
      </c>
      <c r="AZ205">
        <v>643</v>
      </c>
      <c r="BA205">
        <v>16.6666666666666</v>
      </c>
      <c r="BB205">
        <v>16.6666666666666</v>
      </c>
      <c r="BC205">
        <v>8.3333333333333304</v>
      </c>
      <c r="BD205">
        <v>0</v>
      </c>
      <c r="BE205">
        <v>8.3333333333333304</v>
      </c>
      <c r="BF205">
        <v>16.6666666666666</v>
      </c>
      <c r="BG205">
        <v>8.3333333333333304</v>
      </c>
      <c r="BH205">
        <v>16.6666666666666</v>
      </c>
      <c r="BI205">
        <v>16.6666666666666</v>
      </c>
      <c r="BJ205">
        <v>16.6666666666666</v>
      </c>
      <c r="BK205">
        <v>50</v>
      </c>
      <c r="BL205">
        <v>8.3333333333333304</v>
      </c>
      <c r="BM205">
        <v>76</v>
      </c>
      <c r="BN205">
        <v>-12</v>
      </c>
      <c r="BO205">
        <v>-34</v>
      </c>
      <c r="BP205">
        <v>-8.8064516129032206</v>
      </c>
      <c r="BQ205">
        <v>-54.622895622895598</v>
      </c>
      <c r="BR205">
        <v>4.6002514142048998</v>
      </c>
    </row>
    <row r="206" spans="1:70" x14ac:dyDescent="0.2">
      <c r="A206" s="93"/>
      <c r="B206">
        <v>60619</v>
      </c>
      <c r="C206" s="94">
        <v>0.51831018518518512</v>
      </c>
      <c r="D206" s="95" t="s">
        <v>744</v>
      </c>
      <c r="E206" s="95"/>
      <c r="F206" t="s">
        <v>1081</v>
      </c>
      <c r="G206">
        <v>3</v>
      </c>
      <c r="H206">
        <v>945859</v>
      </c>
      <c r="I206" t="s">
        <v>866</v>
      </c>
      <c r="J206">
        <v>1</v>
      </c>
      <c r="K206">
        <v>99.3055555555555</v>
      </c>
      <c r="L206">
        <v>144</v>
      </c>
      <c r="M206">
        <v>689.55944055943996</v>
      </c>
      <c r="N206">
        <v>659</v>
      </c>
      <c r="O206">
        <v>708.72222222222194</v>
      </c>
      <c r="P206">
        <v>690.17142857142801</v>
      </c>
      <c r="Q206">
        <v>666.47222222222194</v>
      </c>
      <c r="R206">
        <v>692.888888888888</v>
      </c>
      <c r="S206">
        <v>681.5625</v>
      </c>
      <c r="T206">
        <v>766.91666666666595</v>
      </c>
      <c r="U206">
        <v>618.723404255319</v>
      </c>
      <c r="V206">
        <v>722.91666666666595</v>
      </c>
      <c r="W206">
        <v>797.91666666666595</v>
      </c>
      <c r="X206">
        <v>605.33333333333303</v>
      </c>
      <c r="Y206">
        <v>705.58333333333303</v>
      </c>
      <c r="Z206">
        <v>740.83333333333303</v>
      </c>
      <c r="AA206">
        <v>618.09090909090901</v>
      </c>
      <c r="AB206">
        <v>650.66666666666595</v>
      </c>
      <c r="AC206">
        <v>743</v>
      </c>
      <c r="AD206">
        <v>605.75</v>
      </c>
      <c r="AE206">
        <v>647.08333333333303</v>
      </c>
      <c r="AF206">
        <v>785.91666666666595</v>
      </c>
      <c r="AG206">
        <v>645.66666666666595</v>
      </c>
      <c r="AH206">
        <v>658</v>
      </c>
      <c r="AI206">
        <v>680</v>
      </c>
      <c r="AJ206">
        <v>647.5</v>
      </c>
      <c r="AK206">
        <v>665</v>
      </c>
      <c r="AL206">
        <v>630</v>
      </c>
      <c r="AM206">
        <v>751</v>
      </c>
      <c r="AN206">
        <v>595</v>
      </c>
      <c r="AO206">
        <v>630.5</v>
      </c>
      <c r="AP206">
        <v>825.5</v>
      </c>
      <c r="AQ206">
        <v>598</v>
      </c>
      <c r="AR206">
        <v>695</v>
      </c>
      <c r="AS206">
        <v>703.5</v>
      </c>
      <c r="AT206">
        <v>578</v>
      </c>
      <c r="AU206">
        <v>632.5</v>
      </c>
      <c r="AV206">
        <v>760</v>
      </c>
      <c r="AW206">
        <v>542</v>
      </c>
      <c r="AX206">
        <v>599</v>
      </c>
      <c r="AY206">
        <v>750.5</v>
      </c>
      <c r="AZ206">
        <v>613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8.3333333333333304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10.5</v>
      </c>
      <c r="BN206">
        <v>15</v>
      </c>
      <c r="BO206">
        <v>121</v>
      </c>
      <c r="BP206">
        <v>42.25</v>
      </c>
      <c r="BQ206">
        <v>-2.71746031746031</v>
      </c>
      <c r="BR206">
        <v>85.3541666666666</v>
      </c>
    </row>
    <row r="207" spans="1:70" x14ac:dyDescent="0.2">
      <c r="A207" s="91"/>
      <c r="B207">
        <v>60619</v>
      </c>
      <c r="C207" s="94">
        <v>0.5163078703703704</v>
      </c>
      <c r="D207" s="95" t="s">
        <v>746</v>
      </c>
      <c r="E207" s="95"/>
      <c r="F207" t="s">
        <v>1082</v>
      </c>
      <c r="G207">
        <v>3</v>
      </c>
      <c r="H207">
        <v>949405</v>
      </c>
      <c r="I207" t="s">
        <v>868</v>
      </c>
      <c r="J207">
        <v>1</v>
      </c>
      <c r="K207">
        <v>91.6666666666666</v>
      </c>
      <c r="L207">
        <v>144</v>
      </c>
      <c r="M207">
        <v>889.13636363636294</v>
      </c>
      <c r="N207">
        <v>854.5</v>
      </c>
      <c r="O207">
        <v>938.5</v>
      </c>
      <c r="P207">
        <v>900.54285714285697</v>
      </c>
      <c r="Q207">
        <v>860.7</v>
      </c>
      <c r="R207">
        <v>846.45161290322505</v>
      </c>
      <c r="S207">
        <v>957.22222222222194</v>
      </c>
      <c r="T207">
        <v>891.13636363636294</v>
      </c>
      <c r="U207">
        <v>815.83720930232505</v>
      </c>
      <c r="V207">
        <v>1001.83333333333</v>
      </c>
      <c r="W207">
        <v>957.25</v>
      </c>
      <c r="X207">
        <v>856.41666666666595</v>
      </c>
      <c r="Y207">
        <v>983.58333333333303</v>
      </c>
      <c r="Z207">
        <v>857.58333333333303</v>
      </c>
      <c r="AA207">
        <v>856.81818181818096</v>
      </c>
      <c r="AB207">
        <v>963.2</v>
      </c>
      <c r="AC207">
        <v>817.81818181818096</v>
      </c>
      <c r="AD207">
        <v>799.22222222222194</v>
      </c>
      <c r="AE207">
        <v>874.36363636363603</v>
      </c>
      <c r="AF207">
        <v>937.33333333333303</v>
      </c>
      <c r="AG207">
        <v>744.18181818181802</v>
      </c>
      <c r="AH207">
        <v>897</v>
      </c>
      <c r="AI207">
        <v>869</v>
      </c>
      <c r="AJ207">
        <v>816.5</v>
      </c>
      <c r="AK207">
        <v>805</v>
      </c>
      <c r="AL207">
        <v>886</v>
      </c>
      <c r="AM207">
        <v>873</v>
      </c>
      <c r="AN207">
        <v>761</v>
      </c>
      <c r="AO207">
        <v>1069</v>
      </c>
      <c r="AP207">
        <v>990.5</v>
      </c>
      <c r="AQ207">
        <v>789</v>
      </c>
      <c r="AR207">
        <v>904.5</v>
      </c>
      <c r="AS207">
        <v>845.5</v>
      </c>
      <c r="AT207">
        <v>813</v>
      </c>
      <c r="AU207">
        <v>859</v>
      </c>
      <c r="AV207">
        <v>787</v>
      </c>
      <c r="AW207">
        <v>712</v>
      </c>
      <c r="AX207">
        <v>864</v>
      </c>
      <c r="AY207">
        <v>886</v>
      </c>
      <c r="AZ207">
        <v>729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8.3333333333333304</v>
      </c>
      <c r="BG207">
        <v>16.6666666666666</v>
      </c>
      <c r="BH207">
        <v>8.3333333333333304</v>
      </c>
      <c r="BI207">
        <v>25</v>
      </c>
      <c r="BJ207">
        <v>8.3333333333333304</v>
      </c>
      <c r="BK207">
        <v>25</v>
      </c>
      <c r="BL207">
        <v>8.3333333333333304</v>
      </c>
      <c r="BM207">
        <v>80.5</v>
      </c>
      <c r="BN207">
        <v>64</v>
      </c>
      <c r="BO207">
        <v>-13</v>
      </c>
      <c r="BP207">
        <v>77.799999999999898</v>
      </c>
      <c r="BQ207">
        <v>54.091244239631202</v>
      </c>
      <c r="BR207">
        <v>-66.085858585858503</v>
      </c>
    </row>
    <row r="208" spans="1:70" x14ac:dyDescent="0.2">
      <c r="A208" s="93"/>
      <c r="B208">
        <v>60619</v>
      </c>
      <c r="C208" s="94">
        <v>0.52939814814814812</v>
      </c>
      <c r="D208" s="95" t="s">
        <v>748</v>
      </c>
      <c r="E208" s="95"/>
      <c r="F208" t="s">
        <v>1083</v>
      </c>
      <c r="G208">
        <v>3</v>
      </c>
      <c r="H208">
        <v>994632</v>
      </c>
      <c r="I208" t="s">
        <v>866</v>
      </c>
      <c r="J208">
        <v>1</v>
      </c>
      <c r="K208">
        <v>97.2222222222222</v>
      </c>
      <c r="L208">
        <v>144</v>
      </c>
      <c r="M208">
        <v>744.38571428571402</v>
      </c>
      <c r="N208">
        <v>719</v>
      </c>
      <c r="O208">
        <v>822.61111111111097</v>
      </c>
      <c r="P208">
        <v>738.64705882352905</v>
      </c>
      <c r="Q208">
        <v>728.94285714285695</v>
      </c>
      <c r="R208">
        <v>684.94285714285695</v>
      </c>
      <c r="S208">
        <v>720.97872340425499</v>
      </c>
      <c r="T208">
        <v>834.44680851063799</v>
      </c>
      <c r="U208">
        <v>676.28260869565202</v>
      </c>
      <c r="V208">
        <v>863</v>
      </c>
      <c r="W208">
        <v>888.25</v>
      </c>
      <c r="X208">
        <v>716.58333333333303</v>
      </c>
      <c r="Y208">
        <v>729.33333333333303</v>
      </c>
      <c r="Z208">
        <v>817.09090909090901</v>
      </c>
      <c r="AA208">
        <v>670.36363636363603</v>
      </c>
      <c r="AB208">
        <v>696.66666666666595</v>
      </c>
      <c r="AC208">
        <v>802.08333333333303</v>
      </c>
      <c r="AD208">
        <v>684.36363636363603</v>
      </c>
      <c r="AE208">
        <v>583.45454545454504</v>
      </c>
      <c r="AF208">
        <v>828.91666666666595</v>
      </c>
      <c r="AG208">
        <v>634</v>
      </c>
      <c r="AH208">
        <v>782</v>
      </c>
      <c r="AI208">
        <v>713</v>
      </c>
      <c r="AJ208">
        <v>758</v>
      </c>
      <c r="AK208">
        <v>599</v>
      </c>
      <c r="AL208">
        <v>690</v>
      </c>
      <c r="AM208">
        <v>785</v>
      </c>
      <c r="AN208">
        <v>635</v>
      </c>
      <c r="AO208">
        <v>830</v>
      </c>
      <c r="AP208">
        <v>818.5</v>
      </c>
      <c r="AQ208">
        <v>643</v>
      </c>
      <c r="AR208">
        <v>729</v>
      </c>
      <c r="AS208">
        <v>803</v>
      </c>
      <c r="AT208">
        <v>639</v>
      </c>
      <c r="AU208">
        <v>679.5</v>
      </c>
      <c r="AV208">
        <v>809.5</v>
      </c>
      <c r="AW208">
        <v>641</v>
      </c>
      <c r="AX208">
        <v>562</v>
      </c>
      <c r="AY208">
        <v>760.5</v>
      </c>
      <c r="AZ208">
        <v>612</v>
      </c>
      <c r="BA208">
        <v>0</v>
      </c>
      <c r="BB208">
        <v>0</v>
      </c>
      <c r="BC208">
        <v>0</v>
      </c>
      <c r="BD208">
        <v>0</v>
      </c>
      <c r="BE208">
        <v>8.3333333333333304</v>
      </c>
      <c r="BF208">
        <v>8.3333333333333304</v>
      </c>
      <c r="BG208">
        <v>0</v>
      </c>
      <c r="BH208">
        <v>0</v>
      </c>
      <c r="BI208">
        <v>8.3333333333333304</v>
      </c>
      <c r="BJ208">
        <v>8.3333333333333304</v>
      </c>
      <c r="BK208">
        <v>0</v>
      </c>
      <c r="BL208">
        <v>0</v>
      </c>
      <c r="BM208">
        <v>24</v>
      </c>
      <c r="BN208">
        <v>114</v>
      </c>
      <c r="BO208">
        <v>95</v>
      </c>
      <c r="BP208">
        <v>93.668253968253893</v>
      </c>
      <c r="BQ208">
        <v>53.704201680672199</v>
      </c>
      <c r="BR208">
        <v>113.46808510638201</v>
      </c>
    </row>
    <row r="209" spans="1:70" x14ac:dyDescent="0.2">
      <c r="A209" s="100"/>
      <c r="B209">
        <v>60619</v>
      </c>
      <c r="C209" s="94">
        <v>0.52754629629629635</v>
      </c>
      <c r="D209" s="95" t="s">
        <v>750</v>
      </c>
      <c r="E209" s="95"/>
      <c r="F209" t="s">
        <v>1084</v>
      </c>
      <c r="G209">
        <v>3</v>
      </c>
      <c r="H209">
        <v>805562</v>
      </c>
      <c r="I209" t="s">
        <v>866</v>
      </c>
      <c r="J209">
        <v>1</v>
      </c>
      <c r="K209">
        <v>93.0555555555555</v>
      </c>
      <c r="L209">
        <v>144</v>
      </c>
      <c r="M209">
        <v>816.48507462686496</v>
      </c>
      <c r="N209">
        <v>772.5</v>
      </c>
      <c r="O209">
        <v>843.63333333333298</v>
      </c>
      <c r="P209">
        <v>872.39999999999895</v>
      </c>
      <c r="Q209">
        <v>768.82857142857097</v>
      </c>
      <c r="R209">
        <v>784.02941176470495</v>
      </c>
      <c r="S209">
        <v>831.52083333333303</v>
      </c>
      <c r="T209">
        <v>822.73809523809496</v>
      </c>
      <c r="U209">
        <v>794.11363636363603</v>
      </c>
      <c r="V209">
        <v>840.41666666666595</v>
      </c>
      <c r="W209">
        <v>800.75</v>
      </c>
      <c r="X209">
        <v>881.79999999999905</v>
      </c>
      <c r="Y209">
        <v>920</v>
      </c>
      <c r="Z209">
        <v>800.36363636363603</v>
      </c>
      <c r="AA209">
        <v>890.83333333333303</v>
      </c>
      <c r="AB209">
        <v>793.91666666666595</v>
      </c>
      <c r="AC209">
        <v>786.66666666666595</v>
      </c>
      <c r="AD209">
        <v>722</v>
      </c>
      <c r="AE209">
        <v>771.75</v>
      </c>
      <c r="AF209">
        <v>900.45454545454504</v>
      </c>
      <c r="AG209">
        <v>681</v>
      </c>
      <c r="AH209">
        <v>807.5</v>
      </c>
      <c r="AI209">
        <v>821</v>
      </c>
      <c r="AJ209">
        <v>707</v>
      </c>
      <c r="AK209">
        <v>710</v>
      </c>
      <c r="AL209">
        <v>779</v>
      </c>
      <c r="AM209">
        <v>747</v>
      </c>
      <c r="AN209">
        <v>818</v>
      </c>
      <c r="AO209">
        <v>760.5</v>
      </c>
      <c r="AP209">
        <v>736</v>
      </c>
      <c r="AQ209">
        <v>874</v>
      </c>
      <c r="AR209">
        <v>823</v>
      </c>
      <c r="AS209">
        <v>736</v>
      </c>
      <c r="AT209">
        <v>1019</v>
      </c>
      <c r="AU209">
        <v>717.5</v>
      </c>
      <c r="AV209">
        <v>767.5</v>
      </c>
      <c r="AW209">
        <v>643</v>
      </c>
      <c r="AX209">
        <v>754</v>
      </c>
      <c r="AY209">
        <v>807</v>
      </c>
      <c r="AZ209">
        <v>615</v>
      </c>
      <c r="BA209">
        <v>0</v>
      </c>
      <c r="BB209">
        <v>33.3333333333333</v>
      </c>
      <c r="BC209">
        <v>16.6666666666666</v>
      </c>
      <c r="BD209">
        <v>0</v>
      </c>
      <c r="BE209">
        <v>8.3333333333333304</v>
      </c>
      <c r="BF209">
        <v>0</v>
      </c>
      <c r="BG209">
        <v>0</v>
      </c>
      <c r="BH209">
        <v>0</v>
      </c>
      <c r="BI209">
        <v>8.3333333333333304</v>
      </c>
      <c r="BJ209">
        <v>0</v>
      </c>
      <c r="BK209">
        <v>8.3333333333333304</v>
      </c>
      <c r="BL209">
        <v>8.3333333333333304</v>
      </c>
      <c r="BM209">
        <v>100.5</v>
      </c>
      <c r="BN209">
        <v>111</v>
      </c>
      <c r="BO209">
        <v>-32</v>
      </c>
      <c r="BP209">
        <v>74.804761904761904</v>
      </c>
      <c r="BQ209">
        <v>88.370588235294093</v>
      </c>
      <c r="BR209">
        <v>-8.7827380952380896</v>
      </c>
    </row>
    <row r="210" spans="1:70" x14ac:dyDescent="0.2">
      <c r="A210" s="91"/>
      <c r="B210">
        <v>60619</v>
      </c>
      <c r="C210" s="94">
        <v>0.52767361111111111</v>
      </c>
      <c r="D210" s="95" t="s">
        <v>752</v>
      </c>
      <c r="E210" s="95"/>
      <c r="F210" t="s">
        <v>1085</v>
      </c>
      <c r="G210">
        <v>3</v>
      </c>
      <c r="H210">
        <v>1141896</v>
      </c>
      <c r="I210" t="s">
        <v>868</v>
      </c>
      <c r="J210">
        <v>1</v>
      </c>
      <c r="K210">
        <v>98.6111111111111</v>
      </c>
      <c r="L210">
        <v>144</v>
      </c>
      <c r="M210">
        <v>620.28873239436598</v>
      </c>
      <c r="N210">
        <v>588</v>
      </c>
      <c r="O210">
        <v>669.42857142857099</v>
      </c>
      <c r="P210">
        <v>600.388888888888</v>
      </c>
      <c r="Q210">
        <v>614.27777777777703</v>
      </c>
      <c r="R210">
        <v>597.79999999999905</v>
      </c>
      <c r="S210">
        <v>576.45833333333303</v>
      </c>
      <c r="T210">
        <v>694.89130434782601</v>
      </c>
      <c r="U210">
        <v>592.625</v>
      </c>
      <c r="V210">
        <v>613.16666666666595</v>
      </c>
      <c r="W210">
        <v>740.18181818181802</v>
      </c>
      <c r="X210">
        <v>660.83333333333303</v>
      </c>
      <c r="Y210">
        <v>568.83333333333303</v>
      </c>
      <c r="Z210">
        <v>675.91666666666595</v>
      </c>
      <c r="AA210">
        <v>556.41666666666595</v>
      </c>
      <c r="AB210">
        <v>550.41666666666595</v>
      </c>
      <c r="AC210">
        <v>721.58333333333303</v>
      </c>
      <c r="AD210">
        <v>570.83333333333303</v>
      </c>
      <c r="AE210">
        <v>573.41666666666595</v>
      </c>
      <c r="AF210">
        <v>641.18181818181802</v>
      </c>
      <c r="AG210">
        <v>582.41666666666595</v>
      </c>
      <c r="AH210">
        <v>665</v>
      </c>
      <c r="AI210">
        <v>596.5</v>
      </c>
      <c r="AJ210">
        <v>572</v>
      </c>
      <c r="AK210">
        <v>524</v>
      </c>
      <c r="AL210">
        <v>550</v>
      </c>
      <c r="AM210">
        <v>698</v>
      </c>
      <c r="AN210">
        <v>573</v>
      </c>
      <c r="AO210">
        <v>594.5</v>
      </c>
      <c r="AP210">
        <v>741</v>
      </c>
      <c r="AQ210">
        <v>626</v>
      </c>
      <c r="AR210">
        <v>553</v>
      </c>
      <c r="AS210">
        <v>668.5</v>
      </c>
      <c r="AT210">
        <v>571</v>
      </c>
      <c r="AU210">
        <v>529.5</v>
      </c>
      <c r="AV210">
        <v>695</v>
      </c>
      <c r="AW210">
        <v>541</v>
      </c>
      <c r="AX210">
        <v>513</v>
      </c>
      <c r="AY210">
        <v>535</v>
      </c>
      <c r="AZ210">
        <v>554.5</v>
      </c>
      <c r="BA210">
        <v>0</v>
      </c>
      <c r="BB210">
        <v>8.3333333333333304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8.3333333333333304</v>
      </c>
      <c r="BL210">
        <v>0</v>
      </c>
      <c r="BM210">
        <v>93</v>
      </c>
      <c r="BN210">
        <v>72.5</v>
      </c>
      <c r="BO210">
        <v>148</v>
      </c>
      <c r="BP210">
        <v>55.150793650793602</v>
      </c>
      <c r="BQ210">
        <v>2.5888888888889499</v>
      </c>
      <c r="BR210">
        <v>118.432971014492</v>
      </c>
    </row>
    <row r="211" spans="1:70" x14ac:dyDescent="0.2">
      <c r="A211" s="110"/>
      <c r="B211">
        <v>61219</v>
      </c>
      <c r="C211" s="94">
        <v>0.59520833333333334</v>
      </c>
      <c r="D211" s="95" t="s">
        <v>756</v>
      </c>
      <c r="E211" s="95"/>
      <c r="F211" t="s">
        <v>1086</v>
      </c>
      <c r="G211">
        <v>5</v>
      </c>
      <c r="H211">
        <v>885160</v>
      </c>
      <c r="I211" t="s">
        <v>866</v>
      </c>
      <c r="J211">
        <v>1</v>
      </c>
      <c r="K211">
        <v>68.75</v>
      </c>
      <c r="L211">
        <v>144</v>
      </c>
      <c r="M211">
        <v>1126.58585858585</v>
      </c>
      <c r="N211">
        <v>1149</v>
      </c>
      <c r="O211">
        <v>1184.4642857142801</v>
      </c>
      <c r="P211">
        <v>1074.45454545454</v>
      </c>
      <c r="Q211">
        <v>1127.9583333333301</v>
      </c>
      <c r="R211">
        <v>1106.3199999999899</v>
      </c>
      <c r="S211">
        <v>1159.77419354838</v>
      </c>
      <c r="T211">
        <v>1235.1111111111099</v>
      </c>
      <c r="U211">
        <v>1030.0243902438999</v>
      </c>
      <c r="V211">
        <v>1211.1111111111099</v>
      </c>
      <c r="W211">
        <v>1322.375</v>
      </c>
      <c r="X211">
        <v>1062.3636363636299</v>
      </c>
      <c r="Y211">
        <v>1089.5999999999899</v>
      </c>
      <c r="Z211">
        <v>1210.2857142857099</v>
      </c>
      <c r="AA211">
        <v>971.79999999999905</v>
      </c>
      <c r="AB211">
        <v>1158.0999999999899</v>
      </c>
      <c r="AC211">
        <v>1285.79999999999</v>
      </c>
      <c r="AD211">
        <v>1006.77777777777</v>
      </c>
      <c r="AE211">
        <v>1146.2857142857099</v>
      </c>
      <c r="AF211">
        <v>1124</v>
      </c>
      <c r="AG211">
        <v>1069.6363636363601</v>
      </c>
      <c r="AH211">
        <v>1176.5</v>
      </c>
      <c r="AI211">
        <v>1163</v>
      </c>
      <c r="AJ211">
        <v>1149</v>
      </c>
      <c r="AK211">
        <v>1133</v>
      </c>
      <c r="AL211">
        <v>1149</v>
      </c>
      <c r="AM211">
        <v>1262</v>
      </c>
      <c r="AN211">
        <v>1056</v>
      </c>
      <c r="AO211">
        <v>1140</v>
      </c>
      <c r="AP211">
        <v>1348</v>
      </c>
      <c r="AQ211">
        <v>1080</v>
      </c>
      <c r="AR211">
        <v>1139</v>
      </c>
      <c r="AS211">
        <v>1271</v>
      </c>
      <c r="AT211">
        <v>1073</v>
      </c>
      <c r="AU211">
        <v>1155</v>
      </c>
      <c r="AV211">
        <v>1203</v>
      </c>
      <c r="AW211">
        <v>1015</v>
      </c>
      <c r="AX211">
        <v>1231</v>
      </c>
      <c r="AY211">
        <v>1220</v>
      </c>
      <c r="AZ211">
        <v>1056</v>
      </c>
      <c r="BA211">
        <v>25</v>
      </c>
      <c r="BB211">
        <v>33.3333333333333</v>
      </c>
      <c r="BC211">
        <v>8.3333333333333304</v>
      </c>
      <c r="BD211">
        <v>58.3333333333333</v>
      </c>
      <c r="BE211">
        <v>41.6666666666666</v>
      </c>
      <c r="BF211">
        <v>16.6666666666666</v>
      </c>
      <c r="BG211">
        <v>16.6666666666666</v>
      </c>
      <c r="BH211">
        <v>58.3333333333333</v>
      </c>
      <c r="BI211">
        <v>25</v>
      </c>
      <c r="BJ211">
        <v>41.6666666666666</v>
      </c>
      <c r="BK211">
        <v>41.6666666666666</v>
      </c>
      <c r="BL211">
        <v>8.3333333333333304</v>
      </c>
      <c r="BM211">
        <v>27.5</v>
      </c>
      <c r="BN211">
        <v>30</v>
      </c>
      <c r="BO211">
        <v>113</v>
      </c>
      <c r="BP211">
        <v>56.505952380952301</v>
      </c>
      <c r="BQ211">
        <v>-31.865454545454501</v>
      </c>
      <c r="BR211">
        <v>75.336917562723997</v>
      </c>
    </row>
    <row r="212" spans="1:70" x14ac:dyDescent="0.2">
      <c r="A212" s="91"/>
      <c r="B212">
        <v>61219</v>
      </c>
      <c r="C212" s="94">
        <v>0.59715277777777775</v>
      </c>
      <c r="D212" s="95" t="s">
        <v>758</v>
      </c>
      <c r="E212" s="95"/>
      <c r="F212" t="s">
        <v>1087</v>
      </c>
      <c r="H212">
        <v>716500</v>
      </c>
      <c r="I212" t="s">
        <v>868</v>
      </c>
      <c r="J212">
        <v>1</v>
      </c>
      <c r="K212">
        <v>87.5</v>
      </c>
      <c r="L212">
        <v>144</v>
      </c>
      <c r="M212">
        <v>750.76190476190402</v>
      </c>
      <c r="N212">
        <v>725.5</v>
      </c>
      <c r="O212">
        <v>787.81818181818096</v>
      </c>
      <c r="P212">
        <v>797.46875</v>
      </c>
      <c r="Q212">
        <v>736.5</v>
      </c>
      <c r="R212">
        <v>672.79310344827502</v>
      </c>
      <c r="S212">
        <v>734.88372093023202</v>
      </c>
      <c r="T212">
        <v>806.71428571428498</v>
      </c>
      <c r="U212">
        <v>710.09756097560899</v>
      </c>
      <c r="V212">
        <v>757.83333333333303</v>
      </c>
      <c r="W212">
        <v>818.83333333333303</v>
      </c>
      <c r="X212">
        <v>786.444444444444</v>
      </c>
      <c r="Y212">
        <v>853</v>
      </c>
      <c r="Z212">
        <v>829.27272727272702</v>
      </c>
      <c r="AA212">
        <v>715.18181818181802</v>
      </c>
      <c r="AB212">
        <v>723.2</v>
      </c>
      <c r="AC212">
        <v>807.7</v>
      </c>
      <c r="AD212">
        <v>688.25</v>
      </c>
      <c r="AE212">
        <v>613.09090909090901</v>
      </c>
      <c r="AF212">
        <v>761.888888888888</v>
      </c>
      <c r="AG212">
        <v>656.66666666666595</v>
      </c>
      <c r="AH212">
        <v>759</v>
      </c>
      <c r="AI212">
        <v>748</v>
      </c>
      <c r="AJ212">
        <v>714</v>
      </c>
      <c r="AK212">
        <v>656</v>
      </c>
      <c r="AL212">
        <v>693</v>
      </c>
      <c r="AM212">
        <v>783</v>
      </c>
      <c r="AN212">
        <v>671</v>
      </c>
      <c r="AO212">
        <v>726</v>
      </c>
      <c r="AP212">
        <v>778.5</v>
      </c>
      <c r="AQ212">
        <v>737</v>
      </c>
      <c r="AR212">
        <v>744.5</v>
      </c>
      <c r="AS212">
        <v>785</v>
      </c>
      <c r="AT212">
        <v>673</v>
      </c>
      <c r="AU212">
        <v>688</v>
      </c>
      <c r="AV212">
        <v>780.5</v>
      </c>
      <c r="AW212">
        <v>684.5</v>
      </c>
      <c r="AX212">
        <v>605</v>
      </c>
      <c r="AY212">
        <v>738</v>
      </c>
      <c r="AZ212">
        <v>656</v>
      </c>
      <c r="BA212">
        <v>0</v>
      </c>
      <c r="BB212">
        <v>0</v>
      </c>
      <c r="BC212">
        <v>25</v>
      </c>
      <c r="BD212">
        <v>16.6666666666666</v>
      </c>
      <c r="BE212">
        <v>8.3333333333333304</v>
      </c>
      <c r="BF212">
        <v>8.3333333333333304</v>
      </c>
      <c r="BG212">
        <v>16.6666666666666</v>
      </c>
      <c r="BH212">
        <v>16.6666666666666</v>
      </c>
      <c r="BI212">
        <v>0</v>
      </c>
      <c r="BJ212">
        <v>8.3333333333333304</v>
      </c>
      <c r="BK212">
        <v>25</v>
      </c>
      <c r="BL212">
        <v>25</v>
      </c>
      <c r="BM212">
        <v>45</v>
      </c>
      <c r="BN212">
        <v>92</v>
      </c>
      <c r="BO212">
        <v>90</v>
      </c>
      <c r="BP212">
        <v>51.318181818181799</v>
      </c>
      <c r="BQ212">
        <v>124.675646551724</v>
      </c>
      <c r="BR212">
        <v>71.830564784052996</v>
      </c>
    </row>
    <row r="213" spans="1:70" x14ac:dyDescent="0.2">
      <c r="A213" s="93"/>
      <c r="B213">
        <v>61219</v>
      </c>
      <c r="C213" s="94">
        <v>0.59531250000000002</v>
      </c>
      <c r="D213" s="95" t="s">
        <v>760</v>
      </c>
      <c r="E213" s="95"/>
      <c r="F213" t="s">
        <v>1088</v>
      </c>
      <c r="G213">
        <v>5</v>
      </c>
      <c r="H213">
        <v>981695</v>
      </c>
      <c r="I213" t="s">
        <v>866</v>
      </c>
      <c r="J213">
        <v>1</v>
      </c>
      <c r="K213">
        <v>71.5277777777777</v>
      </c>
      <c r="L213">
        <v>144</v>
      </c>
      <c r="M213">
        <v>1052.1359223300899</v>
      </c>
      <c r="N213">
        <v>1027</v>
      </c>
      <c r="O213">
        <v>1062</v>
      </c>
      <c r="P213">
        <v>1115.6666666666599</v>
      </c>
      <c r="Q213">
        <v>987.37931034482699</v>
      </c>
      <c r="R213">
        <v>1050.8518518518499</v>
      </c>
      <c r="S213">
        <v>1073.3243243243201</v>
      </c>
      <c r="T213">
        <v>1124.07407407407</v>
      </c>
      <c r="U213">
        <v>982.23076923076906</v>
      </c>
      <c r="V213">
        <v>1086.2857142857099</v>
      </c>
      <c r="W213">
        <v>1219.5999999999899</v>
      </c>
      <c r="X213">
        <v>942.25</v>
      </c>
      <c r="Y213">
        <v>1121.79999999999</v>
      </c>
      <c r="Z213">
        <v>1137.1666666666599</v>
      </c>
      <c r="AA213">
        <v>1098.3636363636299</v>
      </c>
      <c r="AB213">
        <v>1039.1818181818101</v>
      </c>
      <c r="AC213">
        <v>979.75</v>
      </c>
      <c r="AD213">
        <v>936.5</v>
      </c>
      <c r="AE213">
        <v>1051.1111111111099</v>
      </c>
      <c r="AF213">
        <v>1198.875</v>
      </c>
      <c r="AG213">
        <v>932.2</v>
      </c>
      <c r="AH213">
        <v>992</v>
      </c>
      <c r="AI213">
        <v>1130</v>
      </c>
      <c r="AJ213">
        <v>972</v>
      </c>
      <c r="AK213">
        <v>979</v>
      </c>
      <c r="AL213">
        <v>1087</v>
      </c>
      <c r="AM213">
        <v>1074</v>
      </c>
      <c r="AN213">
        <v>898</v>
      </c>
      <c r="AO213">
        <v>1027</v>
      </c>
      <c r="AP213">
        <v>1297</v>
      </c>
      <c r="AQ213">
        <v>855</v>
      </c>
      <c r="AR213">
        <v>1110.5</v>
      </c>
      <c r="AS213">
        <v>1038</v>
      </c>
      <c r="AT213">
        <v>1147</v>
      </c>
      <c r="AU213">
        <v>1075</v>
      </c>
      <c r="AV213">
        <v>1002</v>
      </c>
      <c r="AW213">
        <v>887</v>
      </c>
      <c r="AX213">
        <v>1067</v>
      </c>
      <c r="AY213">
        <v>1244</v>
      </c>
      <c r="AZ213">
        <v>838.5</v>
      </c>
      <c r="BA213">
        <v>41.6666666666666</v>
      </c>
      <c r="BB213">
        <v>58.3333333333333</v>
      </c>
      <c r="BC213">
        <v>33.3333333333333</v>
      </c>
      <c r="BD213">
        <v>16.6666666666666</v>
      </c>
      <c r="BE213">
        <v>50</v>
      </c>
      <c r="BF213">
        <v>8.3333333333333304</v>
      </c>
      <c r="BG213">
        <v>8.3333333333333304</v>
      </c>
      <c r="BH213">
        <v>33.3333333333333</v>
      </c>
      <c r="BI213">
        <v>16.6666666666666</v>
      </c>
      <c r="BJ213">
        <v>25</v>
      </c>
      <c r="BK213">
        <v>33.3333333333333</v>
      </c>
      <c r="BL213">
        <v>16.6666666666666</v>
      </c>
      <c r="BM213">
        <v>20</v>
      </c>
      <c r="BN213">
        <v>151</v>
      </c>
      <c r="BO213">
        <v>-13</v>
      </c>
      <c r="BP213">
        <v>74.620689655172399</v>
      </c>
      <c r="BQ213">
        <v>64.814814814814795</v>
      </c>
      <c r="BR213">
        <v>50.749749749749697</v>
      </c>
    </row>
    <row r="214" spans="1:70" x14ac:dyDescent="0.2">
      <c r="A214" s="93"/>
      <c r="B214">
        <v>61219</v>
      </c>
      <c r="C214" s="94">
        <v>0.60690972222222228</v>
      </c>
      <c r="D214" s="95" t="s">
        <v>762</v>
      </c>
      <c r="E214" s="95"/>
      <c r="F214" t="s">
        <v>1089</v>
      </c>
      <c r="G214">
        <v>5</v>
      </c>
      <c r="H214">
        <v>946416</v>
      </c>
      <c r="I214" t="s">
        <v>866</v>
      </c>
      <c r="J214">
        <v>1</v>
      </c>
      <c r="K214">
        <v>71.5277777777777</v>
      </c>
      <c r="L214">
        <v>144</v>
      </c>
      <c r="M214">
        <v>914.11650485436803</v>
      </c>
      <c r="N214">
        <v>868</v>
      </c>
      <c r="O214">
        <v>970.62962962962899</v>
      </c>
      <c r="P214">
        <v>843.67857142857099</v>
      </c>
      <c r="Q214">
        <v>911.58333333333303</v>
      </c>
      <c r="R214">
        <v>935.25</v>
      </c>
      <c r="S214">
        <v>902.16666666666595</v>
      </c>
      <c r="T214">
        <v>1042.2333333333299</v>
      </c>
      <c r="U214">
        <v>821.86486486486399</v>
      </c>
      <c r="V214">
        <v>944.5</v>
      </c>
      <c r="W214">
        <v>1059.2222222222199</v>
      </c>
      <c r="X214">
        <v>911.79999999999905</v>
      </c>
      <c r="Y214">
        <v>903.6</v>
      </c>
      <c r="Z214">
        <v>955.875</v>
      </c>
      <c r="AA214">
        <v>694</v>
      </c>
      <c r="AB214">
        <v>872.55555555555497</v>
      </c>
      <c r="AC214">
        <v>1046.5</v>
      </c>
      <c r="AD214">
        <v>860.66666666666595</v>
      </c>
      <c r="AE214">
        <v>892.55555555555497</v>
      </c>
      <c r="AF214">
        <v>1115.42857142857</v>
      </c>
      <c r="AG214">
        <v>825.625</v>
      </c>
      <c r="AH214">
        <v>947</v>
      </c>
      <c r="AI214">
        <v>831.5</v>
      </c>
      <c r="AJ214">
        <v>876</v>
      </c>
      <c r="AK214">
        <v>885</v>
      </c>
      <c r="AL214">
        <v>855.5</v>
      </c>
      <c r="AM214">
        <v>1075</v>
      </c>
      <c r="AN214">
        <v>788</v>
      </c>
      <c r="AO214">
        <v>865.5</v>
      </c>
      <c r="AP214">
        <v>1047</v>
      </c>
      <c r="AQ214">
        <v>927.5</v>
      </c>
      <c r="AR214">
        <v>836</v>
      </c>
      <c r="AS214">
        <v>939.5</v>
      </c>
      <c r="AT214">
        <v>654</v>
      </c>
      <c r="AU214">
        <v>867</v>
      </c>
      <c r="AV214">
        <v>1147.5</v>
      </c>
      <c r="AW214">
        <v>750</v>
      </c>
      <c r="AX214">
        <v>806</v>
      </c>
      <c r="AY214">
        <v>1120</v>
      </c>
      <c r="AZ214">
        <v>772.5</v>
      </c>
      <c r="BA214">
        <v>33.3333333333333</v>
      </c>
      <c r="BB214">
        <v>25</v>
      </c>
      <c r="BC214">
        <v>16.6666666666666</v>
      </c>
      <c r="BD214">
        <v>16.6666666666666</v>
      </c>
      <c r="BE214">
        <v>33.3333333333333</v>
      </c>
      <c r="BF214">
        <v>16.6666666666666</v>
      </c>
      <c r="BG214">
        <v>25</v>
      </c>
      <c r="BH214">
        <v>50</v>
      </c>
      <c r="BI214">
        <v>25</v>
      </c>
      <c r="BJ214">
        <v>25</v>
      </c>
      <c r="BK214">
        <v>41.6666666666666</v>
      </c>
      <c r="BL214">
        <v>33.3333333333333</v>
      </c>
      <c r="BM214">
        <v>71</v>
      </c>
      <c r="BN214">
        <v>-53.5</v>
      </c>
      <c r="BO214">
        <v>219.5</v>
      </c>
      <c r="BP214">
        <v>59.046296296296198</v>
      </c>
      <c r="BQ214">
        <v>-91.571428571428498</v>
      </c>
      <c r="BR214">
        <v>140.06666666666601</v>
      </c>
    </row>
    <row r="215" spans="1:70" x14ac:dyDescent="0.2">
      <c r="A215" s="93"/>
      <c r="B215">
        <v>61219</v>
      </c>
      <c r="C215" s="94">
        <v>0.61804398148148143</v>
      </c>
      <c r="D215" s="95" t="s">
        <v>764</v>
      </c>
      <c r="E215" s="95"/>
      <c r="F215" t="s">
        <v>1090</v>
      </c>
      <c r="G215">
        <v>5</v>
      </c>
      <c r="H215">
        <v>913448</v>
      </c>
      <c r="I215" t="s">
        <v>866</v>
      </c>
      <c r="J215">
        <v>1</v>
      </c>
      <c r="K215">
        <v>86.8055555555555</v>
      </c>
      <c r="L215">
        <v>144</v>
      </c>
      <c r="M215">
        <v>929.31200000000001</v>
      </c>
      <c r="N215">
        <v>885</v>
      </c>
      <c r="O215">
        <v>972.54545454545405</v>
      </c>
      <c r="P215">
        <v>948.15625</v>
      </c>
      <c r="Q215">
        <v>904.24137931034397</v>
      </c>
      <c r="R215">
        <v>887.29032258064501</v>
      </c>
      <c r="S215">
        <v>890.1</v>
      </c>
      <c r="T215">
        <v>1060.80952380952</v>
      </c>
      <c r="U215">
        <v>837.34883720930202</v>
      </c>
      <c r="V215">
        <v>965.54545454545405</v>
      </c>
      <c r="W215">
        <v>1148.8181818181799</v>
      </c>
      <c r="X215">
        <v>803.27272727272702</v>
      </c>
      <c r="Y215">
        <v>864.7</v>
      </c>
      <c r="Z215">
        <v>1067.1818181818101</v>
      </c>
      <c r="AA215">
        <v>905</v>
      </c>
      <c r="AB215">
        <v>875.66666666666595</v>
      </c>
      <c r="AC215">
        <v>1011.7</v>
      </c>
      <c r="AD215">
        <v>822.5</v>
      </c>
      <c r="AE215">
        <v>845.5</v>
      </c>
      <c r="AF215">
        <v>1006.1</v>
      </c>
      <c r="AG215">
        <v>817.27272727272702</v>
      </c>
      <c r="AH215">
        <v>869</v>
      </c>
      <c r="AI215">
        <v>931</v>
      </c>
      <c r="AJ215">
        <v>899</v>
      </c>
      <c r="AK215">
        <v>782</v>
      </c>
      <c r="AL215">
        <v>840.5</v>
      </c>
      <c r="AM215">
        <v>1031</v>
      </c>
      <c r="AN215">
        <v>834</v>
      </c>
      <c r="AO215">
        <v>841</v>
      </c>
      <c r="AP215">
        <v>1147</v>
      </c>
      <c r="AQ215">
        <v>834</v>
      </c>
      <c r="AR215">
        <v>925.5</v>
      </c>
      <c r="AS215">
        <v>1028</v>
      </c>
      <c r="AT215">
        <v>811</v>
      </c>
      <c r="AU215">
        <v>834</v>
      </c>
      <c r="AV215">
        <v>927.5</v>
      </c>
      <c r="AW215">
        <v>886</v>
      </c>
      <c r="AX215">
        <v>735</v>
      </c>
      <c r="AY215">
        <v>991</v>
      </c>
      <c r="AZ215">
        <v>782</v>
      </c>
      <c r="BA215">
        <v>8.3333333333333304</v>
      </c>
      <c r="BB215">
        <v>8.3333333333333304</v>
      </c>
      <c r="BC215">
        <v>8.3333333333333304</v>
      </c>
      <c r="BD215">
        <v>16.6666666666666</v>
      </c>
      <c r="BE215">
        <v>8.3333333333333304</v>
      </c>
      <c r="BF215">
        <v>8.3333333333333304</v>
      </c>
      <c r="BG215">
        <v>25</v>
      </c>
      <c r="BH215">
        <v>16.6666666666666</v>
      </c>
      <c r="BI215">
        <v>16.6666666666666</v>
      </c>
      <c r="BJ215">
        <v>16.6666666666666</v>
      </c>
      <c r="BK215">
        <v>16.6666666666666</v>
      </c>
      <c r="BL215">
        <v>8.3333333333333304</v>
      </c>
      <c r="BM215">
        <v>-30</v>
      </c>
      <c r="BN215">
        <v>149</v>
      </c>
      <c r="BO215">
        <v>190.5</v>
      </c>
      <c r="BP215">
        <v>68.304075235109707</v>
      </c>
      <c r="BQ215">
        <v>60.865927419354797</v>
      </c>
      <c r="BR215">
        <v>170.70952380952301</v>
      </c>
    </row>
    <row r="216" spans="1:70" x14ac:dyDescent="0.2">
      <c r="A216" s="110"/>
      <c r="B216">
        <v>61219</v>
      </c>
      <c r="C216" s="94">
        <v>0.6068634259259259</v>
      </c>
      <c r="D216" s="95" t="s">
        <v>766</v>
      </c>
      <c r="E216" s="95"/>
      <c r="F216" t="s">
        <v>1091</v>
      </c>
      <c r="G216">
        <v>5</v>
      </c>
      <c r="H216">
        <v>759656</v>
      </c>
      <c r="I216" t="s">
        <v>866</v>
      </c>
      <c r="J216">
        <v>1</v>
      </c>
      <c r="K216">
        <v>52.0833333333333</v>
      </c>
      <c r="L216">
        <v>144</v>
      </c>
      <c r="M216">
        <v>621.18666666666604</v>
      </c>
      <c r="N216">
        <v>627</v>
      </c>
      <c r="O216">
        <v>712.14999999999895</v>
      </c>
      <c r="P216">
        <v>604.875</v>
      </c>
      <c r="Q216">
        <v>694.05882352941103</v>
      </c>
      <c r="R216">
        <v>494.04545454545399</v>
      </c>
      <c r="S216">
        <v>664.26923076923003</v>
      </c>
      <c r="T216">
        <v>676.888888888888</v>
      </c>
      <c r="U216">
        <v>552.70967741935397</v>
      </c>
      <c r="V216">
        <v>754.5</v>
      </c>
      <c r="W216">
        <v>873.25</v>
      </c>
      <c r="X216">
        <v>589.25</v>
      </c>
      <c r="Y216">
        <v>719.5</v>
      </c>
      <c r="Z216">
        <v>566</v>
      </c>
      <c r="AA216">
        <v>516.16666666666595</v>
      </c>
      <c r="AB216">
        <v>723.83333333333303</v>
      </c>
      <c r="AC216">
        <v>832.5</v>
      </c>
      <c r="AD216">
        <v>589.42857142857099</v>
      </c>
      <c r="AE216">
        <v>429.166666666666</v>
      </c>
      <c r="AF216">
        <v>516.16666666666595</v>
      </c>
      <c r="AG216">
        <v>519.70000000000005</v>
      </c>
      <c r="AH216">
        <v>696</v>
      </c>
      <c r="AI216">
        <v>625.5</v>
      </c>
      <c r="AJ216">
        <v>627</v>
      </c>
      <c r="AK216">
        <v>487.5</v>
      </c>
      <c r="AL216">
        <v>694</v>
      </c>
      <c r="AM216">
        <v>672.5</v>
      </c>
      <c r="AN216">
        <v>550</v>
      </c>
      <c r="AO216">
        <v>728.5</v>
      </c>
      <c r="AP216">
        <v>859</v>
      </c>
      <c r="AQ216">
        <v>615.5</v>
      </c>
      <c r="AR216">
        <v>718</v>
      </c>
      <c r="AS216">
        <v>596.5</v>
      </c>
      <c r="AT216">
        <v>528</v>
      </c>
      <c r="AU216">
        <v>653</v>
      </c>
      <c r="AV216">
        <v>687.5</v>
      </c>
      <c r="AW216">
        <v>596</v>
      </c>
      <c r="AX216">
        <v>399</v>
      </c>
      <c r="AY216">
        <v>496.5</v>
      </c>
      <c r="AZ216">
        <v>537.5</v>
      </c>
      <c r="BA216">
        <v>33.3333333333333</v>
      </c>
      <c r="BB216">
        <v>66.6666666666666</v>
      </c>
      <c r="BC216">
        <v>33.3333333333333</v>
      </c>
      <c r="BD216">
        <v>50</v>
      </c>
      <c r="BE216">
        <v>66.6666666666666</v>
      </c>
      <c r="BF216">
        <v>50</v>
      </c>
      <c r="BG216">
        <v>50</v>
      </c>
      <c r="BH216">
        <v>66.6666666666666</v>
      </c>
      <c r="BI216">
        <v>41.6666666666666</v>
      </c>
      <c r="BJ216">
        <v>50</v>
      </c>
      <c r="BK216">
        <v>50</v>
      </c>
      <c r="BL216">
        <v>16.6666666666666</v>
      </c>
      <c r="BM216">
        <v>69</v>
      </c>
      <c r="BN216">
        <v>138</v>
      </c>
      <c r="BO216">
        <v>-21.5</v>
      </c>
      <c r="BP216">
        <v>18.091176470588199</v>
      </c>
      <c r="BQ216">
        <v>110.829545454545</v>
      </c>
      <c r="BR216">
        <v>12.6196581196581</v>
      </c>
    </row>
    <row r="217" spans="1:70" x14ac:dyDescent="0.2">
      <c r="A217" s="110"/>
      <c r="B217">
        <v>61219</v>
      </c>
      <c r="C217" s="94">
        <v>0.62827546296296299</v>
      </c>
      <c r="D217" s="95" t="s">
        <v>768</v>
      </c>
      <c r="E217" s="95"/>
      <c r="F217" t="s">
        <v>1092</v>
      </c>
      <c r="G217">
        <v>5</v>
      </c>
      <c r="H217">
        <v>862192</v>
      </c>
      <c r="I217" t="s">
        <v>866</v>
      </c>
      <c r="J217">
        <v>1</v>
      </c>
      <c r="K217">
        <v>97.2222222222222</v>
      </c>
      <c r="L217">
        <v>144</v>
      </c>
      <c r="M217">
        <v>1001.37857142857</v>
      </c>
      <c r="N217">
        <v>932</v>
      </c>
      <c r="O217">
        <v>1033.5999999999899</v>
      </c>
      <c r="P217">
        <v>969.88235294117601</v>
      </c>
      <c r="Q217">
        <v>1029.25</v>
      </c>
      <c r="R217">
        <v>971.08571428571395</v>
      </c>
      <c r="S217">
        <v>970.82608695652095</v>
      </c>
      <c r="T217">
        <v>1031.2127659574401</v>
      </c>
      <c r="U217">
        <v>1001.44680851063</v>
      </c>
      <c r="V217">
        <v>960.27272727272702</v>
      </c>
      <c r="W217">
        <v>1081.25</v>
      </c>
      <c r="X217">
        <v>1053.1666666666599</v>
      </c>
      <c r="Y217">
        <v>924.27272727272702</v>
      </c>
      <c r="Z217">
        <v>1093.75</v>
      </c>
      <c r="AA217">
        <v>880.36363636363603</v>
      </c>
      <c r="AB217">
        <v>1039.0833333333301</v>
      </c>
      <c r="AC217">
        <v>989.66666666666595</v>
      </c>
      <c r="AD217">
        <v>1059</v>
      </c>
      <c r="AE217">
        <v>954.91666666666595</v>
      </c>
      <c r="AF217">
        <v>953.72727272727195</v>
      </c>
      <c r="AG217">
        <v>1003.16666666666</v>
      </c>
      <c r="AH217">
        <v>992</v>
      </c>
      <c r="AI217">
        <v>919.5</v>
      </c>
      <c r="AJ217">
        <v>983.5</v>
      </c>
      <c r="AK217">
        <v>910</v>
      </c>
      <c r="AL217">
        <v>859.5</v>
      </c>
      <c r="AM217">
        <v>992</v>
      </c>
      <c r="AN217">
        <v>931</v>
      </c>
      <c r="AO217">
        <v>873</v>
      </c>
      <c r="AP217">
        <v>1046</v>
      </c>
      <c r="AQ217">
        <v>1072</v>
      </c>
      <c r="AR217">
        <v>841</v>
      </c>
      <c r="AS217">
        <v>1019</v>
      </c>
      <c r="AT217">
        <v>903</v>
      </c>
      <c r="AU217">
        <v>1036.5</v>
      </c>
      <c r="AV217">
        <v>937</v>
      </c>
      <c r="AW217">
        <v>1004.5</v>
      </c>
      <c r="AX217">
        <v>847.5</v>
      </c>
      <c r="AY217">
        <v>928</v>
      </c>
      <c r="AZ217">
        <v>990</v>
      </c>
      <c r="BA217">
        <v>8.3333333333333304</v>
      </c>
      <c r="BB217">
        <v>0</v>
      </c>
      <c r="BC217">
        <v>0</v>
      </c>
      <c r="BD217">
        <v>8.3333333333333304</v>
      </c>
      <c r="BE217">
        <v>0</v>
      </c>
      <c r="BF217">
        <v>8.3333333333333304</v>
      </c>
      <c r="BG217">
        <v>0</v>
      </c>
      <c r="BH217">
        <v>0</v>
      </c>
      <c r="BI217">
        <v>0</v>
      </c>
      <c r="BJ217">
        <v>0</v>
      </c>
      <c r="BK217">
        <v>8.3333333333333304</v>
      </c>
      <c r="BL217">
        <v>0</v>
      </c>
      <c r="BM217">
        <v>8.5</v>
      </c>
      <c r="BN217">
        <v>9.5</v>
      </c>
      <c r="BO217">
        <v>132.5</v>
      </c>
      <c r="BP217">
        <v>4.3499999999999899</v>
      </c>
      <c r="BQ217">
        <v>-1.20336134453781</v>
      </c>
      <c r="BR217">
        <v>60.386679000925</v>
      </c>
    </row>
    <row r="218" spans="1:70" x14ac:dyDescent="0.2">
      <c r="A218" s="91"/>
      <c r="B218">
        <v>61219</v>
      </c>
      <c r="C218" s="94">
        <v>0.6091550925925926</v>
      </c>
      <c r="D218" s="95" t="s">
        <v>770</v>
      </c>
      <c r="E218" s="95"/>
      <c r="F218" t="s">
        <v>1093</v>
      </c>
      <c r="G218">
        <v>5</v>
      </c>
      <c r="H218">
        <v>915772</v>
      </c>
      <c r="I218" t="s">
        <v>868</v>
      </c>
      <c r="J218">
        <v>1</v>
      </c>
      <c r="K218">
        <v>91.6666666666666</v>
      </c>
      <c r="L218">
        <v>144</v>
      </c>
      <c r="M218">
        <v>1004</v>
      </c>
      <c r="N218">
        <v>971.5</v>
      </c>
      <c r="O218">
        <v>1021.66666666666</v>
      </c>
      <c r="P218">
        <v>1042.14705882352</v>
      </c>
      <c r="Q218">
        <v>1003.67647058823</v>
      </c>
      <c r="R218">
        <v>943.70967741935397</v>
      </c>
      <c r="S218">
        <v>982.76086956521704</v>
      </c>
      <c r="T218">
        <v>1054.4090909090901</v>
      </c>
      <c r="U218">
        <v>974.45238095238005</v>
      </c>
      <c r="V218">
        <v>979.75</v>
      </c>
      <c r="W218">
        <v>1033.2</v>
      </c>
      <c r="X218">
        <v>1056.9090909090901</v>
      </c>
      <c r="Y218">
        <v>1023</v>
      </c>
      <c r="Z218">
        <v>1137.1666666666599</v>
      </c>
      <c r="AA218">
        <v>951.1</v>
      </c>
      <c r="AB218">
        <v>1011.63636363636</v>
      </c>
      <c r="AC218">
        <v>1068.1666666666599</v>
      </c>
      <c r="AD218">
        <v>925.36363636363603</v>
      </c>
      <c r="AE218">
        <v>913.27272727272702</v>
      </c>
      <c r="AF218">
        <v>959.79999999999905</v>
      </c>
      <c r="AG218">
        <v>961.1</v>
      </c>
      <c r="AH218">
        <v>994</v>
      </c>
      <c r="AI218">
        <v>1009</v>
      </c>
      <c r="AJ218">
        <v>950.5</v>
      </c>
      <c r="AK218">
        <v>863</v>
      </c>
      <c r="AL218">
        <v>963.5</v>
      </c>
      <c r="AM218">
        <v>981.5</v>
      </c>
      <c r="AN218">
        <v>927.5</v>
      </c>
      <c r="AO218">
        <v>986.5</v>
      </c>
      <c r="AP218">
        <v>942.5</v>
      </c>
      <c r="AQ218">
        <v>1037</v>
      </c>
      <c r="AR218">
        <v>1011.5</v>
      </c>
      <c r="AS218">
        <v>1086</v>
      </c>
      <c r="AT218">
        <v>915.5</v>
      </c>
      <c r="AU218">
        <v>1009</v>
      </c>
      <c r="AV218">
        <v>1053.5</v>
      </c>
      <c r="AW218">
        <v>918</v>
      </c>
      <c r="AX218">
        <v>849</v>
      </c>
      <c r="AY218">
        <v>943.5</v>
      </c>
      <c r="AZ218">
        <v>859</v>
      </c>
      <c r="BA218">
        <v>0</v>
      </c>
      <c r="BB218">
        <v>16.6666666666666</v>
      </c>
      <c r="BC218">
        <v>8.3333333333333304</v>
      </c>
      <c r="BD218">
        <v>0</v>
      </c>
      <c r="BE218">
        <v>0</v>
      </c>
      <c r="BF218">
        <v>16.6666666666666</v>
      </c>
      <c r="BG218">
        <v>8.3333333333333304</v>
      </c>
      <c r="BH218">
        <v>0</v>
      </c>
      <c r="BI218">
        <v>8.3333333333333304</v>
      </c>
      <c r="BJ218">
        <v>8.3333333333333304</v>
      </c>
      <c r="BK218">
        <v>16.6666666666666</v>
      </c>
      <c r="BL218">
        <v>16.6666666666666</v>
      </c>
      <c r="BM218">
        <v>43.5</v>
      </c>
      <c r="BN218">
        <v>146</v>
      </c>
      <c r="BO218">
        <v>18</v>
      </c>
      <c r="BP218">
        <v>17.9901960784313</v>
      </c>
      <c r="BQ218">
        <v>98.437381404174602</v>
      </c>
      <c r="BR218">
        <v>71.648221343873601</v>
      </c>
    </row>
    <row r="219" spans="1:70" x14ac:dyDescent="0.2">
      <c r="A219" s="91"/>
      <c r="B219">
        <v>61219</v>
      </c>
      <c r="C219" s="94">
        <v>0.62009259259259253</v>
      </c>
      <c r="D219" s="95" t="s">
        <v>772</v>
      </c>
      <c r="E219" s="95"/>
      <c r="F219" t="s">
        <v>1094</v>
      </c>
      <c r="G219">
        <v>5</v>
      </c>
      <c r="H219">
        <v>850511</v>
      </c>
      <c r="I219" t="s">
        <v>868</v>
      </c>
      <c r="J219">
        <v>1</v>
      </c>
      <c r="K219">
        <v>79.8611111111111</v>
      </c>
      <c r="L219">
        <v>144</v>
      </c>
      <c r="M219">
        <v>1163.6608695652101</v>
      </c>
      <c r="N219">
        <v>1146</v>
      </c>
      <c r="O219">
        <v>1297.03999999999</v>
      </c>
      <c r="P219">
        <v>1191.9354838709601</v>
      </c>
      <c r="Q219">
        <v>1098</v>
      </c>
      <c r="R219">
        <v>1085.9642857142801</v>
      </c>
      <c r="S219">
        <v>1115.3076923076901</v>
      </c>
      <c r="T219">
        <v>1151.25714285714</v>
      </c>
      <c r="U219">
        <v>1220.2439024390201</v>
      </c>
      <c r="V219">
        <v>1259.25</v>
      </c>
      <c r="W219">
        <v>1296.25</v>
      </c>
      <c r="X219">
        <v>1331.3333333333301</v>
      </c>
      <c r="Y219">
        <v>1189</v>
      </c>
      <c r="Z219">
        <v>1053.88888888888</v>
      </c>
      <c r="AA219">
        <v>1307.8181818181799</v>
      </c>
      <c r="AB219">
        <v>1004.79999999999</v>
      </c>
      <c r="AC219">
        <v>1152.5</v>
      </c>
      <c r="AD219">
        <v>1133.1818181818101</v>
      </c>
      <c r="AE219">
        <v>1029.5999999999899</v>
      </c>
      <c r="AF219">
        <v>1114.25</v>
      </c>
      <c r="AG219">
        <v>1119.7</v>
      </c>
      <c r="AH219">
        <v>1295</v>
      </c>
      <c r="AI219">
        <v>1193</v>
      </c>
      <c r="AJ219">
        <v>1117</v>
      </c>
      <c r="AK219">
        <v>1068.5</v>
      </c>
      <c r="AL219">
        <v>1081</v>
      </c>
      <c r="AM219">
        <v>1139</v>
      </c>
      <c r="AN219">
        <v>1240</v>
      </c>
      <c r="AO219">
        <v>1252.5</v>
      </c>
      <c r="AP219">
        <v>1307.5</v>
      </c>
      <c r="AQ219">
        <v>1361</v>
      </c>
      <c r="AR219">
        <v>1204</v>
      </c>
      <c r="AS219">
        <v>1114</v>
      </c>
      <c r="AT219">
        <v>1373</v>
      </c>
      <c r="AU219">
        <v>926</v>
      </c>
      <c r="AV219">
        <v>1136</v>
      </c>
      <c r="AW219">
        <v>1146</v>
      </c>
      <c r="AX219">
        <v>1068.5</v>
      </c>
      <c r="AY219">
        <v>1092</v>
      </c>
      <c r="AZ219">
        <v>1041</v>
      </c>
      <c r="BA219">
        <v>33.3333333333333</v>
      </c>
      <c r="BB219">
        <v>33.3333333333333</v>
      </c>
      <c r="BC219">
        <v>25</v>
      </c>
      <c r="BD219">
        <v>8.3333333333333304</v>
      </c>
      <c r="BE219">
        <v>25</v>
      </c>
      <c r="BF219">
        <v>8.3333333333333304</v>
      </c>
      <c r="BG219">
        <v>16.6666666666666</v>
      </c>
      <c r="BH219">
        <v>16.6666666666666</v>
      </c>
      <c r="BI219">
        <v>8.3333333333333304</v>
      </c>
      <c r="BJ219">
        <v>16.6666666666666</v>
      </c>
      <c r="BK219">
        <v>33.3333333333333</v>
      </c>
      <c r="BL219">
        <v>16.6666666666666</v>
      </c>
      <c r="BM219">
        <v>178</v>
      </c>
      <c r="BN219">
        <v>124.5</v>
      </c>
      <c r="BO219">
        <v>58</v>
      </c>
      <c r="BP219">
        <v>199.039999999999</v>
      </c>
      <c r="BQ219">
        <v>105.97119815668199</v>
      </c>
      <c r="BR219">
        <v>35.949450549450297</v>
      </c>
    </row>
    <row r="220" spans="1:70" x14ac:dyDescent="0.2">
      <c r="A220" s="110"/>
      <c r="B220">
        <v>61219</v>
      </c>
      <c r="C220" s="94">
        <v>0.61784722222222221</v>
      </c>
      <c r="D220" s="95" t="s">
        <v>774</v>
      </c>
      <c r="E220" s="95"/>
      <c r="F220" t="s">
        <v>1095</v>
      </c>
      <c r="G220">
        <v>5</v>
      </c>
      <c r="H220">
        <v>893348</v>
      </c>
      <c r="I220" t="s">
        <v>866</v>
      </c>
      <c r="J220">
        <v>1</v>
      </c>
      <c r="K220">
        <v>93.75</v>
      </c>
      <c r="L220">
        <v>144</v>
      </c>
      <c r="M220">
        <v>842.30370370370304</v>
      </c>
      <c r="N220">
        <v>773</v>
      </c>
      <c r="O220">
        <v>909.09375</v>
      </c>
      <c r="P220">
        <v>821.138888888888</v>
      </c>
      <c r="Q220">
        <v>875.96969696969597</v>
      </c>
      <c r="R220">
        <v>769.17647058823502</v>
      </c>
      <c r="S220">
        <v>726.63043478260795</v>
      </c>
      <c r="T220">
        <v>1034.7674418604599</v>
      </c>
      <c r="U220">
        <v>778.06521739130403</v>
      </c>
      <c r="V220">
        <v>800.1</v>
      </c>
      <c r="W220">
        <v>1148.72727272727</v>
      </c>
      <c r="X220">
        <v>768.54545454545405</v>
      </c>
      <c r="Y220">
        <v>691.33333333333303</v>
      </c>
      <c r="Z220">
        <v>949.58333333333303</v>
      </c>
      <c r="AA220">
        <v>822.5</v>
      </c>
      <c r="AB220">
        <v>734.58333333333303</v>
      </c>
      <c r="AC220">
        <v>1126.29999999999</v>
      </c>
      <c r="AD220">
        <v>802.63636363636294</v>
      </c>
      <c r="AE220">
        <v>692.75</v>
      </c>
      <c r="AF220">
        <v>920.1</v>
      </c>
      <c r="AG220">
        <v>719.83333333333303</v>
      </c>
      <c r="AH220">
        <v>886.5</v>
      </c>
      <c r="AI220">
        <v>774</v>
      </c>
      <c r="AJ220">
        <v>805</v>
      </c>
      <c r="AK220">
        <v>718.5</v>
      </c>
      <c r="AL220">
        <v>721</v>
      </c>
      <c r="AM220">
        <v>998</v>
      </c>
      <c r="AN220">
        <v>728</v>
      </c>
      <c r="AO220">
        <v>762.5</v>
      </c>
      <c r="AP220">
        <v>1174</v>
      </c>
      <c r="AQ220">
        <v>778</v>
      </c>
      <c r="AR220">
        <v>705</v>
      </c>
      <c r="AS220">
        <v>903</v>
      </c>
      <c r="AT220">
        <v>765</v>
      </c>
      <c r="AU220">
        <v>712.5</v>
      </c>
      <c r="AV220">
        <v>1141.5</v>
      </c>
      <c r="AW220">
        <v>737</v>
      </c>
      <c r="AX220">
        <v>695.5</v>
      </c>
      <c r="AY220">
        <v>864.5</v>
      </c>
      <c r="AZ220">
        <v>645.5</v>
      </c>
      <c r="BA220">
        <v>16.6666666666666</v>
      </c>
      <c r="BB220">
        <v>8.3333333333333304</v>
      </c>
      <c r="BC220">
        <v>8.3333333333333304</v>
      </c>
      <c r="BD220">
        <v>0</v>
      </c>
      <c r="BE220">
        <v>0</v>
      </c>
      <c r="BF220">
        <v>0</v>
      </c>
      <c r="BG220">
        <v>0</v>
      </c>
      <c r="BH220">
        <v>16.6666666666666</v>
      </c>
      <c r="BI220">
        <v>8.3333333333333304</v>
      </c>
      <c r="BJ220">
        <v>0</v>
      </c>
      <c r="BK220">
        <v>16.6666666666666</v>
      </c>
      <c r="BL220">
        <v>0</v>
      </c>
      <c r="BM220">
        <v>81.5</v>
      </c>
      <c r="BN220">
        <v>55.5</v>
      </c>
      <c r="BO220">
        <v>277</v>
      </c>
      <c r="BP220">
        <v>33.124053030303003</v>
      </c>
      <c r="BQ220">
        <v>51.962418300653503</v>
      </c>
      <c r="BR220">
        <v>308.13700707785603</v>
      </c>
    </row>
    <row r="221" spans="1:70" x14ac:dyDescent="0.2">
      <c r="A221" s="91"/>
      <c r="B221">
        <v>61219</v>
      </c>
      <c r="C221" s="94">
        <v>0.63015046296296295</v>
      </c>
      <c r="D221" s="95" t="s">
        <v>776</v>
      </c>
      <c r="E221" s="95"/>
      <c r="F221" t="s">
        <v>1096</v>
      </c>
      <c r="G221">
        <v>5</v>
      </c>
      <c r="H221">
        <v>903541</v>
      </c>
      <c r="I221" t="s">
        <v>868</v>
      </c>
      <c r="J221">
        <v>1</v>
      </c>
      <c r="K221">
        <v>88.8888888888888</v>
      </c>
      <c r="L221">
        <v>144</v>
      </c>
      <c r="M221">
        <v>810.0546875</v>
      </c>
      <c r="N221">
        <v>758.5</v>
      </c>
      <c r="O221">
        <v>852.20588235294099</v>
      </c>
      <c r="P221">
        <v>818.03225806451599</v>
      </c>
      <c r="Q221">
        <v>797.7</v>
      </c>
      <c r="R221">
        <v>770.36363636363603</v>
      </c>
      <c r="S221">
        <v>769.26086956521704</v>
      </c>
      <c r="T221">
        <v>963.41666666666595</v>
      </c>
      <c r="U221">
        <v>730.82608695652095</v>
      </c>
      <c r="V221">
        <v>740.33333333333303</v>
      </c>
      <c r="W221">
        <v>1017.1818181818099</v>
      </c>
      <c r="X221">
        <v>809.27272727272702</v>
      </c>
      <c r="Y221">
        <v>789.27272727272702</v>
      </c>
      <c r="Z221">
        <v>988.125</v>
      </c>
      <c r="AA221">
        <v>731</v>
      </c>
      <c r="AB221">
        <v>741.18181818181802</v>
      </c>
      <c r="AC221">
        <v>1003.71428571428</v>
      </c>
      <c r="AD221">
        <v>729.33333333333303</v>
      </c>
      <c r="AE221">
        <v>805.58333333333303</v>
      </c>
      <c r="AF221">
        <v>856.29999999999905</v>
      </c>
      <c r="AG221">
        <v>653.81818181818096</v>
      </c>
      <c r="AH221">
        <v>791.5</v>
      </c>
      <c r="AI221">
        <v>758</v>
      </c>
      <c r="AJ221">
        <v>760</v>
      </c>
      <c r="AK221">
        <v>712</v>
      </c>
      <c r="AL221">
        <v>756</v>
      </c>
      <c r="AM221">
        <v>889.5</v>
      </c>
      <c r="AN221">
        <v>700.5</v>
      </c>
      <c r="AO221">
        <v>764</v>
      </c>
      <c r="AP221">
        <v>925</v>
      </c>
      <c r="AQ221">
        <v>733</v>
      </c>
      <c r="AR221">
        <v>754</v>
      </c>
      <c r="AS221">
        <v>905.5</v>
      </c>
      <c r="AT221">
        <v>740.5</v>
      </c>
      <c r="AU221">
        <v>722</v>
      </c>
      <c r="AV221">
        <v>1002</v>
      </c>
      <c r="AW221">
        <v>649</v>
      </c>
      <c r="AX221">
        <v>720.5</v>
      </c>
      <c r="AY221">
        <v>818</v>
      </c>
      <c r="AZ221">
        <v>652</v>
      </c>
      <c r="BA221">
        <v>0</v>
      </c>
      <c r="BB221">
        <v>8.3333333333333304</v>
      </c>
      <c r="BC221">
        <v>8.3333333333333304</v>
      </c>
      <c r="BD221">
        <v>8.3333333333333304</v>
      </c>
      <c r="BE221">
        <v>33.3333333333333</v>
      </c>
      <c r="BF221">
        <v>0</v>
      </c>
      <c r="BG221">
        <v>8.3333333333333304</v>
      </c>
      <c r="BH221">
        <v>41.6666666666666</v>
      </c>
      <c r="BI221">
        <v>0</v>
      </c>
      <c r="BJ221">
        <v>0</v>
      </c>
      <c r="BK221">
        <v>16.6666666666666</v>
      </c>
      <c r="BL221">
        <v>8.3333333333333304</v>
      </c>
      <c r="BM221">
        <v>31.5</v>
      </c>
      <c r="BN221">
        <v>46</v>
      </c>
      <c r="BO221">
        <v>133.5</v>
      </c>
      <c r="BP221">
        <v>54.5058823529411</v>
      </c>
      <c r="BQ221">
        <v>47.668621700879697</v>
      </c>
      <c r="BR221">
        <v>194.155797101449</v>
      </c>
    </row>
    <row r="222" spans="1:70" x14ac:dyDescent="0.2">
      <c r="A222" s="93" t="s">
        <v>1097</v>
      </c>
      <c r="B222">
        <v>61219</v>
      </c>
      <c r="C222" s="94">
        <v>0.62893518518518521</v>
      </c>
      <c r="D222" s="95" t="s">
        <v>778</v>
      </c>
      <c r="E222" s="95"/>
      <c r="F222" t="s">
        <v>1098</v>
      </c>
      <c r="G222">
        <v>5</v>
      </c>
      <c r="H222">
        <v>1047634</v>
      </c>
      <c r="I222" t="s">
        <v>866</v>
      </c>
      <c r="J222">
        <v>1</v>
      </c>
      <c r="K222">
        <v>93.0555555555555</v>
      </c>
      <c r="L222">
        <v>144</v>
      </c>
      <c r="M222">
        <v>893.72388059701404</v>
      </c>
      <c r="N222">
        <v>832</v>
      </c>
      <c r="O222">
        <v>918.23529411764696</v>
      </c>
      <c r="P222">
        <v>911.48484848484804</v>
      </c>
      <c r="Q222">
        <v>876.14705882352905</v>
      </c>
      <c r="R222">
        <v>868.81818181818096</v>
      </c>
      <c r="S222">
        <v>895.81818181818096</v>
      </c>
      <c r="T222">
        <v>949.84444444444398</v>
      </c>
      <c r="U222">
        <v>835.55555555555497</v>
      </c>
      <c r="V222">
        <v>931.5</v>
      </c>
      <c r="W222">
        <v>931.63636363636294</v>
      </c>
      <c r="X222">
        <v>890.36363636363603</v>
      </c>
      <c r="Y222">
        <v>889.79999999999905</v>
      </c>
      <c r="Z222">
        <v>1019.41666666666</v>
      </c>
      <c r="AA222">
        <v>813.45454545454504</v>
      </c>
      <c r="AB222">
        <v>860.81818181818096</v>
      </c>
      <c r="AC222">
        <v>947</v>
      </c>
      <c r="AD222">
        <v>825.25</v>
      </c>
      <c r="AE222">
        <v>897.36363636363603</v>
      </c>
      <c r="AF222">
        <v>895</v>
      </c>
      <c r="AG222">
        <v>814.09090909090901</v>
      </c>
      <c r="AH222">
        <v>857</v>
      </c>
      <c r="AI222">
        <v>826</v>
      </c>
      <c r="AJ222">
        <v>828.5</v>
      </c>
      <c r="AK222">
        <v>823</v>
      </c>
      <c r="AL222">
        <v>832</v>
      </c>
      <c r="AM222">
        <v>859</v>
      </c>
      <c r="AN222">
        <v>790</v>
      </c>
      <c r="AO222">
        <v>843</v>
      </c>
      <c r="AP222">
        <v>874</v>
      </c>
      <c r="AQ222">
        <v>785</v>
      </c>
      <c r="AR222">
        <v>837.5</v>
      </c>
      <c r="AS222">
        <v>938</v>
      </c>
      <c r="AT222">
        <v>812</v>
      </c>
      <c r="AU222">
        <v>806</v>
      </c>
      <c r="AV222">
        <v>872</v>
      </c>
      <c r="AW222">
        <v>817</v>
      </c>
      <c r="AX222">
        <v>836</v>
      </c>
      <c r="AY222">
        <v>760</v>
      </c>
      <c r="AZ222">
        <v>784</v>
      </c>
      <c r="BA222">
        <v>0</v>
      </c>
      <c r="BB222">
        <v>8.3333333333333304</v>
      </c>
      <c r="BC222">
        <v>8.3333333333333304</v>
      </c>
      <c r="BD222">
        <v>16.6666666666666</v>
      </c>
      <c r="BE222">
        <v>0</v>
      </c>
      <c r="BF222">
        <v>8.3333333333333304</v>
      </c>
      <c r="BG222">
        <v>8.3333333333333304</v>
      </c>
      <c r="BH222">
        <v>8.3333333333333304</v>
      </c>
      <c r="BI222">
        <v>0</v>
      </c>
      <c r="BJ222">
        <v>8.3333333333333304</v>
      </c>
      <c r="BK222">
        <v>8.3333333333333304</v>
      </c>
      <c r="BL222">
        <v>8.3333333333333304</v>
      </c>
      <c r="BM222">
        <v>28.5</v>
      </c>
      <c r="BN222">
        <v>3</v>
      </c>
      <c r="BO222">
        <v>27</v>
      </c>
      <c r="BP222">
        <v>42.088235294117602</v>
      </c>
      <c r="BQ222">
        <v>42.6666666666666</v>
      </c>
      <c r="BR222">
        <v>54.0262626262626</v>
      </c>
    </row>
    <row r="223" spans="1:70" x14ac:dyDescent="0.2">
      <c r="A223" s="91"/>
      <c r="B223">
        <v>60319</v>
      </c>
      <c r="C223" s="94">
        <v>0.41454861111111113</v>
      </c>
      <c r="D223" s="95"/>
      <c r="E223" s="95"/>
      <c r="F223" t="s">
        <v>1099</v>
      </c>
      <c r="G223">
        <v>1</v>
      </c>
      <c r="H223">
        <v>6061286</v>
      </c>
      <c r="I223" t="s">
        <v>868</v>
      </c>
      <c r="J223">
        <v>1</v>
      </c>
      <c r="K223">
        <v>40.2777777777777</v>
      </c>
      <c r="L223">
        <v>144</v>
      </c>
      <c r="M223">
        <v>545.396551724137</v>
      </c>
      <c r="N223">
        <v>488</v>
      </c>
      <c r="O223">
        <v>563.46666666666601</v>
      </c>
      <c r="P223">
        <v>578</v>
      </c>
      <c r="Q223">
        <v>499.416666666666</v>
      </c>
      <c r="R223">
        <v>532.375</v>
      </c>
      <c r="S223">
        <v>568.09523809523796</v>
      </c>
      <c r="T223">
        <v>574.26315789473597</v>
      </c>
      <c r="U223">
        <v>488.444444444444</v>
      </c>
      <c r="V223">
        <v>594</v>
      </c>
      <c r="W223">
        <v>598.20000000000005</v>
      </c>
      <c r="X223">
        <v>474.25</v>
      </c>
      <c r="Y223">
        <v>664.66666666666595</v>
      </c>
      <c r="Z223">
        <v>584.25</v>
      </c>
      <c r="AA223">
        <v>469</v>
      </c>
      <c r="AB223">
        <v>527.5</v>
      </c>
      <c r="AC223">
        <v>534</v>
      </c>
      <c r="AD223">
        <v>436.75</v>
      </c>
      <c r="AE223">
        <v>453.6</v>
      </c>
      <c r="AF223">
        <v>574.5</v>
      </c>
      <c r="AG223">
        <v>560.6</v>
      </c>
      <c r="AH223">
        <v>504</v>
      </c>
      <c r="AI223">
        <v>488</v>
      </c>
      <c r="AJ223">
        <v>470.5</v>
      </c>
      <c r="AK223">
        <v>477.5</v>
      </c>
      <c r="AL223">
        <v>489</v>
      </c>
      <c r="AM223">
        <v>553</v>
      </c>
      <c r="AN223">
        <v>432</v>
      </c>
      <c r="AO223">
        <v>519.5</v>
      </c>
      <c r="AP223">
        <v>596</v>
      </c>
      <c r="AQ223">
        <v>450.5</v>
      </c>
      <c r="AR223">
        <v>482.5</v>
      </c>
      <c r="AS223">
        <v>558.5</v>
      </c>
      <c r="AT223">
        <v>400</v>
      </c>
      <c r="AU223">
        <v>524.5</v>
      </c>
      <c r="AV223">
        <v>531</v>
      </c>
      <c r="AW223">
        <v>430.5</v>
      </c>
      <c r="AX223">
        <v>489</v>
      </c>
      <c r="AY223">
        <v>509.5</v>
      </c>
      <c r="AZ223">
        <v>432</v>
      </c>
      <c r="BA223">
        <v>50</v>
      </c>
      <c r="BB223">
        <v>58.3333333333333</v>
      </c>
      <c r="BC223">
        <v>66.6666666666666</v>
      </c>
      <c r="BD223">
        <v>50</v>
      </c>
      <c r="BE223">
        <v>66.6666666666666</v>
      </c>
      <c r="BF223">
        <v>58.3333333333333</v>
      </c>
      <c r="BG223">
        <v>66.6666666666666</v>
      </c>
      <c r="BH223">
        <v>66.6666666666666</v>
      </c>
      <c r="BI223">
        <v>66.6666666666666</v>
      </c>
      <c r="BJ223">
        <v>58.3333333333333</v>
      </c>
      <c r="BK223">
        <v>50</v>
      </c>
      <c r="BL223">
        <v>58.3333333333333</v>
      </c>
      <c r="BM223">
        <v>33.5</v>
      </c>
      <c r="BN223">
        <v>10.5</v>
      </c>
      <c r="BO223">
        <v>64</v>
      </c>
      <c r="BP223">
        <v>64.05</v>
      </c>
      <c r="BQ223">
        <v>45.625</v>
      </c>
      <c r="BR223">
        <v>6.1679197994988</v>
      </c>
    </row>
    <row r="224" spans="1:70" x14ac:dyDescent="0.2">
      <c r="A224" s="100"/>
      <c r="B224">
        <v>62219</v>
      </c>
      <c r="C224" s="94">
        <v>0.80600694444444443</v>
      </c>
      <c r="D224" s="95"/>
      <c r="E224" s="95"/>
      <c r="F224" t="s">
        <v>1100</v>
      </c>
      <c r="G224">
        <v>4</v>
      </c>
      <c r="H224">
        <v>788009</v>
      </c>
      <c r="I224" t="s">
        <v>866</v>
      </c>
      <c r="J224">
        <v>1</v>
      </c>
      <c r="K224">
        <v>38.8888888888888</v>
      </c>
      <c r="L224">
        <v>144</v>
      </c>
      <c r="M224">
        <v>975.82142857142799</v>
      </c>
      <c r="N224">
        <v>943.5</v>
      </c>
      <c r="O224">
        <v>942.42857142857099</v>
      </c>
      <c r="P224">
        <v>961.39999999999895</v>
      </c>
      <c r="Q224">
        <v>993.66666666666595</v>
      </c>
      <c r="R224">
        <v>996.05882352941103</v>
      </c>
      <c r="S224">
        <v>941.85714285714198</v>
      </c>
      <c r="T224">
        <v>1157.4615384615299</v>
      </c>
      <c r="U224">
        <v>900.90909090908997</v>
      </c>
      <c r="V224">
        <v>821</v>
      </c>
      <c r="W224">
        <v>1114</v>
      </c>
      <c r="X224">
        <v>1006.66666666666</v>
      </c>
      <c r="Y224">
        <v>922.33333333333303</v>
      </c>
      <c r="Z224">
        <v>1082</v>
      </c>
      <c r="AA224">
        <v>839.66666666666595</v>
      </c>
      <c r="AB224">
        <v>981.66666666666595</v>
      </c>
      <c r="AC224">
        <v>1216.6666666666599</v>
      </c>
      <c r="AD224">
        <v>894.16666666666595</v>
      </c>
      <c r="AE224">
        <v>1032.6666666666599</v>
      </c>
      <c r="AF224">
        <v>1210.25</v>
      </c>
      <c r="AG224">
        <v>842.28571428571399</v>
      </c>
      <c r="AH224">
        <v>910.5</v>
      </c>
      <c r="AI224">
        <v>925.5</v>
      </c>
      <c r="AJ224">
        <v>1031</v>
      </c>
      <c r="AK224">
        <v>985</v>
      </c>
      <c r="AL224">
        <v>869</v>
      </c>
      <c r="AM224">
        <v>1125</v>
      </c>
      <c r="AN224">
        <v>879.5</v>
      </c>
      <c r="AO224">
        <v>829.5</v>
      </c>
      <c r="AP224">
        <v>1114</v>
      </c>
      <c r="AQ224">
        <v>975.5</v>
      </c>
      <c r="AR224">
        <v>916</v>
      </c>
      <c r="AS224">
        <v>1154.5</v>
      </c>
      <c r="AT224">
        <v>935</v>
      </c>
      <c r="AU224">
        <v>977.5</v>
      </c>
      <c r="AV224">
        <v>1110</v>
      </c>
      <c r="AW224">
        <v>817</v>
      </c>
      <c r="AX224">
        <v>921</v>
      </c>
      <c r="AY224">
        <v>1218</v>
      </c>
      <c r="AZ224">
        <v>872</v>
      </c>
      <c r="BA224">
        <v>50</v>
      </c>
      <c r="BB224">
        <v>83.3333333333333</v>
      </c>
      <c r="BC224">
        <v>50</v>
      </c>
      <c r="BD224">
        <v>75</v>
      </c>
      <c r="BE224">
        <v>66.6666666666666</v>
      </c>
      <c r="BF224">
        <v>75</v>
      </c>
      <c r="BG224">
        <v>50</v>
      </c>
      <c r="BH224">
        <v>75</v>
      </c>
      <c r="BI224">
        <v>50</v>
      </c>
      <c r="BJ224">
        <v>50</v>
      </c>
      <c r="BK224">
        <v>66.6666666666666</v>
      </c>
      <c r="BL224">
        <v>41.6666666666666</v>
      </c>
      <c r="BM224">
        <v>-120.5</v>
      </c>
      <c r="BN224">
        <v>-59.5</v>
      </c>
      <c r="BO224">
        <v>256</v>
      </c>
      <c r="BP224">
        <v>-51.238095238095198</v>
      </c>
      <c r="BQ224">
        <v>-34.658823529411698</v>
      </c>
      <c r="BR224">
        <v>215.60439560439499</v>
      </c>
    </row>
    <row r="225" spans="1:70" x14ac:dyDescent="0.2">
      <c r="A225" s="93"/>
      <c r="B225">
        <v>60719</v>
      </c>
      <c r="C225" s="94">
        <v>0.36865740740740738</v>
      </c>
      <c r="D225" s="95"/>
      <c r="E225" s="95"/>
      <c r="F225" s="111" t="s">
        <v>1101</v>
      </c>
      <c r="G225">
        <v>1</v>
      </c>
      <c r="H225">
        <v>843058</v>
      </c>
      <c r="I225" t="s">
        <v>866</v>
      </c>
      <c r="J225">
        <v>1</v>
      </c>
      <c r="K225">
        <v>79.1666666666666</v>
      </c>
      <c r="L225">
        <v>144</v>
      </c>
      <c r="M225">
        <v>1111.3245614035</v>
      </c>
      <c r="N225">
        <v>1065</v>
      </c>
      <c r="O225">
        <v>1192.18518518518</v>
      </c>
      <c r="P225">
        <v>1009.36666666666</v>
      </c>
      <c r="Q225">
        <v>1088.6071428571399</v>
      </c>
      <c r="R225">
        <v>1163.44827586206</v>
      </c>
      <c r="S225">
        <v>1094.4736842105201</v>
      </c>
      <c r="T225">
        <v>1220.7027027027</v>
      </c>
      <c r="U225">
        <v>1023.97435897435</v>
      </c>
      <c r="V225">
        <v>1272.9090909090901</v>
      </c>
      <c r="W225">
        <v>1232.42857142857</v>
      </c>
      <c r="X225">
        <v>1062.2222222222199</v>
      </c>
      <c r="Y225">
        <v>987.7</v>
      </c>
      <c r="Z225">
        <v>1100.8181818181799</v>
      </c>
      <c r="AA225">
        <v>921.66666666666595</v>
      </c>
      <c r="AB225">
        <v>932.75</v>
      </c>
      <c r="AC225">
        <v>1365.7</v>
      </c>
      <c r="AD225">
        <v>936.2</v>
      </c>
      <c r="AE225">
        <v>1138.7777777777701</v>
      </c>
      <c r="AF225">
        <v>1197</v>
      </c>
      <c r="AG225">
        <v>1156.1818181818101</v>
      </c>
      <c r="AH225">
        <v>1129</v>
      </c>
      <c r="AI225">
        <v>953.5</v>
      </c>
      <c r="AJ225">
        <v>1028.5</v>
      </c>
      <c r="AK225">
        <v>1183</v>
      </c>
      <c r="AL225">
        <v>1045.5</v>
      </c>
      <c r="AM225">
        <v>1194</v>
      </c>
      <c r="AN225">
        <v>980</v>
      </c>
      <c r="AO225">
        <v>1164</v>
      </c>
      <c r="AP225">
        <v>1212</v>
      </c>
      <c r="AQ225">
        <v>980</v>
      </c>
      <c r="AR225">
        <v>933</v>
      </c>
      <c r="AS225">
        <v>1054</v>
      </c>
      <c r="AT225">
        <v>791</v>
      </c>
      <c r="AU225">
        <v>912</v>
      </c>
      <c r="AV225">
        <v>1437.5</v>
      </c>
      <c r="AW225">
        <v>973</v>
      </c>
      <c r="AX225">
        <v>1213</v>
      </c>
      <c r="AY225">
        <v>1183</v>
      </c>
      <c r="AZ225">
        <v>1130</v>
      </c>
      <c r="BA225">
        <v>8.3333333333333304</v>
      </c>
      <c r="BB225">
        <v>41.6666666666666</v>
      </c>
      <c r="BC225">
        <v>25</v>
      </c>
      <c r="BD225">
        <v>16.6666666666666</v>
      </c>
      <c r="BE225">
        <v>8.3333333333333304</v>
      </c>
      <c r="BF225">
        <v>25</v>
      </c>
      <c r="BG225">
        <v>33.3333333333333</v>
      </c>
      <c r="BH225">
        <v>16.6666666666666</v>
      </c>
      <c r="BI225">
        <v>16.6666666666666</v>
      </c>
      <c r="BJ225">
        <v>25</v>
      </c>
      <c r="BK225">
        <v>25</v>
      </c>
      <c r="BL225">
        <v>8.3333333333333304</v>
      </c>
      <c r="BM225">
        <v>100.5</v>
      </c>
      <c r="BN225">
        <v>-229.5</v>
      </c>
      <c r="BO225">
        <v>148.5</v>
      </c>
      <c r="BP225">
        <v>103.578042328042</v>
      </c>
      <c r="BQ225">
        <v>-154.081609195402</v>
      </c>
      <c r="BR225">
        <v>126.229018492176</v>
      </c>
    </row>
    <row r="226" spans="1:70" x14ac:dyDescent="0.2">
      <c r="A226" s="93"/>
      <c r="C226" s="94"/>
      <c r="D226" s="95"/>
      <c r="E226" s="95"/>
      <c r="F226" s="111"/>
    </row>
    <row r="227" spans="1:70" x14ac:dyDescent="0.2">
      <c r="A227" s="93"/>
      <c r="C227" s="94"/>
      <c r="D227" s="95"/>
      <c r="E227" s="9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4C87-2DD9-464F-8EFD-7A9A2E18314E}">
  <dimension ref="A1:EG359"/>
  <sheetViews>
    <sheetView tabSelected="1" zoomScale="110" zoomScaleNormal="264" workbookViewId="0">
      <pane xSplit="8" ySplit="1" topLeftCell="I2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baseColWidth="10" defaultRowHeight="16" x14ac:dyDescent="0.2"/>
  <cols>
    <col min="1" max="1" width="6.33203125" style="1" customWidth="1"/>
    <col min="2" max="2" width="29.5" style="2" customWidth="1"/>
    <col min="3" max="3" width="17" style="2" customWidth="1"/>
    <col min="4" max="4" width="6.83203125" style="2" customWidth="1"/>
    <col min="5" max="6" width="7.1640625" style="2" customWidth="1"/>
    <col min="7" max="7" width="7.33203125" style="2" customWidth="1"/>
    <col min="8" max="10" width="8.6640625" style="3" customWidth="1"/>
    <col min="11" max="11" width="12.83203125" style="4" customWidth="1"/>
    <col min="12" max="12" width="12.83203125" style="16" customWidth="1"/>
    <col min="13" max="13" width="12.83203125" style="8" customWidth="1"/>
    <col min="14" max="17" width="10.83203125" style="8" customWidth="1"/>
    <col min="18" max="18" width="10.83203125" style="9" customWidth="1"/>
    <col min="19" max="22" width="10.83203125" style="8" customWidth="1"/>
    <col min="23" max="38" width="10.83203125" style="29" customWidth="1"/>
    <col min="39" max="39" width="10.83203125" style="32" customWidth="1"/>
    <col min="40" max="42" width="10.83203125" style="33" customWidth="1"/>
    <col min="43" max="43" width="10.83203125" style="34" customWidth="1"/>
    <col min="44" max="46" width="10.83203125" style="15"/>
    <col min="47" max="47" width="11.5" style="38" bestFit="1" customWidth="1"/>
    <col min="48" max="50" width="10.83203125" style="38"/>
  </cols>
  <sheetData>
    <row r="1" spans="1:137" ht="29" customHeight="1" x14ac:dyDescent="0.2">
      <c r="A1" s="1" t="s">
        <v>1105</v>
      </c>
      <c r="B1" s="2" t="s">
        <v>1</v>
      </c>
      <c r="C1" s="2" t="s">
        <v>1110</v>
      </c>
      <c r="D1" s="2" t="s">
        <v>1112</v>
      </c>
      <c r="E1" s="2" t="s">
        <v>1111</v>
      </c>
      <c r="F1" s="2" t="s">
        <v>1165</v>
      </c>
      <c r="G1" s="2" t="s">
        <v>1104</v>
      </c>
      <c r="H1" s="5" t="s">
        <v>2</v>
      </c>
      <c r="I1" s="5" t="s">
        <v>1106</v>
      </c>
      <c r="J1" s="5" t="s">
        <v>1107</v>
      </c>
      <c r="K1" s="6" t="s">
        <v>1108</v>
      </c>
      <c r="L1" s="7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8</v>
      </c>
      <c r="R1" s="9" t="s">
        <v>9</v>
      </c>
      <c r="S1" s="8" t="s">
        <v>10</v>
      </c>
      <c r="T1" s="8" t="s">
        <v>780</v>
      </c>
      <c r="U1" s="8" t="s">
        <v>781</v>
      </c>
      <c r="V1" s="8" t="s">
        <v>782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18</v>
      </c>
      <c r="AD1" s="10" t="s">
        <v>19</v>
      </c>
      <c r="AE1" s="10" t="s">
        <v>20</v>
      </c>
      <c r="AF1" s="10" t="s">
        <v>21</v>
      </c>
      <c r="AG1" s="10" t="s">
        <v>22</v>
      </c>
      <c r="AH1" s="10" t="s">
        <v>24</v>
      </c>
      <c r="AI1" s="10" t="s">
        <v>25</v>
      </c>
      <c r="AJ1" s="10" t="s">
        <v>26</v>
      </c>
      <c r="AK1" s="10" t="s">
        <v>27</v>
      </c>
      <c r="AL1" s="10" t="s">
        <v>28</v>
      </c>
      <c r="AM1" s="12" t="s">
        <v>29</v>
      </c>
      <c r="AN1" s="13" t="s">
        <v>30</v>
      </c>
      <c r="AO1" s="11" t="s">
        <v>23</v>
      </c>
      <c r="AP1" s="11" t="s">
        <v>17</v>
      </c>
      <c r="AQ1" s="14" t="s">
        <v>783</v>
      </c>
      <c r="AR1" s="15" t="s">
        <v>31</v>
      </c>
      <c r="AS1" s="15" t="s">
        <v>32</v>
      </c>
      <c r="AT1" s="15" t="s">
        <v>33</v>
      </c>
      <c r="AU1" s="37" t="s">
        <v>784</v>
      </c>
      <c r="AV1" s="37" t="s">
        <v>785</v>
      </c>
      <c r="AW1" s="37" t="s">
        <v>786</v>
      </c>
      <c r="AX1" s="37" t="s">
        <v>787</v>
      </c>
      <c r="AZ1" t="s">
        <v>30</v>
      </c>
      <c r="BA1" t="s">
        <v>23</v>
      </c>
      <c r="BB1" t="s">
        <v>17</v>
      </c>
      <c r="EG1" s="120"/>
    </row>
    <row r="2" spans="1:137" x14ac:dyDescent="0.2">
      <c r="A2" s="1" t="s">
        <v>34</v>
      </c>
      <c r="B2" s="2" t="s">
        <v>35</v>
      </c>
      <c r="C2" s="123">
        <v>40868</v>
      </c>
      <c r="D2" s="2">
        <v>7</v>
      </c>
      <c r="E2" s="2">
        <v>6</v>
      </c>
      <c r="F2" s="2">
        <f>(D2*12)+E2</f>
        <v>90</v>
      </c>
      <c r="G2" s="2">
        <v>1</v>
      </c>
      <c r="H2" s="3" t="s">
        <v>36</v>
      </c>
      <c r="I2" s="3">
        <v>1</v>
      </c>
      <c r="J2" s="3">
        <v>1</v>
      </c>
      <c r="K2" s="4">
        <v>6.1</v>
      </c>
      <c r="L2" s="16" t="s">
        <v>37</v>
      </c>
      <c r="N2" s="8">
        <v>10</v>
      </c>
      <c r="Q2" s="8">
        <v>11</v>
      </c>
      <c r="R2" s="9">
        <v>1</v>
      </c>
      <c r="W2" s="17">
        <v>3.9230769230769229</v>
      </c>
      <c r="X2" s="17">
        <v>4.2307692307692308</v>
      </c>
      <c r="Y2" s="17">
        <v>4.6923076923076925</v>
      </c>
      <c r="Z2" s="17">
        <v>4.0769230769230766</v>
      </c>
      <c r="AA2" s="17">
        <v>4.4615384615384617</v>
      </c>
      <c r="AB2" s="17">
        <v>3.9166666666666665</v>
      </c>
      <c r="AC2" s="17">
        <v>4.4000000000000004</v>
      </c>
      <c r="AD2" s="17">
        <v>3.4</v>
      </c>
      <c r="AE2" s="17">
        <v>4.5</v>
      </c>
      <c r="AF2" s="17">
        <v>4.4615384615384617</v>
      </c>
      <c r="AG2" s="17">
        <v>4.1538461538461542</v>
      </c>
      <c r="AH2" s="17">
        <v>3.3333333333333335</v>
      </c>
      <c r="AI2" s="17">
        <v>4</v>
      </c>
      <c r="AJ2" s="17">
        <v>4.0909090909090908</v>
      </c>
      <c r="AK2" s="17">
        <v>4.4444444444444446</v>
      </c>
      <c r="AL2" s="17">
        <v>4.4000000000000004</v>
      </c>
      <c r="AM2" s="19">
        <v>4.4285714285714288</v>
      </c>
      <c r="AN2" s="20">
        <v>4.0537373737373743</v>
      </c>
      <c r="AO2" s="18">
        <v>4.1830769230769231</v>
      </c>
      <c r="AP2" s="18">
        <v>4.2168803418803424</v>
      </c>
      <c r="AQ2" s="21">
        <v>3.9671717171717198</v>
      </c>
      <c r="AR2" s="15">
        <v>26.5</v>
      </c>
      <c r="AS2" s="15">
        <v>-30.5</v>
      </c>
      <c r="AT2" s="15">
        <v>29.5</v>
      </c>
      <c r="AU2" s="39">
        <f>IF(AN2=0,ESBLANCO,IF(AN2&lt;MEDIAN(AN:AN),0,1))</f>
        <v>0</v>
      </c>
      <c r="AV2" s="38">
        <f t="shared" ref="AV2:AV65" si="0">IF(AO2&lt;MEDIAN(AO:AO),0,1)</f>
        <v>0</v>
      </c>
      <c r="AW2" s="38">
        <f t="shared" ref="AW2:AW65" si="1">IF(AP2&lt;MEDIAN(AP:AP),0,1)</f>
        <v>0</v>
      </c>
      <c r="AZ2">
        <v>4.0537373737373743</v>
      </c>
      <c r="BA2">
        <v>4.1830769230769231</v>
      </c>
      <c r="BB2">
        <v>4.2168803418803424</v>
      </c>
    </row>
    <row r="3" spans="1:137" x14ac:dyDescent="0.2">
      <c r="A3" s="1" t="s">
        <v>38</v>
      </c>
      <c r="B3" s="2" t="s">
        <v>39</v>
      </c>
      <c r="C3" s="123">
        <v>41070</v>
      </c>
      <c r="D3" s="2">
        <v>6</v>
      </c>
      <c r="E3" s="2">
        <v>9</v>
      </c>
      <c r="F3" s="2">
        <f t="shared" ref="F3:F66" si="2">(D3*12)+E3</f>
        <v>81</v>
      </c>
      <c r="G3" s="2">
        <v>0</v>
      </c>
      <c r="H3" s="3" t="s">
        <v>36</v>
      </c>
      <c r="I3" s="3">
        <v>1</v>
      </c>
      <c r="J3" s="3">
        <v>1</v>
      </c>
      <c r="K3" s="4">
        <v>7.1</v>
      </c>
      <c r="L3" s="16" t="s">
        <v>40</v>
      </c>
      <c r="W3" s="17">
        <v>5</v>
      </c>
      <c r="X3" s="17">
        <v>5.416666666666667</v>
      </c>
      <c r="Y3" s="17">
        <v>5.833333333333333</v>
      </c>
      <c r="Z3" s="17">
        <v>4.916666666666667</v>
      </c>
      <c r="AA3" s="17">
        <v>5.583333333333333</v>
      </c>
      <c r="AB3" s="17">
        <v>1.9166666666666667</v>
      </c>
      <c r="AC3" s="17">
        <v>2.9166666666666665</v>
      </c>
      <c r="AD3" s="17">
        <v>2.9090909090909092</v>
      </c>
      <c r="AE3" s="17">
        <v>3.9166666666666665</v>
      </c>
      <c r="AF3" s="17">
        <v>4.2307692307692308</v>
      </c>
      <c r="AG3" s="17">
        <v>5</v>
      </c>
      <c r="AH3" s="17">
        <v>5.416666666666667</v>
      </c>
      <c r="AI3" s="17">
        <v>6.083333333333333</v>
      </c>
      <c r="AJ3" s="17">
        <v>6.0909090909090908</v>
      </c>
      <c r="AK3" s="17">
        <v>4.666666666666667</v>
      </c>
      <c r="AL3" s="17">
        <v>4.5</v>
      </c>
      <c r="AM3" s="19">
        <v>4.615384615384615</v>
      </c>
      <c r="AN3" s="20">
        <f>(AH3+AI3+AJ3+AK3+AL3)/5</f>
        <v>5.3515151515151516</v>
      </c>
      <c r="AO3" s="18">
        <f>(AC3+AD3+AE3+AF3+AG3)/5</f>
        <v>3.7946386946386945</v>
      </c>
      <c r="AP3" s="18">
        <f>(W3+X3+Y3+Z3+AA3+AB3)/6</f>
        <v>4.7777777777777777</v>
      </c>
      <c r="AQ3" s="21">
        <f>(AH3+AI3+AJ3+AK3)/4</f>
        <v>5.5643939393939394</v>
      </c>
      <c r="AU3" s="39">
        <f>IF(AN3=0,ESBLANCO,IF(AN3&lt;MEDIAN(AN:AN),0,1))</f>
        <v>1</v>
      </c>
      <c r="AV3" s="38">
        <f t="shared" si="0"/>
        <v>0</v>
      </c>
      <c r="AW3" s="38">
        <f t="shared" si="1"/>
        <v>1</v>
      </c>
      <c r="AZ3">
        <v>5.3515151515151516</v>
      </c>
      <c r="BA3">
        <v>3.7946386946386945</v>
      </c>
      <c r="BB3">
        <v>4.7777777777777777</v>
      </c>
    </row>
    <row r="4" spans="1:137" x14ac:dyDescent="0.2">
      <c r="A4" s="1" t="s">
        <v>41</v>
      </c>
      <c r="B4" s="2" t="s">
        <v>42</v>
      </c>
      <c r="C4" s="123">
        <v>41137</v>
      </c>
      <c r="D4" s="2">
        <v>6</v>
      </c>
      <c r="E4" s="2">
        <v>7</v>
      </c>
      <c r="F4" s="2">
        <f t="shared" si="2"/>
        <v>79</v>
      </c>
      <c r="G4" s="2">
        <v>0</v>
      </c>
      <c r="H4" s="3" t="s">
        <v>36</v>
      </c>
      <c r="I4" s="3">
        <v>1</v>
      </c>
      <c r="J4" s="3">
        <v>1</v>
      </c>
      <c r="K4" s="4">
        <v>9.3000000000000007</v>
      </c>
      <c r="L4" s="16" t="s">
        <v>37</v>
      </c>
      <c r="N4" s="8">
        <v>6</v>
      </c>
      <c r="O4" s="8">
        <v>7</v>
      </c>
      <c r="Q4" s="8">
        <v>10</v>
      </c>
      <c r="R4" s="9">
        <v>1</v>
      </c>
      <c r="W4" s="17">
        <v>4.0769230769230766</v>
      </c>
      <c r="X4" s="17">
        <v>4.2307692307692308</v>
      </c>
      <c r="Y4" s="17">
        <v>4.4615384615384617</v>
      </c>
      <c r="Z4" s="17">
        <v>4.7692307692307692</v>
      </c>
      <c r="AA4" s="17">
        <v>5.384615384615385</v>
      </c>
      <c r="AB4" s="17">
        <v>4.0769230769230766</v>
      </c>
      <c r="AC4" s="17">
        <v>5</v>
      </c>
      <c r="AD4" s="17">
        <v>4.666666666666667</v>
      </c>
      <c r="AE4" s="17">
        <v>5</v>
      </c>
      <c r="AF4" s="17">
        <v>4.6923076923076925</v>
      </c>
      <c r="AG4" s="17">
        <v>4.7692307692307692</v>
      </c>
      <c r="AH4" s="17">
        <v>4</v>
      </c>
      <c r="AI4" s="17">
        <v>4.4615384615384617</v>
      </c>
      <c r="AJ4" s="17">
        <v>5</v>
      </c>
      <c r="AK4" s="17">
        <v>4.333333333333333</v>
      </c>
      <c r="AL4" s="17">
        <v>4.2</v>
      </c>
      <c r="AM4" s="19">
        <v>4.2857142857142856</v>
      </c>
      <c r="AN4" s="20">
        <v>4.3989743589743586</v>
      </c>
      <c r="AO4" s="18">
        <v>4.8256410256410263</v>
      </c>
      <c r="AP4" s="18">
        <v>4.4999999999999991</v>
      </c>
      <c r="AQ4" s="21">
        <v>4.4487179487179498</v>
      </c>
      <c r="AR4" s="22">
        <v>-289</v>
      </c>
      <c r="AS4" s="22">
        <v>39</v>
      </c>
      <c r="AT4" s="22">
        <v>39</v>
      </c>
      <c r="AU4" s="39">
        <f>IF(AN4=0,ESBLANCO,IF(AN4&lt;MEDIAN(AN:AN),0,1))</f>
        <v>0</v>
      </c>
      <c r="AV4" s="38">
        <f t="shared" si="0"/>
        <v>1</v>
      </c>
      <c r="AW4" s="38">
        <f t="shared" si="1"/>
        <v>0</v>
      </c>
      <c r="AZ4">
        <v>4.3989743589743586</v>
      </c>
      <c r="BA4">
        <v>4.8256410256410263</v>
      </c>
      <c r="BB4">
        <v>4.4999999999999991</v>
      </c>
    </row>
    <row r="5" spans="1:137" x14ac:dyDescent="0.2">
      <c r="A5" s="1" t="s">
        <v>43</v>
      </c>
      <c r="B5" s="2" t="s">
        <v>44</v>
      </c>
      <c r="C5" s="123">
        <v>41221</v>
      </c>
      <c r="D5" s="2">
        <v>6</v>
      </c>
      <c r="E5" s="2">
        <v>7</v>
      </c>
      <c r="F5" s="2">
        <f t="shared" si="2"/>
        <v>79</v>
      </c>
      <c r="G5" s="2">
        <v>0</v>
      </c>
      <c r="H5" s="3" t="s">
        <v>36</v>
      </c>
      <c r="I5" s="3">
        <v>1</v>
      </c>
      <c r="J5" s="3">
        <v>1</v>
      </c>
      <c r="K5" s="4">
        <v>8.6999999999999993</v>
      </c>
      <c r="L5" s="16" t="s">
        <v>40</v>
      </c>
      <c r="W5" s="17">
        <v>4.7692307692307692</v>
      </c>
      <c r="X5" s="17">
        <v>4.7692307692307692</v>
      </c>
      <c r="Y5" s="17">
        <v>3.8461538461538463</v>
      </c>
      <c r="Z5" s="17">
        <v>4.2307692307692308</v>
      </c>
      <c r="AA5" s="17">
        <v>5.583333333333333</v>
      </c>
      <c r="AB5" s="17">
        <v>3.7692307692307692</v>
      </c>
      <c r="AC5" s="17">
        <v>3.6666666666666665</v>
      </c>
      <c r="AD5" s="17">
        <v>3.4545454545454546</v>
      </c>
      <c r="AE5" s="17">
        <v>4.1818181818181817</v>
      </c>
      <c r="AF5" s="17">
        <v>4.9230769230769234</v>
      </c>
      <c r="AG5" s="17">
        <v>5.2307692307692308</v>
      </c>
      <c r="AH5" s="17">
        <v>4.2307692307692308</v>
      </c>
      <c r="AI5" s="17">
        <v>5.1538461538461542</v>
      </c>
      <c r="AJ5" s="17">
        <v>4.5</v>
      </c>
      <c r="AK5" s="17">
        <v>3.5555555555555554</v>
      </c>
      <c r="AL5" s="17">
        <v>4.25</v>
      </c>
      <c r="AM5" s="19">
        <v>3.7692307692307692</v>
      </c>
      <c r="AN5" s="20">
        <v>4.3380341880341877</v>
      </c>
      <c r="AO5" s="18">
        <v>4.2913752913752905</v>
      </c>
      <c r="AP5" s="18">
        <v>4.4946581196581201</v>
      </c>
      <c r="AQ5" s="21">
        <v>4.3600427350427351</v>
      </c>
      <c r="AU5" s="39">
        <f>IF(AN5=0,ESBLANCO,IF(AN5&lt;MEDIAN(AN:AN),0,1))</f>
        <v>0</v>
      </c>
      <c r="AV5" s="38">
        <f t="shared" si="0"/>
        <v>0</v>
      </c>
      <c r="AW5" s="38">
        <f t="shared" si="1"/>
        <v>0</v>
      </c>
      <c r="AZ5">
        <v>4.3380341880341877</v>
      </c>
      <c r="BA5">
        <v>4.2913752913752905</v>
      </c>
      <c r="BB5">
        <v>4.4946581196581201</v>
      </c>
    </row>
    <row r="6" spans="1:137" x14ac:dyDescent="0.2">
      <c r="A6" s="1" t="s">
        <v>45</v>
      </c>
      <c r="B6" s="2" t="s">
        <v>46</v>
      </c>
      <c r="C6" s="123">
        <v>41143</v>
      </c>
      <c r="D6" s="2">
        <v>6</v>
      </c>
      <c r="E6" s="2">
        <v>7</v>
      </c>
      <c r="F6" s="2">
        <f t="shared" si="2"/>
        <v>79</v>
      </c>
      <c r="G6" s="2">
        <v>0</v>
      </c>
      <c r="H6" s="3" t="s">
        <v>36</v>
      </c>
      <c r="I6" s="3">
        <v>1</v>
      </c>
      <c r="J6" s="3">
        <v>1</v>
      </c>
      <c r="K6" s="4">
        <v>9.3000000000000007</v>
      </c>
      <c r="L6" s="16" t="s">
        <v>37</v>
      </c>
      <c r="N6" s="8">
        <v>10</v>
      </c>
      <c r="Q6" s="8">
        <v>13</v>
      </c>
      <c r="R6" s="9">
        <v>1</v>
      </c>
      <c r="W6" s="17">
        <v>5.4615384615384617</v>
      </c>
      <c r="X6" s="17">
        <v>5.8461538461538458</v>
      </c>
      <c r="Y6" s="17">
        <v>5.6923076923076925</v>
      </c>
      <c r="Z6" s="17">
        <v>5.2307692307692308</v>
      </c>
      <c r="AA6" s="17">
        <v>6.1538461538461542</v>
      </c>
      <c r="AB6" s="17">
        <v>2.5384615384615383</v>
      </c>
      <c r="AC6" s="17">
        <v>4.166666666666667</v>
      </c>
      <c r="AD6" s="17">
        <v>3.6666666666666665</v>
      </c>
      <c r="AE6" s="17">
        <v>4</v>
      </c>
      <c r="AF6" s="17">
        <v>4.6923076923076925</v>
      </c>
      <c r="AG6" s="17">
        <v>4.8461538461538458</v>
      </c>
      <c r="AH6" s="17">
        <v>3.7692307692307692</v>
      </c>
      <c r="AI6" s="17">
        <v>5.3076923076923075</v>
      </c>
      <c r="AJ6" s="17">
        <v>5</v>
      </c>
      <c r="AK6" s="17">
        <v>4</v>
      </c>
      <c r="AL6" s="17">
        <v>4.2</v>
      </c>
      <c r="AM6" s="19">
        <v>4.0714285714285712</v>
      </c>
      <c r="AN6" s="20">
        <f>(AH6+AI6+AJ6+AK6+AL6)/5</f>
        <v>4.4553846153846148</v>
      </c>
      <c r="AO6" s="18">
        <f>(AC6+AD6+AE6+AF6+AG6)/5</f>
        <v>4.2743589743589743</v>
      </c>
      <c r="AP6" s="18">
        <f>(W6+X6+Y6+Z6+AA6+AB6)/6</f>
        <v>5.1538461538461533</v>
      </c>
      <c r="AQ6" s="21">
        <f>(AH6+AI6+AJ6+AK6)/4</f>
        <v>4.5192307692307692</v>
      </c>
      <c r="AR6" s="15">
        <v>102</v>
      </c>
      <c r="AS6" s="15">
        <v>-49.5</v>
      </c>
      <c r="AT6" s="15">
        <v>-11</v>
      </c>
      <c r="AU6" s="39">
        <f>IF(AN6=0,ESBLANCO,IF(AN6&lt;MEDIAN(AN:AN),0,1))</f>
        <v>0</v>
      </c>
      <c r="AV6" s="38">
        <f t="shared" si="0"/>
        <v>0</v>
      </c>
      <c r="AW6" s="38">
        <f t="shared" si="1"/>
        <v>1</v>
      </c>
      <c r="AZ6">
        <v>4.4553846153846148</v>
      </c>
      <c r="BA6">
        <v>4.2743589743589743</v>
      </c>
      <c r="BB6">
        <v>5.1538461538461533</v>
      </c>
    </row>
    <row r="7" spans="1:137" x14ac:dyDescent="0.2">
      <c r="A7" s="1" t="s">
        <v>47</v>
      </c>
      <c r="B7" s="2" t="s">
        <v>48</v>
      </c>
      <c r="C7" s="123">
        <v>41272</v>
      </c>
      <c r="D7" s="2">
        <v>6</v>
      </c>
      <c r="E7" s="2">
        <v>3</v>
      </c>
      <c r="F7" s="2">
        <f t="shared" si="2"/>
        <v>75</v>
      </c>
      <c r="G7" s="2">
        <v>1</v>
      </c>
      <c r="H7" s="3" t="s">
        <v>36</v>
      </c>
      <c r="I7" s="3">
        <v>1</v>
      </c>
      <c r="J7" s="3">
        <v>1</v>
      </c>
      <c r="K7" s="4">
        <v>6.7</v>
      </c>
      <c r="L7" s="16" t="s">
        <v>37</v>
      </c>
      <c r="N7" s="8">
        <v>9</v>
      </c>
      <c r="Q7" s="8">
        <v>12</v>
      </c>
      <c r="R7" s="9">
        <v>0</v>
      </c>
      <c r="S7" s="8">
        <v>1</v>
      </c>
      <c r="W7" s="17">
        <v>4.583333333333333</v>
      </c>
      <c r="X7" s="17">
        <v>4.1818181818181817</v>
      </c>
      <c r="Y7" s="17">
        <v>5</v>
      </c>
      <c r="Z7" s="17">
        <v>4.0909090909090908</v>
      </c>
      <c r="AA7" s="17">
        <v>5.083333333333333</v>
      </c>
      <c r="AB7" s="17">
        <v>3.6666666666666665</v>
      </c>
      <c r="AC7" s="17">
        <v>2.8888888888888888</v>
      </c>
      <c r="AD7" s="17">
        <v>4.1111111111111107</v>
      </c>
      <c r="AE7" s="17">
        <v>4.4545454545454541</v>
      </c>
      <c r="AF7" s="17">
        <v>4.5999999999999996</v>
      </c>
      <c r="AG7" s="17">
        <v>3.5384615384615383</v>
      </c>
      <c r="AH7" s="17">
        <v>4.416666666666667</v>
      </c>
      <c r="AI7" s="17">
        <v>4.8</v>
      </c>
      <c r="AJ7" s="17">
        <v>4</v>
      </c>
      <c r="AK7" s="17">
        <v>3.2222222222222223</v>
      </c>
      <c r="AL7" s="17">
        <v>4.4000000000000004</v>
      </c>
      <c r="AM7" s="19">
        <v>3.6428571428571428</v>
      </c>
      <c r="AN7" s="20">
        <f>(AH7+AI7+AJ7+AK7+AL7)/5</f>
        <v>4.1677777777777774</v>
      </c>
      <c r="AO7" s="18">
        <f>(AC7+AD7+AE7+AF7+AG7)/5</f>
        <v>3.9186013986013988</v>
      </c>
      <c r="AP7" s="18">
        <f>(W7+X7+Y7+Z7+AA7+AB7)/6</f>
        <v>4.4343434343434343</v>
      </c>
      <c r="AQ7" s="21">
        <f>(AH7+AI7+AJ7+AK7)/4</f>
        <v>4.1097222222222225</v>
      </c>
      <c r="AR7" s="23">
        <v>186</v>
      </c>
      <c r="AS7" s="23">
        <v>29</v>
      </c>
      <c r="AT7" s="23">
        <v>97</v>
      </c>
      <c r="AU7" s="39">
        <f>IF(AN7=0,ESBLANCO,IF(AN7&lt;MEDIAN(AN:AN),0,1))</f>
        <v>0</v>
      </c>
      <c r="AV7" s="38">
        <f t="shared" si="0"/>
        <v>0</v>
      </c>
      <c r="AW7" s="38">
        <f t="shared" si="1"/>
        <v>0</v>
      </c>
      <c r="AZ7">
        <v>4.1677777777777774</v>
      </c>
      <c r="BA7">
        <v>3.9186013986013988</v>
      </c>
      <c r="BB7">
        <v>4.4343434343434343</v>
      </c>
    </row>
    <row r="8" spans="1:137" x14ac:dyDescent="0.2">
      <c r="A8" s="1" t="s">
        <v>49</v>
      </c>
      <c r="B8" s="2" t="s">
        <v>50</v>
      </c>
      <c r="C8" s="123">
        <v>41066</v>
      </c>
      <c r="D8" s="2">
        <v>6</v>
      </c>
      <c r="E8" s="2">
        <v>9</v>
      </c>
      <c r="F8" s="2">
        <f t="shared" si="2"/>
        <v>81</v>
      </c>
      <c r="G8" s="2">
        <v>1</v>
      </c>
      <c r="H8" s="3" t="s">
        <v>36</v>
      </c>
      <c r="I8" s="3">
        <v>1</v>
      </c>
      <c r="J8" s="3">
        <v>1</v>
      </c>
      <c r="K8" s="4">
        <v>7.7</v>
      </c>
      <c r="L8" s="16" t="s">
        <v>40</v>
      </c>
      <c r="W8" s="17">
        <v>4.0769230769230766</v>
      </c>
      <c r="X8" s="17">
        <v>4.4615384615384617</v>
      </c>
      <c r="Y8" s="17">
        <v>3.9230769230769229</v>
      </c>
      <c r="Z8" s="17">
        <v>4.3076923076923075</v>
      </c>
      <c r="AA8" s="17">
        <v>5.0769230769230766</v>
      </c>
      <c r="AB8" s="17">
        <v>2.3846153846153846</v>
      </c>
      <c r="AC8" s="17">
        <v>3.6666666666666665</v>
      </c>
      <c r="AD8" s="17">
        <v>4</v>
      </c>
      <c r="AE8" s="17">
        <v>3.8333333333333335</v>
      </c>
      <c r="AF8" s="17">
        <v>3.6153846153846154</v>
      </c>
      <c r="AG8" s="17">
        <v>4.5</v>
      </c>
      <c r="AH8" s="17">
        <v>4.7692307692307692</v>
      </c>
      <c r="AI8" s="17">
        <v>5.1538461538461542</v>
      </c>
      <c r="AJ8" s="17">
        <v>5.083333333333333</v>
      </c>
      <c r="AK8" s="17">
        <v>4</v>
      </c>
      <c r="AL8" s="17">
        <v>4.4000000000000004</v>
      </c>
      <c r="AM8" s="19">
        <v>4.1428571428571432</v>
      </c>
      <c r="AN8" s="20">
        <f>(AH8+AI8+AJ8+AK8+AL8)/5</f>
        <v>4.681282051282051</v>
      </c>
      <c r="AO8" s="18">
        <f>(AC8+AD8+AE8+AF8+AG8)/5</f>
        <v>3.9230769230769225</v>
      </c>
      <c r="AP8" s="18">
        <f>(W8+X8+Y8+Z8+AA8+AB8)/6</f>
        <v>4.0384615384615383</v>
      </c>
      <c r="AQ8" s="21">
        <f>(AH8+AI8+AJ8+AK8)/4</f>
        <v>4.7516025641025639</v>
      </c>
      <c r="AU8" s="39">
        <f>IF(AN8=0,ESBLANCO,IF(AN8&lt;MEDIAN(AN:AN),0,1))</f>
        <v>0</v>
      </c>
      <c r="AV8" s="38">
        <f t="shared" si="0"/>
        <v>0</v>
      </c>
      <c r="AW8" s="38">
        <f t="shared" si="1"/>
        <v>0</v>
      </c>
      <c r="AZ8">
        <v>4.681282051282051</v>
      </c>
      <c r="BA8">
        <v>3.9230769230769225</v>
      </c>
      <c r="BB8">
        <v>4.0384615384615383</v>
      </c>
    </row>
    <row r="9" spans="1:137" x14ac:dyDescent="0.2">
      <c r="A9" s="1" t="s">
        <v>51</v>
      </c>
      <c r="B9" s="2" t="s">
        <v>52</v>
      </c>
      <c r="C9" s="123">
        <v>41185</v>
      </c>
      <c r="D9" s="2">
        <v>6</v>
      </c>
      <c r="E9" s="2">
        <v>5</v>
      </c>
      <c r="F9" s="2">
        <f t="shared" si="2"/>
        <v>77</v>
      </c>
      <c r="G9" s="2">
        <v>1</v>
      </c>
      <c r="H9" s="3" t="s">
        <v>36</v>
      </c>
      <c r="I9" s="3">
        <v>1</v>
      </c>
      <c r="J9" s="3">
        <v>1</v>
      </c>
      <c r="K9" s="4">
        <v>6.6</v>
      </c>
      <c r="L9" s="16" t="s">
        <v>37</v>
      </c>
      <c r="N9" s="8">
        <v>10</v>
      </c>
      <c r="Q9" s="8">
        <v>8</v>
      </c>
      <c r="R9" s="9">
        <v>1</v>
      </c>
      <c r="W9" s="17">
        <v>5.1538461538461542</v>
      </c>
      <c r="X9" s="17">
        <v>4.6923076923076925</v>
      </c>
      <c r="Y9" s="17">
        <v>4.7692307692307692</v>
      </c>
      <c r="Z9" s="17">
        <v>4.8461538461538458</v>
      </c>
      <c r="AA9" s="17">
        <v>5</v>
      </c>
      <c r="AB9" s="17">
        <v>3.3846153846153846</v>
      </c>
      <c r="AC9" s="17">
        <v>4.583333333333333</v>
      </c>
      <c r="AD9" s="17">
        <v>4.583333333333333</v>
      </c>
      <c r="AE9" s="17">
        <v>4.666666666666667</v>
      </c>
      <c r="AF9" s="17">
        <v>4.4615384615384617</v>
      </c>
      <c r="AG9" s="17">
        <v>4.4615384615384617</v>
      </c>
      <c r="AH9" s="17">
        <v>4.3076923076923075</v>
      </c>
      <c r="AI9" s="17">
        <v>5.2307692307692308</v>
      </c>
      <c r="AJ9" s="17">
        <v>4.5</v>
      </c>
      <c r="AK9" s="17">
        <v>4</v>
      </c>
      <c r="AL9" s="17">
        <v>3.4</v>
      </c>
      <c r="AM9" s="19">
        <v>3.7857142857142856</v>
      </c>
      <c r="AN9" s="20">
        <f>(AH9+AI9+AJ9+AK9+AL9)/5</f>
        <v>4.2876923076923079</v>
      </c>
      <c r="AO9" s="18">
        <f>(AC9+AD9+AE9+AF9+AG9)/5</f>
        <v>4.5512820512820511</v>
      </c>
      <c r="AP9" s="18">
        <f>(W9+X9+Y9+Z9+AA9+AB9)/6</f>
        <v>4.6410256410256414</v>
      </c>
      <c r="AQ9" s="21">
        <f>(AH9+AI9+AJ9+AK9)/4</f>
        <v>4.509615384615385</v>
      </c>
      <c r="AR9" s="15">
        <v>67</v>
      </c>
      <c r="AS9" s="15">
        <v>52.5</v>
      </c>
      <c r="AT9" s="15">
        <v>19</v>
      </c>
      <c r="AU9" s="39">
        <f>IF(AN9=0,ESBLANCO,IF(AN9&lt;MEDIAN(AN:AN),0,1))</f>
        <v>0</v>
      </c>
      <c r="AV9" s="38">
        <f t="shared" si="0"/>
        <v>1</v>
      </c>
      <c r="AW9" s="38">
        <f t="shared" si="1"/>
        <v>1</v>
      </c>
      <c r="AZ9">
        <v>4.2876923076923079</v>
      </c>
      <c r="BA9">
        <v>4.5512820512820511</v>
      </c>
      <c r="BB9">
        <v>4.6410256410256414</v>
      </c>
    </row>
    <row r="10" spans="1:137" x14ac:dyDescent="0.2">
      <c r="A10" s="1" t="s">
        <v>53</v>
      </c>
      <c r="B10" s="2" t="s">
        <v>54</v>
      </c>
      <c r="C10" s="123">
        <v>41075</v>
      </c>
      <c r="D10" s="2">
        <v>6</v>
      </c>
      <c r="E10" s="2">
        <v>9</v>
      </c>
      <c r="F10" s="2">
        <f t="shared" si="2"/>
        <v>81</v>
      </c>
      <c r="G10" s="2">
        <v>0</v>
      </c>
      <c r="H10" s="3" t="s">
        <v>36</v>
      </c>
      <c r="I10" s="3">
        <v>1</v>
      </c>
      <c r="J10" s="3">
        <v>1</v>
      </c>
      <c r="K10" s="4">
        <v>7.8</v>
      </c>
      <c r="L10" s="16" t="s">
        <v>40</v>
      </c>
      <c r="W10" s="17">
        <v>2.9230769230769229</v>
      </c>
      <c r="X10" s="17">
        <v>4</v>
      </c>
      <c r="Y10" s="17">
        <v>4</v>
      </c>
      <c r="Z10" s="17">
        <v>3.6153846153846154</v>
      </c>
      <c r="AA10" s="17">
        <v>4.1538461538461542</v>
      </c>
      <c r="AB10" s="17">
        <v>4.0769230769230766</v>
      </c>
      <c r="AC10" s="17">
        <v>3.0833333333333335</v>
      </c>
      <c r="AD10" s="17">
        <v>4.083333333333333</v>
      </c>
      <c r="AE10" s="17">
        <v>3.5</v>
      </c>
      <c r="AF10" s="17">
        <v>3.3846153846153846</v>
      </c>
      <c r="AG10" s="17">
        <v>3.3333333333333335</v>
      </c>
      <c r="AH10" s="17">
        <v>3.7692307692307692</v>
      </c>
      <c r="AI10" s="17">
        <v>4.3076923076923075</v>
      </c>
      <c r="AJ10" s="17">
        <v>3.5833333333333335</v>
      </c>
      <c r="AK10" s="17">
        <v>3.8888888888888888</v>
      </c>
      <c r="AL10" s="17">
        <v>4.2</v>
      </c>
      <c r="AM10" s="19">
        <v>4</v>
      </c>
      <c r="AN10" s="20">
        <f>(AH10+AI10+AJ10+AK10+AL10)/5</f>
        <v>3.9498290598290602</v>
      </c>
      <c r="AO10" s="18">
        <f>(AC10+AD10+AE10+AF10+AG10)/5</f>
        <v>3.4769230769230766</v>
      </c>
      <c r="AP10" s="18">
        <f>(W10+X10+Y10+Z10+AA10+AB10)/6</f>
        <v>3.7948717948717952</v>
      </c>
      <c r="AQ10" s="21">
        <f>(AH10+AI10+AJ10+AK10)/4</f>
        <v>3.887286324786325</v>
      </c>
      <c r="AU10" s="39">
        <f>IF(AN10=0,ESBLANCO,IF(AN10&lt;MEDIAN(AN:AN),0,1))</f>
        <v>0</v>
      </c>
      <c r="AV10" s="38">
        <f t="shared" si="0"/>
        <v>0</v>
      </c>
      <c r="AW10" s="38">
        <f t="shared" si="1"/>
        <v>0</v>
      </c>
      <c r="AZ10">
        <v>3.9498290598290602</v>
      </c>
      <c r="BA10">
        <v>3.4769230769230766</v>
      </c>
      <c r="BB10">
        <v>3.7948717948717952</v>
      </c>
    </row>
    <row r="11" spans="1:137" x14ac:dyDescent="0.2">
      <c r="A11" s="1" t="s">
        <v>55</v>
      </c>
      <c r="B11" s="2" t="s">
        <v>56</v>
      </c>
      <c r="C11" s="123">
        <v>41556</v>
      </c>
      <c r="D11" s="2">
        <v>6</v>
      </c>
      <c r="E11" s="2">
        <v>5</v>
      </c>
      <c r="F11" s="2">
        <f t="shared" si="2"/>
        <v>77</v>
      </c>
      <c r="G11" s="2">
        <v>1</v>
      </c>
      <c r="H11" s="3" t="s">
        <v>36</v>
      </c>
      <c r="I11" s="3">
        <v>1</v>
      </c>
      <c r="J11" s="3">
        <v>1</v>
      </c>
      <c r="K11" s="4">
        <v>7</v>
      </c>
      <c r="L11" s="16" t="s">
        <v>40</v>
      </c>
      <c r="W11" s="17">
        <v>5.5384615384615383</v>
      </c>
      <c r="X11" s="17">
        <v>5.384615384615385</v>
      </c>
      <c r="Y11" s="17">
        <v>5.7692307692307692</v>
      </c>
      <c r="Z11" s="17">
        <v>5.8461538461538458</v>
      </c>
      <c r="AA11" s="17">
        <v>5.7692307692307692</v>
      </c>
      <c r="AB11" s="17">
        <v>2.6153846153846154</v>
      </c>
      <c r="AC11" s="17">
        <v>3.8333333333333335</v>
      </c>
      <c r="AD11" s="17">
        <v>3.5</v>
      </c>
      <c r="AE11" s="17">
        <v>3.9090909090909092</v>
      </c>
      <c r="AF11" s="17">
        <v>5.4615384615384617</v>
      </c>
      <c r="AG11" s="17">
        <v>3.8461538461538463</v>
      </c>
      <c r="AH11" s="17">
        <v>3.4615384615384617</v>
      </c>
      <c r="AI11" s="17">
        <v>5.5384615384615383</v>
      </c>
      <c r="AJ11" s="17">
        <v>5.5</v>
      </c>
      <c r="AK11" s="17">
        <v>2.7777777777777777</v>
      </c>
      <c r="AL11" s="17">
        <v>2.8</v>
      </c>
      <c r="AM11" s="19">
        <v>2.7857142857142856</v>
      </c>
      <c r="AN11" s="20">
        <v>4.0155555555555562</v>
      </c>
      <c r="AO11" s="18">
        <v>4.1100233100233101</v>
      </c>
      <c r="AP11" s="18">
        <v>5.1538461538461542</v>
      </c>
      <c r="AQ11" s="21">
        <v>4.3194444444444446</v>
      </c>
      <c r="AU11" s="39">
        <f>IF(AN11=0,ESBLANCO,IF(AN11&lt;MEDIAN(AN:AN),0,1))</f>
        <v>0</v>
      </c>
      <c r="AV11" s="38">
        <f t="shared" si="0"/>
        <v>0</v>
      </c>
      <c r="AW11" s="38">
        <f t="shared" si="1"/>
        <v>1</v>
      </c>
      <c r="AZ11">
        <v>4.0155555555555562</v>
      </c>
      <c r="BA11">
        <v>4.1100233100233101</v>
      </c>
      <c r="BB11">
        <v>5.1538461538461542</v>
      </c>
    </row>
    <row r="12" spans="1:137" x14ac:dyDescent="0.2">
      <c r="A12" s="1" t="s">
        <v>57</v>
      </c>
      <c r="B12" s="2" t="s">
        <v>58</v>
      </c>
      <c r="C12" s="123">
        <v>77710</v>
      </c>
      <c r="D12" s="2">
        <v>6</v>
      </c>
      <c r="E12" s="2">
        <v>5</v>
      </c>
      <c r="F12" s="2">
        <f t="shared" si="2"/>
        <v>77</v>
      </c>
      <c r="G12" s="2">
        <v>1</v>
      </c>
      <c r="H12" s="3" t="s">
        <v>36</v>
      </c>
      <c r="I12" s="3">
        <v>1</v>
      </c>
      <c r="J12" s="3">
        <v>1</v>
      </c>
      <c r="K12" s="4">
        <v>8.4</v>
      </c>
      <c r="L12" s="16" t="s">
        <v>37</v>
      </c>
      <c r="N12" s="8">
        <v>7</v>
      </c>
      <c r="Q12" s="8">
        <v>12</v>
      </c>
      <c r="R12" s="9">
        <v>1</v>
      </c>
      <c r="W12" s="24">
        <v>4.0769230769230766</v>
      </c>
      <c r="X12" s="24">
        <v>6</v>
      </c>
      <c r="Y12" s="24">
        <v>3.3076923076923075</v>
      </c>
      <c r="Z12" s="24">
        <v>3.9230769230769229</v>
      </c>
      <c r="AA12" s="24">
        <v>5.4615384615384617</v>
      </c>
      <c r="AB12" s="24">
        <v>3.5384615384615383</v>
      </c>
      <c r="AC12" s="24">
        <v>3.5833333333333335</v>
      </c>
      <c r="AD12" s="24">
        <v>3.1666666666666665</v>
      </c>
      <c r="AE12" s="24">
        <v>4</v>
      </c>
      <c r="AF12" s="24">
        <v>4.0769230769230766</v>
      </c>
      <c r="AG12" s="24">
        <v>5.1538461538461542</v>
      </c>
      <c r="AH12" s="24">
        <v>5.615384615384615</v>
      </c>
      <c r="AI12" s="24">
        <v>5.6923076923076925</v>
      </c>
      <c r="AJ12" s="24">
        <v>5.5</v>
      </c>
      <c r="AK12" s="24">
        <v>4.7777777777777777</v>
      </c>
      <c r="AL12" s="24">
        <v>4</v>
      </c>
      <c r="AM12" s="25">
        <v>4.5</v>
      </c>
      <c r="AN12" s="20">
        <f t="shared" ref="AN12:AN23" si="3">(AH12+AI12+AJ12+AK12+AL12)/5</f>
        <v>5.1170940170940167</v>
      </c>
      <c r="AO12" s="18">
        <f t="shared" ref="AO12:AO23" si="4">(AC12+AD12+AE12+AF12+AG12)/5</f>
        <v>3.9961538461538462</v>
      </c>
      <c r="AP12" s="18">
        <f t="shared" ref="AP12:AP23" si="5">(W12+X12+Y12+Z12+AA12+AB12)/6</f>
        <v>4.3846153846153841</v>
      </c>
      <c r="AQ12" s="21">
        <f t="shared" ref="AQ12:AQ23" si="6">(AH12+AI12+AJ12+AK12)/4</f>
        <v>5.3963675213675213</v>
      </c>
      <c r="AR12" s="15">
        <v>123</v>
      </c>
      <c r="AS12" s="15">
        <v>154</v>
      </c>
      <c r="AT12" s="15">
        <v>155</v>
      </c>
      <c r="AU12" s="39">
        <f>IF(AN12=0,ESBLANCO,IF(AN12&lt;MEDIAN(AN:AN),0,1))</f>
        <v>1</v>
      </c>
      <c r="AV12" s="38">
        <f t="shared" si="0"/>
        <v>0</v>
      </c>
      <c r="AW12" s="38">
        <f t="shared" si="1"/>
        <v>0</v>
      </c>
      <c r="AZ12">
        <v>5.1170940170940167</v>
      </c>
      <c r="BA12">
        <v>3.9961538461538462</v>
      </c>
      <c r="BB12">
        <v>4.3846153846153841</v>
      </c>
    </row>
    <row r="13" spans="1:137" x14ac:dyDescent="0.2">
      <c r="A13" s="1" t="s">
        <v>59</v>
      </c>
      <c r="B13" s="2" t="s">
        <v>60</v>
      </c>
      <c r="C13" s="123">
        <v>41048</v>
      </c>
      <c r="D13" s="2">
        <v>6</v>
      </c>
      <c r="E13" s="2">
        <v>10</v>
      </c>
      <c r="F13" s="2">
        <f t="shared" si="2"/>
        <v>82</v>
      </c>
      <c r="G13" s="2">
        <v>0</v>
      </c>
      <c r="H13" s="3" t="s">
        <v>36</v>
      </c>
      <c r="I13" s="3">
        <v>1</v>
      </c>
      <c r="J13" s="3">
        <v>1</v>
      </c>
      <c r="K13" s="4">
        <v>9.6999999999999993</v>
      </c>
      <c r="L13" s="16" t="s">
        <v>37</v>
      </c>
      <c r="N13" s="8">
        <v>6</v>
      </c>
      <c r="O13" s="8">
        <v>9</v>
      </c>
      <c r="Q13" s="8">
        <v>12</v>
      </c>
      <c r="R13" s="9">
        <v>1</v>
      </c>
      <c r="W13" s="17">
        <v>4.9230769230769234</v>
      </c>
      <c r="X13" s="17">
        <v>6.1538461538461542</v>
      </c>
      <c r="Y13" s="17">
        <v>5.5384615384615383</v>
      </c>
      <c r="Z13" s="17">
        <v>4.615384615384615</v>
      </c>
      <c r="AA13" s="17">
        <v>6</v>
      </c>
      <c r="AB13" s="17">
        <v>3.6666666666666665</v>
      </c>
      <c r="AC13" s="17">
        <v>3.9166666666666665</v>
      </c>
      <c r="AD13" s="17">
        <v>3.75</v>
      </c>
      <c r="AE13" s="17">
        <v>4.5</v>
      </c>
      <c r="AF13" s="17">
        <v>4.1538461538461542</v>
      </c>
      <c r="AG13" s="17">
        <v>5.1538461538461542</v>
      </c>
      <c r="AH13" s="17">
        <v>4.5384615384615383</v>
      </c>
      <c r="AI13" s="17">
        <v>5.9230769230769234</v>
      </c>
      <c r="AJ13" s="17">
        <v>5.75</v>
      </c>
      <c r="AK13" s="17">
        <v>4.1111111111111107</v>
      </c>
      <c r="AL13" s="17">
        <v>3.4</v>
      </c>
      <c r="AM13" s="19">
        <v>3.8571428571428572</v>
      </c>
      <c r="AN13" s="20">
        <f t="shared" si="3"/>
        <v>4.744529914529914</v>
      </c>
      <c r="AO13" s="18">
        <f t="shared" si="4"/>
        <v>4.2948717948717947</v>
      </c>
      <c r="AP13" s="18">
        <f t="shared" si="5"/>
        <v>5.149572649572649</v>
      </c>
      <c r="AQ13" s="21">
        <f t="shared" si="6"/>
        <v>5.0806623931623927</v>
      </c>
      <c r="AR13" s="15">
        <v>83.5</v>
      </c>
      <c r="AS13" s="15">
        <v>172</v>
      </c>
      <c r="AT13" s="15">
        <v>36.5</v>
      </c>
      <c r="AU13" s="39">
        <f>IF(AN13=0,ESBLANCO,IF(AN13&lt;MEDIAN(AN:AN),0,1))</f>
        <v>1</v>
      </c>
      <c r="AV13" s="38">
        <f t="shared" si="0"/>
        <v>0</v>
      </c>
      <c r="AW13" s="38">
        <f t="shared" si="1"/>
        <v>1</v>
      </c>
      <c r="AZ13">
        <v>4.744529914529914</v>
      </c>
      <c r="BA13">
        <v>4.2948717948717947</v>
      </c>
      <c r="BB13">
        <v>5.149572649572649</v>
      </c>
    </row>
    <row r="14" spans="1:137" x14ac:dyDescent="0.2">
      <c r="A14" s="1" t="s">
        <v>61</v>
      </c>
      <c r="B14" s="2" t="s">
        <v>62</v>
      </c>
      <c r="C14" s="123">
        <v>41152</v>
      </c>
      <c r="D14" s="2">
        <v>6</v>
      </c>
      <c r="E14" s="2">
        <v>7</v>
      </c>
      <c r="F14" s="2">
        <f t="shared" si="2"/>
        <v>79</v>
      </c>
      <c r="G14" s="2">
        <v>0</v>
      </c>
      <c r="H14" s="3" t="s">
        <v>36</v>
      </c>
      <c r="I14" s="3">
        <v>1</v>
      </c>
      <c r="J14" s="3">
        <v>1</v>
      </c>
      <c r="K14" s="4">
        <v>9.6999999999999993</v>
      </c>
      <c r="L14" s="16" t="s">
        <v>37</v>
      </c>
      <c r="N14" s="8">
        <v>3</v>
      </c>
      <c r="O14" s="8">
        <v>3</v>
      </c>
      <c r="P14" s="8" t="s">
        <v>63</v>
      </c>
      <c r="Q14" s="8">
        <v>7</v>
      </c>
      <c r="R14" s="9">
        <v>0</v>
      </c>
      <c r="S14" s="8">
        <v>1</v>
      </c>
      <c r="W14" s="17">
        <v>4.6923076923076925</v>
      </c>
      <c r="X14" s="17">
        <v>4.9230769230769234</v>
      </c>
      <c r="Y14" s="17">
        <v>5.4615384615384617</v>
      </c>
      <c r="Z14" s="17">
        <v>4.615384615384615</v>
      </c>
      <c r="AA14" s="17">
        <v>5.1538461538461542</v>
      </c>
      <c r="AB14" s="17">
        <v>3.3846153846153846</v>
      </c>
      <c r="AC14" s="17">
        <v>4.25</v>
      </c>
      <c r="AD14" s="17">
        <v>4.666666666666667</v>
      </c>
      <c r="AE14" s="17">
        <v>4.666666666666667</v>
      </c>
      <c r="AF14" s="17">
        <v>4.2307692307692308</v>
      </c>
      <c r="AG14" s="17">
        <v>4.384615384615385</v>
      </c>
      <c r="AH14" s="17">
        <v>3.9230769230769229</v>
      </c>
      <c r="AI14" s="17">
        <v>5.1538461538461542</v>
      </c>
      <c r="AJ14" s="17">
        <v>4.916666666666667</v>
      </c>
      <c r="AK14" s="17">
        <v>3.8888888888888888</v>
      </c>
      <c r="AL14" s="17">
        <v>4</v>
      </c>
      <c r="AM14" s="19">
        <v>3.9285714285714284</v>
      </c>
      <c r="AN14" s="20">
        <f t="shared" si="3"/>
        <v>4.3764957264957269</v>
      </c>
      <c r="AO14" s="18">
        <f t="shared" si="4"/>
        <v>4.43974358974359</v>
      </c>
      <c r="AP14" s="18">
        <f t="shared" si="5"/>
        <v>4.7051282051282053</v>
      </c>
      <c r="AQ14" s="21">
        <f t="shared" si="6"/>
        <v>4.4706196581196584</v>
      </c>
      <c r="AR14" s="15">
        <v>97</v>
      </c>
      <c r="AS14" s="15">
        <v>70</v>
      </c>
      <c r="AT14" s="15">
        <v>62</v>
      </c>
      <c r="AU14" s="39">
        <f>IF(AN14=0,ESBLANCO,IF(AN14&lt;MEDIAN(AN:AN),0,1))</f>
        <v>0</v>
      </c>
      <c r="AV14" s="38">
        <f t="shared" si="0"/>
        <v>1</v>
      </c>
      <c r="AW14" s="38">
        <f t="shared" si="1"/>
        <v>1</v>
      </c>
      <c r="AZ14">
        <v>4.3764957264957269</v>
      </c>
      <c r="BA14">
        <v>4.43974358974359</v>
      </c>
      <c r="BB14">
        <v>4.7051282051282053</v>
      </c>
    </row>
    <row r="15" spans="1:137" x14ac:dyDescent="0.2">
      <c r="A15" s="1" t="s">
        <v>64</v>
      </c>
      <c r="B15" s="2" t="s">
        <v>65</v>
      </c>
      <c r="C15" s="123">
        <v>41092</v>
      </c>
      <c r="D15" s="2">
        <v>6</v>
      </c>
      <c r="E15" s="2">
        <v>8</v>
      </c>
      <c r="F15" s="2">
        <f t="shared" si="2"/>
        <v>80</v>
      </c>
      <c r="G15" s="2">
        <v>1</v>
      </c>
      <c r="H15" s="3" t="s">
        <v>36</v>
      </c>
      <c r="I15" s="3">
        <v>1</v>
      </c>
      <c r="J15" s="3">
        <v>1</v>
      </c>
      <c r="K15" s="4">
        <v>7.8</v>
      </c>
      <c r="L15" s="16" t="s">
        <v>37</v>
      </c>
      <c r="M15" s="8" t="s">
        <v>66</v>
      </c>
      <c r="N15" s="8">
        <v>3</v>
      </c>
      <c r="O15" s="8">
        <v>5</v>
      </c>
      <c r="P15" s="8" t="s">
        <v>67</v>
      </c>
      <c r="Q15" s="8">
        <v>11</v>
      </c>
      <c r="R15" s="9">
        <v>1</v>
      </c>
      <c r="W15" s="24">
        <v>4.1538461538461542</v>
      </c>
      <c r="X15" s="24">
        <v>4.083333333333333</v>
      </c>
      <c r="Y15" s="24">
        <v>4.615384615384615</v>
      </c>
      <c r="Z15" s="24">
        <v>4.5384615384615383</v>
      </c>
      <c r="AA15" s="24">
        <v>4.7692307692307692</v>
      </c>
      <c r="AB15" s="24">
        <v>3.6153846153846154</v>
      </c>
      <c r="AC15" s="24">
        <v>3.6666666666666665</v>
      </c>
      <c r="AD15" s="24">
        <v>4</v>
      </c>
      <c r="AE15" s="24">
        <v>4.916666666666667</v>
      </c>
      <c r="AF15" s="24">
        <v>4.0769230769230766</v>
      </c>
      <c r="AG15" s="24">
        <v>4.1538461538461542</v>
      </c>
      <c r="AH15" s="24">
        <v>4.1538461538461542</v>
      </c>
      <c r="AI15" s="24">
        <v>4.6923076923076925</v>
      </c>
      <c r="AJ15" s="24">
        <v>4.083333333333333</v>
      </c>
      <c r="AK15" s="24">
        <v>4.333333333333333</v>
      </c>
      <c r="AL15" s="24">
        <v>4</v>
      </c>
      <c r="AM15" s="25">
        <v>4.2142857142857144</v>
      </c>
      <c r="AN15" s="20">
        <f t="shared" si="3"/>
        <v>4.2525641025641026</v>
      </c>
      <c r="AO15" s="18">
        <f t="shared" si="4"/>
        <v>4.1628205128205122</v>
      </c>
      <c r="AP15" s="18">
        <f t="shared" si="5"/>
        <v>4.2959401709401712</v>
      </c>
      <c r="AQ15" s="21">
        <f t="shared" si="6"/>
        <v>4.3157051282051277</v>
      </c>
      <c r="AR15" s="15">
        <v>130.5</v>
      </c>
      <c r="AS15" s="15">
        <v>113</v>
      </c>
      <c r="AT15" s="15">
        <v>402.5</v>
      </c>
      <c r="AU15" s="39">
        <f>IF(AN15=0,ESBLANCO,IF(AN15&lt;MEDIAN(AN:AN),0,1))</f>
        <v>0</v>
      </c>
      <c r="AV15" s="38">
        <f t="shared" si="0"/>
        <v>0</v>
      </c>
      <c r="AW15" s="38">
        <f t="shared" si="1"/>
        <v>0</v>
      </c>
      <c r="AZ15">
        <v>4.2525641025641026</v>
      </c>
      <c r="BA15">
        <v>4.1628205128205122</v>
      </c>
      <c r="BB15">
        <v>4.2959401709401712</v>
      </c>
    </row>
    <row r="16" spans="1:137" x14ac:dyDescent="0.2">
      <c r="A16" s="1" t="s">
        <v>68</v>
      </c>
      <c r="B16" s="2" t="s">
        <v>69</v>
      </c>
      <c r="G16" s="2">
        <v>0</v>
      </c>
      <c r="H16" s="3" t="s">
        <v>36</v>
      </c>
      <c r="I16" s="3">
        <v>1</v>
      </c>
      <c r="J16" s="3">
        <v>1</v>
      </c>
      <c r="K16" s="4">
        <v>9.1</v>
      </c>
      <c r="L16" s="16" t="s">
        <v>70</v>
      </c>
      <c r="M16" s="8" t="s">
        <v>71</v>
      </c>
      <c r="N16" s="8">
        <v>3</v>
      </c>
      <c r="O16" s="8">
        <v>7</v>
      </c>
      <c r="Q16" s="8">
        <v>12</v>
      </c>
      <c r="R16" s="9">
        <v>0</v>
      </c>
      <c r="S16" s="8">
        <v>1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9"/>
      <c r="AN16" s="20">
        <f t="shared" si="3"/>
        <v>0</v>
      </c>
      <c r="AO16" s="18">
        <f t="shared" si="4"/>
        <v>0</v>
      </c>
      <c r="AP16" s="18">
        <f t="shared" si="5"/>
        <v>0</v>
      </c>
      <c r="AQ16" s="21">
        <f t="shared" si="6"/>
        <v>0</v>
      </c>
      <c r="AU16" s="39" t="e">
        <f>IF(AN16=0,ESBLANCO,IF(AN16&lt;MEDIAN(AN:AN),0,1))</f>
        <v>#NAME?</v>
      </c>
      <c r="AV16" s="38">
        <f t="shared" si="0"/>
        <v>0</v>
      </c>
      <c r="AW16" s="38">
        <f t="shared" si="1"/>
        <v>0</v>
      </c>
    </row>
    <row r="17" spans="1:137" x14ac:dyDescent="0.2">
      <c r="A17" s="1" t="s">
        <v>72</v>
      </c>
      <c r="B17" s="2" t="s">
        <v>73</v>
      </c>
      <c r="C17" s="123">
        <v>41229</v>
      </c>
      <c r="D17" s="2">
        <v>6</v>
      </c>
      <c r="E17" s="2">
        <v>4</v>
      </c>
      <c r="F17" s="2">
        <f t="shared" si="2"/>
        <v>76</v>
      </c>
      <c r="G17" s="2">
        <v>0</v>
      </c>
      <c r="H17" s="3" t="s">
        <v>36</v>
      </c>
      <c r="I17" s="3">
        <v>1</v>
      </c>
      <c r="J17" s="3">
        <v>1</v>
      </c>
      <c r="K17" s="4">
        <v>6.6</v>
      </c>
      <c r="L17" s="16" t="s">
        <v>37</v>
      </c>
      <c r="N17" s="8">
        <v>3</v>
      </c>
      <c r="O17" s="8">
        <v>9</v>
      </c>
      <c r="Q17" s="8">
        <v>14</v>
      </c>
      <c r="R17" s="9">
        <v>1</v>
      </c>
      <c r="W17" s="17">
        <v>5.5</v>
      </c>
      <c r="X17" s="17">
        <v>5.6923076923076925</v>
      </c>
      <c r="Y17" s="17">
        <v>4.6923076923076925</v>
      </c>
      <c r="Z17" s="17">
        <v>4.0909090909090908</v>
      </c>
      <c r="AA17" s="17">
        <v>5.384615384615385</v>
      </c>
      <c r="AB17" s="17">
        <v>3.4615384615384617</v>
      </c>
      <c r="AC17" s="17">
        <v>4.4000000000000004</v>
      </c>
      <c r="AD17" s="17">
        <v>3.5</v>
      </c>
      <c r="AE17" s="17">
        <v>3.9090909090909092</v>
      </c>
      <c r="AF17" s="17">
        <v>2.9090909090909092</v>
      </c>
      <c r="AG17" s="17">
        <v>4.666666666666667</v>
      </c>
      <c r="AH17" s="17">
        <v>4.25</v>
      </c>
      <c r="AI17" s="17">
        <v>5.7692307692307692</v>
      </c>
      <c r="AJ17" s="17">
        <v>5.6363636363636367</v>
      </c>
      <c r="AK17" s="17">
        <v>3.6666666666666665</v>
      </c>
      <c r="AL17" s="17">
        <v>4</v>
      </c>
      <c r="AM17" s="19">
        <v>3.7692307692307692</v>
      </c>
      <c r="AN17" s="20">
        <f t="shared" si="3"/>
        <v>4.6644522144522149</v>
      </c>
      <c r="AO17" s="18">
        <f t="shared" si="4"/>
        <v>3.8769696969696974</v>
      </c>
      <c r="AP17" s="18">
        <f t="shared" si="5"/>
        <v>4.803613053613053</v>
      </c>
      <c r="AQ17" s="21">
        <f t="shared" si="6"/>
        <v>4.8305652680652686</v>
      </c>
      <c r="AR17" s="15">
        <v>616</v>
      </c>
      <c r="AS17" s="15">
        <v>68</v>
      </c>
      <c r="AT17" s="15">
        <v>399</v>
      </c>
      <c r="AU17" s="39">
        <f>IF(AN17=0,ESBLANCO,IF(AN17&lt;MEDIAN(AN:AN),0,1))</f>
        <v>0</v>
      </c>
      <c r="AV17" s="38">
        <f t="shared" si="0"/>
        <v>0</v>
      </c>
      <c r="AW17" s="38">
        <f t="shared" si="1"/>
        <v>1</v>
      </c>
      <c r="AZ17">
        <v>4.6644522144522149</v>
      </c>
      <c r="BA17">
        <v>3.8769696969696974</v>
      </c>
      <c r="BB17">
        <v>4.803613053613053</v>
      </c>
    </row>
    <row r="18" spans="1:137" x14ac:dyDescent="0.2">
      <c r="A18" s="1" t="s">
        <v>74</v>
      </c>
      <c r="B18" s="2" t="s">
        <v>75</v>
      </c>
      <c r="D18" s="2">
        <v>6</v>
      </c>
      <c r="F18" s="2">
        <f t="shared" si="2"/>
        <v>72</v>
      </c>
      <c r="G18" s="2">
        <v>0</v>
      </c>
      <c r="H18" s="3" t="s">
        <v>36</v>
      </c>
      <c r="I18" s="3">
        <v>1</v>
      </c>
      <c r="J18" s="3">
        <v>1</v>
      </c>
      <c r="K18" s="4">
        <v>8.8000000000000007</v>
      </c>
      <c r="L18" s="16" t="s">
        <v>40</v>
      </c>
      <c r="W18" s="17">
        <v>4.615384615384615</v>
      </c>
      <c r="X18" s="17">
        <v>4.615384615384615</v>
      </c>
      <c r="Y18" s="17">
        <v>4.3076923076923075</v>
      </c>
      <c r="Z18" s="17">
        <v>3</v>
      </c>
      <c r="AA18" s="17">
        <v>5.6923076923076925</v>
      </c>
      <c r="AB18" s="17">
        <v>3.6923076923076925</v>
      </c>
      <c r="AC18" s="17">
        <v>4.333333333333333</v>
      </c>
      <c r="AD18" s="17">
        <v>4.166666666666667</v>
      </c>
      <c r="AE18" s="17">
        <v>5.75</v>
      </c>
      <c r="AF18" s="17">
        <v>3.3076923076923075</v>
      </c>
      <c r="AG18" s="17">
        <v>4.0769230769230766</v>
      </c>
      <c r="AH18" s="17">
        <v>4.7692307692307692</v>
      </c>
      <c r="AI18" s="17">
        <v>4.8461538461538458</v>
      </c>
      <c r="AJ18" s="17">
        <v>4.333333333333333</v>
      </c>
      <c r="AK18" s="17">
        <v>4.2222222222222223</v>
      </c>
      <c r="AL18" s="17">
        <v>3.4</v>
      </c>
      <c r="AM18" s="19">
        <v>3.9285714285714284</v>
      </c>
      <c r="AN18" s="20">
        <f t="shared" si="3"/>
        <v>4.3141880341880334</v>
      </c>
      <c r="AO18" s="18">
        <f t="shared" si="4"/>
        <v>4.3269230769230766</v>
      </c>
      <c r="AP18" s="18">
        <f t="shared" si="5"/>
        <v>4.3205128205128203</v>
      </c>
      <c r="AQ18" s="21">
        <f t="shared" si="6"/>
        <v>4.5427350427350426</v>
      </c>
      <c r="AU18" s="39">
        <f>IF(AN18=0,””,IF(AN18&lt;MEDIAN(AN:AN),0,1))</f>
        <v>0</v>
      </c>
      <c r="AV18" s="38">
        <f t="shared" si="0"/>
        <v>1</v>
      </c>
      <c r="AW18" s="38">
        <f t="shared" si="1"/>
        <v>0</v>
      </c>
      <c r="AZ18">
        <v>4.3141880341880334</v>
      </c>
      <c r="BA18">
        <v>4.3269230769230766</v>
      </c>
      <c r="BB18">
        <v>4.3205128205128203</v>
      </c>
    </row>
    <row r="19" spans="1:137" x14ac:dyDescent="0.2">
      <c r="A19" s="1" t="s">
        <v>76</v>
      </c>
      <c r="B19" s="2" t="s">
        <v>77</v>
      </c>
      <c r="C19" s="123">
        <v>41244</v>
      </c>
      <c r="D19" s="2">
        <v>6</v>
      </c>
      <c r="E19" s="2">
        <v>3</v>
      </c>
      <c r="F19" s="2">
        <f t="shared" si="2"/>
        <v>75</v>
      </c>
      <c r="G19" s="2">
        <v>1</v>
      </c>
      <c r="H19" s="3" t="s">
        <v>36</v>
      </c>
      <c r="I19" s="3">
        <v>1</v>
      </c>
      <c r="J19" s="3">
        <v>1</v>
      </c>
      <c r="K19" s="4">
        <v>8.6999999999999993</v>
      </c>
      <c r="L19" s="16" t="s">
        <v>37</v>
      </c>
      <c r="N19" s="8">
        <v>3</v>
      </c>
      <c r="O19" s="8">
        <v>8</v>
      </c>
      <c r="Q19" s="8">
        <v>12</v>
      </c>
      <c r="R19" s="9">
        <v>1</v>
      </c>
      <c r="W19" s="17">
        <v>5.8461538461538458</v>
      </c>
      <c r="X19" s="17">
        <v>5.0769230769230766</v>
      </c>
      <c r="Y19" s="17">
        <v>4.615384615384615</v>
      </c>
      <c r="Z19" s="17">
        <v>5.3076923076923075</v>
      </c>
      <c r="AA19" s="17">
        <v>6.0769230769230766</v>
      </c>
      <c r="AB19" s="17">
        <v>2.1538461538461537</v>
      </c>
      <c r="AC19" s="17">
        <v>4.4545454545454541</v>
      </c>
      <c r="AD19" s="17">
        <v>4.916666666666667</v>
      </c>
      <c r="AE19" s="17">
        <v>3.8333333333333335</v>
      </c>
      <c r="AF19" s="17">
        <v>3.1538461538461537</v>
      </c>
      <c r="AG19" s="17">
        <v>5.384615384615385</v>
      </c>
      <c r="AH19" s="17">
        <v>4.615384615384615</v>
      </c>
      <c r="AI19" s="17">
        <v>5</v>
      </c>
      <c r="AJ19" s="17">
        <v>5.083333333333333</v>
      </c>
      <c r="AK19" s="17">
        <v>3.7777777777777777</v>
      </c>
      <c r="AL19" s="17">
        <v>3.2</v>
      </c>
      <c r="AM19" s="19">
        <v>3.5714285714285716</v>
      </c>
      <c r="AN19" s="20">
        <f t="shared" si="3"/>
        <v>4.3352991452991452</v>
      </c>
      <c r="AO19" s="18">
        <f t="shared" si="4"/>
        <v>4.3486013986013985</v>
      </c>
      <c r="AP19" s="18">
        <f t="shared" si="5"/>
        <v>4.8461538461538458</v>
      </c>
      <c r="AQ19" s="21">
        <f t="shared" si="6"/>
        <v>4.6191239316239319</v>
      </c>
      <c r="AR19" s="15">
        <v>46</v>
      </c>
      <c r="AS19" s="15">
        <v>36.5</v>
      </c>
      <c r="AT19" s="15">
        <v>130.5</v>
      </c>
      <c r="AU19" s="39">
        <f>IF(AN19=0,””,IF(AN19&lt;MEDIAN(AN:AN),0,1))</f>
        <v>0</v>
      </c>
      <c r="AV19" s="38">
        <f t="shared" si="0"/>
        <v>1</v>
      </c>
      <c r="AW19" s="38">
        <f t="shared" si="1"/>
        <v>1</v>
      </c>
      <c r="AZ19">
        <v>4.3352991452991452</v>
      </c>
      <c r="BA19">
        <v>4.3486013986013985</v>
      </c>
      <c r="BB19">
        <v>4.8461538461538458</v>
      </c>
    </row>
    <row r="20" spans="1:137" x14ac:dyDescent="0.2">
      <c r="A20" s="1" t="s">
        <v>78</v>
      </c>
      <c r="B20" s="2" t="s">
        <v>79</v>
      </c>
      <c r="C20" s="123">
        <v>41121</v>
      </c>
      <c r="D20" s="2">
        <v>6</v>
      </c>
      <c r="E20" s="2">
        <v>8</v>
      </c>
      <c r="F20" s="2">
        <f t="shared" si="2"/>
        <v>80</v>
      </c>
      <c r="G20" s="2">
        <v>0</v>
      </c>
      <c r="H20" s="3" t="s">
        <v>36</v>
      </c>
      <c r="I20" s="3">
        <v>1</v>
      </c>
      <c r="J20" s="3">
        <v>1</v>
      </c>
      <c r="K20" s="4">
        <v>9.1999999999999993</v>
      </c>
      <c r="L20" s="16" t="s">
        <v>37</v>
      </c>
      <c r="N20" s="8">
        <v>3</v>
      </c>
      <c r="O20" s="8">
        <v>9</v>
      </c>
      <c r="Q20" s="8">
        <v>12</v>
      </c>
      <c r="R20" s="9">
        <v>0</v>
      </c>
      <c r="S20" s="8">
        <v>1</v>
      </c>
      <c r="W20" s="24">
        <v>4.7692307692307692</v>
      </c>
      <c r="X20" s="24">
        <v>5.4615384615384617</v>
      </c>
      <c r="Y20" s="24">
        <v>4.6923076923076925</v>
      </c>
      <c r="Z20" s="24">
        <v>4.384615384615385</v>
      </c>
      <c r="AA20" s="24">
        <v>6.1538461538461542</v>
      </c>
      <c r="AB20" s="24">
        <v>4.615384615384615</v>
      </c>
      <c r="AC20" s="24">
        <v>4.2727272727272725</v>
      </c>
      <c r="AD20" s="24">
        <v>4.583333333333333</v>
      </c>
      <c r="AE20" s="24">
        <v>5.166666666666667</v>
      </c>
      <c r="AF20" s="24">
        <v>5.0769230769230766</v>
      </c>
      <c r="AG20" s="24">
        <v>4.25</v>
      </c>
      <c r="AH20" s="24">
        <v>4.5384615384615383</v>
      </c>
      <c r="AI20" s="24">
        <v>4.615384615384615</v>
      </c>
      <c r="AJ20" s="24">
        <v>5.8181818181818183</v>
      </c>
      <c r="AK20" s="24">
        <v>4.4444444444444446</v>
      </c>
      <c r="AL20" s="24">
        <v>3.4</v>
      </c>
      <c r="AM20" s="25">
        <v>4.0714285714285712</v>
      </c>
      <c r="AN20" s="20">
        <f t="shared" si="3"/>
        <v>4.5632944832944826</v>
      </c>
      <c r="AO20" s="18">
        <f t="shared" si="4"/>
        <v>4.6699300699300696</v>
      </c>
      <c r="AP20" s="18">
        <f t="shared" si="5"/>
        <v>5.0128205128205119</v>
      </c>
      <c r="AQ20" s="21">
        <f t="shared" si="6"/>
        <v>4.8541181041181041</v>
      </c>
      <c r="AR20" s="15">
        <v>190.5</v>
      </c>
      <c r="AS20" s="15">
        <v>102</v>
      </c>
      <c r="AT20" s="15">
        <v>223.5</v>
      </c>
      <c r="AU20" s="39">
        <f>IF(AN20=0,””,IF(AN20&lt;MEDIAN(AN:AN),0,1))</f>
        <v>0</v>
      </c>
      <c r="AV20" s="38">
        <f t="shared" si="0"/>
        <v>1</v>
      </c>
      <c r="AW20" s="38">
        <f t="shared" si="1"/>
        <v>1</v>
      </c>
      <c r="AZ20">
        <v>4.5632944832944826</v>
      </c>
      <c r="BA20">
        <v>4.6699300699300696</v>
      </c>
      <c r="BB20">
        <v>5.0128205128205119</v>
      </c>
    </row>
    <row r="21" spans="1:137" x14ac:dyDescent="0.2">
      <c r="A21" s="1" t="s">
        <v>80</v>
      </c>
      <c r="B21" s="2" t="s">
        <v>81</v>
      </c>
      <c r="G21" s="2">
        <v>1</v>
      </c>
      <c r="H21" s="3" t="s">
        <v>36</v>
      </c>
      <c r="I21" s="3">
        <v>1</v>
      </c>
      <c r="J21" s="3">
        <v>1</v>
      </c>
      <c r="K21" s="4">
        <v>9.4</v>
      </c>
      <c r="L21" s="16" t="s">
        <v>37</v>
      </c>
      <c r="N21" s="8">
        <v>8</v>
      </c>
      <c r="Q21" s="8">
        <v>12</v>
      </c>
      <c r="R21" s="9">
        <v>0</v>
      </c>
      <c r="S21" s="8">
        <v>1</v>
      </c>
      <c r="W21" s="17">
        <v>4.6923076923076925</v>
      </c>
      <c r="X21" s="17">
        <v>4.4285714285714288</v>
      </c>
      <c r="Y21" s="17">
        <v>4.7272727272727275</v>
      </c>
      <c r="Z21" s="17">
        <v>4.2222222222222223</v>
      </c>
      <c r="AA21" s="17">
        <v>6.1818181818181817</v>
      </c>
      <c r="AB21" s="17">
        <v>2</v>
      </c>
      <c r="AC21" s="17">
        <v>4.4545454545454541</v>
      </c>
      <c r="AD21" s="17">
        <v>3.9090909090909092</v>
      </c>
      <c r="AE21" s="17">
        <v>3.7</v>
      </c>
      <c r="AF21" s="17">
        <v>3.3846153846153846</v>
      </c>
      <c r="AG21" s="17">
        <v>6.166666666666667</v>
      </c>
      <c r="AH21" s="17">
        <v>5.2857142857142856</v>
      </c>
      <c r="AI21" s="17">
        <v>6.1</v>
      </c>
      <c r="AJ21" s="17">
        <v>5.4</v>
      </c>
      <c r="AK21" s="17">
        <v>4.7777777777777777</v>
      </c>
      <c r="AL21" s="17">
        <v>5.8</v>
      </c>
      <c r="AM21" s="19">
        <v>5.1428571428571432</v>
      </c>
      <c r="AN21" s="20">
        <f t="shared" si="3"/>
        <v>5.4726984126984126</v>
      </c>
      <c r="AO21" s="18">
        <f t="shared" si="4"/>
        <v>4.3229836829836827</v>
      </c>
      <c r="AP21" s="18">
        <f t="shared" si="5"/>
        <v>4.3753653753653756</v>
      </c>
      <c r="AQ21" s="21">
        <f t="shared" si="6"/>
        <v>5.3908730158730158</v>
      </c>
      <c r="AR21" s="15">
        <v>55</v>
      </c>
      <c r="AS21" s="15">
        <v>58</v>
      </c>
      <c r="AT21" s="15">
        <v>-11</v>
      </c>
      <c r="AU21" s="39">
        <f>IF(AN21=0,””,IF(AN21&lt;MEDIAN(AN:AN),0,1))</f>
        <v>1</v>
      </c>
      <c r="AV21" s="38">
        <f t="shared" si="0"/>
        <v>1</v>
      </c>
      <c r="AW21" s="38">
        <f t="shared" si="1"/>
        <v>0</v>
      </c>
      <c r="AZ21">
        <v>5.4726984126984126</v>
      </c>
      <c r="BA21">
        <v>4.3229836829836827</v>
      </c>
      <c r="BB21">
        <v>4.3753653753653756</v>
      </c>
    </row>
    <row r="22" spans="1:137" x14ac:dyDescent="0.2">
      <c r="A22" s="1" t="s">
        <v>82</v>
      </c>
      <c r="B22" s="2" t="s">
        <v>83</v>
      </c>
      <c r="C22" s="123">
        <v>41250</v>
      </c>
      <c r="D22" s="2">
        <v>6</v>
      </c>
      <c r="E22" s="2">
        <v>3</v>
      </c>
      <c r="F22" s="2">
        <f t="shared" si="2"/>
        <v>75</v>
      </c>
      <c r="G22" s="2">
        <v>0</v>
      </c>
      <c r="H22" s="3" t="s">
        <v>36</v>
      </c>
      <c r="I22" s="3">
        <v>1</v>
      </c>
      <c r="J22" s="3">
        <v>1</v>
      </c>
      <c r="K22" s="4">
        <v>7.4</v>
      </c>
      <c r="L22" s="16" t="s">
        <v>84</v>
      </c>
      <c r="N22" s="8">
        <v>8</v>
      </c>
      <c r="Q22" s="8">
        <v>12</v>
      </c>
      <c r="R22" s="9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9"/>
      <c r="AN22" s="20">
        <f t="shared" si="3"/>
        <v>0</v>
      </c>
      <c r="AO22" s="18">
        <f t="shared" si="4"/>
        <v>0</v>
      </c>
      <c r="AP22" s="18">
        <f t="shared" si="5"/>
        <v>0</v>
      </c>
      <c r="AQ22" s="21">
        <f t="shared" si="6"/>
        <v>0</v>
      </c>
      <c r="AR22" s="15">
        <v>235</v>
      </c>
      <c r="AS22" s="15">
        <v>48.5</v>
      </c>
      <c r="AT22" s="15">
        <v>225.5</v>
      </c>
      <c r="AU22" s="39" t="e">
        <f>IF(AN22=0,””,IF(AN22&lt;MEDIAN(AN:AN),0,1))</f>
        <v>#NAME?</v>
      </c>
      <c r="AV22" s="38">
        <f t="shared" si="0"/>
        <v>0</v>
      </c>
      <c r="AW22" s="38">
        <f t="shared" si="1"/>
        <v>0</v>
      </c>
      <c r="EG22" s="120"/>
    </row>
    <row r="23" spans="1:137" x14ac:dyDescent="0.2">
      <c r="A23" s="1" t="s">
        <v>85</v>
      </c>
      <c r="B23" s="2" t="s">
        <v>86</v>
      </c>
      <c r="C23" s="123">
        <v>41104</v>
      </c>
      <c r="D23" s="2">
        <v>6</v>
      </c>
      <c r="E23" s="2">
        <v>8</v>
      </c>
      <c r="F23" s="2">
        <f t="shared" si="2"/>
        <v>80</v>
      </c>
      <c r="G23" s="2">
        <v>0</v>
      </c>
      <c r="H23" s="3" t="s">
        <v>36</v>
      </c>
      <c r="I23" s="3">
        <v>1</v>
      </c>
      <c r="J23" s="3">
        <v>1</v>
      </c>
      <c r="K23" s="4">
        <v>8.1</v>
      </c>
      <c r="L23" s="16" t="s">
        <v>37</v>
      </c>
      <c r="N23" s="8">
        <v>7</v>
      </c>
      <c r="Q23" s="8">
        <v>13</v>
      </c>
      <c r="R23" s="9">
        <v>0</v>
      </c>
      <c r="S23" s="8">
        <v>1</v>
      </c>
      <c r="W23" s="17">
        <v>4.9230769230769234</v>
      </c>
      <c r="X23" s="17">
        <v>5.384615384615385</v>
      </c>
      <c r="Y23" s="17">
        <v>4.9230769230769234</v>
      </c>
      <c r="Z23" s="17">
        <v>3.9230769230769229</v>
      </c>
      <c r="AA23" s="17">
        <v>5.8461538461538458</v>
      </c>
      <c r="AB23" s="17">
        <v>3.2307692307692308</v>
      </c>
      <c r="AC23" s="17">
        <v>5.166666666666667</v>
      </c>
      <c r="AD23" s="17">
        <v>4.5</v>
      </c>
      <c r="AE23" s="17">
        <v>4.583333333333333</v>
      </c>
      <c r="AF23" s="17">
        <v>4.384615384615385</v>
      </c>
      <c r="AG23" s="17">
        <v>5.25</v>
      </c>
      <c r="AH23" s="17">
        <v>4.8461538461538458</v>
      </c>
      <c r="AI23" s="17">
        <v>5.6923076923076925</v>
      </c>
      <c r="AJ23" s="17">
        <v>5.5</v>
      </c>
      <c r="AK23" s="17">
        <v>3.7777777777777777</v>
      </c>
      <c r="AL23" s="17">
        <v>3.6</v>
      </c>
      <c r="AM23" s="19">
        <v>3.7142857142857144</v>
      </c>
      <c r="AN23" s="20">
        <f t="shared" si="3"/>
        <v>4.683247863247864</v>
      </c>
      <c r="AO23" s="18">
        <f t="shared" si="4"/>
        <v>4.7769230769230777</v>
      </c>
      <c r="AP23" s="18">
        <f t="shared" si="5"/>
        <v>4.7051282051282053</v>
      </c>
      <c r="AQ23" s="21">
        <f t="shared" si="6"/>
        <v>4.9540598290598297</v>
      </c>
      <c r="AR23" s="15">
        <v>-24</v>
      </c>
      <c r="AS23" s="15">
        <v>-89</v>
      </c>
      <c r="AT23" s="15">
        <v>-25</v>
      </c>
      <c r="AU23" s="39">
        <f>IF(AN23=0,””,IF(AN23&lt;MEDIAN(AN:AN),0,1))</f>
        <v>0</v>
      </c>
      <c r="AV23" s="38">
        <f t="shared" si="0"/>
        <v>1</v>
      </c>
      <c r="AW23" s="38">
        <f t="shared" si="1"/>
        <v>1</v>
      </c>
      <c r="AZ23">
        <v>4.683247863247864</v>
      </c>
      <c r="BA23">
        <v>4.7769230769230777</v>
      </c>
      <c r="BB23">
        <v>4.7051282051282053</v>
      </c>
    </row>
    <row r="24" spans="1:137" x14ac:dyDescent="0.2">
      <c r="A24" s="1" t="s">
        <v>87</v>
      </c>
      <c r="B24" s="2" t="s">
        <v>88</v>
      </c>
      <c r="C24" s="123">
        <v>40923</v>
      </c>
      <c r="D24" s="2">
        <v>7</v>
      </c>
      <c r="E24" s="2">
        <v>2</v>
      </c>
      <c r="F24" s="2">
        <f t="shared" si="2"/>
        <v>86</v>
      </c>
      <c r="G24" s="2">
        <v>1</v>
      </c>
      <c r="H24" s="3" t="s">
        <v>36</v>
      </c>
      <c r="I24" s="3">
        <v>1</v>
      </c>
      <c r="J24" s="3">
        <v>1</v>
      </c>
      <c r="K24" s="4">
        <v>8.5</v>
      </c>
      <c r="L24" s="16" t="s">
        <v>40</v>
      </c>
      <c r="W24" s="17">
        <v>4.384615384615385</v>
      </c>
      <c r="X24" s="17">
        <v>5.3076923076923075</v>
      </c>
      <c r="Y24" s="17">
        <v>5.5</v>
      </c>
      <c r="Z24" s="17">
        <v>5.2307692307692308</v>
      </c>
      <c r="AA24" s="17">
        <v>4.3076923076923075</v>
      </c>
      <c r="AB24" s="17">
        <v>3.1538461538461537</v>
      </c>
      <c r="AC24" s="17">
        <v>3.8333333333333335</v>
      </c>
      <c r="AD24" s="17">
        <v>4.333333333333333</v>
      </c>
      <c r="AE24" s="17">
        <v>5.583333333333333</v>
      </c>
      <c r="AF24" s="17">
        <v>4.384615384615385</v>
      </c>
      <c r="AG24" s="17">
        <v>4.9230769230769234</v>
      </c>
      <c r="AH24" s="17">
        <v>5.5384615384615383</v>
      </c>
      <c r="AI24" s="17">
        <v>4.3076923076923075</v>
      </c>
      <c r="AJ24" s="17">
        <v>5.25</v>
      </c>
      <c r="AK24" s="17">
        <v>5.7777777777777777</v>
      </c>
      <c r="AL24" s="17">
        <v>4.8</v>
      </c>
      <c r="AM24" s="19">
        <v>5.4285714285714288</v>
      </c>
      <c r="AN24" s="20">
        <v>5.134786324786325</v>
      </c>
      <c r="AO24" s="18">
        <v>4.611538461538462</v>
      </c>
      <c r="AP24" s="18">
        <v>4.6474358974358969</v>
      </c>
      <c r="AQ24" s="21">
        <v>5.2184829059829063</v>
      </c>
      <c r="AU24" s="39">
        <f>IF(AN24=0,””,IF(AN24&lt;MEDIAN(AN:AN),0,1))</f>
        <v>1</v>
      </c>
      <c r="AV24" s="38">
        <f t="shared" si="0"/>
        <v>1</v>
      </c>
      <c r="AW24" s="38">
        <f t="shared" si="1"/>
        <v>1</v>
      </c>
      <c r="AZ24">
        <v>5.134786324786325</v>
      </c>
      <c r="BA24">
        <v>4.611538461538462</v>
      </c>
      <c r="BB24">
        <v>4.6474358974358969</v>
      </c>
    </row>
    <row r="25" spans="1:137" x14ac:dyDescent="0.2">
      <c r="A25" s="1" t="s">
        <v>89</v>
      </c>
      <c r="B25" s="2" t="s">
        <v>90</v>
      </c>
      <c r="C25" s="123">
        <v>40961</v>
      </c>
      <c r="D25" s="2">
        <v>7</v>
      </c>
      <c r="E25" s="2">
        <v>1</v>
      </c>
      <c r="F25" s="2">
        <f t="shared" si="2"/>
        <v>85</v>
      </c>
      <c r="G25" s="2">
        <v>0</v>
      </c>
      <c r="H25" s="3" t="s">
        <v>36</v>
      </c>
      <c r="I25" s="3">
        <v>1</v>
      </c>
      <c r="J25" s="3">
        <v>1</v>
      </c>
      <c r="K25" s="4">
        <v>10</v>
      </c>
      <c r="L25" s="16" t="s">
        <v>91</v>
      </c>
      <c r="N25" s="8">
        <v>7</v>
      </c>
      <c r="Q25" s="8">
        <v>12</v>
      </c>
      <c r="R25" s="9">
        <v>1</v>
      </c>
      <c r="W25" s="17">
        <v>5.2727272727272725</v>
      </c>
      <c r="X25" s="17">
        <v>5.4615384615384617</v>
      </c>
      <c r="Y25" s="17">
        <v>3.9230769230769229</v>
      </c>
      <c r="Z25" s="17">
        <v>4.3076923076923075</v>
      </c>
      <c r="AA25" s="17">
        <v>5.3076923076923075</v>
      </c>
      <c r="AB25" s="17">
        <v>2.6923076923076925</v>
      </c>
      <c r="AC25" s="17">
        <v>4.333333333333333</v>
      </c>
      <c r="AD25" s="17">
        <v>3.1666666666666665</v>
      </c>
      <c r="AE25" s="17">
        <v>3.5833333333333335</v>
      </c>
      <c r="AF25" s="17">
        <v>3.0769230769230771</v>
      </c>
      <c r="AG25" s="17">
        <v>4.6923076923076925</v>
      </c>
      <c r="AH25" s="17">
        <v>5.5384615384615383</v>
      </c>
      <c r="AI25" s="17">
        <v>5.2307692307692308</v>
      </c>
      <c r="AJ25" s="17">
        <v>5.333333333333333</v>
      </c>
      <c r="AK25" s="17">
        <v>5.333333333333333</v>
      </c>
      <c r="AL25" s="17">
        <v>4.5999999999999996</v>
      </c>
      <c r="AM25" s="19">
        <v>5.0714285714285712</v>
      </c>
      <c r="AN25" s="20">
        <f>(AH25+AI25+AJ25+AK25+AL25)/5</f>
        <v>5.2071794871794861</v>
      </c>
      <c r="AO25" s="18">
        <f>(AC25+AD25+AE25+AF25+AG25)/5</f>
        <v>3.7705128205128204</v>
      </c>
      <c r="AP25" s="18">
        <f>(W25+X25+Y25+Z25+AA25+AB25)/6</f>
        <v>4.4941724941724939</v>
      </c>
      <c r="AQ25" s="21">
        <f>(AH25+AI25+AJ25+AK25)/4</f>
        <v>5.3589743589743586</v>
      </c>
      <c r="AU25" s="39">
        <f>IF(AN25=0,””,IF(AN25&lt;MEDIAN(AN:AN),0,1))</f>
        <v>1</v>
      </c>
      <c r="AV25" s="38">
        <f t="shared" si="0"/>
        <v>0</v>
      </c>
      <c r="AW25" s="38">
        <f t="shared" si="1"/>
        <v>0</v>
      </c>
      <c r="AZ25">
        <v>5.2071794871794861</v>
      </c>
      <c r="BA25">
        <v>3.7705128205128204</v>
      </c>
      <c r="BB25">
        <v>4.4941724941724939</v>
      </c>
    </row>
    <row r="26" spans="1:137" x14ac:dyDescent="0.2">
      <c r="A26" s="1" t="s">
        <v>92</v>
      </c>
      <c r="B26" s="2" t="s">
        <v>93</v>
      </c>
      <c r="G26" s="2">
        <v>0</v>
      </c>
      <c r="H26" s="3" t="s">
        <v>36</v>
      </c>
      <c r="I26" s="3">
        <v>1</v>
      </c>
      <c r="J26" s="3">
        <v>1</v>
      </c>
      <c r="K26" s="4">
        <v>8.5</v>
      </c>
      <c r="L26" s="16" t="s">
        <v>70</v>
      </c>
      <c r="M26" s="8" t="s">
        <v>71</v>
      </c>
      <c r="N26" s="8">
        <v>5</v>
      </c>
      <c r="O26" s="8">
        <v>9</v>
      </c>
      <c r="Q26" s="8">
        <v>12</v>
      </c>
      <c r="R26" s="9">
        <v>0</v>
      </c>
      <c r="S26" s="8">
        <v>1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9"/>
      <c r="AN26" s="20">
        <f>(AH26+AI26+AJ26+AK26+AL26)/5</f>
        <v>0</v>
      </c>
      <c r="AO26" s="18">
        <f>(AC26+AD26+AE26+AF26+AG26)/5</f>
        <v>0</v>
      </c>
      <c r="AP26" s="18">
        <f>(W26+X26+Y26+Z26+AA26+AB26)/6</f>
        <v>0</v>
      </c>
      <c r="AQ26" s="21">
        <f>(AH26+AI26+AJ26+AK26)/4</f>
        <v>0</v>
      </c>
      <c r="AU26" s="39" t="e">
        <f>IF(AN26=0,””,IF(AN26&lt;MEDIAN(AN:AN),0,1))</f>
        <v>#NAME?</v>
      </c>
      <c r="AV26" s="38">
        <f t="shared" si="0"/>
        <v>0</v>
      </c>
      <c r="AW26" s="38">
        <f t="shared" si="1"/>
        <v>0</v>
      </c>
    </row>
    <row r="27" spans="1:137" x14ac:dyDescent="0.2">
      <c r="A27" s="1" t="s">
        <v>94</v>
      </c>
      <c r="B27" s="2" t="s">
        <v>95</v>
      </c>
      <c r="C27" s="123">
        <v>41153</v>
      </c>
      <c r="D27" s="2">
        <v>6</v>
      </c>
      <c r="E27" s="2">
        <v>6</v>
      </c>
      <c r="F27" s="2">
        <f t="shared" si="2"/>
        <v>78</v>
      </c>
      <c r="G27" s="2">
        <v>1</v>
      </c>
      <c r="H27" s="3" t="s">
        <v>36</v>
      </c>
      <c r="I27" s="3">
        <v>1</v>
      </c>
      <c r="J27" s="3">
        <v>1</v>
      </c>
      <c r="K27" s="4">
        <v>9.1</v>
      </c>
      <c r="L27" s="16" t="s">
        <v>37</v>
      </c>
      <c r="N27" s="8">
        <v>12</v>
      </c>
      <c r="O27" s="8">
        <v>9</v>
      </c>
      <c r="Q27" s="8">
        <v>13</v>
      </c>
      <c r="R27" s="9">
        <v>0</v>
      </c>
      <c r="S27" s="8">
        <v>1</v>
      </c>
      <c r="W27" s="17">
        <v>4.8461538461538458</v>
      </c>
      <c r="X27" s="17">
        <v>5.0769230769230766</v>
      </c>
      <c r="Y27" s="17">
        <v>4.8461538461538458</v>
      </c>
      <c r="Z27" s="17">
        <v>4.9230769230769234</v>
      </c>
      <c r="AA27" s="17">
        <v>4.7692307692307692</v>
      </c>
      <c r="AB27" s="17">
        <v>3.3076923076923075</v>
      </c>
      <c r="AC27" s="17">
        <v>3.75</v>
      </c>
      <c r="AD27" s="17">
        <v>4</v>
      </c>
      <c r="AE27" s="17">
        <v>4.583333333333333</v>
      </c>
      <c r="AF27" s="17">
        <v>3.7692307692307692</v>
      </c>
      <c r="AG27" s="17">
        <v>4.2307692307692308</v>
      </c>
      <c r="AH27" s="17">
        <v>4.0769230769230766</v>
      </c>
      <c r="AI27" s="17">
        <v>4.8461538461538458</v>
      </c>
      <c r="AJ27" s="17">
        <v>4.416666666666667</v>
      </c>
      <c r="AK27" s="17">
        <v>5</v>
      </c>
      <c r="AL27" s="17">
        <v>4</v>
      </c>
      <c r="AM27" s="19">
        <v>4.6428571428571432</v>
      </c>
      <c r="AN27" s="20">
        <v>4.4679487179487181</v>
      </c>
      <c r="AO27" s="18">
        <v>4.0666666666666664</v>
      </c>
      <c r="AP27" s="18">
        <v>4.6282051282051286</v>
      </c>
      <c r="AQ27" s="21">
        <v>4.5849358974358978</v>
      </c>
      <c r="AR27" s="15">
        <v>266.5</v>
      </c>
      <c r="AS27" s="15">
        <v>9</v>
      </c>
      <c r="AT27" s="15">
        <v>303</v>
      </c>
      <c r="AU27" s="39">
        <f>IF(AN27=0,””,IF(AN27&lt;MEDIAN(AN:AN),0,1))</f>
        <v>0</v>
      </c>
      <c r="AV27" s="38">
        <f t="shared" si="0"/>
        <v>0</v>
      </c>
      <c r="AW27" s="38">
        <f t="shared" si="1"/>
        <v>1</v>
      </c>
      <c r="AZ27">
        <v>4.4679487179487181</v>
      </c>
      <c r="BA27">
        <v>4.0666666666666664</v>
      </c>
      <c r="BB27">
        <v>4.6282051282051286</v>
      </c>
    </row>
    <row r="28" spans="1:137" x14ac:dyDescent="0.2">
      <c r="A28" s="1" t="s">
        <v>96</v>
      </c>
      <c r="B28" s="2" t="s">
        <v>97</v>
      </c>
      <c r="C28" s="123">
        <v>41104</v>
      </c>
      <c r="D28" s="2">
        <v>6</v>
      </c>
      <c r="E28" s="2">
        <v>8</v>
      </c>
      <c r="F28" s="2">
        <f t="shared" si="2"/>
        <v>80</v>
      </c>
      <c r="G28" s="2">
        <v>0</v>
      </c>
      <c r="H28" s="3" t="s">
        <v>36</v>
      </c>
      <c r="I28" s="3">
        <v>1</v>
      </c>
      <c r="J28" s="3">
        <v>1</v>
      </c>
      <c r="K28" s="4">
        <v>9.8000000000000007</v>
      </c>
      <c r="L28" s="16" t="s">
        <v>37</v>
      </c>
      <c r="N28" s="8">
        <v>7</v>
      </c>
      <c r="O28" s="8">
        <v>8</v>
      </c>
      <c r="Q28" s="8">
        <v>12</v>
      </c>
      <c r="R28" s="9">
        <v>1</v>
      </c>
      <c r="W28" s="17">
        <v>4.1538461538461542</v>
      </c>
      <c r="X28" s="17">
        <v>4.384615384615385</v>
      </c>
      <c r="Y28" s="17">
        <v>4.4615384615384617</v>
      </c>
      <c r="Z28" s="17">
        <v>2.8461538461538463</v>
      </c>
      <c r="AA28" s="17">
        <v>5.6923076923076925</v>
      </c>
      <c r="AB28" s="17">
        <v>5.384615384615385</v>
      </c>
      <c r="AC28" s="17">
        <v>5.666666666666667</v>
      </c>
      <c r="AD28" s="17">
        <v>4.583333333333333</v>
      </c>
      <c r="AE28" s="17">
        <v>3.9166666666666665</v>
      </c>
      <c r="AF28" s="17">
        <v>3.7692307692307692</v>
      </c>
      <c r="AG28" s="17">
        <v>4.9230769230769234</v>
      </c>
      <c r="AH28" s="17">
        <v>5.1538461538461542</v>
      </c>
      <c r="AI28" s="17">
        <v>4.9230769230769234</v>
      </c>
      <c r="AJ28" s="17">
        <v>5.333333333333333</v>
      </c>
      <c r="AK28" s="17">
        <v>4</v>
      </c>
      <c r="AL28" s="17">
        <v>4.5999999999999996</v>
      </c>
      <c r="AM28" s="19">
        <v>4.2142857142857144</v>
      </c>
      <c r="AN28" s="20">
        <f>(AH28+AI28+AJ28+AK28+AL28)/5</f>
        <v>4.8020512820512824</v>
      </c>
      <c r="AO28" s="18">
        <f>(AC28+AD28+AE28+AF28+AG28)/5</f>
        <v>4.5717948717948715</v>
      </c>
      <c r="AP28" s="18">
        <f>(W28+X28+Y28+Z28+AA28+AB28)/6</f>
        <v>4.4871794871794881</v>
      </c>
      <c r="AQ28" s="21">
        <f>(AH28+AI28+AJ28+AK28)/4</f>
        <v>4.8525641025641022</v>
      </c>
      <c r="AR28" s="15">
        <v>117.5</v>
      </c>
      <c r="AS28" s="15">
        <v>100.5</v>
      </c>
      <c r="AT28" s="15">
        <v>-91.5</v>
      </c>
      <c r="AU28" s="39">
        <f>IF(AN28=0,””,IF(AN28&lt;MEDIAN(AN:AN),0,1))</f>
        <v>1</v>
      </c>
      <c r="AV28" s="38">
        <f t="shared" si="0"/>
        <v>1</v>
      </c>
      <c r="AW28" s="38">
        <f t="shared" si="1"/>
        <v>0</v>
      </c>
      <c r="AZ28">
        <v>4.8020512820512824</v>
      </c>
      <c r="BA28">
        <v>4.5717948717948715</v>
      </c>
      <c r="BB28">
        <v>4.4871794871794881</v>
      </c>
    </row>
    <row r="29" spans="1:137" x14ac:dyDescent="0.2">
      <c r="A29" s="1" t="s">
        <v>98</v>
      </c>
      <c r="B29" s="2" t="s">
        <v>99</v>
      </c>
      <c r="C29" s="123">
        <v>41224</v>
      </c>
      <c r="D29" s="2">
        <v>6</v>
      </c>
      <c r="E29" s="2">
        <v>4</v>
      </c>
      <c r="F29" s="2">
        <f t="shared" si="2"/>
        <v>76</v>
      </c>
      <c r="G29" s="2">
        <v>1</v>
      </c>
      <c r="H29" s="3" t="s">
        <v>36</v>
      </c>
      <c r="I29" s="3">
        <v>1</v>
      </c>
      <c r="J29" s="3">
        <v>1</v>
      </c>
      <c r="K29" s="4">
        <v>9.3000000000000007</v>
      </c>
      <c r="L29" s="16" t="s">
        <v>37</v>
      </c>
      <c r="N29" s="8">
        <v>3</v>
      </c>
      <c r="O29" s="8">
        <v>6</v>
      </c>
      <c r="P29" s="8">
        <v>8</v>
      </c>
      <c r="Q29" s="8">
        <v>12</v>
      </c>
      <c r="R29" s="9">
        <v>0</v>
      </c>
      <c r="S29" s="8">
        <v>1</v>
      </c>
      <c r="W29" s="17">
        <v>4.2307692307692308</v>
      </c>
      <c r="X29" s="17">
        <v>4.5384615384615383</v>
      </c>
      <c r="Y29" s="17">
        <v>4.6923076923076925</v>
      </c>
      <c r="Z29" s="17">
        <v>3.8461538461538463</v>
      </c>
      <c r="AA29" s="17">
        <v>5.2307692307692308</v>
      </c>
      <c r="AB29" s="17">
        <v>4.4615384615384617</v>
      </c>
      <c r="AC29" s="17">
        <v>4.5</v>
      </c>
      <c r="AD29" s="17">
        <v>3.9166666666666665</v>
      </c>
      <c r="AE29" s="17">
        <v>4</v>
      </c>
      <c r="AF29" s="17">
        <v>3.3846153846153846</v>
      </c>
      <c r="AG29" s="17">
        <v>5.0769230769230766</v>
      </c>
      <c r="AH29" s="17">
        <v>5.4615384615384617</v>
      </c>
      <c r="AI29" s="17">
        <v>5.5384615384615383</v>
      </c>
      <c r="AJ29" s="17">
        <v>4.416666666666667</v>
      </c>
      <c r="AK29" s="17">
        <v>5</v>
      </c>
      <c r="AL29" s="17">
        <v>4.8</v>
      </c>
      <c r="AM29" s="19">
        <v>4.9285714285714288</v>
      </c>
      <c r="AN29" s="20">
        <v>5.0433333333333339</v>
      </c>
      <c r="AO29" s="18">
        <v>4.1756410256410259</v>
      </c>
      <c r="AP29" s="18">
        <v>4.5</v>
      </c>
      <c r="AQ29" s="21">
        <v>5.104166666666667</v>
      </c>
      <c r="AR29" s="15">
        <v>4</v>
      </c>
      <c r="AS29" s="15">
        <v>32.5</v>
      </c>
      <c r="AT29" s="15">
        <v>68</v>
      </c>
      <c r="AU29" s="39">
        <f>IF(AN29=0,””,IF(AN29&lt;MEDIAN(AN:AN),0,1))</f>
        <v>1</v>
      </c>
      <c r="AV29" s="38">
        <f t="shared" si="0"/>
        <v>0</v>
      </c>
      <c r="AW29" s="38">
        <f t="shared" si="1"/>
        <v>0</v>
      </c>
      <c r="AZ29">
        <v>5.0433333333333339</v>
      </c>
      <c r="BA29">
        <v>4.1756410256410259</v>
      </c>
      <c r="BB29">
        <v>4.5</v>
      </c>
    </row>
    <row r="30" spans="1:137" x14ac:dyDescent="0.2">
      <c r="A30" s="1" t="s">
        <v>100</v>
      </c>
      <c r="B30" s="2" t="s">
        <v>101</v>
      </c>
      <c r="C30" s="123">
        <v>41109</v>
      </c>
      <c r="D30" s="2">
        <v>6</v>
      </c>
      <c r="E30" s="2">
        <v>8</v>
      </c>
      <c r="F30" s="2">
        <f t="shared" si="2"/>
        <v>80</v>
      </c>
      <c r="G30" s="2">
        <v>1</v>
      </c>
      <c r="H30" s="3" t="s">
        <v>36</v>
      </c>
      <c r="I30" s="3">
        <v>1</v>
      </c>
      <c r="J30" s="3">
        <v>1</v>
      </c>
      <c r="K30" s="4">
        <v>8</v>
      </c>
      <c r="L30" s="16" t="s">
        <v>37</v>
      </c>
      <c r="N30" s="8">
        <v>7</v>
      </c>
      <c r="Q30" s="8">
        <v>12</v>
      </c>
      <c r="R30" s="9">
        <v>0</v>
      </c>
      <c r="S30" s="8">
        <v>1</v>
      </c>
      <c r="W30" s="17">
        <v>3.1538461538461537</v>
      </c>
      <c r="X30" s="17">
        <v>5.333333333333333</v>
      </c>
      <c r="Y30" s="17">
        <v>5.6923076923076925</v>
      </c>
      <c r="Z30" s="17">
        <v>5</v>
      </c>
      <c r="AA30" s="17">
        <v>5.5384615384615383</v>
      </c>
      <c r="AB30" s="17">
        <v>1.7692307692307692</v>
      </c>
      <c r="AC30" s="17">
        <v>4.416666666666667</v>
      </c>
      <c r="AD30" s="17">
        <v>4.416666666666667</v>
      </c>
      <c r="AE30" s="17">
        <v>3.75</v>
      </c>
      <c r="AF30" s="17">
        <v>4.2307692307692308</v>
      </c>
      <c r="AG30" s="17">
        <v>4.9230769230769234</v>
      </c>
      <c r="AH30" s="17">
        <v>5.0769230769230766</v>
      </c>
      <c r="AI30" s="17">
        <v>5.3076923076923075</v>
      </c>
      <c r="AJ30" s="17">
        <v>5.5</v>
      </c>
      <c r="AK30" s="17">
        <v>4.333333333333333</v>
      </c>
      <c r="AL30" s="17">
        <v>3.8</v>
      </c>
      <c r="AM30" s="19">
        <v>4.1428571428571432</v>
      </c>
      <c r="AN30" s="20">
        <v>4.8035897435897432</v>
      </c>
      <c r="AO30" s="18">
        <v>4.347435897435898</v>
      </c>
      <c r="AP30" s="18">
        <v>4.4145299145299139</v>
      </c>
      <c r="AQ30" s="21">
        <v>5.0544871794871788</v>
      </c>
      <c r="AR30" s="15">
        <v>145</v>
      </c>
      <c r="AS30" s="15">
        <v>2.5</v>
      </c>
      <c r="AT30" s="15">
        <v>132</v>
      </c>
      <c r="AU30" s="39">
        <f>IF(AN30=0,””,IF(AN30&lt;MEDIAN(AN:AN),0,1))</f>
        <v>1</v>
      </c>
      <c r="AV30" s="38">
        <f t="shared" si="0"/>
        <v>1</v>
      </c>
      <c r="AW30" s="38">
        <f t="shared" si="1"/>
        <v>0</v>
      </c>
      <c r="AZ30">
        <v>4.8035897435897432</v>
      </c>
      <c r="BA30">
        <v>4.347435897435898</v>
      </c>
      <c r="BB30">
        <v>4.4145299145299139</v>
      </c>
    </row>
    <row r="31" spans="1:137" x14ac:dyDescent="0.2">
      <c r="A31" s="1" t="s">
        <v>102</v>
      </c>
      <c r="B31" s="2" t="s">
        <v>103</v>
      </c>
      <c r="G31" s="2">
        <v>0</v>
      </c>
      <c r="H31" s="3" t="s">
        <v>36</v>
      </c>
      <c r="I31" s="3">
        <v>1</v>
      </c>
      <c r="J31" s="3">
        <v>1</v>
      </c>
      <c r="K31" s="4">
        <v>9.6</v>
      </c>
      <c r="L31" s="16" t="s">
        <v>70</v>
      </c>
      <c r="N31" s="8">
        <v>3</v>
      </c>
      <c r="O31" s="8">
        <v>6</v>
      </c>
      <c r="P31" s="8">
        <v>8</v>
      </c>
      <c r="Q31" s="8">
        <v>12</v>
      </c>
      <c r="R31" s="9">
        <v>1</v>
      </c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9"/>
      <c r="AN31" s="20">
        <f>(AH31+AI31+AJ31+AK31+AL31)/5</f>
        <v>0</v>
      </c>
      <c r="AO31" s="18">
        <f>(AC31+AD31+AE31+AF31+AG31)/5</f>
        <v>0</v>
      </c>
      <c r="AP31" s="18">
        <f>(W31+X31+Y31+Z31+AA31+AB31)/6</f>
        <v>0</v>
      </c>
      <c r="AQ31" s="21">
        <f t="shared" ref="AQ31:AQ94" si="7">(AH31+AI31+AJ31+AK31)/4</f>
        <v>0</v>
      </c>
      <c r="AU31" s="39" t="e">
        <f>IF(AN31=0,””,IF(AN31&lt;MEDIAN(AN:AN),0,1))</f>
        <v>#NAME?</v>
      </c>
      <c r="AV31" s="38">
        <f t="shared" si="0"/>
        <v>0</v>
      </c>
      <c r="AW31" s="38">
        <f t="shared" si="1"/>
        <v>0</v>
      </c>
      <c r="EG31" s="120"/>
    </row>
    <row r="32" spans="1:137" x14ac:dyDescent="0.2">
      <c r="A32" s="1" t="s">
        <v>104</v>
      </c>
      <c r="B32" s="2" t="s">
        <v>105</v>
      </c>
      <c r="C32" s="123">
        <v>41121</v>
      </c>
      <c r="D32" s="2">
        <v>6</v>
      </c>
      <c r="E32" s="2">
        <v>8</v>
      </c>
      <c r="F32" s="2">
        <f t="shared" si="2"/>
        <v>80</v>
      </c>
      <c r="G32" s="2">
        <v>1</v>
      </c>
      <c r="H32" s="3" t="s">
        <v>36</v>
      </c>
      <c r="I32" s="3">
        <v>1</v>
      </c>
      <c r="J32" s="3">
        <v>1</v>
      </c>
      <c r="K32" s="4">
        <v>8.9</v>
      </c>
      <c r="L32" s="16" t="s">
        <v>106</v>
      </c>
      <c r="W32" s="17">
        <v>4.9230769230769234</v>
      </c>
      <c r="X32" s="17">
        <v>4.7692307692307692</v>
      </c>
      <c r="Y32" s="17">
        <v>5.2307692307692308</v>
      </c>
      <c r="Z32" s="17">
        <v>4.7692307692307692</v>
      </c>
      <c r="AA32" s="17">
        <v>4.4615384615384617</v>
      </c>
      <c r="AB32" s="17">
        <v>3.4615384615384617</v>
      </c>
      <c r="AC32" s="17">
        <v>4.166666666666667</v>
      </c>
      <c r="AD32" s="17">
        <v>4.083333333333333</v>
      </c>
      <c r="AE32" s="17">
        <v>4.083333333333333</v>
      </c>
      <c r="AF32" s="17">
        <v>3.8333333333333335</v>
      </c>
      <c r="AG32" s="17">
        <v>4.8461538461538458</v>
      </c>
      <c r="AH32" s="17">
        <v>3.5384615384615383</v>
      </c>
      <c r="AI32" s="17">
        <v>4.0769230769230766</v>
      </c>
      <c r="AJ32" s="17">
        <v>4.166666666666667</v>
      </c>
      <c r="AK32" s="17">
        <v>4</v>
      </c>
      <c r="AL32" s="17">
        <v>4</v>
      </c>
      <c r="AM32" s="19">
        <v>4</v>
      </c>
      <c r="AN32" s="20">
        <v>3.9564102564102561</v>
      </c>
      <c r="AO32" s="18">
        <v>4.2025641025641018</v>
      </c>
      <c r="AP32" s="18">
        <v>4.6025641025641022</v>
      </c>
      <c r="AQ32" s="21">
        <f t="shared" si="7"/>
        <v>3.9455128205128203</v>
      </c>
      <c r="AR32" s="15">
        <v>33.5</v>
      </c>
      <c r="AS32" s="15">
        <v>50</v>
      </c>
      <c r="AT32" s="15">
        <v>168</v>
      </c>
      <c r="AU32" s="39">
        <f>IF(AN32=0,””,IF(AN32&lt;MEDIAN(AN:AN),0,1))</f>
        <v>0</v>
      </c>
      <c r="AV32" s="38">
        <f t="shared" si="0"/>
        <v>0</v>
      </c>
      <c r="AW32" s="38">
        <f t="shared" si="1"/>
        <v>1</v>
      </c>
      <c r="AZ32">
        <v>3.9564102564102561</v>
      </c>
      <c r="BA32">
        <v>4.2025641025641018</v>
      </c>
      <c r="BB32">
        <v>4.6025641025641022</v>
      </c>
    </row>
    <row r="33" spans="1:54" x14ac:dyDescent="0.2">
      <c r="A33" s="1" t="s">
        <v>107</v>
      </c>
      <c r="B33" s="2" t="s">
        <v>108</v>
      </c>
      <c r="C33" s="123">
        <v>41063</v>
      </c>
      <c r="D33" s="2">
        <v>6</v>
      </c>
      <c r="E33" s="2">
        <v>9</v>
      </c>
      <c r="F33" s="2">
        <f t="shared" si="2"/>
        <v>81</v>
      </c>
      <c r="G33" s="2">
        <v>1</v>
      </c>
      <c r="H33" s="3" t="s">
        <v>36</v>
      </c>
      <c r="I33" s="3">
        <v>1</v>
      </c>
      <c r="J33" s="3">
        <v>1</v>
      </c>
      <c r="K33" s="4">
        <v>9</v>
      </c>
      <c r="L33" s="16" t="s">
        <v>37</v>
      </c>
      <c r="N33" s="8">
        <v>5</v>
      </c>
      <c r="O33" s="8">
        <v>8</v>
      </c>
      <c r="Q33" s="8">
        <v>12</v>
      </c>
      <c r="R33" s="9">
        <v>1</v>
      </c>
      <c r="W33" s="24">
        <v>4.4615384615384617</v>
      </c>
      <c r="X33" s="24">
        <v>5</v>
      </c>
      <c r="Y33" s="24">
        <v>5.333333333333333</v>
      </c>
      <c r="Z33" s="24">
        <v>4.384615384615385</v>
      </c>
      <c r="AA33" s="24">
        <v>5.2727272727272725</v>
      </c>
      <c r="AB33" s="24">
        <v>2.8461538461538463</v>
      </c>
      <c r="AC33" s="24">
        <v>4.166666666666667</v>
      </c>
      <c r="AD33" s="24">
        <v>2.9166666666666665</v>
      </c>
      <c r="AE33" s="24">
        <v>3.0833333333333335</v>
      </c>
      <c r="AF33" s="24">
        <v>3.3076923076923075</v>
      </c>
      <c r="AG33" s="24">
        <v>5.0769230769230766</v>
      </c>
      <c r="AH33" s="24">
        <v>5.166666666666667</v>
      </c>
      <c r="AI33" s="24">
        <v>5.384615384615385</v>
      </c>
      <c r="AJ33" s="24">
        <v>3.6666666666666665</v>
      </c>
      <c r="AK33" s="24">
        <v>4.666666666666667</v>
      </c>
      <c r="AL33" s="24">
        <v>4.8</v>
      </c>
      <c r="AM33" s="25">
        <v>4.7142857142857144</v>
      </c>
      <c r="AN33" s="20">
        <f>(AH33+AI33+AJ33+AK33+AL33)/5</f>
        <v>4.7369230769230768</v>
      </c>
      <c r="AO33" s="18">
        <f>(AC33+AD33+AE33+AF33+AG33)/5</f>
        <v>3.7102564102564104</v>
      </c>
      <c r="AP33" s="18">
        <f>(W33+X33+Y33+Z33+AA33+AB33)/6</f>
        <v>4.5497280497280501</v>
      </c>
      <c r="AQ33" s="21">
        <f t="shared" si="7"/>
        <v>4.7211538461538458</v>
      </c>
      <c r="AR33" s="15">
        <v>34</v>
      </c>
      <c r="AS33" s="15">
        <v>89.5</v>
      </c>
      <c r="AT33" s="15">
        <v>9.5</v>
      </c>
      <c r="AU33" s="39">
        <f>IF(AN33=0,””,IF(AN33&lt;MEDIAN(AN:AN),0,1))</f>
        <v>1</v>
      </c>
      <c r="AV33" s="38">
        <f t="shared" si="0"/>
        <v>0</v>
      </c>
      <c r="AW33" s="38">
        <f t="shared" si="1"/>
        <v>1</v>
      </c>
      <c r="AZ33">
        <v>4.7369230769230768</v>
      </c>
      <c r="BA33">
        <v>3.7102564102564104</v>
      </c>
      <c r="BB33">
        <v>4.5497280497280501</v>
      </c>
    </row>
    <row r="34" spans="1:54" x14ac:dyDescent="0.2">
      <c r="A34" s="1" t="s">
        <v>109</v>
      </c>
      <c r="B34" s="2" t="s">
        <v>110</v>
      </c>
      <c r="C34" s="123" t="s">
        <v>1164</v>
      </c>
      <c r="D34" s="2">
        <v>6</v>
      </c>
      <c r="F34" s="2">
        <f t="shared" si="2"/>
        <v>72</v>
      </c>
      <c r="G34" s="2">
        <v>0</v>
      </c>
      <c r="H34" s="3" t="s">
        <v>36</v>
      </c>
      <c r="I34" s="3">
        <v>1</v>
      </c>
      <c r="J34" s="3">
        <v>1</v>
      </c>
      <c r="K34" s="4">
        <v>9.8000000000000007</v>
      </c>
      <c r="L34" s="16" t="s">
        <v>37</v>
      </c>
      <c r="N34" s="8">
        <v>14</v>
      </c>
      <c r="O34" s="8">
        <v>9</v>
      </c>
      <c r="Q34" s="8">
        <v>12</v>
      </c>
      <c r="R34" s="9">
        <v>1</v>
      </c>
      <c r="W34" s="17">
        <v>5.0769230769230766</v>
      </c>
      <c r="X34" s="17">
        <v>4.615384615384615</v>
      </c>
      <c r="Y34" s="17">
        <v>5.5384615384615383</v>
      </c>
      <c r="Z34" s="17">
        <v>4.7692307692307692</v>
      </c>
      <c r="AA34" s="17">
        <v>5.384615384615385</v>
      </c>
      <c r="AB34" s="17">
        <v>3.7692307692307692</v>
      </c>
      <c r="AC34" s="17">
        <v>3.6363636363636362</v>
      </c>
      <c r="AD34" s="17">
        <v>3.9</v>
      </c>
      <c r="AE34" s="17">
        <v>4.3636363636363633</v>
      </c>
      <c r="AF34" s="17">
        <v>4.384615384615385</v>
      </c>
      <c r="AG34" s="17">
        <v>4.3636363636363633</v>
      </c>
      <c r="AH34" s="17">
        <v>4.583333333333333</v>
      </c>
      <c r="AI34" s="17">
        <v>5.0909090909090908</v>
      </c>
      <c r="AJ34" s="17">
        <v>4.7777777777777777</v>
      </c>
      <c r="AK34" s="17">
        <v>4.2222222222222223</v>
      </c>
      <c r="AL34" s="17">
        <v>3.6</v>
      </c>
      <c r="AM34" s="19">
        <v>4</v>
      </c>
      <c r="AN34" s="20">
        <f>(AH34+AI34+AJ34+AK34+AL34)/5</f>
        <v>4.4548484848484851</v>
      </c>
      <c r="AO34" s="18">
        <f>(AC34+AD34+AE34+AF34+AG34)/5</f>
        <v>4.1296503496503494</v>
      </c>
      <c r="AP34" s="18">
        <f>(W34+X34+Y34+Z34+AA34+AB34)/6</f>
        <v>4.8589743589743595</v>
      </c>
      <c r="AQ34" s="21">
        <f t="shared" si="7"/>
        <v>4.6685606060606055</v>
      </c>
      <c r="AR34" s="15">
        <v>4</v>
      </c>
      <c r="AS34" s="15">
        <v>41</v>
      </c>
      <c r="AT34" s="15">
        <v>142.5</v>
      </c>
      <c r="AU34" s="39">
        <f>IF(AN34=0,””,IF(AN34&lt;MEDIAN(AN:AN),0,1))</f>
        <v>0</v>
      </c>
      <c r="AV34" s="38">
        <f t="shared" si="0"/>
        <v>0</v>
      </c>
      <c r="AW34" s="38">
        <f t="shared" si="1"/>
        <v>1</v>
      </c>
      <c r="AZ34">
        <v>4.4548484848484851</v>
      </c>
      <c r="BA34">
        <v>4.1296503496503494</v>
      </c>
      <c r="BB34">
        <v>4.8589743589743595</v>
      </c>
    </row>
    <row r="35" spans="1:54" x14ac:dyDescent="0.2">
      <c r="A35" s="1" t="s">
        <v>111</v>
      </c>
      <c r="B35" s="2" t="s">
        <v>112</v>
      </c>
      <c r="C35" s="123">
        <v>41052</v>
      </c>
      <c r="D35" s="2">
        <v>6</v>
      </c>
      <c r="E35" s="2">
        <v>10</v>
      </c>
      <c r="F35" s="2">
        <f t="shared" si="2"/>
        <v>82</v>
      </c>
      <c r="G35" s="2">
        <v>0</v>
      </c>
      <c r="H35" s="3" t="s">
        <v>36</v>
      </c>
      <c r="I35" s="3">
        <v>1</v>
      </c>
      <c r="J35" s="3">
        <v>1</v>
      </c>
      <c r="K35" s="4">
        <v>9.1</v>
      </c>
      <c r="L35" s="16" t="s">
        <v>37</v>
      </c>
      <c r="N35" s="8">
        <v>9</v>
      </c>
      <c r="Q35" s="8">
        <v>11</v>
      </c>
      <c r="R35" s="9">
        <v>1</v>
      </c>
      <c r="W35" s="17">
        <v>4.615384615384615</v>
      </c>
      <c r="X35" s="17">
        <v>4.8461538461538458</v>
      </c>
      <c r="Y35" s="17">
        <v>4.615384615384615</v>
      </c>
      <c r="Z35" s="17">
        <v>4.0769230769230766</v>
      </c>
      <c r="AA35" s="17">
        <v>4.615384615384615</v>
      </c>
      <c r="AB35" s="17">
        <v>2.5384615384615383</v>
      </c>
      <c r="AC35" s="17">
        <v>4.583333333333333</v>
      </c>
      <c r="AD35" s="17">
        <v>4</v>
      </c>
      <c r="AE35" s="17">
        <v>4.416666666666667</v>
      </c>
      <c r="AF35" s="17">
        <v>3.3846153846153846</v>
      </c>
      <c r="AG35" s="17">
        <v>4.7692307692307692</v>
      </c>
      <c r="AH35" s="17">
        <v>5.1538461538461542</v>
      </c>
      <c r="AI35" s="17">
        <v>5.0769230769230766</v>
      </c>
      <c r="AJ35" s="17">
        <v>5.166666666666667</v>
      </c>
      <c r="AK35" s="17">
        <v>4.75</v>
      </c>
      <c r="AL35" s="17">
        <v>4.5999999999999996</v>
      </c>
      <c r="AM35" s="19">
        <v>4.6923076923076925</v>
      </c>
      <c r="AN35" s="20">
        <v>4.9494871794871802</v>
      </c>
      <c r="AO35" s="18">
        <v>4.2307692307692308</v>
      </c>
      <c r="AP35" s="18">
        <v>4.2179487179487181</v>
      </c>
      <c r="AQ35" s="21">
        <f t="shared" si="7"/>
        <v>5.0368589743589745</v>
      </c>
      <c r="AR35" s="15">
        <v>33.5</v>
      </c>
      <c r="AS35" s="15">
        <v>10.5</v>
      </c>
      <c r="AT35" s="15">
        <v>64</v>
      </c>
      <c r="AU35" s="39">
        <f>IF(AN35=0,””,IF(AN35&lt;MEDIAN(AN:AN),0,1))</f>
        <v>1</v>
      </c>
      <c r="AV35" s="38">
        <f t="shared" si="0"/>
        <v>0</v>
      </c>
      <c r="AW35" s="38">
        <f t="shared" si="1"/>
        <v>0</v>
      </c>
      <c r="AZ35">
        <v>4.9494871794871802</v>
      </c>
      <c r="BA35">
        <v>4.2307692307692308</v>
      </c>
      <c r="BB35">
        <v>4.2179487179487181</v>
      </c>
    </row>
    <row r="36" spans="1:54" x14ac:dyDescent="0.2">
      <c r="A36" s="1" t="s">
        <v>113</v>
      </c>
      <c r="B36" s="2" t="s">
        <v>114</v>
      </c>
      <c r="C36" s="123">
        <v>41143</v>
      </c>
      <c r="D36" s="2">
        <v>6</v>
      </c>
      <c r="E36" s="2">
        <v>7</v>
      </c>
      <c r="F36" s="2">
        <f t="shared" si="2"/>
        <v>79</v>
      </c>
      <c r="G36" s="2">
        <v>0</v>
      </c>
      <c r="H36" s="3" t="s">
        <v>36</v>
      </c>
      <c r="I36" s="3">
        <v>1</v>
      </c>
      <c r="J36" s="3">
        <v>1</v>
      </c>
      <c r="K36" s="4">
        <v>8.3000000000000007</v>
      </c>
      <c r="L36" s="16" t="s">
        <v>40</v>
      </c>
      <c r="W36" s="24">
        <v>4.7692307692307692</v>
      </c>
      <c r="X36" s="24">
        <v>4.4615384615384617</v>
      </c>
      <c r="Y36" s="24">
        <v>4.384615384615385</v>
      </c>
      <c r="Z36" s="24">
        <v>4.3076923076923075</v>
      </c>
      <c r="AA36" s="24">
        <v>3.9230769230769229</v>
      </c>
      <c r="AB36" s="24">
        <v>3.9230769230769229</v>
      </c>
      <c r="AC36" s="24">
        <v>4.583333333333333</v>
      </c>
      <c r="AD36" s="24">
        <v>3.4166666666666665</v>
      </c>
      <c r="AE36" s="24">
        <v>3.5</v>
      </c>
      <c r="AF36" s="24">
        <v>2.3076923076923075</v>
      </c>
      <c r="AG36" s="24">
        <v>5.5384615384615383</v>
      </c>
      <c r="AH36" s="24">
        <v>5.6923076923076925</v>
      </c>
      <c r="AI36" s="24">
        <v>4.9230769230769234</v>
      </c>
      <c r="AJ36" s="24">
        <v>4.833333333333333</v>
      </c>
      <c r="AK36" s="24">
        <v>4.666666666666667</v>
      </c>
      <c r="AL36" s="24">
        <v>4.5999999999999996</v>
      </c>
      <c r="AM36" s="25">
        <v>4.6428571428571432</v>
      </c>
      <c r="AN36" s="20">
        <f>(AH36+AI36+AJ36+AK36+AL36)/5</f>
        <v>4.9430769230769229</v>
      </c>
      <c r="AO36" s="18">
        <f>(AC36+AD36+AE36+AF36+AG36)/5</f>
        <v>3.8692307692307693</v>
      </c>
      <c r="AP36" s="18">
        <f>(W36+X36+Y36+Z36+AA36+AB36)/6</f>
        <v>4.2948717948717947</v>
      </c>
      <c r="AQ36" s="21">
        <f t="shared" si="7"/>
        <v>5.0288461538461542</v>
      </c>
      <c r="AU36" s="39">
        <f>IF(AN36=0,””,IF(AN36&lt;MEDIAN(AN:AN),0,1))</f>
        <v>1</v>
      </c>
      <c r="AV36" s="38">
        <f t="shared" si="0"/>
        <v>0</v>
      </c>
      <c r="AW36" s="38">
        <f t="shared" si="1"/>
        <v>0</v>
      </c>
      <c r="AZ36">
        <v>4.9430769230769229</v>
      </c>
      <c r="BA36">
        <v>3.8692307692307693</v>
      </c>
      <c r="BB36">
        <v>4.2948717948717947</v>
      </c>
    </row>
    <row r="37" spans="1:54" x14ac:dyDescent="0.2">
      <c r="A37" s="1" t="s">
        <v>115</v>
      </c>
      <c r="B37" s="2" t="s">
        <v>116</v>
      </c>
      <c r="C37" s="123">
        <v>41267</v>
      </c>
      <c r="D37" s="2">
        <v>6</v>
      </c>
      <c r="E37" s="2">
        <v>3</v>
      </c>
      <c r="F37" s="2">
        <f t="shared" si="2"/>
        <v>75</v>
      </c>
      <c r="G37" s="2">
        <v>1</v>
      </c>
      <c r="H37" s="3" t="s">
        <v>36</v>
      </c>
      <c r="I37" s="3">
        <v>1</v>
      </c>
      <c r="J37" s="3">
        <v>1</v>
      </c>
      <c r="K37" s="4">
        <v>7.6</v>
      </c>
      <c r="L37" s="16" t="s">
        <v>40</v>
      </c>
      <c r="W37" s="17">
        <v>5.6923076923076925</v>
      </c>
      <c r="X37" s="17">
        <v>4.9230769230769234</v>
      </c>
      <c r="Y37" s="17">
        <v>6.1538461538461542</v>
      </c>
      <c r="Z37" s="17">
        <v>4.2727272727272725</v>
      </c>
      <c r="AA37" s="17">
        <v>4.615384615384615</v>
      </c>
      <c r="AB37" s="17">
        <v>3.0769230769230771</v>
      </c>
      <c r="AC37" s="17">
        <v>3.3333333333333335</v>
      </c>
      <c r="AD37" s="17">
        <v>5</v>
      </c>
      <c r="AE37" s="17">
        <v>5.083333333333333</v>
      </c>
      <c r="AF37" s="17">
        <v>3.75</v>
      </c>
      <c r="AG37" s="17">
        <v>4.5384615384615383</v>
      </c>
      <c r="AH37" s="17">
        <v>4.8181818181818183</v>
      </c>
      <c r="AI37" s="17">
        <v>5.3</v>
      </c>
      <c r="AJ37" s="17">
        <v>4.916666666666667</v>
      </c>
      <c r="AK37" s="17">
        <v>3.4444444444444446</v>
      </c>
      <c r="AL37" s="17">
        <v>5.6</v>
      </c>
      <c r="AM37" s="19">
        <v>4.2142857142857144</v>
      </c>
      <c r="AN37" s="20">
        <v>4.8158585858585869</v>
      </c>
      <c r="AO37" s="18">
        <v>4.3410256410256407</v>
      </c>
      <c r="AP37" s="18">
        <v>4.7890442890442895</v>
      </c>
      <c r="AQ37" s="21">
        <f t="shared" si="7"/>
        <v>4.6198232323232329</v>
      </c>
      <c r="AU37" s="39">
        <f>IF(AN37=0,””,IF(AN37&lt;MEDIAN(AN:AN),0,1))</f>
        <v>1</v>
      </c>
      <c r="AV37" s="38">
        <f t="shared" si="0"/>
        <v>1</v>
      </c>
      <c r="AW37" s="38">
        <f t="shared" si="1"/>
        <v>1</v>
      </c>
      <c r="AZ37">
        <v>4.8158585858585869</v>
      </c>
      <c r="BA37">
        <v>4.3410256410256407</v>
      </c>
      <c r="BB37">
        <v>4.7890442890442895</v>
      </c>
    </row>
    <row r="38" spans="1:54" x14ac:dyDescent="0.2">
      <c r="A38" s="1" t="s">
        <v>117</v>
      </c>
      <c r="B38" s="2" t="s">
        <v>118</v>
      </c>
      <c r="C38" s="123">
        <v>41228</v>
      </c>
      <c r="D38" s="2">
        <v>6</v>
      </c>
      <c r="E38" s="2">
        <v>4</v>
      </c>
      <c r="F38" s="2">
        <f t="shared" si="2"/>
        <v>76</v>
      </c>
      <c r="G38" s="2">
        <v>1</v>
      </c>
      <c r="H38" s="3" t="s">
        <v>36</v>
      </c>
      <c r="I38" s="3">
        <v>1</v>
      </c>
      <c r="J38" s="3">
        <v>1</v>
      </c>
      <c r="K38" s="4">
        <v>7.8</v>
      </c>
      <c r="L38" s="16" t="s">
        <v>40</v>
      </c>
      <c r="W38" s="24">
        <v>5.8461538461538458</v>
      </c>
      <c r="X38" s="24">
        <v>4.615384615384615</v>
      </c>
      <c r="Y38" s="24">
        <v>5.5384615384615383</v>
      </c>
      <c r="Z38" s="24">
        <v>4.4615384615384617</v>
      </c>
      <c r="AA38" s="24">
        <v>5.3076923076923075</v>
      </c>
      <c r="AB38" s="24">
        <v>2.9230769230769229</v>
      </c>
      <c r="AC38" s="24">
        <v>4.1818181818181817</v>
      </c>
      <c r="AD38" s="24">
        <v>3.9166666666666665</v>
      </c>
      <c r="AE38" s="24">
        <v>3.5833333333333335</v>
      </c>
      <c r="AF38" s="24">
        <v>3.6153846153846154</v>
      </c>
      <c r="AG38" s="24">
        <v>4.25</v>
      </c>
      <c r="AH38" s="24">
        <v>3.9230769230769229</v>
      </c>
      <c r="AI38" s="24">
        <v>4.4615384615384617</v>
      </c>
      <c r="AJ38" s="24">
        <v>4.6363636363636367</v>
      </c>
      <c r="AK38" s="24">
        <v>3.6666666666666665</v>
      </c>
      <c r="AL38" s="24">
        <v>3.8</v>
      </c>
      <c r="AM38" s="25">
        <v>3.7142857142857144</v>
      </c>
      <c r="AN38" s="20">
        <f>(AH38+AI38+AJ38+AK38+AL38)/5</f>
        <v>4.0975291375291381</v>
      </c>
      <c r="AO38" s="18">
        <f>(AC38+AD38+AE38+AF38+AG38)/5</f>
        <v>3.9094405594405592</v>
      </c>
      <c r="AP38" s="18">
        <f>(W38+X38+Y38+Z38+AA38+AB38)/6</f>
        <v>4.7820512820512819</v>
      </c>
      <c r="AQ38" s="21">
        <f t="shared" si="7"/>
        <v>4.1719114219114219</v>
      </c>
      <c r="AU38" s="39">
        <f>IF(AN38=0,””,IF(AN38&lt;MEDIAN(AN:AN),0,1))</f>
        <v>0</v>
      </c>
      <c r="AV38" s="38">
        <f t="shared" si="0"/>
        <v>0</v>
      </c>
      <c r="AW38" s="38">
        <f t="shared" si="1"/>
        <v>1</v>
      </c>
      <c r="AZ38">
        <v>4.0975291375291381</v>
      </c>
      <c r="BA38">
        <v>3.9094405594405592</v>
      </c>
      <c r="BB38">
        <v>4.7820512820512819</v>
      </c>
    </row>
    <row r="39" spans="1:54" x14ac:dyDescent="0.2">
      <c r="A39" s="1" t="s">
        <v>119</v>
      </c>
      <c r="B39" s="2" t="s">
        <v>120</v>
      </c>
      <c r="G39" s="2">
        <v>0</v>
      </c>
      <c r="H39" s="3" t="s">
        <v>36</v>
      </c>
      <c r="I39" s="3">
        <v>1</v>
      </c>
      <c r="J39" s="3">
        <v>1</v>
      </c>
      <c r="K39" s="4">
        <v>8.9</v>
      </c>
      <c r="L39" s="16" t="s">
        <v>37</v>
      </c>
      <c r="N39" s="8">
        <v>10</v>
      </c>
      <c r="Q39" s="8">
        <v>12</v>
      </c>
      <c r="R39" s="9">
        <v>1</v>
      </c>
      <c r="W39" s="17">
        <v>5.166666666666667</v>
      </c>
      <c r="X39" s="17">
        <v>5.5384615384615383</v>
      </c>
      <c r="Y39" s="17">
        <v>5.0769230769230766</v>
      </c>
      <c r="Z39" s="17">
        <v>4.5384615384615383</v>
      </c>
      <c r="AA39" s="17">
        <v>4.9230769230769234</v>
      </c>
      <c r="AB39" s="17">
        <v>3.6153846153846154</v>
      </c>
      <c r="AC39" s="17">
        <v>3.8181818181818183</v>
      </c>
      <c r="AD39" s="17">
        <v>3.5</v>
      </c>
      <c r="AE39" s="17">
        <v>3.6666666666666665</v>
      </c>
      <c r="AF39" s="17">
        <v>4.5384615384615383</v>
      </c>
      <c r="AG39" s="17">
        <v>4.083333333333333</v>
      </c>
      <c r="AH39" s="17">
        <v>4.6923076923076925</v>
      </c>
      <c r="AI39" s="17">
        <v>5.8461538461538458</v>
      </c>
      <c r="AJ39" s="17">
        <v>4.583333333333333</v>
      </c>
      <c r="AK39" s="17">
        <v>4.666666666666667</v>
      </c>
      <c r="AL39" s="17">
        <v>3.6</v>
      </c>
      <c r="AM39" s="19">
        <v>4.2857142857142856</v>
      </c>
      <c r="AN39" s="20">
        <v>4.6776923076923085</v>
      </c>
      <c r="AO39" s="18">
        <v>3.9213286713286712</v>
      </c>
      <c r="AP39" s="18">
        <v>4.8098290598290596</v>
      </c>
      <c r="AQ39" s="21">
        <f t="shared" si="7"/>
        <v>4.947115384615385</v>
      </c>
      <c r="AR39" s="15">
        <v>121</v>
      </c>
      <c r="AS39" s="15">
        <v>-14.5</v>
      </c>
      <c r="AT39" s="15">
        <v>66.5</v>
      </c>
      <c r="AU39" s="39">
        <f>IF(AN39=0,””,IF(AN39&lt;MEDIAN(AN:AN),0,1))</f>
        <v>0</v>
      </c>
      <c r="AV39" s="38">
        <f t="shared" si="0"/>
        <v>0</v>
      </c>
      <c r="AW39" s="38">
        <f t="shared" si="1"/>
        <v>1</v>
      </c>
      <c r="AZ39">
        <v>4.6776923076923085</v>
      </c>
      <c r="BA39">
        <v>3.9213286713286712</v>
      </c>
      <c r="BB39">
        <v>4.8098290598290596</v>
      </c>
    </row>
    <row r="40" spans="1:54" x14ac:dyDescent="0.2">
      <c r="A40" s="1" t="s">
        <v>121</v>
      </c>
      <c r="B40" s="2" t="s">
        <v>122</v>
      </c>
      <c r="C40" s="123">
        <v>41245</v>
      </c>
      <c r="D40" s="2">
        <v>6</v>
      </c>
      <c r="E40" s="2">
        <v>3</v>
      </c>
      <c r="F40" s="2">
        <f t="shared" si="2"/>
        <v>75</v>
      </c>
      <c r="G40" s="2">
        <v>1</v>
      </c>
      <c r="H40" s="3" t="s">
        <v>36</v>
      </c>
      <c r="I40" s="3">
        <v>1</v>
      </c>
      <c r="J40" s="3">
        <v>1</v>
      </c>
      <c r="K40" s="4">
        <v>8.1999999999999993</v>
      </c>
      <c r="L40" s="16" t="s">
        <v>37</v>
      </c>
      <c r="N40" s="8">
        <v>4</v>
      </c>
      <c r="O40" s="8">
        <v>8</v>
      </c>
      <c r="Q40" s="8">
        <v>14</v>
      </c>
      <c r="R40" s="9">
        <v>1</v>
      </c>
      <c r="W40" s="17">
        <v>5.1538461538461542</v>
      </c>
      <c r="X40" s="17">
        <v>4.5384615384615383</v>
      </c>
      <c r="Y40" s="17">
        <v>5.4615384615384617</v>
      </c>
      <c r="Z40" s="17">
        <v>4.7692307692307692</v>
      </c>
      <c r="AA40" s="17">
        <v>5.384615384615385</v>
      </c>
      <c r="AB40" s="17">
        <v>2.7692307692307692</v>
      </c>
      <c r="AC40" s="17">
        <v>3.3333333333333335</v>
      </c>
      <c r="AD40" s="17">
        <v>4.416666666666667</v>
      </c>
      <c r="AE40" s="17">
        <v>4</v>
      </c>
      <c r="AF40" s="17">
        <v>4.9230769230769234</v>
      </c>
      <c r="AG40" s="17">
        <v>4.2307692307692308</v>
      </c>
      <c r="AH40" s="17">
        <v>3.9230769230769229</v>
      </c>
      <c r="AI40" s="17">
        <v>4.4615384615384617</v>
      </c>
      <c r="AJ40" s="17">
        <v>4.75</v>
      </c>
      <c r="AK40" s="17">
        <v>2.8888888888888888</v>
      </c>
      <c r="AL40" s="17">
        <v>3.4</v>
      </c>
      <c r="AM40" s="19">
        <v>3.0714285714285716</v>
      </c>
      <c r="AN40" s="20">
        <f>(AH40+AI40+AJ40+AK40+AL40)/5</f>
        <v>3.8847008547008541</v>
      </c>
      <c r="AO40" s="18">
        <f>(AC40+AD40+AE40+AF40+AG40)/5</f>
        <v>4.180769230769231</v>
      </c>
      <c r="AP40" s="18">
        <f>(W40+X40+Y40+Z40+AA40+AB40)/6</f>
        <v>4.6794871794871797</v>
      </c>
      <c r="AQ40" s="21">
        <f t="shared" si="7"/>
        <v>4.0058760683760681</v>
      </c>
      <c r="AR40" s="15">
        <v>-216</v>
      </c>
      <c r="AS40" s="15">
        <v>69.5</v>
      </c>
      <c r="AT40" s="15">
        <v>10</v>
      </c>
      <c r="AU40" s="39">
        <f>IF(AN40=0,””,IF(AN40&lt;MEDIAN(AN:AN),0,1))</f>
        <v>0</v>
      </c>
      <c r="AV40" s="38">
        <f t="shared" si="0"/>
        <v>0</v>
      </c>
      <c r="AW40" s="38">
        <f t="shared" si="1"/>
        <v>1</v>
      </c>
      <c r="AZ40">
        <v>3.8847008547008541</v>
      </c>
      <c r="BA40">
        <v>4.180769230769231</v>
      </c>
      <c r="BB40">
        <v>4.6794871794871797</v>
      </c>
    </row>
    <row r="41" spans="1:54" x14ac:dyDescent="0.2">
      <c r="A41" s="1" t="s">
        <v>123</v>
      </c>
      <c r="B41" s="2" t="s">
        <v>124</v>
      </c>
      <c r="G41" s="2">
        <v>0</v>
      </c>
      <c r="H41" s="3" t="s">
        <v>125</v>
      </c>
      <c r="I41" s="3">
        <v>1</v>
      </c>
      <c r="J41" s="3">
        <v>1</v>
      </c>
      <c r="K41" s="4">
        <v>8.3000000000000007</v>
      </c>
      <c r="L41" s="16" t="s">
        <v>70</v>
      </c>
      <c r="N41" s="8">
        <v>6</v>
      </c>
      <c r="O41" s="8">
        <v>9</v>
      </c>
      <c r="Q41" s="8">
        <v>13</v>
      </c>
      <c r="R41" s="9">
        <v>0</v>
      </c>
      <c r="S41" s="8">
        <v>1</v>
      </c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9"/>
      <c r="AN41" s="20"/>
      <c r="AO41" s="18"/>
      <c r="AP41" s="18"/>
      <c r="AQ41" s="21">
        <f t="shared" si="7"/>
        <v>0</v>
      </c>
      <c r="AU41" s="39" t="e">
        <f>IF(AN41=0,””,IF(AN41&lt;MEDIAN(AN:AN),0,1))</f>
        <v>#NAME?</v>
      </c>
      <c r="AV41" s="38">
        <f t="shared" si="0"/>
        <v>0</v>
      </c>
      <c r="AW41" s="38">
        <f t="shared" si="1"/>
        <v>0</v>
      </c>
    </row>
    <row r="42" spans="1:54" x14ac:dyDescent="0.2">
      <c r="A42" s="1" t="s">
        <v>126</v>
      </c>
      <c r="B42" s="2" t="s">
        <v>127</v>
      </c>
      <c r="C42" s="123">
        <v>41025</v>
      </c>
      <c r="D42" s="2">
        <v>6</v>
      </c>
      <c r="E42" s="2">
        <v>11</v>
      </c>
      <c r="F42" s="2">
        <f t="shared" si="2"/>
        <v>83</v>
      </c>
      <c r="G42" s="2">
        <v>1</v>
      </c>
      <c r="H42" s="3" t="s">
        <v>125</v>
      </c>
      <c r="I42" s="3">
        <v>1</v>
      </c>
      <c r="J42" s="3">
        <v>1</v>
      </c>
      <c r="K42" s="4">
        <v>8.3000000000000007</v>
      </c>
      <c r="L42" s="16" t="s">
        <v>37</v>
      </c>
      <c r="N42" s="8">
        <v>20</v>
      </c>
      <c r="O42" s="8">
        <v>8</v>
      </c>
      <c r="Q42" s="8">
        <v>15</v>
      </c>
      <c r="R42" s="9">
        <v>1</v>
      </c>
      <c r="W42" s="17">
        <v>4.384615384615385</v>
      </c>
      <c r="X42" s="17">
        <v>4.7692307692307692</v>
      </c>
      <c r="Y42" s="17">
        <v>4.5384615384615383</v>
      </c>
      <c r="Z42" s="17">
        <v>5.1538461538461542</v>
      </c>
      <c r="AA42" s="17">
        <v>5.4615384615384617</v>
      </c>
      <c r="AB42" s="17">
        <v>3.5384615384615383</v>
      </c>
      <c r="AC42" s="17">
        <v>3.3333333333333335</v>
      </c>
      <c r="AD42" s="17">
        <v>4.333333333333333</v>
      </c>
      <c r="AE42" s="17">
        <v>4.916666666666667</v>
      </c>
      <c r="AF42" s="17">
        <v>4.2307692307692308</v>
      </c>
      <c r="AG42" s="17">
        <v>3.7692307692307692</v>
      </c>
      <c r="AH42" s="17">
        <v>4</v>
      </c>
      <c r="AI42" s="17">
        <v>5.1538461538461542</v>
      </c>
      <c r="AJ42" s="17">
        <v>4.083333333333333</v>
      </c>
      <c r="AK42" s="17">
        <v>4</v>
      </c>
      <c r="AL42" s="17">
        <v>4</v>
      </c>
      <c r="AM42" s="19">
        <v>4</v>
      </c>
      <c r="AN42" s="20">
        <v>4.2474358974358974</v>
      </c>
      <c r="AO42" s="18">
        <v>4.1166666666666663</v>
      </c>
      <c r="AP42" s="18">
        <v>4.6410256410256414</v>
      </c>
      <c r="AQ42" s="21">
        <f t="shared" si="7"/>
        <v>4.3092948717948714</v>
      </c>
      <c r="AR42" s="15">
        <v>155.5</v>
      </c>
      <c r="AS42" s="15">
        <v>-67</v>
      </c>
      <c r="AT42" s="15">
        <v>151</v>
      </c>
      <c r="AU42" s="39">
        <f>IF(AN42=0,””,IF(AN42&lt;MEDIAN(AN:AN),0,1))</f>
        <v>0</v>
      </c>
      <c r="AV42" s="38">
        <f t="shared" si="0"/>
        <v>0</v>
      </c>
      <c r="AW42" s="38">
        <f t="shared" si="1"/>
        <v>1</v>
      </c>
      <c r="AZ42">
        <v>4.2474358974358974</v>
      </c>
      <c r="BA42">
        <v>4.1166666666666663</v>
      </c>
      <c r="BB42">
        <v>4.6410256410256414</v>
      </c>
    </row>
    <row r="43" spans="1:54" x14ac:dyDescent="0.2">
      <c r="A43" s="1" t="s">
        <v>128</v>
      </c>
      <c r="B43" s="2" t="s">
        <v>129</v>
      </c>
      <c r="C43" s="123">
        <v>40959</v>
      </c>
      <c r="D43" s="2">
        <v>7</v>
      </c>
      <c r="E43" s="2">
        <v>1</v>
      </c>
      <c r="F43" s="2">
        <f t="shared" si="2"/>
        <v>85</v>
      </c>
      <c r="G43" s="2">
        <v>1</v>
      </c>
      <c r="H43" s="3" t="s">
        <v>125</v>
      </c>
      <c r="I43" s="3">
        <v>1</v>
      </c>
      <c r="J43" s="3">
        <v>1</v>
      </c>
      <c r="K43" s="4">
        <v>8.8000000000000007</v>
      </c>
      <c r="L43" s="16" t="s">
        <v>37</v>
      </c>
      <c r="N43" s="8">
        <v>6</v>
      </c>
      <c r="O43" s="8">
        <v>7</v>
      </c>
      <c r="Q43" s="8">
        <v>12</v>
      </c>
      <c r="R43" s="9">
        <v>0</v>
      </c>
      <c r="S43" s="8">
        <v>1</v>
      </c>
      <c r="W43" s="17">
        <v>4.583333333333333</v>
      </c>
      <c r="X43" s="17">
        <v>4.384615384615385</v>
      </c>
      <c r="Y43" s="17">
        <v>5.6923076923076925</v>
      </c>
      <c r="Z43" s="17">
        <v>5</v>
      </c>
      <c r="AA43" s="17">
        <v>4.615384615384615</v>
      </c>
      <c r="AB43" s="17">
        <v>3</v>
      </c>
      <c r="AC43" s="17">
        <v>4.833333333333333</v>
      </c>
      <c r="AD43" s="17">
        <v>3.4166666666666665</v>
      </c>
      <c r="AE43" s="17">
        <v>5.166666666666667</v>
      </c>
      <c r="AF43" s="17">
        <v>5.083333333333333</v>
      </c>
      <c r="AG43" s="17">
        <v>5.2307692307692308</v>
      </c>
      <c r="AH43" s="17">
        <v>4.4615384615384617</v>
      </c>
      <c r="AI43" s="17">
        <v>5.2307692307692308</v>
      </c>
      <c r="AJ43" s="17">
        <v>4.75</v>
      </c>
      <c r="AK43" s="17">
        <v>5</v>
      </c>
      <c r="AL43" s="17">
        <v>4.4000000000000004</v>
      </c>
      <c r="AM43" s="19">
        <v>4.7857142857142856</v>
      </c>
      <c r="AN43" s="20">
        <v>4.7684615384615388</v>
      </c>
      <c r="AO43" s="18">
        <v>4.7461538461538462</v>
      </c>
      <c r="AP43" s="18">
        <v>4.5459401709401712</v>
      </c>
      <c r="AQ43" s="21">
        <f t="shared" si="7"/>
        <v>4.8605769230769234</v>
      </c>
      <c r="AR43" s="15">
        <v>-284.5</v>
      </c>
      <c r="AS43" s="15">
        <v>110.5</v>
      </c>
      <c r="AT43" s="15">
        <v>293</v>
      </c>
      <c r="AU43" s="39">
        <f>IF(AN43=0,””,IF(AN43&lt;MEDIAN(AN:AN),0,1))</f>
        <v>1</v>
      </c>
      <c r="AV43" s="38">
        <f t="shared" si="0"/>
        <v>1</v>
      </c>
      <c r="AW43" s="38">
        <f t="shared" si="1"/>
        <v>0</v>
      </c>
      <c r="AZ43">
        <v>4.7684615384615388</v>
      </c>
      <c r="BA43">
        <v>4.7461538461538462</v>
      </c>
      <c r="BB43">
        <v>4.5459401709401712</v>
      </c>
    </row>
    <row r="44" spans="1:54" x14ac:dyDescent="0.2">
      <c r="A44" s="1" t="s">
        <v>130</v>
      </c>
      <c r="B44" s="2" t="s">
        <v>131</v>
      </c>
      <c r="G44" s="2">
        <v>0</v>
      </c>
      <c r="H44" s="3" t="s">
        <v>125</v>
      </c>
      <c r="I44" s="3">
        <v>1</v>
      </c>
      <c r="J44" s="3">
        <v>1</v>
      </c>
      <c r="K44" s="4">
        <v>9.5</v>
      </c>
      <c r="L44" s="16" t="s">
        <v>70</v>
      </c>
      <c r="N44" s="8">
        <v>6</v>
      </c>
      <c r="O44" s="8">
        <v>7</v>
      </c>
      <c r="Q44" s="8">
        <v>12</v>
      </c>
      <c r="R44" s="9">
        <v>1</v>
      </c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9"/>
      <c r="AN44" s="20"/>
      <c r="AO44" s="18"/>
      <c r="AP44" s="18"/>
      <c r="AQ44" s="21">
        <f t="shared" si="7"/>
        <v>0</v>
      </c>
      <c r="AU44" s="39" t="e">
        <f>IF(AN44=0,””,IF(AN44&lt;MEDIAN(AN:AN),0,1))</f>
        <v>#NAME?</v>
      </c>
      <c r="AV44" s="38">
        <f t="shared" si="0"/>
        <v>0</v>
      </c>
      <c r="AW44" s="38">
        <f t="shared" si="1"/>
        <v>0</v>
      </c>
    </row>
    <row r="45" spans="1:54" x14ac:dyDescent="0.2">
      <c r="A45" s="1" t="s">
        <v>132</v>
      </c>
      <c r="B45" s="2" t="s">
        <v>133</v>
      </c>
      <c r="C45" s="123">
        <v>41224</v>
      </c>
      <c r="D45" s="2">
        <v>6</v>
      </c>
      <c r="E45" s="2">
        <v>4</v>
      </c>
      <c r="F45" s="2">
        <f t="shared" si="2"/>
        <v>76</v>
      </c>
      <c r="G45" s="2">
        <v>0</v>
      </c>
      <c r="H45" s="3" t="s">
        <v>125</v>
      </c>
      <c r="I45" s="3">
        <v>1</v>
      </c>
      <c r="J45" s="3">
        <v>1</v>
      </c>
      <c r="K45" s="4">
        <v>9.4</v>
      </c>
      <c r="L45" s="16" t="s">
        <v>37</v>
      </c>
      <c r="N45" s="8">
        <v>5</v>
      </c>
      <c r="O45" s="8">
        <v>8</v>
      </c>
      <c r="Q45" s="8">
        <v>12</v>
      </c>
      <c r="R45" s="9">
        <v>0</v>
      </c>
      <c r="S45" s="8">
        <v>1</v>
      </c>
      <c r="W45" s="17">
        <v>4.5384615384615383</v>
      </c>
      <c r="X45" s="17">
        <v>4.9230769230769234</v>
      </c>
      <c r="Y45" s="17">
        <v>5.2307692307692308</v>
      </c>
      <c r="Z45" s="17">
        <v>3.6153846153846154</v>
      </c>
      <c r="AA45" s="17">
        <v>5.384615384615385</v>
      </c>
      <c r="AB45" s="17">
        <v>3.4615384615384617</v>
      </c>
      <c r="AC45" s="17">
        <v>4.25</v>
      </c>
      <c r="AD45" s="17">
        <v>3.5454545454545454</v>
      </c>
      <c r="AE45" s="17">
        <v>2.9166666666666665</v>
      </c>
      <c r="AF45" s="17">
        <v>3.4615384615384617</v>
      </c>
      <c r="AG45" s="17">
        <v>5.3076923076923075</v>
      </c>
      <c r="AH45" s="17">
        <v>5.1538461538461542</v>
      </c>
      <c r="AI45" s="17">
        <v>5.333333333333333</v>
      </c>
      <c r="AJ45" s="17">
        <v>4.75</v>
      </c>
      <c r="AK45" s="17">
        <v>3.8888888888888888</v>
      </c>
      <c r="AL45" s="17">
        <v>4.2</v>
      </c>
      <c r="AM45" s="19">
        <v>4</v>
      </c>
      <c r="AN45" s="20">
        <v>4.6652136752136748</v>
      </c>
      <c r="AO45" s="18">
        <v>3.8962703962703964</v>
      </c>
      <c r="AP45" s="18">
        <v>4.5256410256410255</v>
      </c>
      <c r="AQ45" s="21">
        <f t="shared" si="7"/>
        <v>4.7815170940170937</v>
      </c>
      <c r="AR45" s="15">
        <v>191.5</v>
      </c>
      <c r="AS45" s="15">
        <v>234</v>
      </c>
      <c r="AT45" s="15">
        <v>229.5</v>
      </c>
      <c r="AU45" s="39">
        <f>IF(AN45=0,””,IF(AN45&lt;MEDIAN(AN:AN),0,1))</f>
        <v>0</v>
      </c>
      <c r="AV45" s="38">
        <f t="shared" si="0"/>
        <v>0</v>
      </c>
      <c r="AW45" s="38">
        <f t="shared" si="1"/>
        <v>0</v>
      </c>
      <c r="AZ45">
        <v>4.6652136752136748</v>
      </c>
      <c r="BA45">
        <v>3.8962703962703964</v>
      </c>
      <c r="BB45">
        <v>4.5256410256410255</v>
      </c>
    </row>
    <row r="46" spans="1:54" x14ac:dyDescent="0.2">
      <c r="A46" s="1" t="s">
        <v>134</v>
      </c>
      <c r="B46" s="2" t="s">
        <v>135</v>
      </c>
      <c r="G46" s="2">
        <v>0</v>
      </c>
      <c r="H46" s="3" t="s">
        <v>125</v>
      </c>
      <c r="I46" s="3">
        <v>1</v>
      </c>
      <c r="J46" s="3">
        <v>1</v>
      </c>
      <c r="K46" s="4">
        <v>9.5</v>
      </c>
      <c r="L46" s="16" t="s">
        <v>70</v>
      </c>
      <c r="N46" s="8">
        <v>3</v>
      </c>
      <c r="O46" s="8">
        <v>3</v>
      </c>
      <c r="Q46" s="8">
        <v>12</v>
      </c>
      <c r="R46" s="9">
        <v>1</v>
      </c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9"/>
      <c r="AN46" s="20"/>
      <c r="AO46" s="18"/>
      <c r="AP46" s="18"/>
      <c r="AQ46" s="21">
        <f t="shared" si="7"/>
        <v>0</v>
      </c>
      <c r="AU46" s="39" t="e">
        <f>IF(AN46=0,””,IF(AN46&lt;MEDIAN(AN:AN),0,1))</f>
        <v>#NAME?</v>
      </c>
      <c r="AV46" s="38">
        <f t="shared" si="0"/>
        <v>0</v>
      </c>
      <c r="AW46" s="38">
        <f t="shared" si="1"/>
        <v>0</v>
      </c>
    </row>
    <row r="47" spans="1:54" x14ac:dyDescent="0.2">
      <c r="A47" s="1" t="s">
        <v>136</v>
      </c>
      <c r="B47" s="2" t="s">
        <v>137</v>
      </c>
      <c r="G47" s="2">
        <v>1</v>
      </c>
      <c r="H47" s="3" t="s">
        <v>125</v>
      </c>
      <c r="I47" s="3">
        <v>1</v>
      </c>
      <c r="J47" s="3">
        <v>1</v>
      </c>
      <c r="K47" s="4">
        <v>9</v>
      </c>
      <c r="L47" s="16" t="s">
        <v>37</v>
      </c>
      <c r="N47" s="8">
        <v>4</v>
      </c>
      <c r="O47" s="8">
        <v>6</v>
      </c>
      <c r="P47" s="8">
        <v>7</v>
      </c>
      <c r="Q47" s="8">
        <v>11</v>
      </c>
      <c r="R47" s="9">
        <v>0</v>
      </c>
      <c r="S47" s="8">
        <v>1</v>
      </c>
      <c r="W47" s="17">
        <v>5.615384615384615</v>
      </c>
      <c r="X47" s="17">
        <v>4.615384615384615</v>
      </c>
      <c r="Y47" s="17">
        <v>6.3076923076923075</v>
      </c>
      <c r="Z47" s="17">
        <v>5</v>
      </c>
      <c r="AA47" s="17">
        <v>5.7692307692307692</v>
      </c>
      <c r="AB47" s="17">
        <v>3.2307692307692308</v>
      </c>
      <c r="AC47" s="17">
        <v>5.2727272727272725</v>
      </c>
      <c r="AD47" s="17">
        <v>4.5</v>
      </c>
      <c r="AE47" s="17">
        <v>5.083333333333333</v>
      </c>
      <c r="AF47" s="17">
        <v>4.615384615384615</v>
      </c>
      <c r="AG47" s="17">
        <v>4.0769230769230766</v>
      </c>
      <c r="AH47" s="17">
        <v>5</v>
      </c>
      <c r="AI47" s="17">
        <v>5.6923076923076925</v>
      </c>
      <c r="AJ47" s="17">
        <v>5</v>
      </c>
      <c r="AK47" s="17">
        <v>4.2222222222222223</v>
      </c>
      <c r="AL47" s="17">
        <v>3</v>
      </c>
      <c r="AM47" s="19">
        <v>3.7857142857142856</v>
      </c>
      <c r="AN47" s="20">
        <v>4.5829059829059826</v>
      </c>
      <c r="AO47" s="18">
        <v>4.7096736596736601</v>
      </c>
      <c r="AP47" s="18">
        <v>5.0897435897435894</v>
      </c>
      <c r="AQ47" s="21">
        <f t="shared" si="7"/>
        <v>4.9786324786324787</v>
      </c>
      <c r="AR47" s="15">
        <v>130</v>
      </c>
      <c r="AS47" s="15">
        <v>50</v>
      </c>
      <c r="AT47" s="15">
        <v>217</v>
      </c>
      <c r="AU47" s="39">
        <f>IF(AN47=0,””,IF(AN47&lt;MEDIAN(AN:AN),0,1))</f>
        <v>0</v>
      </c>
      <c r="AV47" s="38">
        <f t="shared" si="0"/>
        <v>1</v>
      </c>
      <c r="AW47" s="38">
        <f t="shared" si="1"/>
        <v>1</v>
      </c>
      <c r="AZ47">
        <v>4.5829059829059826</v>
      </c>
      <c r="BA47">
        <v>4.7096736596736601</v>
      </c>
      <c r="BB47">
        <v>5.0897435897435894</v>
      </c>
    </row>
    <row r="48" spans="1:54" x14ac:dyDescent="0.2">
      <c r="A48" s="1" t="s">
        <v>138</v>
      </c>
      <c r="B48" s="2" t="s">
        <v>139</v>
      </c>
      <c r="C48" s="123">
        <v>41199</v>
      </c>
      <c r="D48" s="2">
        <v>6</v>
      </c>
      <c r="E48" s="2">
        <v>5</v>
      </c>
      <c r="F48" s="2">
        <f t="shared" si="2"/>
        <v>77</v>
      </c>
      <c r="G48" s="2">
        <v>1</v>
      </c>
      <c r="H48" s="3" t="s">
        <v>125</v>
      </c>
      <c r="I48" s="3">
        <v>1</v>
      </c>
      <c r="J48" s="3">
        <v>1</v>
      </c>
      <c r="K48" s="4">
        <v>8.8000000000000007</v>
      </c>
      <c r="L48" s="16" t="s">
        <v>37</v>
      </c>
      <c r="N48" s="8">
        <v>7</v>
      </c>
      <c r="Q48" s="8">
        <v>6</v>
      </c>
      <c r="R48" s="9">
        <v>1</v>
      </c>
      <c r="W48" s="17">
        <v>2.6923076923076925</v>
      </c>
      <c r="X48" s="17">
        <v>4.9230769230769234</v>
      </c>
      <c r="Y48" s="17">
        <v>3.3076923076923075</v>
      </c>
      <c r="Z48" s="17">
        <v>3.3846153846153846</v>
      </c>
      <c r="AA48" s="17">
        <v>5.1538461538461542</v>
      </c>
      <c r="AB48" s="17">
        <v>6.0769230769230766</v>
      </c>
      <c r="AC48" s="17">
        <v>5.166666666666667</v>
      </c>
      <c r="AD48" s="17">
        <v>2.75</v>
      </c>
      <c r="AE48" s="17">
        <v>3.25</v>
      </c>
      <c r="AF48" s="17">
        <v>2.8461538461538463</v>
      </c>
      <c r="AG48" s="17">
        <v>6.384615384615385</v>
      </c>
      <c r="AH48" s="17">
        <v>6.384615384615385</v>
      </c>
      <c r="AI48" s="17">
        <v>5.8461538461538458</v>
      </c>
      <c r="AJ48" s="17">
        <v>5.25</v>
      </c>
      <c r="AK48" s="17">
        <v>4.8888888888888893</v>
      </c>
      <c r="AL48" s="17">
        <v>4.4000000000000004</v>
      </c>
      <c r="AM48" s="19">
        <v>4.7142857142857144</v>
      </c>
      <c r="AN48" s="20">
        <v>5.3539316239316239</v>
      </c>
      <c r="AO48" s="18">
        <v>4.0794871794871792</v>
      </c>
      <c r="AP48" s="18">
        <v>4.2564102564102564</v>
      </c>
      <c r="AQ48" s="21">
        <f t="shared" si="7"/>
        <v>5.5924145299145298</v>
      </c>
      <c r="AR48" s="22">
        <v>89</v>
      </c>
      <c r="AS48" s="22">
        <v>-170.5</v>
      </c>
      <c r="AT48" s="22">
        <v>-8</v>
      </c>
      <c r="AU48" s="39">
        <f>IF(AN48=0,””,IF(AN48&lt;MEDIAN(AN:AN),0,1))</f>
        <v>1</v>
      </c>
      <c r="AV48" s="38">
        <f t="shared" si="0"/>
        <v>0</v>
      </c>
      <c r="AW48" s="38">
        <f t="shared" si="1"/>
        <v>0</v>
      </c>
      <c r="AZ48">
        <v>5.3539316239316239</v>
      </c>
      <c r="BA48">
        <v>4.0794871794871792</v>
      </c>
      <c r="BB48">
        <v>4.2564102564102564</v>
      </c>
    </row>
    <row r="49" spans="1:137" x14ac:dyDescent="0.2">
      <c r="A49" s="1" t="s">
        <v>140</v>
      </c>
      <c r="B49" s="2" t="s">
        <v>141</v>
      </c>
      <c r="C49" s="123">
        <v>41252</v>
      </c>
      <c r="D49" s="2">
        <v>6</v>
      </c>
      <c r="E49" s="2">
        <v>4</v>
      </c>
      <c r="F49" s="2">
        <f t="shared" si="2"/>
        <v>76</v>
      </c>
      <c r="G49" s="2">
        <v>0</v>
      </c>
      <c r="H49" s="3" t="s">
        <v>125</v>
      </c>
      <c r="I49" s="3">
        <v>1</v>
      </c>
      <c r="J49" s="3">
        <v>1</v>
      </c>
      <c r="K49" s="4">
        <v>8.1</v>
      </c>
      <c r="L49" s="16" t="s">
        <v>37</v>
      </c>
      <c r="N49" s="8">
        <v>3</v>
      </c>
      <c r="O49" s="8">
        <v>5</v>
      </c>
      <c r="P49" s="8" t="s">
        <v>67</v>
      </c>
      <c r="Q49" s="8">
        <v>11</v>
      </c>
      <c r="R49" s="9">
        <v>0</v>
      </c>
      <c r="S49" s="8">
        <v>1</v>
      </c>
      <c r="W49" s="17">
        <v>4.333333333333333</v>
      </c>
      <c r="X49" s="17">
        <v>4.6923076923076925</v>
      </c>
      <c r="Y49" s="17">
        <v>4.1538461538461542</v>
      </c>
      <c r="Z49" s="17">
        <v>4.5384615384615383</v>
      </c>
      <c r="AA49" s="17">
        <v>5.916666666666667</v>
      </c>
      <c r="AB49" s="17">
        <v>4.9230769230769234</v>
      </c>
      <c r="AC49" s="17">
        <v>4.916666666666667</v>
      </c>
      <c r="AD49" s="17">
        <v>5.25</v>
      </c>
      <c r="AE49" s="17">
        <v>4.166666666666667</v>
      </c>
      <c r="AF49" s="17">
        <v>4.9230769230769234</v>
      </c>
      <c r="AG49" s="17">
        <v>4.1538461538461542</v>
      </c>
      <c r="AH49" s="17">
        <v>4.384615384615385</v>
      </c>
      <c r="AI49" s="17">
        <v>4.4615384615384617</v>
      </c>
      <c r="AJ49" s="17">
        <v>4.166666666666667</v>
      </c>
      <c r="AK49" s="17">
        <v>3.7777777777777777</v>
      </c>
      <c r="AL49" s="17">
        <v>3.8</v>
      </c>
      <c r="AM49" s="19">
        <v>3.7857142857142856</v>
      </c>
      <c r="AN49" s="20">
        <v>4.1181196581196584</v>
      </c>
      <c r="AO49" s="18">
        <v>4.6820512820512823</v>
      </c>
      <c r="AP49" s="18">
        <v>4.7596153846153841</v>
      </c>
      <c r="AQ49" s="21">
        <f t="shared" si="7"/>
        <v>4.1976495726495733</v>
      </c>
      <c r="AR49" s="22">
        <v>155</v>
      </c>
      <c r="AS49" s="22">
        <v>69</v>
      </c>
      <c r="AT49" s="22">
        <v>112</v>
      </c>
      <c r="AU49" s="39">
        <f>IF(AN49=0,””,IF(AN49&lt;MEDIAN(AN:AN),0,1))</f>
        <v>0</v>
      </c>
      <c r="AV49" s="38">
        <f t="shared" si="0"/>
        <v>1</v>
      </c>
      <c r="AW49" s="38">
        <f t="shared" si="1"/>
        <v>1</v>
      </c>
      <c r="AZ49">
        <v>4.1181196581196584</v>
      </c>
      <c r="BA49">
        <v>4.6820512820512823</v>
      </c>
      <c r="BB49">
        <v>4.7596153846153841</v>
      </c>
    </row>
    <row r="50" spans="1:137" x14ac:dyDescent="0.2">
      <c r="A50" s="1" t="s">
        <v>142</v>
      </c>
      <c r="B50" s="2" t="s">
        <v>143</v>
      </c>
      <c r="C50" s="123">
        <v>41094</v>
      </c>
      <c r="D50" s="2">
        <v>6</v>
      </c>
      <c r="E50" s="2">
        <v>8</v>
      </c>
      <c r="F50" s="2">
        <f t="shared" si="2"/>
        <v>80</v>
      </c>
      <c r="G50" s="2">
        <v>0</v>
      </c>
      <c r="H50" s="3" t="s">
        <v>125</v>
      </c>
      <c r="I50" s="3">
        <v>1</v>
      </c>
      <c r="J50" s="3">
        <v>1</v>
      </c>
      <c r="K50" s="4">
        <v>9.6999999999999993</v>
      </c>
      <c r="L50" s="16" t="s">
        <v>37</v>
      </c>
      <c r="N50" s="8">
        <v>7</v>
      </c>
      <c r="Q50" s="8">
        <v>13</v>
      </c>
      <c r="R50" s="9">
        <v>0</v>
      </c>
      <c r="S50" s="8">
        <v>1</v>
      </c>
      <c r="W50" s="17">
        <v>3.0769230769230771</v>
      </c>
      <c r="X50" s="17">
        <v>4.615384615384615</v>
      </c>
      <c r="Y50" s="17">
        <v>4.8461538461538458</v>
      </c>
      <c r="Z50" s="17">
        <v>3</v>
      </c>
      <c r="AA50" s="17">
        <v>5.384615384615385</v>
      </c>
      <c r="AB50" s="17">
        <v>5.8461538461538458</v>
      </c>
      <c r="AC50" s="17">
        <v>4.916666666666667</v>
      </c>
      <c r="AD50" s="17">
        <v>4.166666666666667</v>
      </c>
      <c r="AE50" s="17">
        <v>4.833333333333333</v>
      </c>
      <c r="AF50" s="17">
        <v>4.4615384615384617</v>
      </c>
      <c r="AG50" s="17">
        <v>4</v>
      </c>
      <c r="AH50" s="17">
        <v>5.5384615384615383</v>
      </c>
      <c r="AI50" s="17">
        <v>5.384615384615385</v>
      </c>
      <c r="AJ50" s="17">
        <v>4.916666666666667</v>
      </c>
      <c r="AK50" s="17">
        <v>5.5555555555555554</v>
      </c>
      <c r="AL50" s="17">
        <v>5.6</v>
      </c>
      <c r="AM50" s="19">
        <v>5.5714285714285712</v>
      </c>
      <c r="AN50" s="20">
        <v>5.39905982905983</v>
      </c>
      <c r="AO50" s="18">
        <v>4.4756410256410266</v>
      </c>
      <c r="AP50" s="18">
        <v>4.4615384615384608</v>
      </c>
      <c r="AQ50" s="21">
        <f t="shared" si="7"/>
        <v>5.3488247863247871</v>
      </c>
      <c r="AR50" s="15">
        <v>-25</v>
      </c>
      <c r="AS50" s="15">
        <v>17</v>
      </c>
      <c r="AT50" s="15">
        <v>-18</v>
      </c>
      <c r="AU50" s="39">
        <f>IF(AN50=0,””,IF(AN50&lt;MEDIAN(AN:AN),0,1))</f>
        <v>1</v>
      </c>
      <c r="AV50" s="38">
        <f t="shared" si="0"/>
        <v>1</v>
      </c>
      <c r="AW50" s="38">
        <f t="shared" si="1"/>
        <v>0</v>
      </c>
      <c r="AZ50">
        <v>5.39905982905983</v>
      </c>
      <c r="BA50">
        <v>4.4756410256410266</v>
      </c>
      <c r="BB50">
        <v>4.4615384615384608</v>
      </c>
    </row>
    <row r="51" spans="1:137" x14ac:dyDescent="0.2">
      <c r="A51" s="1" t="s">
        <v>144</v>
      </c>
      <c r="B51" s="2" t="s">
        <v>145</v>
      </c>
      <c r="C51" s="123">
        <v>41156</v>
      </c>
      <c r="D51" s="2">
        <v>6</v>
      </c>
      <c r="E51" s="2">
        <v>6</v>
      </c>
      <c r="F51" s="2">
        <f t="shared" si="2"/>
        <v>78</v>
      </c>
      <c r="G51" s="2">
        <v>1</v>
      </c>
      <c r="H51" s="3" t="s">
        <v>125</v>
      </c>
      <c r="I51" s="3">
        <v>1</v>
      </c>
      <c r="J51" s="3">
        <v>1</v>
      </c>
      <c r="K51" s="4">
        <v>9.1</v>
      </c>
      <c r="L51" s="16" t="s">
        <v>37</v>
      </c>
      <c r="M51" s="8" t="s">
        <v>146</v>
      </c>
      <c r="N51" s="8">
        <v>5</v>
      </c>
      <c r="O51" s="8">
        <v>9</v>
      </c>
      <c r="Q51" s="8">
        <v>12</v>
      </c>
      <c r="R51" s="9">
        <v>1</v>
      </c>
      <c r="W51" s="17">
        <v>4.3076923076923075</v>
      </c>
      <c r="X51" s="17">
        <v>4.4615384615384617</v>
      </c>
      <c r="Y51" s="17">
        <v>3.6923076923076925</v>
      </c>
      <c r="Z51" s="17">
        <v>3.6153846153846154</v>
      </c>
      <c r="AA51" s="17">
        <v>5.6923076923076925</v>
      </c>
      <c r="AB51" s="17">
        <v>4.2307692307692308</v>
      </c>
      <c r="AC51" s="17">
        <v>5.416666666666667</v>
      </c>
      <c r="AD51" s="17">
        <v>3.5</v>
      </c>
      <c r="AE51" s="17">
        <v>3.5833333333333335</v>
      </c>
      <c r="AF51" s="17">
        <v>3.1538461538461537</v>
      </c>
      <c r="AG51" s="17">
        <v>5.6923076923076925</v>
      </c>
      <c r="AH51" s="17">
        <v>5.2307692307692308</v>
      </c>
      <c r="AI51" s="17">
        <v>5.2307692307692308</v>
      </c>
      <c r="AJ51" s="17">
        <v>5.083333333333333</v>
      </c>
      <c r="AK51" s="17">
        <v>4.4444444444444446</v>
      </c>
      <c r="AL51" s="17">
        <v>4</v>
      </c>
      <c r="AM51" s="19">
        <v>4.2857142857142856</v>
      </c>
      <c r="AN51" s="20">
        <v>4.7978632478632477</v>
      </c>
      <c r="AO51" s="18">
        <v>4.2692307692307692</v>
      </c>
      <c r="AP51" s="18">
        <v>4.3333333333333339</v>
      </c>
      <c r="AQ51" s="21">
        <f t="shared" si="7"/>
        <v>4.9973290598290596</v>
      </c>
      <c r="AR51" s="15">
        <v>47.5</v>
      </c>
      <c r="AS51" s="15">
        <v>57</v>
      </c>
      <c r="AT51" s="15">
        <v>338</v>
      </c>
      <c r="AU51" s="39">
        <f>IF(AN51=0,””,IF(AN51&lt;MEDIAN(AN:AN),0,1))</f>
        <v>1</v>
      </c>
      <c r="AV51" s="38">
        <f t="shared" si="0"/>
        <v>0</v>
      </c>
      <c r="AW51" s="38">
        <f t="shared" si="1"/>
        <v>0</v>
      </c>
      <c r="AZ51">
        <v>4.7978632478632477</v>
      </c>
      <c r="BA51">
        <v>4.2692307692307692</v>
      </c>
      <c r="BB51">
        <v>4.3333333333333339</v>
      </c>
    </row>
    <row r="52" spans="1:137" x14ac:dyDescent="0.2">
      <c r="A52" s="1" t="s">
        <v>147</v>
      </c>
      <c r="B52" s="2" t="s">
        <v>148</v>
      </c>
      <c r="G52" s="2">
        <v>1</v>
      </c>
      <c r="H52" s="3" t="s">
        <v>125</v>
      </c>
      <c r="I52" s="3">
        <v>1</v>
      </c>
      <c r="J52" s="3">
        <v>1</v>
      </c>
      <c r="K52" s="4">
        <v>7.1</v>
      </c>
      <c r="L52" s="16" t="s">
        <v>84</v>
      </c>
      <c r="N52" s="8">
        <v>6</v>
      </c>
      <c r="O52" s="8">
        <v>10</v>
      </c>
      <c r="Q52" s="8">
        <v>12</v>
      </c>
      <c r="R52" s="9">
        <v>0</v>
      </c>
      <c r="S52" s="8">
        <v>1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9"/>
      <c r="AN52" s="20"/>
      <c r="AO52" s="18"/>
      <c r="AP52" s="18"/>
      <c r="AQ52" s="21">
        <f t="shared" si="7"/>
        <v>0</v>
      </c>
      <c r="AR52" s="15">
        <v>187</v>
      </c>
      <c r="AS52" s="15">
        <v>126.5</v>
      </c>
      <c r="AT52" s="15">
        <v>109.5</v>
      </c>
      <c r="AU52" s="39" t="e">
        <f>IF(AN52=0,””,IF(AN52&lt;MEDIAN(AN:AN),0,1))</f>
        <v>#NAME?</v>
      </c>
      <c r="AV52" s="38">
        <f t="shared" si="0"/>
        <v>0</v>
      </c>
      <c r="AW52" s="38">
        <f t="shared" si="1"/>
        <v>0</v>
      </c>
      <c r="EG52" s="120"/>
    </row>
    <row r="53" spans="1:137" x14ac:dyDescent="0.2">
      <c r="A53" s="1" t="s">
        <v>149</v>
      </c>
      <c r="B53" s="2" t="s">
        <v>150</v>
      </c>
      <c r="C53" s="123">
        <v>40959</v>
      </c>
      <c r="D53" s="2">
        <v>7</v>
      </c>
      <c r="E53" s="2">
        <v>1</v>
      </c>
      <c r="F53" s="2">
        <f t="shared" si="2"/>
        <v>85</v>
      </c>
      <c r="G53" s="2">
        <v>0</v>
      </c>
      <c r="H53" s="3" t="s">
        <v>125</v>
      </c>
      <c r="I53" s="3">
        <v>1</v>
      </c>
      <c r="J53" s="3">
        <v>1</v>
      </c>
      <c r="K53" s="4">
        <v>9.1999999999999993</v>
      </c>
      <c r="L53" s="16" t="s">
        <v>37</v>
      </c>
      <c r="N53" s="8">
        <v>5</v>
      </c>
      <c r="O53" s="8">
        <v>8</v>
      </c>
      <c r="Q53" s="8">
        <v>11</v>
      </c>
      <c r="R53" s="9">
        <v>0</v>
      </c>
      <c r="S53" s="8">
        <v>1</v>
      </c>
      <c r="W53" s="17">
        <v>4.615384615384615</v>
      </c>
      <c r="X53" s="17">
        <v>4.7692307692307692</v>
      </c>
      <c r="Y53" s="17">
        <v>4.8461538461538458</v>
      </c>
      <c r="Z53" s="17">
        <v>4.7692307692307692</v>
      </c>
      <c r="AA53" s="17">
        <v>5.384615384615385</v>
      </c>
      <c r="AB53" s="17">
        <v>4.4615384615384617</v>
      </c>
      <c r="AC53" s="17">
        <v>5.666666666666667</v>
      </c>
      <c r="AD53" s="17">
        <v>4.916666666666667</v>
      </c>
      <c r="AE53" s="17">
        <v>5</v>
      </c>
      <c r="AF53" s="17">
        <v>5.3076923076923075</v>
      </c>
      <c r="AG53" s="17">
        <v>3.4615384615384617</v>
      </c>
      <c r="AH53" s="17">
        <v>4.0769230769230766</v>
      </c>
      <c r="AI53" s="17">
        <v>5.1538461538461542</v>
      </c>
      <c r="AJ53" s="17">
        <v>5.083333333333333</v>
      </c>
      <c r="AK53" s="17">
        <v>4.8888888888888893</v>
      </c>
      <c r="AL53" s="17">
        <v>4.2</v>
      </c>
      <c r="AM53" s="19">
        <v>4.6428571428571432</v>
      </c>
      <c r="AN53" s="20">
        <v>4.6805982905982901</v>
      </c>
      <c r="AO53" s="18">
        <v>4.8705128205128201</v>
      </c>
      <c r="AP53" s="18">
        <v>4.8076923076923075</v>
      </c>
      <c r="AQ53" s="21">
        <f t="shared" si="7"/>
        <v>4.8007478632478628</v>
      </c>
      <c r="AR53" s="15">
        <v>-27</v>
      </c>
      <c r="AS53" s="15">
        <v>36</v>
      </c>
      <c r="AT53" s="15">
        <v>24.5</v>
      </c>
      <c r="AU53" s="39">
        <f>IF(AN53=0,””,IF(AN53&lt;MEDIAN(AN:AN),0,1))</f>
        <v>0</v>
      </c>
      <c r="AV53" s="38">
        <f t="shared" si="0"/>
        <v>1</v>
      </c>
      <c r="AW53" s="38">
        <f t="shared" si="1"/>
        <v>1</v>
      </c>
      <c r="AZ53">
        <v>4.6805982905982901</v>
      </c>
      <c r="BA53">
        <v>4.8705128205128201</v>
      </c>
      <c r="BB53">
        <v>4.8076923076923075</v>
      </c>
    </row>
    <row r="54" spans="1:137" x14ac:dyDescent="0.2">
      <c r="A54" s="1" t="s">
        <v>151</v>
      </c>
      <c r="B54" s="2" t="s">
        <v>152</v>
      </c>
      <c r="C54" s="123">
        <v>41272</v>
      </c>
      <c r="D54" s="2">
        <v>6</v>
      </c>
      <c r="E54" s="2">
        <v>3</v>
      </c>
      <c r="F54" s="2">
        <f t="shared" si="2"/>
        <v>75</v>
      </c>
      <c r="G54" s="2">
        <v>1</v>
      </c>
      <c r="H54" s="3" t="s">
        <v>125</v>
      </c>
      <c r="I54" s="3">
        <v>1</v>
      </c>
      <c r="J54" s="3">
        <v>1</v>
      </c>
      <c r="K54" s="4">
        <v>8.1</v>
      </c>
      <c r="L54" s="16" t="s">
        <v>37</v>
      </c>
      <c r="N54" s="8">
        <v>1</v>
      </c>
      <c r="O54" s="8">
        <v>9</v>
      </c>
      <c r="Q54" s="8">
        <v>12</v>
      </c>
      <c r="R54" s="9">
        <v>1</v>
      </c>
      <c r="W54" s="17">
        <v>4.5384615384615383</v>
      </c>
      <c r="X54" s="17">
        <v>3.7692307692307692</v>
      </c>
      <c r="Y54" s="17">
        <v>5.416666666666667</v>
      </c>
      <c r="Z54" s="17">
        <v>4.0769230769230766</v>
      </c>
      <c r="AA54" s="17">
        <v>4.615384615384615</v>
      </c>
      <c r="AB54" s="17">
        <v>4</v>
      </c>
      <c r="AC54" s="17">
        <v>4.5</v>
      </c>
      <c r="AD54" s="17">
        <v>5.083333333333333</v>
      </c>
      <c r="AE54" s="17">
        <v>4.5</v>
      </c>
      <c r="AF54" s="17">
        <v>4.7692307692307692</v>
      </c>
      <c r="AG54" s="17">
        <v>3.8461538461538463</v>
      </c>
      <c r="AH54" s="17">
        <v>3.4615384615384617</v>
      </c>
      <c r="AI54" s="17">
        <v>4.4615384615384617</v>
      </c>
      <c r="AJ54" s="17">
        <v>4.666666666666667</v>
      </c>
      <c r="AK54" s="17">
        <v>3.5555555555555554</v>
      </c>
      <c r="AL54" s="17">
        <v>3.6</v>
      </c>
      <c r="AM54" s="19">
        <v>3.5714285714285716</v>
      </c>
      <c r="AN54" s="20">
        <v>3.9490598290598298</v>
      </c>
      <c r="AO54" s="18">
        <v>4.5397435897435896</v>
      </c>
      <c r="AP54" s="18">
        <v>4.4027777777777777</v>
      </c>
      <c r="AQ54" s="21">
        <f t="shared" si="7"/>
        <v>4.0363247863247871</v>
      </c>
      <c r="AR54" s="15">
        <v>-25</v>
      </c>
      <c r="AS54" s="15">
        <v>156.5</v>
      </c>
      <c r="AT54" s="15">
        <v>28</v>
      </c>
      <c r="AU54" s="39">
        <f>IF(AN54=0,””,IF(AN54&lt;MEDIAN(AN:AN),0,1))</f>
        <v>0</v>
      </c>
      <c r="AV54" s="38">
        <f t="shared" si="0"/>
        <v>1</v>
      </c>
      <c r="AW54" s="38">
        <f t="shared" si="1"/>
        <v>0</v>
      </c>
      <c r="AZ54">
        <v>3.9490598290598298</v>
      </c>
      <c r="BA54">
        <v>4.5397435897435896</v>
      </c>
      <c r="BB54">
        <v>4.4027777777777777</v>
      </c>
    </row>
    <row r="55" spans="1:137" x14ac:dyDescent="0.2">
      <c r="A55" s="1" t="s">
        <v>153</v>
      </c>
      <c r="B55" s="2" t="s">
        <v>154</v>
      </c>
      <c r="C55" s="123">
        <v>41163</v>
      </c>
      <c r="D55" s="2">
        <v>6</v>
      </c>
      <c r="E55" s="2">
        <v>6</v>
      </c>
      <c r="F55" s="2">
        <f t="shared" si="2"/>
        <v>78</v>
      </c>
      <c r="G55" s="2">
        <v>1</v>
      </c>
      <c r="H55" s="3" t="s">
        <v>125</v>
      </c>
      <c r="I55" s="3">
        <v>1</v>
      </c>
      <c r="J55" s="3">
        <v>1</v>
      </c>
      <c r="K55" s="4">
        <v>8.3000000000000007</v>
      </c>
      <c r="L55" s="16" t="s">
        <v>106</v>
      </c>
      <c r="W55" s="17">
        <v>5.5</v>
      </c>
      <c r="X55" s="17">
        <v>5.2727272727272725</v>
      </c>
      <c r="Y55" s="17">
        <v>5.5</v>
      </c>
      <c r="Z55" s="17">
        <v>5.8181818181818183</v>
      </c>
      <c r="AA55" s="17">
        <v>5.4545454545454541</v>
      </c>
      <c r="AB55" s="17">
        <v>2.4166666666666665</v>
      </c>
      <c r="AC55" s="17">
        <v>4.9090909090909092</v>
      </c>
      <c r="AD55" s="17">
        <v>3.4</v>
      </c>
      <c r="AE55" s="17">
        <v>3.7272727272727271</v>
      </c>
      <c r="AF55" s="17">
        <v>4.9090909090909092</v>
      </c>
      <c r="AG55" s="17">
        <v>4.8</v>
      </c>
      <c r="AH55" s="17">
        <v>3.5454545454545454</v>
      </c>
      <c r="AI55" s="17">
        <v>3.9090909090909092</v>
      </c>
      <c r="AJ55" s="17">
        <v>5</v>
      </c>
      <c r="AK55" s="17">
        <v>2.75</v>
      </c>
      <c r="AL55" s="17">
        <v>4.8</v>
      </c>
      <c r="AM55" s="19">
        <v>3.5384615384615383</v>
      </c>
      <c r="AN55" s="20">
        <v>4.000909090909091</v>
      </c>
      <c r="AO55" s="18">
        <v>4.3490909090909096</v>
      </c>
      <c r="AP55" s="18">
        <v>4.9936868686868694</v>
      </c>
      <c r="AQ55" s="21">
        <f t="shared" si="7"/>
        <v>3.8011363636363638</v>
      </c>
      <c r="AR55" s="22">
        <v>26</v>
      </c>
      <c r="AS55" s="22">
        <v>57</v>
      </c>
      <c r="AT55" s="22">
        <v>61</v>
      </c>
      <c r="AU55" s="39">
        <f>IF(AN55=0,””,IF(AN55&lt;MEDIAN(AN:AN),0,1))</f>
        <v>0</v>
      </c>
      <c r="AV55" s="38">
        <f t="shared" si="0"/>
        <v>1</v>
      </c>
      <c r="AW55" s="38">
        <f t="shared" si="1"/>
        <v>1</v>
      </c>
      <c r="AZ55">
        <v>4.000909090909091</v>
      </c>
      <c r="BA55">
        <v>4.3490909090909096</v>
      </c>
      <c r="BB55">
        <v>4.9936868686868694</v>
      </c>
    </row>
    <row r="56" spans="1:137" x14ac:dyDescent="0.2">
      <c r="A56" s="1" t="s">
        <v>155</v>
      </c>
      <c r="B56" s="2" t="s">
        <v>156</v>
      </c>
      <c r="C56" s="123">
        <v>41240</v>
      </c>
      <c r="D56" s="2">
        <v>6</v>
      </c>
      <c r="E56" s="2">
        <v>4</v>
      </c>
      <c r="F56" s="2">
        <f t="shared" si="2"/>
        <v>76</v>
      </c>
      <c r="G56" s="2">
        <v>0</v>
      </c>
      <c r="H56" s="3" t="s">
        <v>125</v>
      </c>
      <c r="I56" s="3">
        <v>1</v>
      </c>
      <c r="J56" s="3">
        <v>1</v>
      </c>
      <c r="K56" s="4">
        <v>8.5</v>
      </c>
      <c r="L56" s="16" t="s">
        <v>37</v>
      </c>
      <c r="N56" s="8">
        <v>9</v>
      </c>
      <c r="Q56" s="8">
        <v>14</v>
      </c>
      <c r="R56" s="9">
        <v>1</v>
      </c>
      <c r="W56" s="17">
        <v>4.75</v>
      </c>
      <c r="X56" s="17">
        <v>4.384615384615385</v>
      </c>
      <c r="Y56" s="17">
        <v>4.9230769230769234</v>
      </c>
      <c r="Z56" s="17">
        <v>3.9230769230769229</v>
      </c>
      <c r="AA56" s="17">
        <v>5.083333333333333</v>
      </c>
      <c r="AB56" s="17">
        <v>4.9230769230769234</v>
      </c>
      <c r="AC56" s="17">
        <v>4.9090909090909092</v>
      </c>
      <c r="AD56" s="17">
        <v>3.7272727272727271</v>
      </c>
      <c r="AE56" s="17">
        <v>4.25</v>
      </c>
      <c r="AF56" s="17">
        <v>4.384615384615385</v>
      </c>
      <c r="AG56" s="17">
        <v>4.7692307692307692</v>
      </c>
      <c r="AH56" s="17">
        <v>4.333333333333333</v>
      </c>
      <c r="AI56" s="17">
        <v>4.3076923076923075</v>
      </c>
      <c r="AJ56" s="17">
        <v>5.333333333333333</v>
      </c>
      <c r="AK56" s="17">
        <v>4.5555555555555554</v>
      </c>
      <c r="AL56" s="17">
        <v>3</v>
      </c>
      <c r="AM56" s="19">
        <v>4</v>
      </c>
      <c r="AN56" s="20">
        <v>4.3059829059829058</v>
      </c>
      <c r="AO56" s="18">
        <v>4.4080419580419576</v>
      </c>
      <c r="AP56" s="18">
        <v>4.6645299145299139</v>
      </c>
      <c r="AQ56" s="21">
        <f t="shared" si="7"/>
        <v>4.632478632478632</v>
      </c>
      <c r="AR56" s="15">
        <v>-161</v>
      </c>
      <c r="AS56" s="15">
        <v>2</v>
      </c>
      <c r="AT56" s="15">
        <v>100</v>
      </c>
      <c r="AU56" s="39">
        <f>IF(AN56=0,””,IF(AN56&lt;MEDIAN(AN:AN),0,1))</f>
        <v>0</v>
      </c>
      <c r="AV56" s="38">
        <f t="shared" si="0"/>
        <v>1</v>
      </c>
      <c r="AW56" s="38">
        <f t="shared" si="1"/>
        <v>1</v>
      </c>
      <c r="AZ56">
        <v>4.3059829059829058</v>
      </c>
      <c r="BA56">
        <v>4.4080419580419576</v>
      </c>
      <c r="BB56">
        <v>4.6645299145299139</v>
      </c>
    </row>
    <row r="57" spans="1:137" x14ac:dyDescent="0.2">
      <c r="A57" s="1" t="s">
        <v>157</v>
      </c>
      <c r="B57" s="2" t="s">
        <v>158</v>
      </c>
      <c r="G57" s="2">
        <v>1</v>
      </c>
      <c r="H57" s="3" t="s">
        <v>125</v>
      </c>
      <c r="I57" s="3">
        <v>1</v>
      </c>
      <c r="J57" s="3">
        <v>1</v>
      </c>
      <c r="K57" s="4">
        <v>9.1999999999999993</v>
      </c>
      <c r="L57" s="16" t="s">
        <v>37</v>
      </c>
      <c r="N57" s="8">
        <v>5</v>
      </c>
      <c r="O57" s="8">
        <v>7</v>
      </c>
      <c r="Q57" s="8">
        <v>11</v>
      </c>
      <c r="R57" s="9">
        <v>1</v>
      </c>
      <c r="W57" s="17">
        <v>3.6666666666666665</v>
      </c>
      <c r="X57" s="17">
        <v>4.166666666666667</v>
      </c>
      <c r="Y57" s="17">
        <v>4.384615384615385</v>
      </c>
      <c r="Z57" s="17">
        <v>4.7692307692307692</v>
      </c>
      <c r="AA57" s="17">
        <v>5.3076923076923075</v>
      </c>
      <c r="AB57" s="17">
        <v>3.0769230769230771</v>
      </c>
      <c r="AC57" s="17">
        <v>4.1818181818181817</v>
      </c>
      <c r="AD57" s="17">
        <v>3.3636363636363638</v>
      </c>
      <c r="AE57" s="17">
        <v>4.7272727272727275</v>
      </c>
      <c r="AF57" s="17">
        <v>4.1538461538461542</v>
      </c>
      <c r="AG57" s="17">
        <v>5.2307692307692308</v>
      </c>
      <c r="AH57" s="17">
        <v>5.1538461538461542</v>
      </c>
      <c r="AI57" s="17">
        <v>5.7692307692307692</v>
      </c>
      <c r="AJ57" s="17">
        <v>5.833333333333333</v>
      </c>
      <c r="AK57" s="17">
        <v>4.666666666666667</v>
      </c>
      <c r="AL57" s="17">
        <v>3.8</v>
      </c>
      <c r="AM57" s="19">
        <v>4.3571428571428568</v>
      </c>
      <c r="AN57" s="20">
        <v>5.0446153846153852</v>
      </c>
      <c r="AO57" s="18">
        <v>4.3314685314685315</v>
      </c>
      <c r="AP57" s="18">
        <v>4.2286324786324787</v>
      </c>
      <c r="AQ57" s="21">
        <f t="shared" si="7"/>
        <v>5.3557692307692308</v>
      </c>
      <c r="AR57" s="15">
        <v>-14.5</v>
      </c>
      <c r="AS57" s="15">
        <v>154.5</v>
      </c>
      <c r="AT57" s="15">
        <v>143</v>
      </c>
      <c r="AU57" s="39">
        <f>IF(AN57=0,””,IF(AN57&lt;MEDIAN(AN:AN),0,1))</f>
        <v>1</v>
      </c>
      <c r="AV57" s="38">
        <f t="shared" si="0"/>
        <v>1</v>
      </c>
      <c r="AW57" s="38">
        <f t="shared" si="1"/>
        <v>0</v>
      </c>
      <c r="AZ57">
        <v>5.0446153846153852</v>
      </c>
      <c r="BA57">
        <v>4.3314685314685315</v>
      </c>
      <c r="BB57">
        <v>4.2286324786324787</v>
      </c>
    </row>
    <row r="58" spans="1:137" x14ac:dyDescent="0.2">
      <c r="A58" s="1" t="s">
        <v>159</v>
      </c>
      <c r="B58" s="2" t="s">
        <v>160</v>
      </c>
      <c r="C58" s="123">
        <v>41156</v>
      </c>
      <c r="D58" s="2">
        <v>6</v>
      </c>
      <c r="E58" s="2">
        <v>6</v>
      </c>
      <c r="F58" s="2">
        <f t="shared" si="2"/>
        <v>78</v>
      </c>
      <c r="G58" s="2">
        <v>1</v>
      </c>
      <c r="H58" s="3" t="s">
        <v>125</v>
      </c>
      <c r="I58" s="3">
        <v>1</v>
      </c>
      <c r="J58" s="3">
        <v>1</v>
      </c>
      <c r="K58" s="4">
        <v>8</v>
      </c>
      <c r="L58" s="16" t="s">
        <v>106</v>
      </c>
      <c r="W58" s="17">
        <v>5</v>
      </c>
      <c r="X58" s="17">
        <v>5.384615384615385</v>
      </c>
      <c r="Y58" s="17">
        <v>4.384615384615385</v>
      </c>
      <c r="Z58" s="17">
        <v>4.615384615384615</v>
      </c>
      <c r="AA58" s="17">
        <v>5.8461538461538458</v>
      </c>
      <c r="AB58" s="17">
        <v>4.3076923076923075</v>
      </c>
      <c r="AC58" s="17">
        <v>5.666666666666667</v>
      </c>
      <c r="AD58" s="17">
        <v>4.833333333333333</v>
      </c>
      <c r="AE58" s="17">
        <v>4.166666666666667</v>
      </c>
      <c r="AF58" s="17">
        <v>4.666666666666667</v>
      </c>
      <c r="AG58" s="17">
        <v>4.384615384615385</v>
      </c>
      <c r="AH58" s="17">
        <v>4.5384615384615383</v>
      </c>
      <c r="AI58" s="17">
        <v>5.3076923076923075</v>
      </c>
      <c r="AJ58" s="17">
        <v>5.083333333333333</v>
      </c>
      <c r="AK58" s="17">
        <v>3.6666666666666665</v>
      </c>
      <c r="AL58" s="17">
        <v>3.4</v>
      </c>
      <c r="AM58" s="19">
        <v>3.5714285714285716</v>
      </c>
      <c r="AN58" s="20">
        <v>4.3992307692307691</v>
      </c>
      <c r="AO58" s="18">
        <v>4.7435897435897445</v>
      </c>
      <c r="AP58" s="18">
        <v>4.9230769230769234</v>
      </c>
      <c r="AQ58" s="21">
        <f t="shared" si="7"/>
        <v>4.6490384615384617</v>
      </c>
      <c r="AR58" s="15">
        <v>272.5</v>
      </c>
      <c r="AS58" s="15">
        <v>99.5</v>
      </c>
      <c r="AT58" s="15">
        <v>-99.5</v>
      </c>
      <c r="AU58" s="39">
        <f>IF(AN58=0,””,IF(AN58&lt;MEDIAN(AN:AN),0,1))</f>
        <v>0</v>
      </c>
      <c r="AV58" s="38">
        <f t="shared" si="0"/>
        <v>1</v>
      </c>
      <c r="AW58" s="38">
        <f t="shared" si="1"/>
        <v>1</v>
      </c>
      <c r="AZ58">
        <v>4.3992307692307691</v>
      </c>
      <c r="BA58">
        <v>4.7435897435897445</v>
      </c>
      <c r="BB58">
        <v>4.9230769230769234</v>
      </c>
    </row>
    <row r="59" spans="1:137" x14ac:dyDescent="0.2">
      <c r="A59" s="1" t="s">
        <v>161</v>
      </c>
      <c r="B59" s="2" t="s">
        <v>162</v>
      </c>
      <c r="C59" s="123">
        <v>41139</v>
      </c>
      <c r="D59" s="2">
        <v>6</v>
      </c>
      <c r="E59" s="2">
        <v>7</v>
      </c>
      <c r="F59" s="2">
        <f t="shared" si="2"/>
        <v>79</v>
      </c>
      <c r="G59" s="2">
        <v>0</v>
      </c>
      <c r="H59" s="3" t="s">
        <v>125</v>
      </c>
      <c r="I59" s="3">
        <v>1</v>
      </c>
      <c r="J59" s="3">
        <v>1</v>
      </c>
      <c r="K59" s="4">
        <v>9.6</v>
      </c>
      <c r="L59" s="16" t="s">
        <v>37</v>
      </c>
      <c r="N59" s="8">
        <v>6</v>
      </c>
      <c r="O59" s="8">
        <v>9</v>
      </c>
      <c r="Q59" s="8">
        <v>12</v>
      </c>
      <c r="R59" s="9">
        <v>1</v>
      </c>
      <c r="W59" s="17">
        <v>4</v>
      </c>
      <c r="X59" s="17">
        <v>4.8461538461538458</v>
      </c>
      <c r="Y59" s="17">
        <v>4.9230769230769234</v>
      </c>
      <c r="Z59" s="17">
        <v>3.8461538461538463</v>
      </c>
      <c r="AA59" s="17">
        <v>4.5384615384615383</v>
      </c>
      <c r="AB59" s="17">
        <v>3.3846153846153846</v>
      </c>
      <c r="AC59" s="17">
        <v>3.9166666666666665</v>
      </c>
      <c r="AD59" s="17">
        <v>4.083333333333333</v>
      </c>
      <c r="AE59" s="17">
        <v>4.583333333333333</v>
      </c>
      <c r="AF59" s="17">
        <v>4</v>
      </c>
      <c r="AG59" s="17">
        <v>5.1538461538461542</v>
      </c>
      <c r="AH59" s="17">
        <v>5.3076923076923075</v>
      </c>
      <c r="AI59" s="17">
        <v>5.615384615384615</v>
      </c>
      <c r="AJ59" s="17">
        <v>4.916666666666667</v>
      </c>
      <c r="AK59" s="17">
        <v>4.5555555555555554</v>
      </c>
      <c r="AL59" s="17">
        <v>3.8</v>
      </c>
      <c r="AM59" s="19">
        <v>4.2857142857142856</v>
      </c>
      <c r="AN59" s="20">
        <v>4.8390598290598295</v>
      </c>
      <c r="AO59" s="18">
        <v>4.3474358974358971</v>
      </c>
      <c r="AP59" s="18">
        <v>4.2564102564102564</v>
      </c>
      <c r="AQ59" s="21">
        <f t="shared" si="7"/>
        <v>5.0988247863247871</v>
      </c>
      <c r="AR59" s="15">
        <v>65</v>
      </c>
      <c r="AS59" s="15">
        <v>-87.5</v>
      </c>
      <c r="AT59" s="15">
        <v>98.5</v>
      </c>
      <c r="AU59" s="39">
        <f>IF(AN59=0,””,IF(AN59&lt;MEDIAN(AN:AN),0,1))</f>
        <v>1</v>
      </c>
      <c r="AV59" s="38">
        <f t="shared" si="0"/>
        <v>1</v>
      </c>
      <c r="AW59" s="38">
        <f t="shared" si="1"/>
        <v>0</v>
      </c>
      <c r="AZ59">
        <v>4.8390598290598295</v>
      </c>
      <c r="BA59">
        <v>4.3474358974358971</v>
      </c>
      <c r="BB59">
        <v>4.2564102564102564</v>
      </c>
    </row>
    <row r="60" spans="1:137" x14ac:dyDescent="0.2">
      <c r="A60" s="1" t="s">
        <v>163</v>
      </c>
      <c r="B60" s="2" t="s">
        <v>164</v>
      </c>
      <c r="C60" s="123">
        <v>40937</v>
      </c>
      <c r="D60" s="2">
        <v>7</v>
      </c>
      <c r="E60" s="2">
        <v>2</v>
      </c>
      <c r="F60" s="2">
        <f t="shared" si="2"/>
        <v>86</v>
      </c>
      <c r="G60" s="2">
        <v>0</v>
      </c>
      <c r="H60" s="3" t="s">
        <v>125</v>
      </c>
      <c r="I60" s="3">
        <v>1</v>
      </c>
      <c r="J60" s="3">
        <v>1</v>
      </c>
      <c r="K60" s="4">
        <v>9.6999999999999993</v>
      </c>
      <c r="L60" s="16" t="s">
        <v>37</v>
      </c>
      <c r="N60" s="8">
        <v>6</v>
      </c>
      <c r="O60" s="8">
        <v>4</v>
      </c>
      <c r="P60" s="8">
        <v>7</v>
      </c>
      <c r="Q60" s="8">
        <v>13</v>
      </c>
      <c r="R60" s="9">
        <v>1</v>
      </c>
      <c r="W60" s="17">
        <v>4.666666666666667</v>
      </c>
      <c r="X60" s="17">
        <v>4</v>
      </c>
      <c r="Y60" s="17">
        <v>5.333333333333333</v>
      </c>
      <c r="Z60" s="17">
        <v>4.4545454545454541</v>
      </c>
      <c r="AA60" s="17">
        <v>6</v>
      </c>
      <c r="AB60" s="17">
        <v>4.083333333333333</v>
      </c>
      <c r="AC60" s="17">
        <v>4.5</v>
      </c>
      <c r="AD60" s="17">
        <v>4.5454545454545459</v>
      </c>
      <c r="AE60" s="17">
        <v>4.9090909090909092</v>
      </c>
      <c r="AF60" s="17">
        <v>4.6923076923076925</v>
      </c>
      <c r="AG60" s="17">
        <v>4</v>
      </c>
      <c r="AH60" s="17">
        <v>4.8461538461538458</v>
      </c>
      <c r="AI60" s="17">
        <v>4.833333333333333</v>
      </c>
      <c r="AJ60" s="17">
        <v>6.2</v>
      </c>
      <c r="AK60" s="17">
        <v>4.666666666666667</v>
      </c>
      <c r="AL60" s="17">
        <v>4.4000000000000004</v>
      </c>
      <c r="AM60" s="19">
        <v>4.5714285714285712</v>
      </c>
      <c r="AN60" s="20">
        <v>4.9892307692307698</v>
      </c>
      <c r="AO60" s="18">
        <v>4.5293706293706304</v>
      </c>
      <c r="AP60" s="18">
        <v>4.7563131313131306</v>
      </c>
      <c r="AQ60" s="21">
        <f t="shared" si="7"/>
        <v>5.1365384615384615</v>
      </c>
      <c r="AR60" s="15">
        <v>24</v>
      </c>
      <c r="AS60" s="15">
        <v>29.5</v>
      </c>
      <c r="AT60" s="15">
        <v>154</v>
      </c>
      <c r="AU60" s="39">
        <f>IF(AN60=0,””,IF(AN60&lt;MEDIAN(AN:AN),0,1))</f>
        <v>1</v>
      </c>
      <c r="AV60" s="38">
        <f t="shared" si="0"/>
        <v>1</v>
      </c>
      <c r="AW60" s="38">
        <f t="shared" si="1"/>
        <v>1</v>
      </c>
      <c r="AZ60">
        <v>4.9892307692307698</v>
      </c>
      <c r="BA60">
        <v>4.5293706293706304</v>
      </c>
      <c r="BB60">
        <v>4.7563131313131306</v>
      </c>
    </row>
    <row r="61" spans="1:137" x14ac:dyDescent="0.2">
      <c r="A61" s="1" t="s">
        <v>165</v>
      </c>
      <c r="B61" s="2" t="s">
        <v>166</v>
      </c>
      <c r="C61" s="123">
        <v>41140</v>
      </c>
      <c r="D61" s="2">
        <v>6</v>
      </c>
      <c r="E61" s="2">
        <v>7</v>
      </c>
      <c r="F61" s="2">
        <f t="shared" si="2"/>
        <v>79</v>
      </c>
      <c r="G61" s="2">
        <v>0</v>
      </c>
      <c r="H61" s="3" t="s">
        <v>125</v>
      </c>
      <c r="I61" s="3">
        <v>1</v>
      </c>
      <c r="J61" s="3">
        <v>1</v>
      </c>
      <c r="K61" s="4">
        <v>9.1</v>
      </c>
      <c r="L61" s="16" t="s">
        <v>37</v>
      </c>
      <c r="N61" s="8">
        <v>6</v>
      </c>
      <c r="O61" s="8">
        <v>8</v>
      </c>
      <c r="Q61" s="8">
        <v>12</v>
      </c>
      <c r="R61" s="9">
        <v>1</v>
      </c>
      <c r="W61" s="17">
        <v>4.2</v>
      </c>
      <c r="X61" s="17">
        <v>4.6923076923076925</v>
      </c>
      <c r="Y61" s="17">
        <v>3.8461538461538463</v>
      </c>
      <c r="Z61" s="17">
        <v>3.6153846153846154</v>
      </c>
      <c r="AA61" s="17">
        <v>5.384615384615385</v>
      </c>
      <c r="AB61" s="17">
        <v>4.384615384615385</v>
      </c>
      <c r="AC61" s="17">
        <v>4</v>
      </c>
      <c r="AD61" s="17">
        <v>3.9166666666666665</v>
      </c>
      <c r="AE61" s="17">
        <v>4.5</v>
      </c>
      <c r="AF61" s="17">
        <v>4</v>
      </c>
      <c r="AG61" s="17">
        <v>4.1538461538461542</v>
      </c>
      <c r="AH61" s="17">
        <v>4.6923076923076925</v>
      </c>
      <c r="AI61" s="17">
        <v>5.0769230769230766</v>
      </c>
      <c r="AJ61" s="17">
        <v>4.2727272727272725</v>
      </c>
      <c r="AK61" s="17">
        <v>4.2222222222222223</v>
      </c>
      <c r="AL61" s="17">
        <v>3.6</v>
      </c>
      <c r="AM61" s="19">
        <v>4</v>
      </c>
      <c r="AN61" s="20">
        <v>4.3728360528360533</v>
      </c>
      <c r="AO61" s="18">
        <v>4.1141025641025637</v>
      </c>
      <c r="AP61" s="18">
        <v>4.3538461538461553</v>
      </c>
      <c r="AQ61" s="21">
        <f t="shared" si="7"/>
        <v>4.5660450660450662</v>
      </c>
      <c r="AR61" s="15">
        <v>23</v>
      </c>
      <c r="AS61" s="15">
        <v>-52.5</v>
      </c>
      <c r="AT61" s="15">
        <v>-3.5</v>
      </c>
      <c r="AU61" s="39">
        <f>IF(AN61=0,””,IF(AN61&lt;MEDIAN(AN:AN),0,1))</f>
        <v>0</v>
      </c>
      <c r="AV61" s="38">
        <f t="shared" si="0"/>
        <v>0</v>
      </c>
      <c r="AW61" s="38">
        <f t="shared" si="1"/>
        <v>0</v>
      </c>
      <c r="AZ61">
        <v>4.3728360528360533</v>
      </c>
      <c r="BA61">
        <v>4.1141025641025637</v>
      </c>
      <c r="BB61">
        <v>4.3538461538461553</v>
      </c>
    </row>
    <row r="62" spans="1:137" x14ac:dyDescent="0.2">
      <c r="A62" s="1" t="s">
        <v>167</v>
      </c>
      <c r="B62" s="2" t="s">
        <v>168</v>
      </c>
      <c r="C62" s="123">
        <v>41256</v>
      </c>
      <c r="D62" s="2">
        <v>6</v>
      </c>
      <c r="E62" s="2">
        <v>3</v>
      </c>
      <c r="F62" s="2">
        <f t="shared" si="2"/>
        <v>75</v>
      </c>
      <c r="G62" s="2">
        <v>1</v>
      </c>
      <c r="H62" s="3" t="s">
        <v>125</v>
      </c>
      <c r="I62" s="3">
        <v>1</v>
      </c>
      <c r="J62" s="3">
        <v>1</v>
      </c>
      <c r="K62" s="4">
        <v>8.9</v>
      </c>
      <c r="L62" s="16" t="s">
        <v>37</v>
      </c>
      <c r="N62" s="8">
        <v>13</v>
      </c>
      <c r="O62" s="8">
        <v>10</v>
      </c>
      <c r="P62" s="8">
        <v>8</v>
      </c>
      <c r="Q62" s="8">
        <v>13</v>
      </c>
      <c r="R62" s="9">
        <v>1</v>
      </c>
      <c r="W62" s="17">
        <v>5.3636363636363633</v>
      </c>
      <c r="X62" s="17">
        <v>5.8461538461538458</v>
      </c>
      <c r="Y62" s="17">
        <v>5.25</v>
      </c>
      <c r="Z62" s="17">
        <v>4.2307692307692308</v>
      </c>
      <c r="AA62" s="17">
        <v>5</v>
      </c>
      <c r="AB62" s="17">
        <v>2.7692307692307692</v>
      </c>
      <c r="AC62" s="17">
        <v>3.8181818181818183</v>
      </c>
      <c r="AD62" s="17">
        <v>4.4000000000000004</v>
      </c>
      <c r="AE62" s="17">
        <v>3.25</v>
      </c>
      <c r="AF62" s="17">
        <v>3.1538461538461537</v>
      </c>
      <c r="AG62" s="17">
        <v>4.583333333333333</v>
      </c>
      <c r="AH62" s="17">
        <v>4.6923076923076925</v>
      </c>
      <c r="AI62" s="17">
        <v>5.7692307692307692</v>
      </c>
      <c r="AJ62" s="17">
        <v>5.9090909090909092</v>
      </c>
      <c r="AK62" s="17">
        <v>5</v>
      </c>
      <c r="AL62" s="17">
        <v>4</v>
      </c>
      <c r="AM62" s="19">
        <v>4.666666666666667</v>
      </c>
      <c r="AN62" s="20">
        <v>5.0741258741258743</v>
      </c>
      <c r="AO62" s="18">
        <v>3.8410722610722607</v>
      </c>
      <c r="AP62" s="18">
        <v>4.743298368298368</v>
      </c>
      <c r="AQ62" s="21">
        <f t="shared" si="7"/>
        <v>5.3426573426573425</v>
      </c>
      <c r="AR62" s="15">
        <v>1</v>
      </c>
      <c r="AS62" s="15">
        <v>-17</v>
      </c>
      <c r="AT62" s="15">
        <v>208</v>
      </c>
      <c r="AU62" s="39">
        <f>IF(AN62=0,””,IF(AN62&lt;MEDIAN(AN:AN),0,1))</f>
        <v>1</v>
      </c>
      <c r="AV62" s="38">
        <f t="shared" si="0"/>
        <v>0</v>
      </c>
      <c r="AW62" s="38">
        <f t="shared" si="1"/>
        <v>1</v>
      </c>
      <c r="AZ62">
        <v>5.0741258741258743</v>
      </c>
      <c r="BA62">
        <v>3.8410722610722607</v>
      </c>
      <c r="BB62">
        <v>4.743298368298368</v>
      </c>
    </row>
    <row r="63" spans="1:137" x14ac:dyDescent="0.2">
      <c r="A63" s="1" t="s">
        <v>169</v>
      </c>
      <c r="B63" s="2" t="s">
        <v>170</v>
      </c>
      <c r="G63" s="2">
        <v>0</v>
      </c>
      <c r="H63" s="3" t="s">
        <v>125</v>
      </c>
      <c r="I63" s="3">
        <v>1</v>
      </c>
      <c r="J63" s="3">
        <v>1</v>
      </c>
      <c r="K63" s="4">
        <v>8.5</v>
      </c>
      <c r="L63" s="16" t="s">
        <v>70</v>
      </c>
      <c r="N63" s="8">
        <v>3</v>
      </c>
      <c r="O63" s="8">
        <v>9</v>
      </c>
      <c r="Q63" s="8">
        <v>6</v>
      </c>
      <c r="R63" s="9">
        <v>1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9"/>
      <c r="AN63" s="20"/>
      <c r="AO63" s="18"/>
      <c r="AP63" s="18"/>
      <c r="AQ63" s="21">
        <f t="shared" si="7"/>
        <v>0</v>
      </c>
      <c r="AU63" s="39" t="e">
        <f>IF(AN63=0,””,IF(AN63&lt;MEDIAN(AN:AN),0,1))</f>
        <v>#NAME?</v>
      </c>
      <c r="AV63" s="38">
        <f t="shared" si="0"/>
        <v>0</v>
      </c>
      <c r="AW63" s="38">
        <f t="shared" si="1"/>
        <v>0</v>
      </c>
    </row>
    <row r="64" spans="1:137" x14ac:dyDescent="0.2">
      <c r="A64" s="1" t="s">
        <v>171</v>
      </c>
      <c r="B64" s="2" t="s">
        <v>172</v>
      </c>
      <c r="G64" s="2">
        <v>1</v>
      </c>
      <c r="H64" s="3" t="s">
        <v>125</v>
      </c>
      <c r="I64" s="3">
        <v>1</v>
      </c>
      <c r="J64" s="3">
        <v>1</v>
      </c>
      <c r="K64" s="4">
        <v>9</v>
      </c>
      <c r="L64" s="16" t="s">
        <v>70</v>
      </c>
      <c r="N64" s="8">
        <v>7</v>
      </c>
      <c r="Q64" s="8">
        <v>11</v>
      </c>
      <c r="R64" s="9">
        <v>1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9"/>
      <c r="AN64" s="20"/>
      <c r="AO64" s="18"/>
      <c r="AP64" s="18"/>
      <c r="AQ64" s="21">
        <f t="shared" si="7"/>
        <v>0</v>
      </c>
      <c r="AU64" s="39" t="e">
        <f>IF(AN64=0,””,IF(AN64&lt;MEDIAN(AN:AN),0,1))</f>
        <v>#NAME?</v>
      </c>
      <c r="AV64" s="38">
        <f t="shared" si="0"/>
        <v>0</v>
      </c>
      <c r="AW64" s="38">
        <f t="shared" si="1"/>
        <v>0</v>
      </c>
    </row>
    <row r="65" spans="1:137" x14ac:dyDescent="0.2">
      <c r="A65" s="1" t="s">
        <v>173</v>
      </c>
      <c r="B65" s="2" t="s">
        <v>174</v>
      </c>
      <c r="C65" s="123">
        <v>41232</v>
      </c>
      <c r="D65" s="2">
        <v>6</v>
      </c>
      <c r="E65" s="2">
        <v>4</v>
      </c>
      <c r="F65" s="2">
        <f t="shared" si="2"/>
        <v>76</v>
      </c>
      <c r="G65" s="2">
        <v>1</v>
      </c>
      <c r="H65" s="3" t="s">
        <v>125</v>
      </c>
      <c r="I65" s="3">
        <v>1</v>
      </c>
      <c r="J65" s="3">
        <v>1</v>
      </c>
      <c r="K65" s="4">
        <v>8.6</v>
      </c>
      <c r="L65" s="16" t="s">
        <v>37</v>
      </c>
      <c r="N65" s="8">
        <v>3</v>
      </c>
      <c r="O65" s="8">
        <v>5</v>
      </c>
      <c r="P65" s="8">
        <v>10</v>
      </c>
      <c r="Q65" s="8">
        <v>12</v>
      </c>
      <c r="R65" s="9">
        <v>1</v>
      </c>
      <c r="W65" s="17">
        <v>4.384615384615385</v>
      </c>
      <c r="X65" s="17">
        <v>4.615384615384615</v>
      </c>
      <c r="Y65" s="17">
        <v>6.0769230769230766</v>
      </c>
      <c r="Z65" s="17">
        <v>4.7692307692307692</v>
      </c>
      <c r="AA65" s="17">
        <v>5.3076923076923075</v>
      </c>
      <c r="AB65" s="17">
        <v>4.0769230769230766</v>
      </c>
      <c r="AC65" s="17">
        <v>4.333333333333333</v>
      </c>
      <c r="AD65" s="17">
        <v>3.0909090909090908</v>
      </c>
      <c r="AE65" s="17">
        <v>4.583333333333333</v>
      </c>
      <c r="AF65" s="17">
        <v>4.0769230769230766</v>
      </c>
      <c r="AG65" s="17">
        <v>4.8461538461538458</v>
      </c>
      <c r="AH65" s="17">
        <v>3.8333333333333335</v>
      </c>
      <c r="AI65" s="17">
        <v>4.615384615384615</v>
      </c>
      <c r="AJ65" s="17">
        <v>4.666666666666667</v>
      </c>
      <c r="AK65" s="17">
        <v>4.1111111111111107</v>
      </c>
      <c r="AL65" s="17">
        <v>4.5999999999999996</v>
      </c>
      <c r="AM65" s="19">
        <v>4.2857142857142856</v>
      </c>
      <c r="AN65" s="20">
        <v>4.3652991452991454</v>
      </c>
      <c r="AO65" s="18">
        <v>4.1861305361305359</v>
      </c>
      <c r="AP65" s="18">
        <v>4.8717948717948714</v>
      </c>
      <c r="AQ65" s="21">
        <f t="shared" si="7"/>
        <v>4.3066239316239319</v>
      </c>
      <c r="AR65" s="15">
        <v>45</v>
      </c>
      <c r="AS65" s="15">
        <v>13</v>
      </c>
      <c r="AT65" s="15">
        <v>41.5</v>
      </c>
      <c r="AU65" s="39">
        <f>IF(AN65=0,””,IF(AN65&lt;MEDIAN(AN:AN),0,1))</f>
        <v>0</v>
      </c>
      <c r="AV65" s="38">
        <f t="shared" si="0"/>
        <v>0</v>
      </c>
      <c r="AW65" s="38">
        <f t="shared" si="1"/>
        <v>1</v>
      </c>
      <c r="AZ65">
        <v>4.3652991452991454</v>
      </c>
      <c r="BA65">
        <v>4.1861305361305359</v>
      </c>
      <c r="BB65">
        <v>4.8717948717948714</v>
      </c>
    </row>
    <row r="66" spans="1:137" x14ac:dyDescent="0.2">
      <c r="A66" s="1" t="s">
        <v>175</v>
      </c>
      <c r="B66" s="2" t="s">
        <v>176</v>
      </c>
      <c r="G66" s="2">
        <v>0</v>
      </c>
      <c r="H66" s="3" t="s">
        <v>125</v>
      </c>
      <c r="I66" s="3">
        <v>1</v>
      </c>
      <c r="J66" s="3">
        <v>1</v>
      </c>
      <c r="K66" s="4">
        <v>8.8000000000000007</v>
      </c>
      <c r="L66" s="16" t="s">
        <v>70</v>
      </c>
      <c r="N66" s="8">
        <v>7</v>
      </c>
      <c r="Q66" s="8">
        <v>11</v>
      </c>
      <c r="R66" s="9">
        <v>1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9"/>
      <c r="AN66" s="20"/>
      <c r="AO66" s="18"/>
      <c r="AP66" s="18"/>
      <c r="AQ66" s="21">
        <f t="shared" si="7"/>
        <v>0</v>
      </c>
      <c r="AU66" s="39" t="e">
        <f>IF(AN66=0,””,IF(AN66&lt;MEDIAN(AN:AN),0,1))</f>
        <v>#NAME?</v>
      </c>
      <c r="AV66" s="38">
        <f t="shared" ref="AV66:AV129" si="8">IF(AO66&lt;MEDIAN(AO:AO),0,1)</f>
        <v>0</v>
      </c>
      <c r="AW66" s="38">
        <f t="shared" ref="AW66:AW129" si="9">IF(AP66&lt;MEDIAN(AP:AP),0,1)</f>
        <v>0</v>
      </c>
      <c r="EG66" s="120"/>
    </row>
    <row r="67" spans="1:137" x14ac:dyDescent="0.2">
      <c r="A67" s="1" t="s">
        <v>177</v>
      </c>
      <c r="B67" s="2" t="s">
        <v>178</v>
      </c>
      <c r="C67" s="123">
        <v>41031</v>
      </c>
      <c r="D67" s="2">
        <v>6</v>
      </c>
      <c r="E67" s="2">
        <v>10</v>
      </c>
      <c r="F67" s="2">
        <f t="shared" ref="F67:F130" si="10">(D67*12)+E67</f>
        <v>82</v>
      </c>
      <c r="G67" s="2">
        <v>0</v>
      </c>
      <c r="H67" s="3" t="s">
        <v>125</v>
      </c>
      <c r="I67" s="3">
        <v>1</v>
      </c>
      <c r="J67" s="3">
        <v>1</v>
      </c>
      <c r="K67" s="4">
        <v>9.6</v>
      </c>
      <c r="L67" s="16" t="s">
        <v>37</v>
      </c>
      <c r="N67" s="8">
        <v>11</v>
      </c>
      <c r="Q67" s="8">
        <v>12</v>
      </c>
      <c r="R67" s="9">
        <v>1</v>
      </c>
      <c r="W67" s="17">
        <v>4.0769230769230766</v>
      </c>
      <c r="X67" s="17">
        <v>4.75</v>
      </c>
      <c r="Y67" s="17">
        <v>4.8461538461538458</v>
      </c>
      <c r="Z67" s="17">
        <v>3.6923076923076925</v>
      </c>
      <c r="AA67" s="17">
        <v>5.0769230769230766</v>
      </c>
      <c r="AB67" s="17">
        <v>4.166666666666667</v>
      </c>
      <c r="AC67" s="17">
        <v>5.166666666666667</v>
      </c>
      <c r="AD67" s="17">
        <v>5.333333333333333</v>
      </c>
      <c r="AE67" s="17">
        <v>5</v>
      </c>
      <c r="AF67" s="17">
        <v>4.384615384615385</v>
      </c>
      <c r="AG67" s="17">
        <v>4.8461538461538458</v>
      </c>
      <c r="AH67" s="17">
        <v>4.4615384615384617</v>
      </c>
      <c r="AI67" s="17">
        <v>5.5384615384615383</v>
      </c>
      <c r="AJ67" s="17">
        <v>5.4</v>
      </c>
      <c r="AK67" s="17">
        <v>5.4444444444444446</v>
      </c>
      <c r="AL67" s="17">
        <v>3.8</v>
      </c>
      <c r="AM67" s="19">
        <v>4.8571428571428568</v>
      </c>
      <c r="AN67" s="20">
        <v>4.9288888888888893</v>
      </c>
      <c r="AO67" s="18">
        <v>4.9461538461538463</v>
      </c>
      <c r="AP67" s="18">
        <v>4.4348290598290605</v>
      </c>
      <c r="AQ67" s="21">
        <f t="shared" si="7"/>
        <v>5.2111111111111112</v>
      </c>
      <c r="AR67" s="15">
        <v>-61</v>
      </c>
      <c r="AS67" s="15">
        <v>49</v>
      </c>
      <c r="AT67" s="15">
        <v>58</v>
      </c>
      <c r="AU67" s="39">
        <f>IF(AN67=0,””,IF(AN67&lt;MEDIAN(AN:AN),0,1))</f>
        <v>1</v>
      </c>
      <c r="AV67" s="38">
        <f t="shared" si="8"/>
        <v>1</v>
      </c>
      <c r="AW67" s="38">
        <f t="shared" si="9"/>
        <v>0</v>
      </c>
      <c r="AZ67">
        <v>4.9288888888888893</v>
      </c>
      <c r="BA67">
        <v>4.9461538461538463</v>
      </c>
      <c r="BB67">
        <v>4.4348290598290605</v>
      </c>
    </row>
    <row r="68" spans="1:137" x14ac:dyDescent="0.2">
      <c r="A68" s="1" t="s">
        <v>179</v>
      </c>
      <c r="B68" s="2" t="s">
        <v>180</v>
      </c>
      <c r="G68" s="2">
        <v>1</v>
      </c>
      <c r="H68" s="3" t="s">
        <v>125</v>
      </c>
      <c r="I68" s="3">
        <v>1</v>
      </c>
      <c r="J68" s="3">
        <v>1</v>
      </c>
      <c r="K68" s="4">
        <v>7.3</v>
      </c>
      <c r="L68" s="16" t="s">
        <v>37</v>
      </c>
      <c r="N68" s="8">
        <v>10</v>
      </c>
      <c r="Q68" s="8">
        <v>16</v>
      </c>
      <c r="R68" s="9">
        <v>0</v>
      </c>
      <c r="S68" s="8">
        <v>1</v>
      </c>
      <c r="W68" s="17">
        <v>6.0769230769230766</v>
      </c>
      <c r="X68" s="17">
        <v>5.5384615384615383</v>
      </c>
      <c r="Y68" s="17">
        <v>5.75</v>
      </c>
      <c r="Z68" s="17">
        <v>4.4545454545454541</v>
      </c>
      <c r="AA68" s="17">
        <v>6.3076923076923075</v>
      </c>
      <c r="AB68" s="17">
        <v>1.7692307692307692</v>
      </c>
      <c r="AC68" s="17">
        <v>5.1818181818181817</v>
      </c>
      <c r="AD68" s="17">
        <v>3.5</v>
      </c>
      <c r="AE68" s="17">
        <v>4.5454545454545459</v>
      </c>
      <c r="AF68" s="17">
        <v>4.7692307692307692</v>
      </c>
      <c r="AG68" s="17">
        <v>4.166666666666667</v>
      </c>
      <c r="AH68" s="17">
        <v>2.5833333333333335</v>
      </c>
      <c r="AI68" s="17">
        <v>4.166666666666667</v>
      </c>
      <c r="AJ68" s="17">
        <v>5.3</v>
      </c>
      <c r="AK68" s="17">
        <v>2.8888888888888888</v>
      </c>
      <c r="AL68" s="17">
        <v>2.8</v>
      </c>
      <c r="AM68" s="19">
        <v>2.8571428571428572</v>
      </c>
      <c r="AN68" s="20">
        <v>3.5477777777777781</v>
      </c>
      <c r="AO68" s="18">
        <v>4.4326340326340326</v>
      </c>
      <c r="AP68" s="18">
        <v>4.9828088578088572</v>
      </c>
      <c r="AQ68" s="21">
        <f t="shared" si="7"/>
        <v>3.7347222222222225</v>
      </c>
      <c r="AR68" s="15">
        <v>-44.5</v>
      </c>
      <c r="AS68" s="15">
        <v>152</v>
      </c>
      <c r="AT68" s="15">
        <v>525.5</v>
      </c>
      <c r="AU68" s="39">
        <f>IF(AN68=0,””,IF(AN68&lt;MEDIAN(AN:AN),0,1))</f>
        <v>0</v>
      </c>
      <c r="AV68" s="38">
        <f t="shared" si="8"/>
        <v>1</v>
      </c>
      <c r="AW68" s="38">
        <f t="shared" si="9"/>
        <v>1</v>
      </c>
      <c r="AZ68">
        <v>3.5477777777777781</v>
      </c>
      <c r="BA68">
        <v>4.4326340326340326</v>
      </c>
      <c r="BB68">
        <v>4.9828088578088572</v>
      </c>
    </row>
    <row r="69" spans="1:137" x14ac:dyDescent="0.2">
      <c r="A69" s="1" t="s">
        <v>181</v>
      </c>
      <c r="B69" s="2" t="s">
        <v>182</v>
      </c>
      <c r="C69" s="123">
        <v>40953</v>
      </c>
      <c r="D69" s="2">
        <v>7</v>
      </c>
      <c r="E69" s="2">
        <v>1</v>
      </c>
      <c r="F69" s="2">
        <f t="shared" si="10"/>
        <v>85</v>
      </c>
      <c r="G69" s="2">
        <v>0</v>
      </c>
      <c r="H69" s="3" t="s">
        <v>125</v>
      </c>
      <c r="I69" s="3">
        <v>1</v>
      </c>
      <c r="J69" s="3">
        <v>1</v>
      </c>
      <c r="K69" s="4">
        <v>9.6999999999999993</v>
      </c>
      <c r="L69" s="16" t="s">
        <v>37</v>
      </c>
      <c r="N69" s="8">
        <v>8</v>
      </c>
      <c r="Q69" s="8">
        <v>12</v>
      </c>
      <c r="R69" s="9">
        <v>0</v>
      </c>
      <c r="S69" s="8">
        <v>1</v>
      </c>
      <c r="W69" s="17">
        <v>5.583333333333333</v>
      </c>
      <c r="X69" s="17">
        <v>5.2307692307692308</v>
      </c>
      <c r="Y69" s="17">
        <v>6</v>
      </c>
      <c r="Z69" s="17">
        <v>4.4615384615384617</v>
      </c>
      <c r="AA69" s="17">
        <v>5.1538461538461542</v>
      </c>
      <c r="AB69" s="17">
        <v>3.8333333333333335</v>
      </c>
      <c r="AC69" s="17">
        <v>3.4166666666666665</v>
      </c>
      <c r="AD69" s="17">
        <v>3.25</v>
      </c>
      <c r="AE69" s="17">
        <v>3.5833333333333335</v>
      </c>
      <c r="AF69" s="17">
        <v>4.2307692307692308</v>
      </c>
      <c r="AG69" s="17">
        <v>5.1538461538461542</v>
      </c>
      <c r="AH69" s="17">
        <v>4.7692307692307692</v>
      </c>
      <c r="AI69" s="17">
        <v>5.583333333333333</v>
      </c>
      <c r="AJ69" s="17">
        <v>4.083333333333333</v>
      </c>
      <c r="AK69" s="17">
        <v>4.666666666666667</v>
      </c>
      <c r="AL69" s="17">
        <v>3.2</v>
      </c>
      <c r="AM69" s="19">
        <v>4.1428571428571432</v>
      </c>
      <c r="AN69" s="20">
        <v>4.4605128205128199</v>
      </c>
      <c r="AO69" s="18">
        <v>3.9269230769230767</v>
      </c>
      <c r="AP69" s="18">
        <v>5.0438034188034182</v>
      </c>
      <c r="AQ69" s="21">
        <f t="shared" si="7"/>
        <v>4.7756410256410255</v>
      </c>
      <c r="AR69" s="15">
        <v>80.5</v>
      </c>
      <c r="AS69" s="15">
        <v>38</v>
      </c>
      <c r="AT69" s="15">
        <v>-59</v>
      </c>
      <c r="AU69" s="39">
        <f>IF(AN69=0,””,IF(AN69&lt;MEDIAN(AN:AN),0,1))</f>
        <v>0</v>
      </c>
      <c r="AV69" s="38">
        <f t="shared" si="8"/>
        <v>0</v>
      </c>
      <c r="AW69" s="38">
        <f t="shared" si="9"/>
        <v>1</v>
      </c>
      <c r="AZ69">
        <v>4.4605128205128199</v>
      </c>
      <c r="BA69">
        <v>3.9269230769230767</v>
      </c>
      <c r="BB69">
        <v>5.0438034188034182</v>
      </c>
    </row>
    <row r="70" spans="1:137" x14ac:dyDescent="0.2">
      <c r="A70" s="1" t="s">
        <v>183</v>
      </c>
      <c r="B70" s="2" t="s">
        <v>184</v>
      </c>
      <c r="C70" s="123">
        <v>41077</v>
      </c>
      <c r="D70" s="2">
        <v>6</v>
      </c>
      <c r="E70" s="2">
        <v>9</v>
      </c>
      <c r="F70" s="2">
        <f t="shared" si="10"/>
        <v>81</v>
      </c>
      <c r="G70" s="2">
        <v>0</v>
      </c>
      <c r="H70" s="3" t="s">
        <v>125</v>
      </c>
      <c r="I70" s="3">
        <v>1</v>
      </c>
      <c r="J70" s="3">
        <v>1</v>
      </c>
      <c r="K70" s="4">
        <v>9.8000000000000007</v>
      </c>
      <c r="L70" s="16" t="s">
        <v>37</v>
      </c>
      <c r="N70" s="8">
        <v>8</v>
      </c>
      <c r="Q70" s="8">
        <v>15</v>
      </c>
      <c r="R70" s="9">
        <v>1</v>
      </c>
      <c r="W70" s="17">
        <v>5.1538461538461542</v>
      </c>
      <c r="X70" s="17">
        <v>5.5384615384615383</v>
      </c>
      <c r="Y70" s="17">
        <v>4.5384615384615383</v>
      </c>
      <c r="Z70" s="17">
        <v>3.3076923076923075</v>
      </c>
      <c r="AA70" s="17">
        <v>6.2307692307692308</v>
      </c>
      <c r="AB70" s="17">
        <v>5.3076923076923075</v>
      </c>
      <c r="AC70" s="17">
        <v>5.75</v>
      </c>
      <c r="AD70" s="17">
        <v>2.8181818181818183</v>
      </c>
      <c r="AE70" s="17">
        <v>3.75</v>
      </c>
      <c r="AF70" s="17">
        <v>4.3076923076923075</v>
      </c>
      <c r="AG70" s="17">
        <v>4.615384615384615</v>
      </c>
      <c r="AH70" s="17">
        <v>5.384615384615385</v>
      </c>
      <c r="AI70" s="17">
        <v>5.5384615384615383</v>
      </c>
      <c r="AJ70" s="17">
        <v>6.166666666666667</v>
      </c>
      <c r="AK70" s="17">
        <v>5.7777777777777777</v>
      </c>
      <c r="AL70" s="17">
        <v>4.5999999999999996</v>
      </c>
      <c r="AM70" s="19">
        <v>5.3571428571428568</v>
      </c>
      <c r="AN70" s="20">
        <v>5.4935042735042741</v>
      </c>
      <c r="AO70" s="18">
        <v>4.2482517482517483</v>
      </c>
      <c r="AP70" s="18">
        <v>5.0128205128205128</v>
      </c>
      <c r="AQ70" s="21">
        <f t="shared" si="7"/>
        <v>5.7168803418803424</v>
      </c>
      <c r="AR70" s="15">
        <v>133.5</v>
      </c>
      <c r="AS70" s="15">
        <v>-28.5</v>
      </c>
      <c r="AT70" s="15">
        <v>225</v>
      </c>
      <c r="AU70" s="39">
        <f>IF(AN70=0,””,IF(AN70&lt;MEDIAN(AN:AN),0,1))</f>
        <v>1</v>
      </c>
      <c r="AV70" s="38">
        <f t="shared" si="8"/>
        <v>0</v>
      </c>
      <c r="AW70" s="38">
        <f t="shared" si="9"/>
        <v>1</v>
      </c>
      <c r="AZ70">
        <v>5.4935042735042741</v>
      </c>
      <c r="BA70">
        <v>4.2482517482517483</v>
      </c>
      <c r="BB70">
        <v>5.0128205128205128</v>
      </c>
    </row>
    <row r="71" spans="1:137" x14ac:dyDescent="0.2">
      <c r="A71" s="1" t="s">
        <v>185</v>
      </c>
      <c r="B71" s="2" t="s">
        <v>186</v>
      </c>
      <c r="G71" s="2">
        <v>1</v>
      </c>
      <c r="H71" s="3" t="s">
        <v>125</v>
      </c>
      <c r="I71" s="3">
        <v>1</v>
      </c>
      <c r="J71" s="3">
        <v>1</v>
      </c>
      <c r="K71" s="4">
        <v>8.1999999999999993</v>
      </c>
      <c r="L71" s="16" t="s">
        <v>70</v>
      </c>
      <c r="N71" s="8">
        <v>5</v>
      </c>
      <c r="O71" s="8">
        <v>9</v>
      </c>
      <c r="Q71" s="8">
        <v>14</v>
      </c>
      <c r="R71" s="9">
        <v>0</v>
      </c>
      <c r="S71" s="8">
        <v>1</v>
      </c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9"/>
      <c r="AN71" s="20"/>
      <c r="AO71" s="18"/>
      <c r="AP71" s="18"/>
      <c r="AQ71" s="21">
        <f t="shared" si="7"/>
        <v>0</v>
      </c>
      <c r="AU71" s="39" t="e">
        <f>IF(AN71=0,””,IF(AN71&lt;MEDIAN(AN:AN),0,1))</f>
        <v>#NAME?</v>
      </c>
      <c r="AV71" s="38">
        <f t="shared" si="8"/>
        <v>0</v>
      </c>
      <c r="AW71" s="38">
        <f t="shared" si="9"/>
        <v>0</v>
      </c>
      <c r="EG71" s="120"/>
    </row>
    <row r="72" spans="1:137" x14ac:dyDescent="0.2">
      <c r="A72" s="1" t="s">
        <v>187</v>
      </c>
      <c r="B72" s="2" t="s">
        <v>188</v>
      </c>
      <c r="G72" s="2">
        <v>0</v>
      </c>
      <c r="H72" s="3" t="s">
        <v>125</v>
      </c>
      <c r="I72" s="3">
        <v>1</v>
      </c>
      <c r="J72" s="3">
        <v>1</v>
      </c>
      <c r="K72" s="4">
        <v>9.4</v>
      </c>
      <c r="L72" s="16" t="s">
        <v>70</v>
      </c>
      <c r="N72" s="8">
        <v>3</v>
      </c>
      <c r="O72" s="8">
        <v>8</v>
      </c>
      <c r="Q72" s="8">
        <v>12</v>
      </c>
      <c r="R72" s="9">
        <v>1</v>
      </c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9"/>
      <c r="AN72" s="20"/>
      <c r="AO72" s="18"/>
      <c r="AP72" s="18"/>
      <c r="AQ72" s="21">
        <f t="shared" si="7"/>
        <v>0</v>
      </c>
      <c r="AU72" s="39" t="e">
        <f>IF(AN72=0,””,IF(AN72&lt;MEDIAN(AN:AN),0,1))</f>
        <v>#NAME?</v>
      </c>
      <c r="AV72" s="38">
        <f t="shared" si="8"/>
        <v>0</v>
      </c>
      <c r="AW72" s="38">
        <f t="shared" si="9"/>
        <v>0</v>
      </c>
      <c r="EG72" s="120"/>
    </row>
    <row r="73" spans="1:137" x14ac:dyDescent="0.2">
      <c r="A73" s="1" t="s">
        <v>189</v>
      </c>
      <c r="B73" s="2" t="s">
        <v>190</v>
      </c>
      <c r="C73" s="123">
        <v>41131</v>
      </c>
      <c r="D73" s="2">
        <v>6</v>
      </c>
      <c r="E73" s="2">
        <v>7</v>
      </c>
      <c r="F73" s="2">
        <f t="shared" si="10"/>
        <v>79</v>
      </c>
      <c r="G73" s="2">
        <v>1</v>
      </c>
      <c r="H73" s="3" t="s">
        <v>125</v>
      </c>
      <c r="I73" s="3">
        <v>1</v>
      </c>
      <c r="J73" s="3">
        <v>1</v>
      </c>
      <c r="K73" s="4">
        <v>10</v>
      </c>
      <c r="L73" s="16" t="s">
        <v>37</v>
      </c>
      <c r="N73" s="8">
        <v>5</v>
      </c>
      <c r="O73" s="8">
        <v>8</v>
      </c>
      <c r="Q73" s="8">
        <v>10</v>
      </c>
      <c r="R73" s="9">
        <v>0</v>
      </c>
      <c r="S73" s="8">
        <v>1</v>
      </c>
      <c r="W73" s="17">
        <v>4.0769230769230766</v>
      </c>
      <c r="X73" s="17">
        <v>5.1538461538461542</v>
      </c>
      <c r="Y73" s="17">
        <v>3.6923076923076925</v>
      </c>
      <c r="Z73" s="17">
        <v>4.5384615384615383</v>
      </c>
      <c r="AA73" s="17">
        <v>5.0769230769230766</v>
      </c>
      <c r="AB73" s="17">
        <v>1.6923076923076923</v>
      </c>
      <c r="AC73" s="17">
        <v>4</v>
      </c>
      <c r="AD73" s="17">
        <v>4.6363636363636367</v>
      </c>
      <c r="AE73" s="17">
        <v>3.2727272727272729</v>
      </c>
      <c r="AF73" s="17">
        <v>3.4166666666666665</v>
      </c>
      <c r="AG73" s="17">
        <v>5.3076923076923075</v>
      </c>
      <c r="AH73" s="17">
        <v>5.416666666666667</v>
      </c>
      <c r="AI73" s="17">
        <v>5.6923076923076925</v>
      </c>
      <c r="AJ73" s="17">
        <v>5.2727272727272725</v>
      </c>
      <c r="AK73" s="17">
        <v>5.5555555555555554</v>
      </c>
      <c r="AL73" s="17">
        <v>4.2</v>
      </c>
      <c r="AM73" s="19">
        <v>5.0714285714285712</v>
      </c>
      <c r="AN73" s="20">
        <v>5.2274514374514371</v>
      </c>
      <c r="AO73" s="18">
        <v>4.1266899766899767</v>
      </c>
      <c r="AP73" s="18">
        <v>4.0384615384615383</v>
      </c>
      <c r="AQ73" s="21">
        <f t="shared" si="7"/>
        <v>5.4843142968142971</v>
      </c>
      <c r="AR73" s="15">
        <v>108.5</v>
      </c>
      <c r="AS73" s="15">
        <v>-7.5</v>
      </c>
      <c r="AT73" s="15">
        <v>39.5</v>
      </c>
      <c r="AU73" s="39">
        <f>IF(AN73=0,””,IF(AN73&lt;MEDIAN(AN:AN),0,1))</f>
        <v>1</v>
      </c>
      <c r="AV73" s="38">
        <f t="shared" si="8"/>
        <v>0</v>
      </c>
      <c r="AW73" s="38">
        <f t="shared" si="9"/>
        <v>0</v>
      </c>
      <c r="AZ73">
        <v>5.2274514374514371</v>
      </c>
      <c r="BA73">
        <v>4.1266899766899767</v>
      </c>
      <c r="BB73">
        <v>4.0384615384615383</v>
      </c>
    </row>
    <row r="74" spans="1:137" x14ac:dyDescent="0.2">
      <c r="A74" s="1" t="s">
        <v>191</v>
      </c>
      <c r="B74" s="2" t="s">
        <v>192</v>
      </c>
      <c r="C74" s="123">
        <v>41159</v>
      </c>
      <c r="D74" s="2">
        <v>6</v>
      </c>
      <c r="E74" s="2">
        <v>6</v>
      </c>
      <c r="F74" s="2">
        <f t="shared" si="10"/>
        <v>78</v>
      </c>
      <c r="G74" s="2">
        <v>1</v>
      </c>
      <c r="H74" s="3" t="s">
        <v>125</v>
      </c>
      <c r="I74" s="3">
        <v>1</v>
      </c>
      <c r="J74" s="3">
        <v>1</v>
      </c>
      <c r="K74" s="4">
        <v>7.5</v>
      </c>
      <c r="L74" s="16" t="s">
        <v>37</v>
      </c>
      <c r="N74" s="8">
        <v>10</v>
      </c>
      <c r="Q74" s="8">
        <v>11</v>
      </c>
      <c r="R74" s="9">
        <v>1</v>
      </c>
      <c r="W74" s="17">
        <v>4.7692307692307692</v>
      </c>
      <c r="X74" s="17">
        <v>5.384615384615385</v>
      </c>
      <c r="Y74" s="17">
        <v>5.9230769230769234</v>
      </c>
      <c r="Z74" s="17">
        <v>4.5384615384615383</v>
      </c>
      <c r="AA74" s="17">
        <v>5.2307692307692308</v>
      </c>
      <c r="AB74" s="17">
        <v>2.7692307692307692</v>
      </c>
      <c r="AC74" s="17">
        <v>4.083333333333333</v>
      </c>
      <c r="AD74" s="17">
        <v>5.166666666666667</v>
      </c>
      <c r="AE74" s="17">
        <v>4.5</v>
      </c>
      <c r="AF74" s="17">
        <v>5.3076923076923075</v>
      </c>
      <c r="AG74" s="17">
        <v>4.2307692307692308</v>
      </c>
      <c r="AH74" s="17">
        <v>3.8461538461538463</v>
      </c>
      <c r="AI74" s="17">
        <v>5.5384615384615383</v>
      </c>
      <c r="AJ74" s="17">
        <v>4.833333333333333</v>
      </c>
      <c r="AK74" s="17">
        <v>4</v>
      </c>
      <c r="AL74" s="17">
        <v>3</v>
      </c>
      <c r="AM74" s="19">
        <v>3.6428571428571428</v>
      </c>
      <c r="AN74" s="20">
        <v>4.2435897435897436</v>
      </c>
      <c r="AO74" s="18">
        <v>4.6576923076923071</v>
      </c>
      <c r="AP74" s="18">
        <v>4.7692307692307692</v>
      </c>
      <c r="AQ74" s="21">
        <f t="shared" si="7"/>
        <v>4.5544871794871797</v>
      </c>
      <c r="AR74" s="15">
        <v>21</v>
      </c>
      <c r="AS74" s="15">
        <v>78</v>
      </c>
      <c r="AT74" s="15">
        <v>442</v>
      </c>
      <c r="AU74" s="39">
        <f>IF(AN74=0,””,IF(AN74&lt;MEDIAN(AN:AN),0,1))</f>
        <v>0</v>
      </c>
      <c r="AV74" s="38">
        <f t="shared" si="8"/>
        <v>1</v>
      </c>
      <c r="AW74" s="38">
        <f t="shared" si="9"/>
        <v>1</v>
      </c>
      <c r="AZ74">
        <v>4.2435897435897436</v>
      </c>
      <c r="BA74">
        <v>4.6576923076923071</v>
      </c>
      <c r="BB74">
        <v>4.7692307692307692</v>
      </c>
    </row>
    <row r="75" spans="1:137" x14ac:dyDescent="0.2">
      <c r="A75" s="1" t="s">
        <v>193</v>
      </c>
      <c r="B75" s="2" t="s">
        <v>194</v>
      </c>
      <c r="G75" s="2">
        <v>1</v>
      </c>
      <c r="H75" s="3" t="s">
        <v>125</v>
      </c>
      <c r="I75" s="3">
        <v>1</v>
      </c>
      <c r="J75" s="3">
        <v>1</v>
      </c>
      <c r="K75" s="4">
        <v>9.6</v>
      </c>
      <c r="L75" s="16" t="s">
        <v>70</v>
      </c>
      <c r="N75" s="8">
        <v>3</v>
      </c>
      <c r="O75" s="8">
        <v>7</v>
      </c>
      <c r="Q75" s="8">
        <v>12</v>
      </c>
      <c r="R75" s="9">
        <v>1</v>
      </c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9"/>
      <c r="AN75" s="20"/>
      <c r="AO75" s="18"/>
      <c r="AP75" s="18"/>
      <c r="AQ75" s="21">
        <f t="shared" si="7"/>
        <v>0</v>
      </c>
      <c r="AU75" s="39" t="e">
        <f>IF(AN75=0,””,IF(AN75&lt;MEDIAN(AN:AN),0,1))</f>
        <v>#NAME?</v>
      </c>
      <c r="AV75" s="38">
        <f t="shared" si="8"/>
        <v>0</v>
      </c>
      <c r="AW75" s="38">
        <f t="shared" si="9"/>
        <v>0</v>
      </c>
      <c r="EG75" s="120"/>
    </row>
    <row r="76" spans="1:137" x14ac:dyDescent="0.2">
      <c r="A76" s="1" t="s">
        <v>195</v>
      </c>
      <c r="B76" s="2" t="s">
        <v>196</v>
      </c>
      <c r="G76" s="2">
        <v>0</v>
      </c>
      <c r="H76" s="3" t="s">
        <v>125</v>
      </c>
      <c r="I76" s="3">
        <v>1</v>
      </c>
      <c r="J76" s="3">
        <v>1</v>
      </c>
      <c r="K76" s="4">
        <v>9.4</v>
      </c>
      <c r="L76" s="16" t="s">
        <v>70</v>
      </c>
      <c r="N76" s="8">
        <v>5</v>
      </c>
      <c r="O76" s="8">
        <v>9</v>
      </c>
      <c r="Q76" s="8">
        <v>12</v>
      </c>
      <c r="R76" s="9">
        <v>0</v>
      </c>
      <c r="S76" s="8">
        <v>1</v>
      </c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9"/>
      <c r="AN76" s="20"/>
      <c r="AO76" s="18"/>
      <c r="AP76" s="18"/>
      <c r="AQ76" s="21">
        <f t="shared" si="7"/>
        <v>0</v>
      </c>
      <c r="AU76" s="39" t="e">
        <f>IF(AN76=0,””,IF(AN76&lt;MEDIAN(AN:AN),0,1))</f>
        <v>#NAME?</v>
      </c>
      <c r="AV76" s="38">
        <f t="shared" si="8"/>
        <v>0</v>
      </c>
      <c r="AW76" s="38">
        <f t="shared" si="9"/>
        <v>0</v>
      </c>
      <c r="EG76" s="120"/>
    </row>
    <row r="77" spans="1:137" x14ac:dyDescent="0.2">
      <c r="A77" s="1" t="s">
        <v>197</v>
      </c>
      <c r="B77" s="2" t="s">
        <v>198</v>
      </c>
      <c r="C77" s="123">
        <v>41046</v>
      </c>
      <c r="D77" s="2">
        <v>6</v>
      </c>
      <c r="E77" s="2">
        <v>10</v>
      </c>
      <c r="F77" s="2">
        <f t="shared" si="10"/>
        <v>82</v>
      </c>
      <c r="G77" s="2">
        <v>0</v>
      </c>
      <c r="H77" s="3" t="s">
        <v>199</v>
      </c>
      <c r="I77" s="3">
        <v>1</v>
      </c>
      <c r="J77" s="3">
        <v>1</v>
      </c>
      <c r="K77" s="4">
        <v>9.5</v>
      </c>
      <c r="L77" s="16" t="s">
        <v>37</v>
      </c>
      <c r="N77" s="8">
        <v>10</v>
      </c>
      <c r="Q77" s="8">
        <v>12</v>
      </c>
      <c r="R77" s="9">
        <v>1</v>
      </c>
      <c r="W77" s="17">
        <v>5.25</v>
      </c>
      <c r="X77" s="17">
        <v>4.3</v>
      </c>
      <c r="Y77" s="17">
        <v>5.5454545454545459</v>
      </c>
      <c r="Z77" s="17">
        <v>4.4545454545454541</v>
      </c>
      <c r="AA77" s="17">
        <v>6</v>
      </c>
      <c r="AB77" s="17">
        <v>4.4545454545454541</v>
      </c>
      <c r="AC77" s="17">
        <v>3.4545454545454546</v>
      </c>
      <c r="AD77" s="17">
        <v>3.9</v>
      </c>
      <c r="AE77" s="17">
        <v>5.083333333333333</v>
      </c>
      <c r="AF77" s="17">
        <v>4.833333333333333</v>
      </c>
      <c r="AG77" s="17">
        <v>4.8181818181818183</v>
      </c>
      <c r="AH77" s="17">
        <v>5</v>
      </c>
      <c r="AI77" s="17">
        <v>5.8181818181818183</v>
      </c>
      <c r="AJ77" s="17">
        <v>4.8181818181818183</v>
      </c>
      <c r="AK77" s="17">
        <v>4.5</v>
      </c>
      <c r="AL77" s="17">
        <v>5</v>
      </c>
      <c r="AM77" s="19">
        <v>4.666666666666667</v>
      </c>
      <c r="AN77" s="20">
        <v>5.0272727272727273</v>
      </c>
      <c r="AO77" s="18">
        <v>4.4178787878787871</v>
      </c>
      <c r="AP77" s="18">
        <v>5.000757575757576</v>
      </c>
      <c r="AQ77" s="21">
        <f t="shared" si="7"/>
        <v>5.0340909090909092</v>
      </c>
      <c r="AR77" s="15">
        <v>24</v>
      </c>
      <c r="AS77" s="15">
        <v>94</v>
      </c>
      <c r="AT77" s="15">
        <v>3</v>
      </c>
      <c r="AU77" s="39">
        <f>IF(AN77=0,””,IF(AN77&lt;MEDIAN(AN:AN),0,1))</f>
        <v>1</v>
      </c>
      <c r="AV77" s="38">
        <f t="shared" si="8"/>
        <v>1</v>
      </c>
      <c r="AW77" s="38">
        <f t="shared" si="9"/>
        <v>1</v>
      </c>
      <c r="AZ77">
        <v>5.0272727272727273</v>
      </c>
      <c r="BA77">
        <v>4.4178787878787871</v>
      </c>
      <c r="BB77">
        <v>5.000757575757576</v>
      </c>
    </row>
    <row r="78" spans="1:137" x14ac:dyDescent="0.2">
      <c r="A78" s="1" t="s">
        <v>200</v>
      </c>
      <c r="B78" s="2" t="s">
        <v>201</v>
      </c>
      <c r="C78" s="123">
        <v>40911</v>
      </c>
      <c r="D78" s="2">
        <v>7</v>
      </c>
      <c r="E78" s="2">
        <v>2</v>
      </c>
      <c r="F78" s="2">
        <f t="shared" si="10"/>
        <v>86</v>
      </c>
      <c r="G78" s="2">
        <v>1</v>
      </c>
      <c r="H78" s="3" t="s">
        <v>199</v>
      </c>
      <c r="I78" s="3">
        <v>1</v>
      </c>
      <c r="J78" s="3">
        <v>1</v>
      </c>
      <c r="K78" s="4">
        <v>9.9</v>
      </c>
      <c r="L78" s="16" t="s">
        <v>37</v>
      </c>
      <c r="N78" s="8">
        <v>8</v>
      </c>
      <c r="O78" s="8">
        <v>8</v>
      </c>
      <c r="Q78" s="8">
        <v>12</v>
      </c>
      <c r="R78" s="9">
        <v>1</v>
      </c>
      <c r="W78" s="17">
        <v>3.8181818181818183</v>
      </c>
      <c r="X78" s="17">
        <v>5.166666666666667</v>
      </c>
      <c r="Y78" s="17">
        <v>5.8571428571428568</v>
      </c>
      <c r="Z78" s="17">
        <v>4.125</v>
      </c>
      <c r="AA78" s="17">
        <v>5.416666666666667</v>
      </c>
      <c r="AB78" s="17">
        <v>4</v>
      </c>
      <c r="AC78" s="17">
        <v>4</v>
      </c>
      <c r="AD78" s="17">
        <v>3.25</v>
      </c>
      <c r="AE78" s="17">
        <v>4.25</v>
      </c>
      <c r="AF78" s="17">
        <v>4.25</v>
      </c>
      <c r="AG78" s="17">
        <v>5.8</v>
      </c>
      <c r="AH78" s="17">
        <v>5.8181818181818183</v>
      </c>
      <c r="AI78" s="17">
        <v>6.0909090909090908</v>
      </c>
      <c r="AJ78" s="17">
        <v>5</v>
      </c>
      <c r="AK78" s="17">
        <v>5.4</v>
      </c>
      <c r="AL78" s="17">
        <v>5.4</v>
      </c>
      <c r="AM78" s="19">
        <v>5.4</v>
      </c>
      <c r="AN78" s="20">
        <v>5.541818181818182</v>
      </c>
      <c r="AO78" s="18">
        <v>4.3100000000000005</v>
      </c>
      <c r="AP78" s="18">
        <v>4.7306096681096683</v>
      </c>
      <c r="AQ78" s="21">
        <f t="shared" si="7"/>
        <v>5.577272727272728</v>
      </c>
      <c r="AR78" s="15">
        <v>103</v>
      </c>
      <c r="AS78" s="15">
        <v>-44</v>
      </c>
      <c r="AT78" s="15">
        <v>133.5</v>
      </c>
      <c r="AU78" s="39">
        <f>IF(AN78=0,””,IF(AN78&lt;MEDIAN(AN:AN),0,1))</f>
        <v>1</v>
      </c>
      <c r="AV78" s="38">
        <f t="shared" si="8"/>
        <v>1</v>
      </c>
      <c r="AW78" s="38">
        <f t="shared" si="9"/>
        <v>1</v>
      </c>
      <c r="AZ78">
        <v>5.541818181818182</v>
      </c>
      <c r="BA78">
        <v>4.3100000000000005</v>
      </c>
      <c r="BB78">
        <v>4.7306096681096683</v>
      </c>
    </row>
    <row r="79" spans="1:137" x14ac:dyDescent="0.2">
      <c r="A79" s="1" t="s">
        <v>202</v>
      </c>
      <c r="B79" s="2" t="s">
        <v>203</v>
      </c>
      <c r="C79" s="123">
        <v>41118</v>
      </c>
      <c r="D79" s="2">
        <v>6</v>
      </c>
      <c r="E79" s="2">
        <v>8</v>
      </c>
      <c r="F79" s="2">
        <f t="shared" si="10"/>
        <v>80</v>
      </c>
      <c r="G79" s="2">
        <v>0</v>
      </c>
      <c r="H79" s="3" t="s">
        <v>199</v>
      </c>
      <c r="I79" s="3">
        <v>1</v>
      </c>
      <c r="J79" s="3">
        <v>1</v>
      </c>
      <c r="K79" s="4">
        <v>8.1999999999999993</v>
      </c>
      <c r="L79" s="16" t="s">
        <v>37</v>
      </c>
      <c r="N79" s="8">
        <v>3</v>
      </c>
      <c r="O79" s="8">
        <v>4</v>
      </c>
      <c r="P79" s="8" t="s">
        <v>204</v>
      </c>
      <c r="Q79" s="8">
        <v>10</v>
      </c>
      <c r="R79" s="9">
        <v>1</v>
      </c>
      <c r="W79" s="17">
        <v>4.5384615384615383</v>
      </c>
      <c r="X79" s="17">
        <v>4.8461538461538458</v>
      </c>
      <c r="Y79" s="17">
        <v>5.384615384615385</v>
      </c>
      <c r="Z79" s="17">
        <v>4.6923076923076925</v>
      </c>
      <c r="AA79" s="17">
        <v>5.3076923076923075</v>
      </c>
      <c r="AB79" s="17">
        <v>4</v>
      </c>
      <c r="AC79" s="17">
        <v>4.166666666666667</v>
      </c>
      <c r="AD79" s="17">
        <v>3.9166666666666665</v>
      </c>
      <c r="AE79" s="17">
        <v>4.166666666666667</v>
      </c>
      <c r="AF79" s="17">
        <v>4.3076923076923075</v>
      </c>
      <c r="AG79" s="17">
        <v>5.1538461538461542</v>
      </c>
      <c r="AH79" s="17">
        <v>5.2307692307692308</v>
      </c>
      <c r="AI79" s="17">
        <v>4.666666666666667</v>
      </c>
      <c r="AJ79" s="17">
        <v>4.833333333333333</v>
      </c>
      <c r="AK79" s="17">
        <v>4.1111111111111107</v>
      </c>
      <c r="AL79" s="17">
        <v>3.4</v>
      </c>
      <c r="AM79" s="19">
        <v>3.8571428571428572</v>
      </c>
      <c r="AN79" s="20">
        <f>(AH79+AI79+AJ79+AK79+AL79)/5</f>
        <v>4.448376068376068</v>
      </c>
      <c r="AO79" s="18">
        <f>(AC79+AD79+AE79+AF79+AG79)/5</f>
        <v>4.342307692307692</v>
      </c>
      <c r="AP79" s="18">
        <f>(W79+X79+Y79+Z79+AA79+AB79)/6</f>
        <v>4.7948717948717947</v>
      </c>
      <c r="AQ79" s="21">
        <f t="shared" si="7"/>
        <v>4.7104700854700852</v>
      </c>
      <c r="AR79" s="15">
        <v>39.5</v>
      </c>
      <c r="AS79" s="15">
        <v>20</v>
      </c>
      <c r="AT79" s="15">
        <v>-1</v>
      </c>
      <c r="AU79" s="39">
        <f>IF(AN79=0,””,IF(AN79&lt;MEDIAN(AN:AN),0,1))</f>
        <v>0</v>
      </c>
      <c r="AV79" s="38">
        <f t="shared" si="8"/>
        <v>1</v>
      </c>
      <c r="AW79" s="38">
        <f t="shared" si="9"/>
        <v>1</v>
      </c>
      <c r="AZ79">
        <v>4.448376068376068</v>
      </c>
      <c r="BA79">
        <v>4.342307692307692</v>
      </c>
      <c r="BB79">
        <v>4.7948717948717947</v>
      </c>
    </row>
    <row r="80" spans="1:137" x14ac:dyDescent="0.2">
      <c r="A80" s="1" t="s">
        <v>205</v>
      </c>
      <c r="B80" s="2" t="s">
        <v>206</v>
      </c>
      <c r="G80" s="2">
        <v>0</v>
      </c>
      <c r="H80" s="3" t="s">
        <v>199</v>
      </c>
      <c r="I80" s="3">
        <v>1</v>
      </c>
      <c r="J80" s="3">
        <v>1</v>
      </c>
      <c r="K80" s="4">
        <v>9.5</v>
      </c>
      <c r="L80" s="16" t="s">
        <v>70</v>
      </c>
      <c r="N80" s="8">
        <v>5</v>
      </c>
      <c r="O80" s="8">
        <v>8</v>
      </c>
      <c r="Q80" s="8">
        <v>13</v>
      </c>
      <c r="R80" s="9">
        <v>1</v>
      </c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9"/>
      <c r="AN80" s="20"/>
      <c r="AO80" s="18"/>
      <c r="AP80" s="18"/>
      <c r="AQ80" s="21">
        <f t="shared" si="7"/>
        <v>0</v>
      </c>
      <c r="AU80" s="39" t="e">
        <f>IF(AN80=0,””,IF(AN80&lt;MEDIAN(AN:AN),0,1))</f>
        <v>#NAME?</v>
      </c>
      <c r="AV80" s="38">
        <f t="shared" si="8"/>
        <v>0</v>
      </c>
      <c r="AW80" s="38">
        <f t="shared" si="9"/>
        <v>0</v>
      </c>
    </row>
    <row r="81" spans="1:54" x14ac:dyDescent="0.2">
      <c r="A81" s="1" t="s">
        <v>207</v>
      </c>
      <c r="B81" s="2" t="s">
        <v>208</v>
      </c>
      <c r="C81" s="123">
        <v>41144</v>
      </c>
      <c r="D81" s="2">
        <v>6</v>
      </c>
      <c r="E81" s="2">
        <v>7</v>
      </c>
      <c r="F81" s="2">
        <f t="shared" si="10"/>
        <v>79</v>
      </c>
      <c r="G81" s="2">
        <v>0</v>
      </c>
      <c r="H81" s="3" t="s">
        <v>199</v>
      </c>
      <c r="I81" s="3">
        <v>1</v>
      </c>
      <c r="J81" s="3">
        <v>1</v>
      </c>
      <c r="K81" s="4">
        <v>9.6999999999999993</v>
      </c>
      <c r="L81" s="16" t="s">
        <v>37</v>
      </c>
      <c r="N81" s="8">
        <v>5</v>
      </c>
      <c r="O81" s="8">
        <v>6</v>
      </c>
      <c r="P81" s="8" t="s">
        <v>209</v>
      </c>
      <c r="Q81" s="8">
        <v>12</v>
      </c>
      <c r="R81" s="9">
        <v>1</v>
      </c>
      <c r="W81" s="17">
        <v>3.6153846153846154</v>
      </c>
      <c r="X81" s="17">
        <v>4.833333333333333</v>
      </c>
      <c r="Y81" s="17">
        <v>3.9230769230769229</v>
      </c>
      <c r="Z81" s="17">
        <v>3.6153846153846154</v>
      </c>
      <c r="AA81" s="17">
        <v>5</v>
      </c>
      <c r="AB81" s="17">
        <v>4.2307692307692308</v>
      </c>
      <c r="AC81" s="17">
        <v>4.0909090909090908</v>
      </c>
      <c r="AD81" s="17">
        <v>4.416666666666667</v>
      </c>
      <c r="AE81" s="17">
        <v>4</v>
      </c>
      <c r="AF81" s="17">
        <v>4.0769230769230766</v>
      </c>
      <c r="AG81" s="17">
        <v>5.1538461538461542</v>
      </c>
      <c r="AH81" s="17">
        <v>5.166666666666667</v>
      </c>
      <c r="AI81" s="17">
        <v>5.666666666666667</v>
      </c>
      <c r="AJ81" s="17">
        <v>4.4545454545454541</v>
      </c>
      <c r="AK81" s="17">
        <v>4.5555555555555554</v>
      </c>
      <c r="AL81" s="17">
        <v>5</v>
      </c>
      <c r="AM81" s="19">
        <v>4.7142857142857144</v>
      </c>
      <c r="AN81" s="20">
        <v>4.968686868686869</v>
      </c>
      <c r="AO81" s="18">
        <v>4.3476689976689977</v>
      </c>
      <c r="AP81" s="18">
        <v>4.2029914529914532</v>
      </c>
      <c r="AQ81" s="21">
        <f t="shared" si="7"/>
        <v>4.9608585858585865</v>
      </c>
      <c r="AR81" s="15">
        <v>89</v>
      </c>
      <c r="AS81" s="15">
        <v>30.5</v>
      </c>
      <c r="AT81" s="15">
        <v>157</v>
      </c>
      <c r="AU81" s="39">
        <f>IF(AN81=0,””,IF(AN81&lt;MEDIAN(AN:AN),0,1))</f>
        <v>1</v>
      </c>
      <c r="AV81" s="38">
        <f t="shared" si="8"/>
        <v>1</v>
      </c>
      <c r="AW81" s="38">
        <f t="shared" si="9"/>
        <v>0</v>
      </c>
      <c r="AZ81">
        <v>4.968686868686869</v>
      </c>
      <c r="BA81">
        <v>4.3476689976689977</v>
      </c>
      <c r="BB81">
        <v>4.2029914529914532</v>
      </c>
    </row>
    <row r="82" spans="1:54" x14ac:dyDescent="0.2">
      <c r="A82" s="1" t="s">
        <v>210</v>
      </c>
      <c r="B82" s="2" t="s">
        <v>211</v>
      </c>
      <c r="D82" s="2">
        <v>6</v>
      </c>
      <c r="F82" s="2">
        <f t="shared" si="10"/>
        <v>72</v>
      </c>
      <c r="G82" s="2">
        <v>0</v>
      </c>
      <c r="H82" s="3" t="s">
        <v>199</v>
      </c>
      <c r="I82" s="3">
        <v>1</v>
      </c>
      <c r="J82" s="3">
        <v>1</v>
      </c>
      <c r="K82" s="4">
        <v>8.8000000000000007</v>
      </c>
      <c r="L82" s="16" t="s">
        <v>40</v>
      </c>
      <c r="W82" s="17">
        <v>4</v>
      </c>
      <c r="X82" s="17">
        <v>4.6923076923076925</v>
      </c>
      <c r="Y82" s="17">
        <v>4.384615384615385</v>
      </c>
      <c r="Z82" s="17">
        <v>4.9230769230769234</v>
      </c>
      <c r="AA82" s="17">
        <v>5</v>
      </c>
      <c r="AB82" s="17">
        <v>4</v>
      </c>
      <c r="AC82" s="17">
        <v>3.5</v>
      </c>
      <c r="AD82" s="17">
        <v>4.5</v>
      </c>
      <c r="AE82" s="17">
        <v>3.75</v>
      </c>
      <c r="AF82" s="17">
        <v>5</v>
      </c>
      <c r="AG82" s="17">
        <v>4</v>
      </c>
      <c r="AH82" s="17">
        <v>3.2307692307692308</v>
      </c>
      <c r="AI82" s="17">
        <v>4.615384615384615</v>
      </c>
      <c r="AJ82" s="17">
        <v>3.5833333333333335</v>
      </c>
      <c r="AK82" s="17">
        <v>2.7777777777777777</v>
      </c>
      <c r="AL82" s="17">
        <v>5.4</v>
      </c>
      <c r="AM82" s="19">
        <v>3.7142857142857144</v>
      </c>
      <c r="AN82" s="20">
        <v>3.9214529914529921</v>
      </c>
      <c r="AO82" s="18">
        <v>4.1500000000000004</v>
      </c>
      <c r="AP82" s="18">
        <v>4.5</v>
      </c>
      <c r="AQ82" s="21">
        <f t="shared" si="7"/>
        <v>3.5518162393162394</v>
      </c>
      <c r="AU82" s="39">
        <f>IF(AN82=0,””,IF(AN82&lt;MEDIAN(AN:AN),0,1))</f>
        <v>0</v>
      </c>
      <c r="AV82" s="38">
        <f t="shared" si="8"/>
        <v>0</v>
      </c>
      <c r="AW82" s="38">
        <f t="shared" si="9"/>
        <v>0</v>
      </c>
      <c r="AZ82">
        <v>3.9214529914529921</v>
      </c>
      <c r="BA82">
        <v>4.1500000000000004</v>
      </c>
      <c r="BB82">
        <v>4.5</v>
      </c>
    </row>
    <row r="83" spans="1:54" x14ac:dyDescent="0.2">
      <c r="A83" s="1" t="s">
        <v>212</v>
      </c>
      <c r="B83" s="2" t="s">
        <v>213</v>
      </c>
      <c r="C83" s="123">
        <v>41198</v>
      </c>
      <c r="D83" s="2">
        <v>6</v>
      </c>
      <c r="E83" s="2">
        <v>5</v>
      </c>
      <c r="F83" s="2">
        <f t="shared" si="10"/>
        <v>77</v>
      </c>
      <c r="G83" s="2">
        <v>0</v>
      </c>
      <c r="H83" s="3" t="s">
        <v>199</v>
      </c>
      <c r="I83" s="3">
        <v>1</v>
      </c>
      <c r="J83" s="3">
        <v>1</v>
      </c>
      <c r="K83" s="4">
        <v>8.9</v>
      </c>
      <c r="L83" s="16" t="s">
        <v>37</v>
      </c>
      <c r="N83" s="8">
        <v>5</v>
      </c>
      <c r="O83" s="8">
        <v>7</v>
      </c>
      <c r="Q83" s="8">
        <v>12</v>
      </c>
      <c r="R83" s="9">
        <v>0</v>
      </c>
      <c r="S83" s="8">
        <v>1</v>
      </c>
      <c r="W83" s="17">
        <v>3.7692307692307692</v>
      </c>
      <c r="X83" s="17">
        <v>4.6923076923076925</v>
      </c>
      <c r="Y83" s="17">
        <v>4.615384615384615</v>
      </c>
      <c r="Z83" s="17">
        <v>3.8461538461538463</v>
      </c>
      <c r="AA83" s="17">
        <v>5.3076923076923075</v>
      </c>
      <c r="AB83" s="17">
        <v>5.6923076923076925</v>
      </c>
      <c r="AC83" s="17">
        <v>4</v>
      </c>
      <c r="AD83" s="17">
        <v>4.166666666666667</v>
      </c>
      <c r="AE83" s="17">
        <v>4.416666666666667</v>
      </c>
      <c r="AF83" s="17">
        <v>4.1538461538461542</v>
      </c>
      <c r="AG83" s="17">
        <v>4.2307692307692308</v>
      </c>
      <c r="AH83" s="17">
        <v>4.4615384615384617</v>
      </c>
      <c r="AI83" s="17">
        <v>6.0769230769230766</v>
      </c>
      <c r="AJ83" s="17">
        <v>5</v>
      </c>
      <c r="AK83" s="17">
        <v>4.8888888888888893</v>
      </c>
      <c r="AL83" s="17">
        <v>4.5999999999999996</v>
      </c>
      <c r="AM83" s="19">
        <v>4.7857142857142856</v>
      </c>
      <c r="AN83" s="20">
        <v>5.0054700854700851</v>
      </c>
      <c r="AO83" s="18">
        <v>4.1935897435897438</v>
      </c>
      <c r="AP83" s="18">
        <v>4.6538461538461542</v>
      </c>
      <c r="AQ83" s="21">
        <f t="shared" si="7"/>
        <v>5.1068376068376065</v>
      </c>
      <c r="AR83" s="23">
        <v>75.5</v>
      </c>
      <c r="AS83" s="23">
        <v>15</v>
      </c>
      <c r="AT83" s="23">
        <v>44.5</v>
      </c>
      <c r="AU83" s="39">
        <f>IF(AN83=0,””,IF(AN83&lt;MEDIAN(AN:AN),0,1))</f>
        <v>1</v>
      </c>
      <c r="AV83" s="38">
        <f t="shared" si="8"/>
        <v>0</v>
      </c>
      <c r="AW83" s="38">
        <f t="shared" si="9"/>
        <v>1</v>
      </c>
      <c r="AZ83">
        <v>5.0054700854700851</v>
      </c>
      <c r="BA83">
        <v>4.1935897435897438</v>
      </c>
      <c r="BB83">
        <v>4.6538461538461542</v>
      </c>
    </row>
    <row r="84" spans="1:54" x14ac:dyDescent="0.2">
      <c r="A84" s="1" t="s">
        <v>214</v>
      </c>
      <c r="B84" s="2" t="s">
        <v>215</v>
      </c>
      <c r="G84" s="2">
        <v>1</v>
      </c>
      <c r="H84" s="3" t="s">
        <v>199</v>
      </c>
      <c r="I84" s="3">
        <v>1</v>
      </c>
      <c r="J84" s="3">
        <v>1</v>
      </c>
      <c r="K84" s="4">
        <v>7.4</v>
      </c>
      <c r="L84" s="16" t="s">
        <v>70</v>
      </c>
      <c r="N84" s="8">
        <v>5</v>
      </c>
      <c r="O84" s="8">
        <v>11</v>
      </c>
      <c r="Q84" s="8">
        <v>11</v>
      </c>
      <c r="R84" s="9">
        <v>1</v>
      </c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9"/>
      <c r="AN84" s="20"/>
      <c r="AO84" s="18"/>
      <c r="AP84" s="18"/>
      <c r="AQ84" s="21">
        <f t="shared" si="7"/>
        <v>0</v>
      </c>
      <c r="AU84" s="39" t="e">
        <f>IF(AN84=0,””,IF(AN84&lt;MEDIAN(AN:AN),0,1))</f>
        <v>#NAME?</v>
      </c>
      <c r="AV84" s="38">
        <f t="shared" si="8"/>
        <v>0</v>
      </c>
      <c r="AW84" s="38">
        <f t="shared" si="9"/>
        <v>0</v>
      </c>
    </row>
    <row r="85" spans="1:54" x14ac:dyDescent="0.2">
      <c r="A85" s="1" t="s">
        <v>216</v>
      </c>
      <c r="B85" s="2" t="s">
        <v>217</v>
      </c>
      <c r="C85" s="123">
        <v>41280</v>
      </c>
      <c r="D85" s="2">
        <v>6</v>
      </c>
      <c r="E85" s="2">
        <v>2</v>
      </c>
      <c r="F85" s="2">
        <f t="shared" si="10"/>
        <v>74</v>
      </c>
      <c r="G85" s="2">
        <v>0</v>
      </c>
      <c r="H85" s="3" t="s">
        <v>199</v>
      </c>
      <c r="I85" s="3">
        <v>1</v>
      </c>
      <c r="J85" s="3">
        <v>1</v>
      </c>
      <c r="K85" s="4">
        <v>8.1999999999999993</v>
      </c>
      <c r="L85" s="16" t="s">
        <v>37</v>
      </c>
      <c r="N85" s="8">
        <v>8</v>
      </c>
      <c r="Q85" s="8">
        <v>14</v>
      </c>
      <c r="R85" s="9">
        <v>1</v>
      </c>
      <c r="W85" s="17">
        <v>3.7692307692307692</v>
      </c>
      <c r="X85" s="17">
        <v>4.1538461538461542</v>
      </c>
      <c r="Y85" s="17">
        <v>4.8181818181818183</v>
      </c>
      <c r="Z85" s="17">
        <v>4.3076923076923075</v>
      </c>
      <c r="AA85" s="17">
        <v>4.384615384615385</v>
      </c>
      <c r="AB85" s="17">
        <v>3.3846153846153846</v>
      </c>
      <c r="AC85" s="17">
        <v>3.9090909090909092</v>
      </c>
      <c r="AD85" s="17">
        <v>4.083333333333333</v>
      </c>
      <c r="AE85" s="17">
        <v>4.25</v>
      </c>
      <c r="AF85" s="17">
        <v>3.6923076923076925</v>
      </c>
      <c r="AG85" s="17">
        <v>4.4615384615384617</v>
      </c>
      <c r="AH85" s="17">
        <v>4.25</v>
      </c>
      <c r="AI85" s="17">
        <v>4.384615384615385</v>
      </c>
      <c r="AJ85" s="17">
        <v>3.9166666666666665</v>
      </c>
      <c r="AK85" s="17">
        <v>4.125</v>
      </c>
      <c r="AL85" s="17">
        <v>3.6</v>
      </c>
      <c r="AM85" s="19">
        <v>3.9230769230769229</v>
      </c>
      <c r="AN85" s="20">
        <v>4.0552564102564101</v>
      </c>
      <c r="AO85" s="18">
        <v>4.0792540792540795</v>
      </c>
      <c r="AP85" s="18">
        <v>4.1363636363636358</v>
      </c>
      <c r="AQ85" s="21">
        <f t="shared" si="7"/>
        <v>4.1690705128205128</v>
      </c>
      <c r="AR85" s="15">
        <v>-6.5</v>
      </c>
      <c r="AS85" s="15">
        <v>41</v>
      </c>
      <c r="AT85" s="15">
        <v>166.5</v>
      </c>
      <c r="AU85" s="39">
        <f>IF(AN85=0,””,IF(AN85&lt;MEDIAN(AN:AN),0,1))</f>
        <v>0</v>
      </c>
      <c r="AV85" s="38">
        <f t="shared" si="8"/>
        <v>0</v>
      </c>
      <c r="AW85" s="38">
        <f t="shared" si="9"/>
        <v>0</v>
      </c>
      <c r="AZ85">
        <v>4.0552564102564101</v>
      </c>
      <c r="BA85">
        <v>4.0792540792540795</v>
      </c>
      <c r="BB85">
        <v>4.1363636363636358</v>
      </c>
    </row>
    <row r="86" spans="1:54" x14ac:dyDescent="0.2">
      <c r="A86" s="1" t="s">
        <v>218</v>
      </c>
      <c r="B86" s="2" t="s">
        <v>219</v>
      </c>
      <c r="C86" s="123">
        <v>40988</v>
      </c>
      <c r="D86" s="2">
        <v>7</v>
      </c>
      <c r="E86" s="2">
        <v>0</v>
      </c>
      <c r="F86" s="2">
        <f t="shared" si="10"/>
        <v>84</v>
      </c>
      <c r="G86" s="2">
        <v>0</v>
      </c>
      <c r="H86" s="3" t="s">
        <v>199</v>
      </c>
      <c r="I86" s="3">
        <v>1</v>
      </c>
      <c r="J86" s="3">
        <v>1</v>
      </c>
      <c r="K86" s="4">
        <v>9</v>
      </c>
      <c r="L86" s="16" t="s">
        <v>37</v>
      </c>
      <c r="N86" s="8">
        <v>5</v>
      </c>
      <c r="O86" s="8">
        <v>9</v>
      </c>
      <c r="Q86" s="8">
        <v>13</v>
      </c>
      <c r="R86" s="9">
        <v>1</v>
      </c>
      <c r="W86" s="17">
        <v>4</v>
      </c>
      <c r="X86" s="17">
        <v>4.1111111111111107</v>
      </c>
      <c r="Y86" s="17">
        <v>5.083333333333333</v>
      </c>
      <c r="Z86" s="17">
        <v>4.4545454545454541</v>
      </c>
      <c r="AA86" s="17">
        <v>2.7894736842105261</v>
      </c>
      <c r="AB86" s="17">
        <v>3.7692307692307692</v>
      </c>
      <c r="AC86" s="17">
        <v>3.4444444444444446</v>
      </c>
      <c r="AD86" s="17">
        <v>4.0999999999999996</v>
      </c>
      <c r="AE86" s="17">
        <v>4.25</v>
      </c>
      <c r="AF86" s="17">
        <v>4.3</v>
      </c>
      <c r="AG86" s="17">
        <v>4.3636363636363633</v>
      </c>
      <c r="AH86" s="17">
        <v>4</v>
      </c>
      <c r="AI86" s="17">
        <v>4.6363636363636367</v>
      </c>
      <c r="AJ86" s="17">
        <v>4.1818181818181817</v>
      </c>
      <c r="AK86" s="17">
        <v>4.5999999999999996</v>
      </c>
      <c r="AL86" s="17">
        <v>4.333333333333333</v>
      </c>
      <c r="AM86" s="19">
        <v>4.5</v>
      </c>
      <c r="AN86" s="20">
        <f>(AH86+AI86+AJ86+AK86+AL86)/5</f>
        <v>4.3503030303030297</v>
      </c>
      <c r="AO86" s="18">
        <f>(AC86+AD86+AE86+AF86+AG86)/5</f>
        <v>4.0916161616161615</v>
      </c>
      <c r="AP86" s="18">
        <f>(W86+X86+Y86+Z86+AA86+AB86)/6</f>
        <v>4.0346157254051986</v>
      </c>
      <c r="AQ86" s="21">
        <f t="shared" si="7"/>
        <v>4.3545454545454545</v>
      </c>
      <c r="AR86" s="15">
        <v>88</v>
      </c>
      <c r="AS86" s="15">
        <v>72</v>
      </c>
      <c r="AT86" s="15">
        <v>30</v>
      </c>
      <c r="AU86" s="39">
        <f>IF(AN86=0,””,IF(AN86&lt;MEDIAN(AN:AN),0,1))</f>
        <v>0</v>
      </c>
      <c r="AV86" s="38">
        <f t="shared" si="8"/>
        <v>0</v>
      </c>
      <c r="AW86" s="38">
        <f t="shared" si="9"/>
        <v>0</v>
      </c>
      <c r="AZ86">
        <v>4.3503030303030297</v>
      </c>
      <c r="BA86">
        <v>4.0916161616161615</v>
      </c>
      <c r="BB86">
        <v>4.0346157254051986</v>
      </c>
    </row>
    <row r="87" spans="1:54" x14ac:dyDescent="0.2">
      <c r="A87" s="1" t="s">
        <v>220</v>
      </c>
      <c r="B87" s="2" t="s">
        <v>221</v>
      </c>
      <c r="D87" s="2">
        <v>6</v>
      </c>
      <c r="F87" s="2">
        <f t="shared" si="10"/>
        <v>72</v>
      </c>
      <c r="G87" s="2">
        <v>0</v>
      </c>
      <c r="H87" s="3" t="s">
        <v>199</v>
      </c>
      <c r="I87" s="3">
        <v>1</v>
      </c>
      <c r="J87" s="3">
        <v>1</v>
      </c>
      <c r="K87" s="4">
        <v>9.6</v>
      </c>
      <c r="L87" s="16" t="s">
        <v>37</v>
      </c>
      <c r="N87" s="8">
        <v>8</v>
      </c>
      <c r="Q87" s="8">
        <v>11</v>
      </c>
      <c r="R87" s="9">
        <v>1</v>
      </c>
      <c r="W87" s="17">
        <v>5.1538461538461542</v>
      </c>
      <c r="X87" s="17">
        <v>5.1538461538461542</v>
      </c>
      <c r="Y87" s="17">
        <v>5.1538461538461542</v>
      </c>
      <c r="Z87" s="17">
        <v>4.666666666666667</v>
      </c>
      <c r="AA87" s="17">
        <v>5.0769230769230766</v>
      </c>
      <c r="AB87" s="17">
        <v>3.9230769230769229</v>
      </c>
      <c r="AC87" s="17">
        <v>4.416666666666667</v>
      </c>
      <c r="AD87" s="17">
        <v>5.5</v>
      </c>
      <c r="AE87" s="17">
        <v>4.75</v>
      </c>
      <c r="AF87" s="17">
        <v>6.2307692307692308</v>
      </c>
      <c r="AG87" s="17">
        <v>3.2307692307692308</v>
      </c>
      <c r="AH87" s="17">
        <v>4.384615384615385</v>
      </c>
      <c r="AI87" s="17">
        <v>5.75</v>
      </c>
      <c r="AJ87" s="17">
        <v>5.083333333333333</v>
      </c>
      <c r="AK87" s="17">
        <v>4.666666666666667</v>
      </c>
      <c r="AL87" s="17">
        <v>3.2</v>
      </c>
      <c r="AM87" s="19">
        <v>4.1428571428571432</v>
      </c>
      <c r="AN87" s="20">
        <v>4.6169230769230776</v>
      </c>
      <c r="AO87" s="18">
        <v>4.8256410256410254</v>
      </c>
      <c r="AP87" s="18">
        <v>4.8547008547008552</v>
      </c>
      <c r="AQ87" s="21">
        <f t="shared" si="7"/>
        <v>4.9711538461538467</v>
      </c>
      <c r="AR87" s="15">
        <v>-43.5</v>
      </c>
      <c r="AS87" s="15">
        <v>43</v>
      </c>
      <c r="AT87" s="15">
        <v>283</v>
      </c>
      <c r="AU87" s="39">
        <f>IF(AN87=0,””,IF(AN87&lt;MEDIAN(AN:AN),0,1))</f>
        <v>0</v>
      </c>
      <c r="AV87" s="38">
        <f t="shared" si="8"/>
        <v>1</v>
      </c>
      <c r="AW87" s="38">
        <f t="shared" si="9"/>
        <v>1</v>
      </c>
      <c r="AZ87">
        <v>4.6169230769230776</v>
      </c>
      <c r="BA87">
        <v>4.8256410256410254</v>
      </c>
      <c r="BB87">
        <v>4.8547008547008552</v>
      </c>
    </row>
    <row r="88" spans="1:54" x14ac:dyDescent="0.2">
      <c r="A88" s="1" t="s">
        <v>222</v>
      </c>
      <c r="B88" s="2" t="s">
        <v>223</v>
      </c>
      <c r="C88" s="123">
        <v>40930</v>
      </c>
      <c r="D88" s="2">
        <v>7</v>
      </c>
      <c r="E88" s="2">
        <v>2</v>
      </c>
      <c r="F88" s="2">
        <f t="shared" si="10"/>
        <v>86</v>
      </c>
      <c r="G88" s="2">
        <v>1</v>
      </c>
      <c r="H88" s="3" t="s">
        <v>199</v>
      </c>
      <c r="I88" s="3">
        <v>1</v>
      </c>
      <c r="J88" s="3">
        <v>1</v>
      </c>
      <c r="K88" s="4">
        <v>9.3000000000000007</v>
      </c>
      <c r="L88" s="16" t="s">
        <v>37</v>
      </c>
      <c r="N88" s="8">
        <v>16</v>
      </c>
      <c r="O88" s="8">
        <v>8</v>
      </c>
      <c r="Q88" s="8">
        <v>10</v>
      </c>
      <c r="R88" s="9">
        <v>1</v>
      </c>
      <c r="W88" s="17">
        <v>4.0769230769230766</v>
      </c>
      <c r="X88" s="17">
        <v>4.9230769230769234</v>
      </c>
      <c r="Y88" s="17">
        <v>4</v>
      </c>
      <c r="Z88" s="17">
        <v>3.8461538461538463</v>
      </c>
      <c r="AA88" s="17">
        <v>5.3076923076923075</v>
      </c>
      <c r="AB88" s="17">
        <v>3.3076923076923075</v>
      </c>
      <c r="AC88" s="17">
        <v>5.583333333333333</v>
      </c>
      <c r="AD88" s="17">
        <v>4</v>
      </c>
      <c r="AE88" s="17">
        <v>4.25</v>
      </c>
      <c r="AF88" s="17">
        <v>5.0769230769230766</v>
      </c>
      <c r="AG88" s="17">
        <v>4.384615384615385</v>
      </c>
      <c r="AH88" s="17">
        <v>4.1538461538461542</v>
      </c>
      <c r="AI88" s="17">
        <v>5.3076923076923075</v>
      </c>
      <c r="AJ88" s="17">
        <v>5.25</v>
      </c>
      <c r="AK88" s="17">
        <v>4.4444444444444446</v>
      </c>
      <c r="AL88" s="17">
        <v>3.8</v>
      </c>
      <c r="AM88" s="19">
        <v>4.2142857142857144</v>
      </c>
      <c r="AN88" s="20">
        <v>4.5911965811965816</v>
      </c>
      <c r="AO88" s="18">
        <v>4.6589743589743593</v>
      </c>
      <c r="AP88" s="18">
        <v>4.2435897435897436</v>
      </c>
      <c r="AQ88" s="21">
        <f t="shared" si="7"/>
        <v>4.7889957264957266</v>
      </c>
      <c r="AR88" s="15">
        <v>40</v>
      </c>
      <c r="AS88" s="15">
        <v>107</v>
      </c>
      <c r="AT88" s="15">
        <v>81</v>
      </c>
      <c r="AU88" s="39">
        <f>IF(AN88=0,””,IF(AN88&lt;MEDIAN(AN:AN),0,1))</f>
        <v>0</v>
      </c>
      <c r="AV88" s="38">
        <f t="shared" si="8"/>
        <v>1</v>
      </c>
      <c r="AW88" s="38">
        <f t="shared" si="9"/>
        <v>0</v>
      </c>
      <c r="AZ88">
        <v>4.5911965811965816</v>
      </c>
      <c r="BA88">
        <v>4.6589743589743593</v>
      </c>
      <c r="BB88">
        <v>4.2435897435897436</v>
      </c>
    </row>
    <row r="89" spans="1:54" x14ac:dyDescent="0.2">
      <c r="A89" s="1" t="s">
        <v>224</v>
      </c>
      <c r="B89" s="2" t="s">
        <v>225</v>
      </c>
      <c r="C89" s="123">
        <v>73850</v>
      </c>
      <c r="D89" s="2">
        <v>7</v>
      </c>
      <c r="E89" s="2">
        <v>0</v>
      </c>
      <c r="F89" s="2">
        <f t="shared" si="10"/>
        <v>84</v>
      </c>
      <c r="G89" s="2">
        <v>1</v>
      </c>
      <c r="H89" s="3" t="s">
        <v>199</v>
      </c>
      <c r="I89" s="3">
        <v>1</v>
      </c>
      <c r="J89" s="3">
        <v>1</v>
      </c>
      <c r="K89" s="4">
        <v>8.5</v>
      </c>
      <c r="L89" s="16" t="s">
        <v>37</v>
      </c>
      <c r="N89" s="8">
        <v>6</v>
      </c>
      <c r="O89" s="8">
        <v>9</v>
      </c>
      <c r="Q89" s="8">
        <v>12</v>
      </c>
      <c r="R89" s="9">
        <v>1</v>
      </c>
      <c r="W89" s="17">
        <v>4.8461538461538458</v>
      </c>
      <c r="X89" s="17">
        <v>5</v>
      </c>
      <c r="Y89" s="17">
        <v>3.5833333333333335</v>
      </c>
      <c r="Z89" s="17">
        <v>4.7692307692307692</v>
      </c>
      <c r="AA89" s="17">
        <v>5.5384615384615383</v>
      </c>
      <c r="AB89" s="17">
        <v>4.9230769230769234</v>
      </c>
      <c r="AC89" s="17">
        <v>6.083333333333333</v>
      </c>
      <c r="AD89" s="17">
        <v>5.416666666666667</v>
      </c>
      <c r="AE89" s="17">
        <v>4.75</v>
      </c>
      <c r="AF89" s="17">
        <v>5.2307692307692308</v>
      </c>
      <c r="AG89" s="17">
        <v>4.583333333333333</v>
      </c>
      <c r="AH89" s="17">
        <v>3.6666666666666665</v>
      </c>
      <c r="AI89" s="17">
        <v>4.166666666666667</v>
      </c>
      <c r="AJ89" s="17">
        <v>4.75</v>
      </c>
      <c r="AK89" s="17">
        <v>3.2222222222222223</v>
      </c>
      <c r="AL89" s="17">
        <v>4.5999999999999996</v>
      </c>
      <c r="AM89" s="19">
        <v>3.7142857142857144</v>
      </c>
      <c r="AN89" s="20">
        <v>4.0811111111111114</v>
      </c>
      <c r="AO89" s="18">
        <v>5.2128205128205121</v>
      </c>
      <c r="AP89" s="18">
        <v>4.7767094017094021</v>
      </c>
      <c r="AQ89" s="21">
        <f t="shared" si="7"/>
        <v>3.9513888888888893</v>
      </c>
      <c r="AR89" s="15">
        <v>35</v>
      </c>
      <c r="AS89" s="15">
        <v>40.5</v>
      </c>
      <c r="AT89" s="15">
        <v>132.5</v>
      </c>
      <c r="AU89" s="39">
        <f>IF(AN89=0,””,IF(AN89&lt;MEDIAN(AN:AN),0,1))</f>
        <v>0</v>
      </c>
      <c r="AV89" s="38">
        <f t="shared" si="8"/>
        <v>1</v>
      </c>
      <c r="AW89" s="38">
        <f t="shared" si="9"/>
        <v>1</v>
      </c>
      <c r="AZ89">
        <v>4.0811111111111114</v>
      </c>
      <c r="BA89">
        <v>5.2128205128205121</v>
      </c>
      <c r="BB89">
        <v>4.7767094017094021</v>
      </c>
    </row>
    <row r="90" spans="1:54" x14ac:dyDescent="0.2">
      <c r="A90" s="1" t="s">
        <v>226</v>
      </c>
      <c r="B90" s="2" t="s">
        <v>227</v>
      </c>
      <c r="C90" s="123">
        <v>41113</v>
      </c>
      <c r="D90" s="2">
        <v>6</v>
      </c>
      <c r="E90" s="2">
        <v>8</v>
      </c>
      <c r="F90" s="2">
        <f t="shared" si="10"/>
        <v>80</v>
      </c>
      <c r="G90" s="2">
        <v>1</v>
      </c>
      <c r="H90" s="3" t="s">
        <v>199</v>
      </c>
      <c r="I90" s="3">
        <v>1</v>
      </c>
      <c r="J90" s="3">
        <v>1</v>
      </c>
      <c r="K90" s="4">
        <v>7.9</v>
      </c>
      <c r="L90" s="16" t="s">
        <v>70</v>
      </c>
      <c r="N90" s="8">
        <v>6</v>
      </c>
      <c r="O90" s="8">
        <v>9</v>
      </c>
      <c r="Q90" s="8">
        <v>14</v>
      </c>
      <c r="R90" s="9">
        <v>1</v>
      </c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9"/>
      <c r="AN90" s="20"/>
      <c r="AO90" s="18"/>
      <c r="AP90" s="18"/>
      <c r="AQ90" s="21">
        <f t="shared" si="7"/>
        <v>0</v>
      </c>
      <c r="AU90" s="39" t="e">
        <f>IF(AN90=0,””,IF(AN90&lt;MEDIAN(AN:AN),0,1))</f>
        <v>#NAME?</v>
      </c>
      <c r="AV90" s="38">
        <f t="shared" si="8"/>
        <v>0</v>
      </c>
      <c r="AW90" s="38">
        <f t="shared" si="9"/>
        <v>0</v>
      </c>
    </row>
    <row r="91" spans="1:54" x14ac:dyDescent="0.2">
      <c r="A91" s="1" t="s">
        <v>228</v>
      </c>
      <c r="B91" s="2" t="s">
        <v>229</v>
      </c>
      <c r="C91" s="123">
        <v>41270</v>
      </c>
      <c r="D91" s="2">
        <v>6</v>
      </c>
      <c r="E91" s="2">
        <v>3</v>
      </c>
      <c r="F91" s="2">
        <f t="shared" si="10"/>
        <v>75</v>
      </c>
      <c r="G91" s="2">
        <v>0</v>
      </c>
      <c r="H91" s="3" t="s">
        <v>199</v>
      </c>
      <c r="I91" s="3">
        <v>1</v>
      </c>
      <c r="J91" s="3">
        <v>1</v>
      </c>
      <c r="K91" s="4">
        <v>9</v>
      </c>
      <c r="L91" s="16" t="s">
        <v>37</v>
      </c>
      <c r="N91" s="8">
        <v>6</v>
      </c>
      <c r="O91" s="8">
        <v>5</v>
      </c>
      <c r="P91" s="26" t="s">
        <v>230</v>
      </c>
      <c r="Q91" s="8">
        <v>12</v>
      </c>
      <c r="R91" s="9">
        <v>1</v>
      </c>
      <c r="W91" s="17">
        <v>3.9230769230769229</v>
      </c>
      <c r="X91" s="17">
        <v>5.615384615384615</v>
      </c>
      <c r="Y91" s="17">
        <v>5</v>
      </c>
      <c r="Z91" s="17">
        <v>4.0769230769230766</v>
      </c>
      <c r="AA91" s="17">
        <v>6.3076923076923075</v>
      </c>
      <c r="AB91" s="17">
        <v>2</v>
      </c>
      <c r="AC91" s="17">
        <v>3.2727272727272729</v>
      </c>
      <c r="AD91" s="17">
        <v>3.5</v>
      </c>
      <c r="AE91" s="17">
        <v>3.6666666666666665</v>
      </c>
      <c r="AF91" s="17">
        <v>3.3076923076923075</v>
      </c>
      <c r="AG91" s="17">
        <v>5.666666666666667</v>
      </c>
      <c r="AH91" s="17">
        <v>5.8181818181818183</v>
      </c>
      <c r="AI91" s="17">
        <v>6.0769230769230766</v>
      </c>
      <c r="AJ91" s="17">
        <v>5.5</v>
      </c>
      <c r="AK91" s="17">
        <v>4.333333333333333</v>
      </c>
      <c r="AL91" s="17">
        <v>3.6</v>
      </c>
      <c r="AM91" s="19">
        <v>4.0714285714285712</v>
      </c>
      <c r="AN91" s="20">
        <v>5.0656876456876452</v>
      </c>
      <c r="AO91" s="18">
        <v>3.882750582750583</v>
      </c>
      <c r="AP91" s="18">
        <v>4.4871794871794863</v>
      </c>
      <c r="AQ91" s="21">
        <f t="shared" si="7"/>
        <v>5.4321095571095563</v>
      </c>
      <c r="AR91" s="15">
        <v>7.5</v>
      </c>
      <c r="AS91" s="15">
        <v>111.5</v>
      </c>
      <c r="AT91" s="15">
        <v>68.5</v>
      </c>
      <c r="AU91" s="39">
        <f>IF(AN91=0,””,IF(AN91&lt;MEDIAN(AN:AN),0,1))</f>
        <v>1</v>
      </c>
      <c r="AV91" s="38">
        <f t="shared" si="8"/>
        <v>0</v>
      </c>
      <c r="AW91" s="38">
        <f t="shared" si="9"/>
        <v>0</v>
      </c>
      <c r="AZ91">
        <v>5.0656876456876452</v>
      </c>
      <c r="BA91">
        <v>3.882750582750583</v>
      </c>
      <c r="BB91">
        <v>4.4871794871794863</v>
      </c>
    </row>
    <row r="92" spans="1:54" x14ac:dyDescent="0.2">
      <c r="A92" s="1" t="s">
        <v>231</v>
      </c>
      <c r="B92" s="2" t="s">
        <v>232</v>
      </c>
      <c r="C92" s="123">
        <v>41013</v>
      </c>
      <c r="D92" s="2">
        <v>6</v>
      </c>
      <c r="E92" s="2">
        <v>11</v>
      </c>
      <c r="F92" s="2">
        <f t="shared" si="10"/>
        <v>83</v>
      </c>
      <c r="G92" s="2">
        <v>0</v>
      </c>
      <c r="H92" s="3" t="s">
        <v>199</v>
      </c>
      <c r="I92" s="3">
        <v>1</v>
      </c>
      <c r="J92" s="3">
        <v>1</v>
      </c>
      <c r="K92" s="4">
        <v>9.8000000000000007</v>
      </c>
      <c r="L92" s="16" t="s">
        <v>37</v>
      </c>
      <c r="N92" s="8">
        <v>5</v>
      </c>
      <c r="O92" s="8">
        <v>7</v>
      </c>
      <c r="Q92" s="8">
        <v>11</v>
      </c>
      <c r="R92" s="9">
        <v>0</v>
      </c>
      <c r="S92" s="8">
        <v>1</v>
      </c>
      <c r="W92" s="17">
        <v>4.916666666666667</v>
      </c>
      <c r="X92" s="17">
        <v>4.6923076923076925</v>
      </c>
      <c r="Y92" s="17">
        <v>3.9166666666666665</v>
      </c>
      <c r="Z92" s="17">
        <v>4.333333333333333</v>
      </c>
      <c r="AA92" s="17">
        <v>5.166666666666667</v>
      </c>
      <c r="AB92" s="17">
        <v>3.0833333333333335</v>
      </c>
      <c r="AC92" s="17">
        <v>5.4545454545454541</v>
      </c>
      <c r="AD92" s="17">
        <v>3.4166666666666665</v>
      </c>
      <c r="AE92" s="17">
        <v>4.0909090909090908</v>
      </c>
      <c r="AF92" s="17">
        <v>3.25</v>
      </c>
      <c r="AG92" s="17">
        <v>4.833333333333333</v>
      </c>
      <c r="AH92" s="17">
        <v>5.083333333333333</v>
      </c>
      <c r="AI92" s="17">
        <v>6.0909090909090908</v>
      </c>
      <c r="AJ92" s="17">
        <v>5.3</v>
      </c>
      <c r="AK92" s="17">
        <v>5.25</v>
      </c>
      <c r="AL92" s="17">
        <v>5</v>
      </c>
      <c r="AM92" s="19">
        <v>5.166666666666667</v>
      </c>
      <c r="AN92" s="20">
        <v>5.3448484848484847</v>
      </c>
      <c r="AO92" s="18">
        <v>4.209090909090909</v>
      </c>
      <c r="AP92" s="18">
        <v>4.3514957264957266</v>
      </c>
      <c r="AQ92" s="21">
        <f t="shared" si="7"/>
        <v>5.4310606060606057</v>
      </c>
      <c r="AR92" s="15">
        <v>-131.5</v>
      </c>
      <c r="AS92" s="15">
        <v>-35</v>
      </c>
      <c r="AT92" s="15">
        <v>186.5</v>
      </c>
      <c r="AU92" s="39">
        <f>IF(AN92=0,””,IF(AN92&lt;MEDIAN(AN:AN),0,1))</f>
        <v>1</v>
      </c>
      <c r="AV92" s="38">
        <f t="shared" si="8"/>
        <v>0</v>
      </c>
      <c r="AW92" s="38">
        <f t="shared" si="9"/>
        <v>0</v>
      </c>
      <c r="AZ92">
        <v>5.3448484848484847</v>
      </c>
      <c r="BA92">
        <v>4.209090909090909</v>
      </c>
      <c r="BB92">
        <v>4.3514957264957266</v>
      </c>
    </row>
    <row r="93" spans="1:54" x14ac:dyDescent="0.2">
      <c r="A93" s="1" t="s">
        <v>233</v>
      </c>
      <c r="B93" s="2" t="s">
        <v>234</v>
      </c>
      <c r="G93" s="2">
        <v>0</v>
      </c>
      <c r="H93" s="3" t="s">
        <v>199</v>
      </c>
      <c r="I93" s="3">
        <v>1</v>
      </c>
      <c r="J93" s="3">
        <v>1</v>
      </c>
      <c r="K93" s="4">
        <v>8.1999999999999993</v>
      </c>
      <c r="L93" s="16" t="s">
        <v>70</v>
      </c>
      <c r="N93" s="8">
        <v>8</v>
      </c>
      <c r="Q93" s="8">
        <v>12</v>
      </c>
      <c r="R93" s="9">
        <v>1</v>
      </c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9"/>
      <c r="AN93" s="20"/>
      <c r="AO93" s="18"/>
      <c r="AP93" s="18"/>
      <c r="AQ93" s="21">
        <f t="shared" si="7"/>
        <v>0</v>
      </c>
      <c r="AU93" s="39" t="e">
        <f>IF(AN93=0,””,IF(AN93&lt;MEDIAN(AN:AN),0,1))</f>
        <v>#NAME?</v>
      </c>
      <c r="AV93" s="38">
        <f t="shared" si="8"/>
        <v>0</v>
      </c>
      <c r="AW93" s="38">
        <f t="shared" si="9"/>
        <v>0</v>
      </c>
    </row>
    <row r="94" spans="1:54" x14ac:dyDescent="0.2">
      <c r="A94" s="1" t="s">
        <v>235</v>
      </c>
      <c r="B94" s="2" t="s">
        <v>236</v>
      </c>
      <c r="C94" s="123">
        <v>41250</v>
      </c>
      <c r="D94" s="2">
        <v>6</v>
      </c>
      <c r="E94" s="2">
        <v>3</v>
      </c>
      <c r="F94" s="2">
        <f t="shared" si="10"/>
        <v>75</v>
      </c>
      <c r="G94" s="2">
        <v>0</v>
      </c>
      <c r="H94" s="3" t="s">
        <v>199</v>
      </c>
      <c r="I94" s="3">
        <v>1</v>
      </c>
      <c r="J94" s="3">
        <v>1</v>
      </c>
      <c r="K94" s="4">
        <v>9.1</v>
      </c>
      <c r="L94" s="16" t="s">
        <v>37</v>
      </c>
      <c r="N94" s="8">
        <v>8</v>
      </c>
      <c r="Q94" s="8">
        <v>12</v>
      </c>
      <c r="R94" s="9">
        <v>0</v>
      </c>
      <c r="S94" s="8">
        <v>1</v>
      </c>
      <c r="W94" s="17">
        <v>4.1538461538461542</v>
      </c>
      <c r="X94" s="17">
        <v>4.7692307692307692</v>
      </c>
      <c r="Y94" s="17">
        <v>4.1538461538461542</v>
      </c>
      <c r="Z94" s="17">
        <v>3.2307692307692308</v>
      </c>
      <c r="AA94" s="17">
        <v>4.4615384615384617</v>
      </c>
      <c r="AB94" s="17">
        <v>4.7692307692307692</v>
      </c>
      <c r="AC94" s="17">
        <v>4</v>
      </c>
      <c r="AD94" s="17">
        <v>3.6666666666666665</v>
      </c>
      <c r="AE94" s="17">
        <v>4.333333333333333</v>
      </c>
      <c r="AF94" s="17">
        <v>3.1538461538461537</v>
      </c>
      <c r="AG94" s="17">
        <v>5.0769230769230766</v>
      </c>
      <c r="AH94" s="17">
        <v>4.7692307692307692</v>
      </c>
      <c r="AI94" s="17">
        <v>4.7692307692307692</v>
      </c>
      <c r="AJ94" s="17">
        <v>4.333333333333333</v>
      </c>
      <c r="AK94" s="17">
        <v>5.5555555555555554</v>
      </c>
      <c r="AL94" s="17">
        <v>5.2</v>
      </c>
      <c r="AM94" s="19">
        <v>5.4285714285714288</v>
      </c>
      <c r="AN94" s="20">
        <v>4.925470085470085</v>
      </c>
      <c r="AO94" s="18">
        <v>4.046153846153846</v>
      </c>
      <c r="AP94" s="18">
        <v>4.2564102564102564</v>
      </c>
      <c r="AQ94" s="21">
        <f t="shared" si="7"/>
        <v>4.8568376068376065</v>
      </c>
      <c r="AR94" s="23">
        <v>104</v>
      </c>
      <c r="AS94" s="23">
        <v>-18.5</v>
      </c>
      <c r="AT94" s="23">
        <v>23.5</v>
      </c>
      <c r="AU94" s="39">
        <f>IF(AN94=0,””,IF(AN94&lt;MEDIAN(AN:AN),0,1))</f>
        <v>1</v>
      </c>
      <c r="AV94" s="38">
        <f t="shared" si="8"/>
        <v>0</v>
      </c>
      <c r="AW94" s="38">
        <f t="shared" si="9"/>
        <v>0</v>
      </c>
      <c r="AZ94">
        <v>4.925470085470085</v>
      </c>
      <c r="BA94">
        <v>4.046153846153846</v>
      </c>
      <c r="BB94">
        <v>4.2564102564102564</v>
      </c>
    </row>
    <row r="95" spans="1:54" x14ac:dyDescent="0.2">
      <c r="A95" s="1" t="s">
        <v>237</v>
      </c>
      <c r="B95" s="2" t="s">
        <v>238</v>
      </c>
      <c r="C95" s="123">
        <v>40982</v>
      </c>
      <c r="D95" s="2">
        <v>7</v>
      </c>
      <c r="E95" s="2">
        <v>0</v>
      </c>
      <c r="F95" s="2">
        <f t="shared" si="10"/>
        <v>84</v>
      </c>
      <c r="G95" s="2">
        <v>1</v>
      </c>
      <c r="H95" s="3" t="s">
        <v>199</v>
      </c>
      <c r="I95" s="3">
        <v>1</v>
      </c>
      <c r="J95" s="3">
        <v>1</v>
      </c>
      <c r="K95" s="4">
        <v>9</v>
      </c>
      <c r="L95" s="16" t="s">
        <v>37</v>
      </c>
      <c r="N95" s="8">
        <v>9</v>
      </c>
      <c r="Q95" s="8">
        <v>11</v>
      </c>
      <c r="R95" s="9">
        <v>1</v>
      </c>
      <c r="W95" s="17">
        <v>4.7692307692307692</v>
      </c>
      <c r="X95" s="17">
        <v>5.6923076923076925</v>
      </c>
      <c r="Y95" s="17">
        <v>5.5384615384615383</v>
      </c>
      <c r="Z95" s="17">
        <v>4.6923076923076925</v>
      </c>
      <c r="AA95" s="17">
        <v>5</v>
      </c>
      <c r="AB95" s="17">
        <v>2.6153846153846154</v>
      </c>
      <c r="AC95" s="17">
        <v>4.6363636363636367</v>
      </c>
      <c r="AD95" s="17">
        <v>3.5833333333333335</v>
      </c>
      <c r="AE95" s="17">
        <v>4.083333333333333</v>
      </c>
      <c r="AF95" s="17">
        <v>4.8461538461538458</v>
      </c>
      <c r="AG95" s="17">
        <v>4.6923076923076925</v>
      </c>
      <c r="AH95" s="17">
        <v>3.5833333333333335</v>
      </c>
      <c r="AI95" s="17">
        <v>5.1538461538461542</v>
      </c>
      <c r="AJ95" s="17">
        <v>4.8181818181818183</v>
      </c>
      <c r="AK95" s="17">
        <v>3.4444444444444446</v>
      </c>
      <c r="AL95" s="17">
        <v>5.2</v>
      </c>
      <c r="AM95" s="19">
        <v>4.0714285714285712</v>
      </c>
      <c r="AN95" s="20">
        <v>4.4399611499611504</v>
      </c>
      <c r="AO95" s="18">
        <v>4.3682983682983689</v>
      </c>
      <c r="AP95" s="18">
        <v>4.7179487179487181</v>
      </c>
      <c r="AQ95" s="21">
        <f t="shared" ref="AQ95:AQ158" si="11">(AH95+AI95+AJ95+AK95)/4</f>
        <v>4.249951437451438</v>
      </c>
      <c r="AR95" s="15">
        <v>5</v>
      </c>
      <c r="AS95" s="15">
        <v>13</v>
      </c>
      <c r="AT95" s="15">
        <v>176</v>
      </c>
      <c r="AU95" s="39">
        <f>IF(AN95=0,””,IF(AN95&lt;MEDIAN(AN:AN),0,1))</f>
        <v>0</v>
      </c>
      <c r="AV95" s="38">
        <f t="shared" si="8"/>
        <v>1</v>
      </c>
      <c r="AW95" s="38">
        <f t="shared" si="9"/>
        <v>1</v>
      </c>
      <c r="AZ95">
        <v>4.4399611499611504</v>
      </c>
      <c r="BA95">
        <v>4.3682983682983689</v>
      </c>
      <c r="BB95">
        <v>4.7179487179487181</v>
      </c>
    </row>
    <row r="96" spans="1:54" x14ac:dyDescent="0.2">
      <c r="A96" s="1" t="s">
        <v>239</v>
      </c>
      <c r="B96" s="2" t="s">
        <v>240</v>
      </c>
      <c r="C96" s="123">
        <v>41007</v>
      </c>
      <c r="D96" s="2">
        <v>6</v>
      </c>
      <c r="E96" s="2">
        <v>11</v>
      </c>
      <c r="F96" s="2">
        <f t="shared" si="10"/>
        <v>83</v>
      </c>
      <c r="G96" s="2">
        <v>0</v>
      </c>
      <c r="H96" s="3" t="s">
        <v>199</v>
      </c>
      <c r="I96" s="3">
        <v>1</v>
      </c>
      <c r="J96" s="3">
        <v>1</v>
      </c>
      <c r="K96" s="4">
        <v>9.6</v>
      </c>
      <c r="L96" s="16" t="s">
        <v>70</v>
      </c>
      <c r="N96" s="8">
        <v>8</v>
      </c>
      <c r="Q96" s="8">
        <v>10</v>
      </c>
      <c r="R96" s="9">
        <v>1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9"/>
      <c r="AN96" s="20"/>
      <c r="AO96" s="18"/>
      <c r="AP96" s="18"/>
      <c r="AQ96" s="21">
        <f t="shared" si="11"/>
        <v>0</v>
      </c>
      <c r="AU96" s="39" t="e">
        <f>IF(AN96=0,””,IF(AN96&lt;MEDIAN(AN:AN),0,1))</f>
        <v>#NAME?</v>
      </c>
      <c r="AV96" s="38">
        <f t="shared" si="8"/>
        <v>0</v>
      </c>
      <c r="AW96" s="38">
        <f t="shared" si="9"/>
        <v>0</v>
      </c>
    </row>
    <row r="97" spans="1:137" x14ac:dyDescent="0.2">
      <c r="A97" s="1" t="s">
        <v>241</v>
      </c>
      <c r="B97" s="2" t="s">
        <v>242</v>
      </c>
      <c r="C97" s="123">
        <v>41022</v>
      </c>
      <c r="D97" s="2">
        <v>6</v>
      </c>
      <c r="E97" s="2">
        <v>11</v>
      </c>
      <c r="F97" s="2">
        <f t="shared" si="10"/>
        <v>83</v>
      </c>
      <c r="G97" s="2">
        <v>0</v>
      </c>
      <c r="H97" s="3" t="s">
        <v>199</v>
      </c>
      <c r="I97" s="3">
        <v>1</v>
      </c>
      <c r="J97" s="3">
        <v>1</v>
      </c>
      <c r="K97" s="4">
        <v>9.9</v>
      </c>
      <c r="L97" s="16" t="s">
        <v>70</v>
      </c>
      <c r="N97" s="8">
        <v>8</v>
      </c>
      <c r="Q97" s="8">
        <v>12</v>
      </c>
      <c r="R97" s="9">
        <v>1</v>
      </c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9"/>
      <c r="AN97" s="20"/>
      <c r="AO97" s="18"/>
      <c r="AP97" s="18"/>
      <c r="AQ97" s="21">
        <f t="shared" si="11"/>
        <v>0</v>
      </c>
      <c r="AU97" s="39" t="e">
        <f>IF(AN97=0,””,IF(AN97&lt;MEDIAN(AN:AN),0,1))</f>
        <v>#NAME?</v>
      </c>
      <c r="AV97" s="38">
        <f t="shared" si="8"/>
        <v>0</v>
      </c>
      <c r="AW97" s="38">
        <f t="shared" si="9"/>
        <v>0</v>
      </c>
    </row>
    <row r="98" spans="1:137" x14ac:dyDescent="0.2">
      <c r="A98" s="1" t="s">
        <v>243</v>
      </c>
      <c r="B98" s="2" t="s">
        <v>244</v>
      </c>
      <c r="G98" s="2">
        <v>0</v>
      </c>
      <c r="H98" s="3" t="s">
        <v>199</v>
      </c>
      <c r="I98" s="3">
        <v>1</v>
      </c>
      <c r="J98" s="3">
        <v>1</v>
      </c>
      <c r="K98" s="4">
        <v>8</v>
      </c>
      <c r="L98" s="16" t="s">
        <v>70</v>
      </c>
      <c r="N98" s="8">
        <v>5</v>
      </c>
      <c r="O98" s="8">
        <v>7</v>
      </c>
      <c r="Q98" s="8">
        <v>12</v>
      </c>
      <c r="R98" s="9">
        <v>1</v>
      </c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9"/>
      <c r="AN98" s="20"/>
      <c r="AO98" s="18"/>
      <c r="AP98" s="18"/>
      <c r="AQ98" s="21">
        <f t="shared" si="11"/>
        <v>0</v>
      </c>
      <c r="AU98" s="39" t="e">
        <f>IF(AN98=0,””,IF(AN98&lt;MEDIAN(AN:AN),0,1))</f>
        <v>#NAME?</v>
      </c>
      <c r="AV98" s="38">
        <f t="shared" si="8"/>
        <v>0</v>
      </c>
      <c r="AW98" s="38">
        <f t="shared" si="9"/>
        <v>0</v>
      </c>
    </row>
    <row r="99" spans="1:137" x14ac:dyDescent="0.2">
      <c r="A99" s="1" t="s">
        <v>245</v>
      </c>
      <c r="B99" s="2" t="s">
        <v>246</v>
      </c>
      <c r="C99" s="123">
        <v>41071</v>
      </c>
      <c r="D99" s="2">
        <v>6</v>
      </c>
      <c r="E99" s="2">
        <v>9</v>
      </c>
      <c r="F99" s="2">
        <f t="shared" si="10"/>
        <v>81</v>
      </c>
      <c r="G99" s="2">
        <v>1</v>
      </c>
      <c r="H99" s="3" t="s">
        <v>199</v>
      </c>
      <c r="I99" s="3">
        <v>1</v>
      </c>
      <c r="J99" s="3">
        <v>1</v>
      </c>
      <c r="K99" s="4">
        <v>9.8000000000000007</v>
      </c>
      <c r="L99" s="16" t="s">
        <v>70</v>
      </c>
      <c r="N99" s="8">
        <v>3</v>
      </c>
      <c r="O99" s="8">
        <v>7</v>
      </c>
      <c r="Q99" s="8">
        <v>11</v>
      </c>
      <c r="R99" s="9">
        <v>0</v>
      </c>
      <c r="S99" s="8">
        <v>1</v>
      </c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9"/>
      <c r="AN99" s="20"/>
      <c r="AO99" s="18"/>
      <c r="AP99" s="18"/>
      <c r="AQ99" s="21">
        <f t="shared" si="11"/>
        <v>0</v>
      </c>
      <c r="AU99" s="39" t="e">
        <f>IF(AN99=0,””,IF(AN99&lt;MEDIAN(AN:AN),0,1))</f>
        <v>#NAME?</v>
      </c>
      <c r="AV99" s="38">
        <f t="shared" si="8"/>
        <v>0</v>
      </c>
      <c r="AW99" s="38">
        <f t="shared" si="9"/>
        <v>0</v>
      </c>
    </row>
    <row r="100" spans="1:137" x14ac:dyDescent="0.2">
      <c r="A100" s="1" t="s">
        <v>247</v>
      </c>
      <c r="B100" s="2" t="s">
        <v>248</v>
      </c>
      <c r="G100" s="2">
        <v>0</v>
      </c>
      <c r="H100" s="3" t="s">
        <v>199</v>
      </c>
      <c r="I100" s="3">
        <v>1</v>
      </c>
      <c r="J100" s="3">
        <v>1</v>
      </c>
      <c r="K100" s="4">
        <v>7</v>
      </c>
      <c r="L100" s="16" t="s">
        <v>70</v>
      </c>
      <c r="N100" s="8">
        <v>14</v>
      </c>
      <c r="O100" s="8">
        <v>9</v>
      </c>
      <c r="Q100" s="8">
        <v>13</v>
      </c>
      <c r="R100" s="9">
        <v>1</v>
      </c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9"/>
      <c r="AN100" s="20"/>
      <c r="AO100" s="18"/>
      <c r="AP100" s="18"/>
      <c r="AQ100" s="21">
        <f t="shared" si="11"/>
        <v>0</v>
      </c>
      <c r="AU100" s="39" t="e">
        <f>IF(AN100=0,””,IF(AN100&lt;MEDIAN(AN:AN),0,1))</f>
        <v>#NAME?</v>
      </c>
      <c r="AV100" s="38">
        <f t="shared" si="8"/>
        <v>0</v>
      </c>
      <c r="AW100" s="38">
        <f t="shared" si="9"/>
        <v>0</v>
      </c>
      <c r="EG100" s="120"/>
    </row>
    <row r="101" spans="1:137" x14ac:dyDescent="0.2">
      <c r="A101" s="1" t="s">
        <v>249</v>
      </c>
      <c r="B101" s="2" t="s">
        <v>250</v>
      </c>
      <c r="G101" s="2">
        <v>1</v>
      </c>
      <c r="H101" s="3" t="s">
        <v>199</v>
      </c>
      <c r="I101" s="3">
        <v>1</v>
      </c>
      <c r="J101" s="3">
        <v>1</v>
      </c>
      <c r="K101" s="4">
        <v>9</v>
      </c>
      <c r="L101" s="16" t="s">
        <v>70</v>
      </c>
      <c r="N101" s="8">
        <v>9</v>
      </c>
      <c r="Q101" s="8">
        <v>12</v>
      </c>
      <c r="R101" s="9">
        <v>0</v>
      </c>
      <c r="S101" s="8">
        <v>1</v>
      </c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9"/>
      <c r="AN101" s="20"/>
      <c r="AO101" s="18"/>
      <c r="AP101" s="18"/>
      <c r="AQ101" s="21">
        <f t="shared" si="11"/>
        <v>0</v>
      </c>
      <c r="AU101" s="39" t="e">
        <f>IF(AN101=0,””,IF(AN101&lt;MEDIAN(AN:AN),0,1))</f>
        <v>#NAME?</v>
      </c>
      <c r="AV101" s="38">
        <f t="shared" si="8"/>
        <v>0</v>
      </c>
      <c r="AW101" s="38">
        <f t="shared" si="9"/>
        <v>0</v>
      </c>
      <c r="EG101" s="120"/>
    </row>
    <row r="102" spans="1:137" x14ac:dyDescent="0.2">
      <c r="A102" s="1" t="s">
        <v>251</v>
      </c>
      <c r="B102" s="2" t="s">
        <v>252</v>
      </c>
      <c r="C102" s="123">
        <v>41206</v>
      </c>
      <c r="D102" s="2">
        <v>6</v>
      </c>
      <c r="E102" s="2">
        <v>5</v>
      </c>
      <c r="F102" s="2">
        <f t="shared" si="10"/>
        <v>77</v>
      </c>
      <c r="G102" s="2">
        <v>1</v>
      </c>
      <c r="H102" s="3" t="s">
        <v>199</v>
      </c>
      <c r="I102" s="3">
        <v>1</v>
      </c>
      <c r="J102" s="3">
        <v>1</v>
      </c>
      <c r="K102" s="4">
        <v>9.5</v>
      </c>
      <c r="L102" s="16" t="s">
        <v>37</v>
      </c>
      <c r="N102" s="8">
        <v>3</v>
      </c>
      <c r="O102" s="8">
        <v>6</v>
      </c>
      <c r="P102" s="8">
        <v>7</v>
      </c>
      <c r="Q102" s="8">
        <v>6</v>
      </c>
      <c r="R102" s="9">
        <v>1</v>
      </c>
      <c r="W102" s="17">
        <v>4.166666666666667</v>
      </c>
      <c r="X102" s="17">
        <v>4.7692307692307692</v>
      </c>
      <c r="Y102" s="17">
        <v>3.8461538461538463</v>
      </c>
      <c r="Z102" s="17">
        <v>4.6923076923076925</v>
      </c>
      <c r="AA102" s="17">
        <v>4.7692307692307692</v>
      </c>
      <c r="AB102" s="17">
        <v>4.4615384615384617</v>
      </c>
      <c r="AC102" s="17">
        <v>4.5</v>
      </c>
      <c r="AD102" s="17">
        <v>4.416666666666667</v>
      </c>
      <c r="AE102" s="17">
        <v>3.9166666666666665</v>
      </c>
      <c r="AF102" s="17">
        <v>3</v>
      </c>
      <c r="AG102" s="17">
        <v>5.2307692307692308</v>
      </c>
      <c r="AH102" s="17">
        <v>4.9230769230769234</v>
      </c>
      <c r="AI102" s="17">
        <v>5.2307692307692308</v>
      </c>
      <c r="AJ102" s="17">
        <v>4.416666666666667</v>
      </c>
      <c r="AK102" s="17">
        <v>4.8888888888888893</v>
      </c>
      <c r="AL102" s="17">
        <v>3.8</v>
      </c>
      <c r="AM102" s="19">
        <v>4.5</v>
      </c>
      <c r="AN102" s="20">
        <v>4.6518803418803421</v>
      </c>
      <c r="AO102" s="18">
        <v>4.212820512820513</v>
      </c>
      <c r="AP102" s="18">
        <v>4.450854700854701</v>
      </c>
      <c r="AQ102" s="21">
        <f t="shared" si="11"/>
        <v>4.8648504273504276</v>
      </c>
      <c r="AR102" s="15">
        <v>73.5</v>
      </c>
      <c r="AS102" s="15">
        <v>6.5</v>
      </c>
      <c r="AT102" s="15">
        <v>70.5</v>
      </c>
      <c r="AU102" s="39">
        <f>IF(AN102=0,””,IF(AN102&lt;MEDIAN(AN:AN),0,1))</f>
        <v>0</v>
      </c>
      <c r="AV102" s="38">
        <f t="shared" si="8"/>
        <v>0</v>
      </c>
      <c r="AW102" s="38">
        <f t="shared" si="9"/>
        <v>0</v>
      </c>
      <c r="AZ102">
        <v>4.6518803418803421</v>
      </c>
      <c r="BA102">
        <v>4.212820512820513</v>
      </c>
      <c r="BB102">
        <v>4.450854700854701</v>
      </c>
    </row>
    <row r="103" spans="1:137" x14ac:dyDescent="0.2">
      <c r="A103" s="1" t="s">
        <v>253</v>
      </c>
      <c r="B103" s="2" t="s">
        <v>254</v>
      </c>
      <c r="C103" s="123">
        <v>40949</v>
      </c>
      <c r="D103" s="2">
        <v>7</v>
      </c>
      <c r="E103" s="2">
        <v>1</v>
      </c>
      <c r="F103" s="2">
        <f t="shared" si="10"/>
        <v>85</v>
      </c>
      <c r="G103" s="2">
        <v>0</v>
      </c>
      <c r="H103" s="3" t="s">
        <v>199</v>
      </c>
      <c r="I103" s="3">
        <v>1</v>
      </c>
      <c r="J103" s="3">
        <v>1</v>
      </c>
      <c r="K103" s="4">
        <v>9.1999999999999993</v>
      </c>
      <c r="L103" s="16" t="s">
        <v>37</v>
      </c>
      <c r="N103" s="8">
        <v>6</v>
      </c>
      <c r="O103" s="8">
        <v>9</v>
      </c>
      <c r="Q103" s="8">
        <v>12</v>
      </c>
      <c r="R103" s="9">
        <v>0</v>
      </c>
      <c r="S103" s="8">
        <v>1</v>
      </c>
      <c r="W103" s="17">
        <v>4.384615384615385</v>
      </c>
      <c r="X103" s="17">
        <v>5.6923076923076925</v>
      </c>
      <c r="Y103" s="17">
        <v>5.1538461538461542</v>
      </c>
      <c r="Z103" s="17">
        <v>4.384615384615385</v>
      </c>
      <c r="AA103" s="17">
        <v>4.9230769230769234</v>
      </c>
      <c r="AB103" s="17">
        <v>4.1538461538461542</v>
      </c>
      <c r="AC103" s="17">
        <v>4.416666666666667</v>
      </c>
      <c r="AD103" s="17">
        <v>3.9166666666666665</v>
      </c>
      <c r="AE103" s="17">
        <v>4.25</v>
      </c>
      <c r="AF103" s="17">
        <v>5.4615384615384617</v>
      </c>
      <c r="AG103" s="17">
        <v>4.1538461538461542</v>
      </c>
      <c r="AH103" s="17">
        <v>4.5384615384615383</v>
      </c>
      <c r="AI103" s="17">
        <v>5.5384615384615383</v>
      </c>
      <c r="AJ103" s="17">
        <v>5</v>
      </c>
      <c r="AK103" s="17">
        <v>4</v>
      </c>
      <c r="AL103" s="17">
        <v>3.2</v>
      </c>
      <c r="AM103" s="19">
        <v>3.7142857142857144</v>
      </c>
      <c r="AN103" s="20">
        <v>4.4553846153846148</v>
      </c>
      <c r="AO103" s="18">
        <v>4.43974358974359</v>
      </c>
      <c r="AP103" s="18">
        <v>4.7820512820512819</v>
      </c>
      <c r="AQ103" s="21">
        <f t="shared" si="11"/>
        <v>4.7692307692307692</v>
      </c>
      <c r="AR103" s="15">
        <v>42</v>
      </c>
      <c r="AS103" s="15">
        <v>81.5</v>
      </c>
      <c r="AT103" s="15">
        <v>-41</v>
      </c>
      <c r="AU103" s="39">
        <f>IF(AN103=0,””,IF(AN103&lt;MEDIAN(AN:AN),0,1))</f>
        <v>0</v>
      </c>
      <c r="AV103" s="38">
        <f t="shared" si="8"/>
        <v>1</v>
      </c>
      <c r="AW103" s="38">
        <f t="shared" si="9"/>
        <v>1</v>
      </c>
      <c r="AZ103">
        <v>4.4553846153846148</v>
      </c>
      <c r="BA103">
        <v>4.43974358974359</v>
      </c>
      <c r="BB103">
        <v>4.7820512820512819</v>
      </c>
    </row>
    <row r="104" spans="1:137" x14ac:dyDescent="0.2">
      <c r="A104" s="1" t="s">
        <v>255</v>
      </c>
      <c r="B104" s="2" t="s">
        <v>256</v>
      </c>
      <c r="C104" s="123">
        <v>41112</v>
      </c>
      <c r="D104" s="2">
        <v>6</v>
      </c>
      <c r="E104" s="2">
        <v>8</v>
      </c>
      <c r="F104" s="2">
        <f t="shared" si="10"/>
        <v>80</v>
      </c>
      <c r="G104" s="2">
        <v>1</v>
      </c>
      <c r="H104" s="3" t="s">
        <v>199</v>
      </c>
      <c r="I104" s="3">
        <v>1</v>
      </c>
      <c r="J104" s="3">
        <v>1</v>
      </c>
      <c r="K104" s="4">
        <v>7.8</v>
      </c>
      <c r="L104" s="16" t="s">
        <v>70</v>
      </c>
      <c r="N104" s="8">
        <v>4</v>
      </c>
      <c r="O104" s="8">
        <v>8</v>
      </c>
      <c r="Q104" s="8">
        <v>8</v>
      </c>
      <c r="R104" s="9">
        <v>0</v>
      </c>
      <c r="S104" s="8">
        <v>1</v>
      </c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9"/>
      <c r="AN104" s="20"/>
      <c r="AO104" s="18"/>
      <c r="AP104" s="18"/>
      <c r="AQ104" s="21">
        <f t="shared" si="11"/>
        <v>0</v>
      </c>
      <c r="AU104" s="39" t="e">
        <f>IF(AN104=0,””,IF(AN104&lt;MEDIAN(AN:AN),0,1))</f>
        <v>#NAME?</v>
      </c>
      <c r="AV104" s="38">
        <f t="shared" si="8"/>
        <v>0</v>
      </c>
      <c r="AW104" s="38">
        <f t="shared" si="9"/>
        <v>0</v>
      </c>
      <c r="EG104" s="120"/>
    </row>
    <row r="105" spans="1:137" x14ac:dyDescent="0.2">
      <c r="A105" s="1" t="s">
        <v>257</v>
      </c>
      <c r="B105" s="2" t="s">
        <v>258</v>
      </c>
      <c r="C105" s="123">
        <v>41139</v>
      </c>
      <c r="D105" s="2">
        <v>6</v>
      </c>
      <c r="E105" s="2">
        <v>3</v>
      </c>
      <c r="F105" s="2">
        <f t="shared" si="10"/>
        <v>75</v>
      </c>
      <c r="G105" s="2">
        <v>0</v>
      </c>
      <c r="H105" s="3" t="s">
        <v>199</v>
      </c>
      <c r="I105" s="3">
        <v>1</v>
      </c>
      <c r="J105" s="3">
        <v>1</v>
      </c>
      <c r="K105" s="4">
        <v>8.4</v>
      </c>
      <c r="L105" s="16" t="s">
        <v>37</v>
      </c>
      <c r="N105" s="8">
        <v>8</v>
      </c>
      <c r="Q105" s="8">
        <v>12</v>
      </c>
      <c r="R105" s="9">
        <v>1</v>
      </c>
      <c r="W105" s="17">
        <v>5.333333333333333</v>
      </c>
      <c r="X105" s="17">
        <v>4.8461538461538458</v>
      </c>
      <c r="Y105" s="17">
        <v>5.1538461538461542</v>
      </c>
      <c r="Z105" s="17">
        <v>3</v>
      </c>
      <c r="AA105" s="17">
        <v>5.7692307692307692</v>
      </c>
      <c r="AB105" s="17">
        <v>6.2307692307692308</v>
      </c>
      <c r="AC105" s="17">
        <v>3</v>
      </c>
      <c r="AD105" s="17">
        <v>2.6666666666666665</v>
      </c>
      <c r="AE105" s="17">
        <v>4.166666666666667</v>
      </c>
      <c r="AF105" s="17">
        <v>3.9230769230769229</v>
      </c>
      <c r="AG105" s="17">
        <v>5.615384615384615</v>
      </c>
      <c r="AH105" s="17">
        <v>4.7692307692307692</v>
      </c>
      <c r="AI105" s="17">
        <v>4.8461538461538458</v>
      </c>
      <c r="AJ105" s="17">
        <v>5.5</v>
      </c>
      <c r="AK105" s="17">
        <v>1</v>
      </c>
      <c r="AL105" s="17">
        <v>4.5999999999999996</v>
      </c>
      <c r="AM105" s="19">
        <v>2.2857142857142856</v>
      </c>
      <c r="AN105" s="20">
        <v>4.1430769230769231</v>
      </c>
      <c r="AO105" s="18">
        <v>3.8743589743589739</v>
      </c>
      <c r="AP105" s="18">
        <v>5.0555555555555554</v>
      </c>
      <c r="AQ105" s="21">
        <f t="shared" si="11"/>
        <v>4.0288461538461533</v>
      </c>
      <c r="AR105" s="15">
        <v>21.5</v>
      </c>
      <c r="AS105" s="15">
        <v>42.5</v>
      </c>
      <c r="AT105" s="15">
        <v>21.5</v>
      </c>
      <c r="AU105" s="39">
        <f>IF(AN105=0,””,IF(AN105&lt;MEDIAN(AN:AN),0,1))</f>
        <v>0</v>
      </c>
      <c r="AV105" s="38">
        <f t="shared" si="8"/>
        <v>0</v>
      </c>
      <c r="AW105" s="38">
        <f t="shared" si="9"/>
        <v>1</v>
      </c>
      <c r="AZ105">
        <v>4.1430769230769231</v>
      </c>
      <c r="BA105">
        <v>3.8743589743589739</v>
      </c>
      <c r="BB105">
        <v>5.0555555555555554</v>
      </c>
    </row>
    <row r="106" spans="1:137" x14ac:dyDescent="0.2">
      <c r="A106" s="1" t="s">
        <v>259</v>
      </c>
      <c r="B106" s="2" t="s">
        <v>260</v>
      </c>
      <c r="G106" s="2">
        <v>0</v>
      </c>
      <c r="H106" s="3" t="s">
        <v>199</v>
      </c>
      <c r="I106" s="3">
        <v>1</v>
      </c>
      <c r="J106" s="3">
        <v>1</v>
      </c>
      <c r="K106" s="4">
        <v>8.6</v>
      </c>
      <c r="L106" s="16" t="s">
        <v>70</v>
      </c>
      <c r="N106" s="8">
        <v>9</v>
      </c>
      <c r="Q106" s="8">
        <v>13</v>
      </c>
      <c r="R106" s="9">
        <v>1</v>
      </c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9"/>
      <c r="AN106" s="20"/>
      <c r="AO106" s="18"/>
      <c r="AP106" s="18"/>
      <c r="AQ106" s="21">
        <f t="shared" si="11"/>
        <v>0</v>
      </c>
      <c r="AU106" s="39" t="e">
        <f>IF(AN106=0,””,IF(AN106&lt;MEDIAN(AN:AN),0,1))</f>
        <v>#NAME?</v>
      </c>
      <c r="AV106" s="38">
        <f t="shared" si="8"/>
        <v>0</v>
      </c>
      <c r="AW106" s="38">
        <f t="shared" si="9"/>
        <v>0</v>
      </c>
      <c r="EG106" s="120"/>
    </row>
    <row r="107" spans="1:137" x14ac:dyDescent="0.2">
      <c r="A107" s="1" t="s">
        <v>261</v>
      </c>
      <c r="B107" s="2" t="s">
        <v>262</v>
      </c>
      <c r="C107" s="123">
        <v>41043</v>
      </c>
      <c r="D107" s="2">
        <v>6</v>
      </c>
      <c r="E107" s="2">
        <v>10</v>
      </c>
      <c r="F107" s="2">
        <f t="shared" si="10"/>
        <v>82</v>
      </c>
      <c r="G107" s="2">
        <v>1</v>
      </c>
      <c r="H107" s="3" t="s">
        <v>199</v>
      </c>
      <c r="I107" s="3">
        <v>1</v>
      </c>
      <c r="J107" s="3">
        <v>1</v>
      </c>
      <c r="K107" s="4">
        <v>9.1</v>
      </c>
      <c r="L107" s="16" t="s">
        <v>37</v>
      </c>
      <c r="N107" s="8">
        <v>6</v>
      </c>
      <c r="O107" s="8">
        <v>6</v>
      </c>
      <c r="Q107" s="8">
        <v>8</v>
      </c>
      <c r="R107" s="9">
        <v>1</v>
      </c>
      <c r="W107" s="17">
        <v>3.9230769230769229</v>
      </c>
      <c r="X107" s="17">
        <v>4.4615384615384617</v>
      </c>
      <c r="Y107" s="17">
        <v>5.0769230769230766</v>
      </c>
      <c r="Z107" s="17">
        <v>3.2307692307692308</v>
      </c>
      <c r="AA107" s="17">
        <v>5.2307692307692308</v>
      </c>
      <c r="AB107" s="17">
        <v>3.5384615384615383</v>
      </c>
      <c r="AC107" s="17">
        <v>4.5</v>
      </c>
      <c r="AD107" s="17">
        <v>4.5</v>
      </c>
      <c r="AE107" s="17">
        <v>4.25</v>
      </c>
      <c r="AF107" s="17">
        <v>3.3846153846153846</v>
      </c>
      <c r="AG107" s="17">
        <v>4.6923076923076925</v>
      </c>
      <c r="AH107" s="17">
        <v>4.7692307692307692</v>
      </c>
      <c r="AI107" s="17">
        <v>5.1538461538461542</v>
      </c>
      <c r="AJ107" s="17">
        <v>4.5</v>
      </c>
      <c r="AK107" s="17">
        <v>4.4444444444444446</v>
      </c>
      <c r="AL107" s="17">
        <v>4.5</v>
      </c>
      <c r="AM107" s="19">
        <v>4.4615384615384617</v>
      </c>
      <c r="AN107" s="20">
        <v>4.6735042735042738</v>
      </c>
      <c r="AO107" s="18">
        <v>4.2653846153846153</v>
      </c>
      <c r="AP107" s="18">
        <v>4.2435897435897436</v>
      </c>
      <c r="AQ107" s="21">
        <f t="shared" si="11"/>
        <v>4.7168803418803424</v>
      </c>
      <c r="AR107" s="22">
        <v>105</v>
      </c>
      <c r="AS107" s="22">
        <v>113</v>
      </c>
      <c r="AT107" s="22">
        <v>167</v>
      </c>
      <c r="AU107" s="39">
        <f>IF(AN107=0,””,IF(AN107&lt;MEDIAN(AN:AN),0,1))</f>
        <v>0</v>
      </c>
      <c r="AV107" s="38">
        <f t="shared" si="8"/>
        <v>0</v>
      </c>
      <c r="AW107" s="38">
        <f t="shared" si="9"/>
        <v>0</v>
      </c>
      <c r="AZ107">
        <v>4.6735042735042738</v>
      </c>
      <c r="BA107">
        <v>4.2653846153846153</v>
      </c>
      <c r="BB107">
        <v>4.2435897435897436</v>
      </c>
    </row>
    <row r="108" spans="1:137" x14ac:dyDescent="0.2">
      <c r="A108" s="1" t="s">
        <v>263</v>
      </c>
      <c r="B108" s="2" t="s">
        <v>264</v>
      </c>
      <c r="D108" s="2">
        <v>6</v>
      </c>
      <c r="F108" s="2">
        <f t="shared" si="10"/>
        <v>72</v>
      </c>
      <c r="G108" s="2">
        <v>0</v>
      </c>
      <c r="H108" s="3" t="s">
        <v>199</v>
      </c>
      <c r="I108" s="3">
        <v>1</v>
      </c>
      <c r="J108" s="3">
        <v>1</v>
      </c>
      <c r="K108" s="4">
        <v>8.1999999999999993</v>
      </c>
      <c r="L108" s="16" t="s">
        <v>37</v>
      </c>
      <c r="N108" s="8">
        <v>9</v>
      </c>
      <c r="Q108" s="8">
        <v>12</v>
      </c>
      <c r="R108" s="9">
        <v>1</v>
      </c>
      <c r="W108" s="17">
        <v>4.6923076923076925</v>
      </c>
      <c r="X108" s="17">
        <v>3.9230769230769229</v>
      </c>
      <c r="Y108" s="17">
        <v>5.0769230769230766</v>
      </c>
      <c r="Z108" s="17">
        <v>4.1538461538461542</v>
      </c>
      <c r="AA108" s="17">
        <v>4.615384615384615</v>
      </c>
      <c r="AB108" s="17">
        <v>4.1538461538461542</v>
      </c>
      <c r="AC108" s="17">
        <v>3.75</v>
      </c>
      <c r="AD108" s="17">
        <v>4.25</v>
      </c>
      <c r="AE108" s="17">
        <v>4.166666666666667</v>
      </c>
      <c r="AF108" s="17">
        <v>4.8461538461538458</v>
      </c>
      <c r="AG108" s="17">
        <v>4.384615384615385</v>
      </c>
      <c r="AH108" s="17">
        <v>5</v>
      </c>
      <c r="AI108" s="17">
        <v>4</v>
      </c>
      <c r="AJ108" s="17">
        <v>4.7272727272727275</v>
      </c>
      <c r="AK108" s="17">
        <v>3.7777777777777777</v>
      </c>
      <c r="AL108" s="17">
        <v>4.2</v>
      </c>
      <c r="AM108" s="19">
        <v>3.9285714285714284</v>
      </c>
      <c r="AN108" s="20">
        <v>4.3410101010101005</v>
      </c>
      <c r="AO108" s="18">
        <v>4.2794871794871794</v>
      </c>
      <c r="AP108" s="18">
        <v>4.4358974358974352</v>
      </c>
      <c r="AQ108" s="21">
        <f t="shared" si="11"/>
        <v>4.3762626262626263</v>
      </c>
      <c r="AR108" s="15">
        <v>99</v>
      </c>
      <c r="AS108" s="15">
        <v>3</v>
      </c>
      <c r="AT108" s="15">
        <v>167.5</v>
      </c>
      <c r="AU108" s="39">
        <f>IF(AN108=0,””,IF(AN108&lt;MEDIAN(AN:AN),0,1))</f>
        <v>0</v>
      </c>
      <c r="AV108" s="38">
        <f t="shared" si="8"/>
        <v>0</v>
      </c>
      <c r="AW108" s="38">
        <f t="shared" si="9"/>
        <v>0</v>
      </c>
      <c r="AZ108">
        <v>4.3410101010101005</v>
      </c>
      <c r="BA108">
        <v>4.2794871794871794</v>
      </c>
      <c r="BB108">
        <v>4.4358974358974352</v>
      </c>
    </row>
    <row r="109" spans="1:137" x14ac:dyDescent="0.2">
      <c r="A109" s="1" t="s">
        <v>265</v>
      </c>
      <c r="B109" s="2" t="s">
        <v>266</v>
      </c>
      <c r="G109" s="2">
        <v>1</v>
      </c>
      <c r="H109" s="3" t="s">
        <v>199</v>
      </c>
      <c r="I109" s="3">
        <v>1</v>
      </c>
      <c r="J109" s="3">
        <v>1</v>
      </c>
      <c r="K109" s="4">
        <v>8.5</v>
      </c>
      <c r="L109" s="16" t="s">
        <v>70</v>
      </c>
      <c r="N109" s="8">
        <v>9</v>
      </c>
      <c r="Q109" s="8">
        <v>11</v>
      </c>
      <c r="R109" s="9">
        <v>0</v>
      </c>
      <c r="S109" s="8">
        <v>1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9"/>
      <c r="AN109" s="20"/>
      <c r="AO109" s="18"/>
      <c r="AP109" s="18"/>
      <c r="AQ109" s="21">
        <f t="shared" si="11"/>
        <v>0</v>
      </c>
      <c r="AU109" s="39" t="e">
        <f>IF(AN109=0,””,IF(AN109&lt;MEDIAN(AN:AN),0,1))</f>
        <v>#NAME?</v>
      </c>
      <c r="AV109" s="38">
        <f t="shared" si="8"/>
        <v>0</v>
      </c>
      <c r="AW109" s="38">
        <f t="shared" si="9"/>
        <v>0</v>
      </c>
      <c r="EG109" s="120"/>
    </row>
    <row r="110" spans="1:137" x14ac:dyDescent="0.2">
      <c r="A110" s="1" t="s">
        <v>267</v>
      </c>
      <c r="B110" s="2" t="s">
        <v>268</v>
      </c>
      <c r="C110" s="123">
        <v>41013</v>
      </c>
      <c r="D110" s="2">
        <v>6</v>
      </c>
      <c r="E110" s="2">
        <v>11</v>
      </c>
      <c r="F110" s="2">
        <f t="shared" si="10"/>
        <v>83</v>
      </c>
      <c r="G110" s="2">
        <v>0</v>
      </c>
      <c r="H110" s="3" t="s">
        <v>199</v>
      </c>
      <c r="I110" s="3">
        <v>1</v>
      </c>
      <c r="J110" s="3">
        <v>1</v>
      </c>
      <c r="K110" s="4">
        <v>9.3000000000000007</v>
      </c>
      <c r="L110" s="16" t="s">
        <v>37</v>
      </c>
      <c r="N110" s="8">
        <v>8</v>
      </c>
      <c r="Q110" s="8">
        <v>12</v>
      </c>
      <c r="R110" s="9">
        <v>1</v>
      </c>
      <c r="W110" s="17">
        <v>5.2307692307692308</v>
      </c>
      <c r="X110" s="17">
        <v>5.1538461538461542</v>
      </c>
      <c r="Y110" s="17">
        <v>5.8461538461538458</v>
      </c>
      <c r="Z110" s="17">
        <v>4.9230769230769234</v>
      </c>
      <c r="AA110" s="17">
        <v>4.1538461538461542</v>
      </c>
      <c r="AB110" s="17">
        <v>1.7692307692307692</v>
      </c>
      <c r="AC110" s="17">
        <v>3.25</v>
      </c>
      <c r="AD110" s="17">
        <v>2.4166666666666665</v>
      </c>
      <c r="AE110" s="17">
        <v>2.4166666666666665</v>
      </c>
      <c r="AF110" s="17">
        <v>2.9230769230769229</v>
      </c>
      <c r="AG110" s="17">
        <v>5.1538461538461542</v>
      </c>
      <c r="AH110" s="17">
        <v>4.3076923076923075</v>
      </c>
      <c r="AI110" s="17">
        <v>5.7692307692307692</v>
      </c>
      <c r="AJ110" s="17">
        <v>4.833333333333333</v>
      </c>
      <c r="AK110" s="17">
        <v>4.2222222222222223</v>
      </c>
      <c r="AL110" s="17">
        <v>4.2</v>
      </c>
      <c r="AM110" s="19">
        <v>4.2142857142857144</v>
      </c>
      <c r="AN110" s="20">
        <v>4.6664957264957261</v>
      </c>
      <c r="AO110" s="18">
        <v>3.2320512820512817</v>
      </c>
      <c r="AP110" s="18">
        <v>4.5128205128205128</v>
      </c>
      <c r="AQ110" s="21">
        <f t="shared" si="11"/>
        <v>4.7831196581196576</v>
      </c>
      <c r="AR110" s="22">
        <v>-84.5</v>
      </c>
      <c r="AS110" s="22">
        <v>1</v>
      </c>
      <c r="AT110" s="22">
        <v>59.5</v>
      </c>
      <c r="AU110" s="39">
        <f>IF(AN110=0,””,IF(AN110&lt;MEDIAN(AN:AN),0,1))</f>
        <v>0</v>
      </c>
      <c r="AV110" s="38">
        <f t="shared" si="8"/>
        <v>0</v>
      </c>
      <c r="AW110" s="38">
        <f t="shared" si="9"/>
        <v>0</v>
      </c>
      <c r="AZ110">
        <v>4.6664957264957261</v>
      </c>
      <c r="BA110">
        <v>3.2320512820512817</v>
      </c>
      <c r="BB110">
        <v>4.5128205128205128</v>
      </c>
    </row>
    <row r="111" spans="1:137" x14ac:dyDescent="0.2">
      <c r="A111" s="1" t="s">
        <v>269</v>
      </c>
      <c r="B111" s="2" t="s">
        <v>270</v>
      </c>
      <c r="G111" s="2">
        <v>1</v>
      </c>
      <c r="H111" s="3" t="s">
        <v>199</v>
      </c>
      <c r="I111" s="3">
        <v>1</v>
      </c>
      <c r="J111" s="3">
        <v>1</v>
      </c>
      <c r="K111" s="4">
        <v>8.1</v>
      </c>
      <c r="L111" s="16" t="s">
        <v>84</v>
      </c>
      <c r="N111" s="8">
        <v>6</v>
      </c>
      <c r="O111" s="8">
        <v>7</v>
      </c>
      <c r="Q111" s="8">
        <v>11</v>
      </c>
      <c r="R111" s="9">
        <v>1</v>
      </c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9"/>
      <c r="AN111" s="20"/>
      <c r="AO111" s="18"/>
      <c r="AP111" s="18"/>
      <c r="AQ111" s="21">
        <f t="shared" si="11"/>
        <v>0</v>
      </c>
      <c r="AR111" s="23">
        <v>100.5</v>
      </c>
      <c r="AS111" s="23">
        <v>-229.5</v>
      </c>
      <c r="AT111" s="23">
        <v>148.5</v>
      </c>
      <c r="AU111" s="39" t="e">
        <f>IF(AN111=0,””,IF(AN111&lt;MEDIAN(AN:AN),0,1))</f>
        <v>#NAME?</v>
      </c>
      <c r="AV111" s="38">
        <f t="shared" si="8"/>
        <v>0</v>
      </c>
      <c r="AW111" s="38">
        <f t="shared" si="9"/>
        <v>0</v>
      </c>
      <c r="EG111" s="120"/>
    </row>
    <row r="112" spans="1:137" x14ac:dyDescent="0.2">
      <c r="A112" s="1" t="s">
        <v>271</v>
      </c>
      <c r="B112" s="2" t="s">
        <v>272</v>
      </c>
      <c r="C112" s="123">
        <v>40930</v>
      </c>
      <c r="D112" s="2">
        <v>7</v>
      </c>
      <c r="E112" s="2">
        <v>2</v>
      </c>
      <c r="F112" s="2">
        <f t="shared" si="10"/>
        <v>86</v>
      </c>
      <c r="G112" s="2">
        <v>0</v>
      </c>
      <c r="H112" s="3" t="s">
        <v>199</v>
      </c>
      <c r="I112" s="3">
        <v>1</v>
      </c>
      <c r="J112" s="3">
        <v>1</v>
      </c>
      <c r="K112" s="4">
        <v>9.6999999999999993</v>
      </c>
      <c r="L112" s="16" t="s">
        <v>37</v>
      </c>
      <c r="N112" s="8">
        <v>8</v>
      </c>
      <c r="Q112" s="8">
        <v>12</v>
      </c>
      <c r="R112" s="9">
        <v>0</v>
      </c>
      <c r="S112" s="8">
        <v>1</v>
      </c>
      <c r="W112" s="17">
        <v>4.6923076923076925</v>
      </c>
      <c r="X112" s="17">
        <v>5.7692307692307692</v>
      </c>
      <c r="Y112" s="17">
        <v>6.384615384615385</v>
      </c>
      <c r="Z112" s="17">
        <v>4.384615384615385</v>
      </c>
      <c r="AA112" s="17">
        <v>5.5384615384615383</v>
      </c>
      <c r="AB112" s="17">
        <v>2.9230769230769229</v>
      </c>
      <c r="AC112" s="17">
        <v>2.25</v>
      </c>
      <c r="AD112" s="17">
        <v>2.8333333333333335</v>
      </c>
      <c r="AE112" s="17">
        <v>3.5</v>
      </c>
      <c r="AF112" s="17">
        <v>3.7692307692307692</v>
      </c>
      <c r="AG112" s="17">
        <v>5.8461538461538458</v>
      </c>
      <c r="AH112" s="17">
        <v>6.4615384615384617</v>
      </c>
      <c r="AI112" s="17">
        <v>5.615384615384615</v>
      </c>
      <c r="AJ112" s="17">
        <v>6.4545454545454541</v>
      </c>
      <c r="AK112" s="17">
        <v>6.1111111111111107</v>
      </c>
      <c r="AL112" s="17">
        <v>3.6</v>
      </c>
      <c r="AM112" s="19">
        <v>5.2142857142857144</v>
      </c>
      <c r="AN112" s="20">
        <v>5.6485159285159288</v>
      </c>
      <c r="AO112" s="18">
        <v>3.6397435897435897</v>
      </c>
      <c r="AP112" s="18">
        <v>4.9487179487179498</v>
      </c>
      <c r="AQ112" s="21">
        <f t="shared" si="11"/>
        <v>6.1606449106449102</v>
      </c>
      <c r="AR112" s="15">
        <v>-102</v>
      </c>
      <c r="AS112" s="15">
        <v>164.5</v>
      </c>
      <c r="AT112" s="15">
        <v>-56</v>
      </c>
      <c r="AU112" s="39">
        <f>IF(AN112=0,””,IF(AN112&lt;MEDIAN(AN:AN),0,1))</f>
        <v>1</v>
      </c>
      <c r="AV112" s="38">
        <f t="shared" si="8"/>
        <v>0</v>
      </c>
      <c r="AW112" s="38">
        <f t="shared" si="9"/>
        <v>1</v>
      </c>
      <c r="AZ112">
        <v>5.6485159285159288</v>
      </c>
      <c r="BA112">
        <v>3.6397435897435897</v>
      </c>
      <c r="BB112">
        <v>4.9487179487179498</v>
      </c>
    </row>
    <row r="113" spans="1:54" x14ac:dyDescent="0.2">
      <c r="A113" s="1" t="s">
        <v>273</v>
      </c>
      <c r="B113" s="2" t="s">
        <v>274</v>
      </c>
      <c r="G113" s="2">
        <v>0</v>
      </c>
      <c r="H113" s="3" t="s">
        <v>199</v>
      </c>
      <c r="I113" s="3">
        <v>1</v>
      </c>
      <c r="J113" s="3">
        <v>1</v>
      </c>
      <c r="K113" s="4">
        <v>9.9</v>
      </c>
      <c r="L113" s="16" t="s">
        <v>70</v>
      </c>
      <c r="N113" s="8">
        <v>8</v>
      </c>
      <c r="Q113" s="8">
        <v>13</v>
      </c>
      <c r="R113" s="9">
        <v>1</v>
      </c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9"/>
      <c r="AN113" s="20"/>
      <c r="AO113" s="18"/>
      <c r="AP113" s="18"/>
      <c r="AQ113" s="21">
        <f t="shared" si="11"/>
        <v>0</v>
      </c>
      <c r="AU113" s="39" t="e">
        <f>IF(AN113=0,””,IF(AN113&lt;MEDIAN(AN:AN),0,1))</f>
        <v>#NAME?</v>
      </c>
      <c r="AV113" s="38">
        <f t="shared" si="8"/>
        <v>0</v>
      </c>
      <c r="AW113" s="38">
        <f t="shared" si="9"/>
        <v>0</v>
      </c>
    </row>
    <row r="114" spans="1:54" x14ac:dyDescent="0.2">
      <c r="A114" s="1" t="s">
        <v>275</v>
      </c>
      <c r="B114" s="2" t="s">
        <v>276</v>
      </c>
      <c r="C114" s="123">
        <v>40597</v>
      </c>
      <c r="D114" s="2">
        <v>8</v>
      </c>
      <c r="E114" s="2">
        <v>1</v>
      </c>
      <c r="F114" s="2">
        <f t="shared" si="10"/>
        <v>97</v>
      </c>
      <c r="G114" s="2">
        <v>1</v>
      </c>
      <c r="H114" s="3" t="s">
        <v>277</v>
      </c>
      <c r="I114" s="3">
        <v>1</v>
      </c>
      <c r="J114" s="3">
        <v>2</v>
      </c>
      <c r="K114" s="4">
        <v>8.9</v>
      </c>
      <c r="L114" s="16" t="s">
        <v>37</v>
      </c>
      <c r="M114" s="8" t="s">
        <v>71</v>
      </c>
      <c r="N114" s="8">
        <v>9</v>
      </c>
      <c r="Q114" s="8">
        <v>12</v>
      </c>
      <c r="R114" s="9">
        <v>1</v>
      </c>
      <c r="W114" s="17">
        <v>4.4615384615384617</v>
      </c>
      <c r="X114" s="17">
        <v>4.615384615384615</v>
      </c>
      <c r="Y114" s="17">
        <v>5.5384615384615383</v>
      </c>
      <c r="Z114" s="17">
        <v>3.9230769230769229</v>
      </c>
      <c r="AA114" s="17">
        <v>5.615384615384615</v>
      </c>
      <c r="AB114" s="17">
        <v>3.0769230769230771</v>
      </c>
      <c r="AC114" s="17">
        <v>3.1666666666666665</v>
      </c>
      <c r="AD114" s="17">
        <v>2.5833333333333335</v>
      </c>
      <c r="AE114" s="17">
        <v>3.3333333333333335</v>
      </c>
      <c r="AF114" s="17">
        <v>3.9230769230769229</v>
      </c>
      <c r="AG114" s="17">
        <v>5.615384615384615</v>
      </c>
      <c r="AH114" s="17">
        <v>5.2307692307692308</v>
      </c>
      <c r="AI114" s="17">
        <v>5.75</v>
      </c>
      <c r="AJ114" s="17">
        <v>4.666666666666667</v>
      </c>
      <c r="AK114" s="17">
        <v>4.8888888888888893</v>
      </c>
      <c r="AL114" s="17">
        <v>4.4000000000000004</v>
      </c>
      <c r="AM114" s="19">
        <v>4.7142857142857144</v>
      </c>
      <c r="AN114" s="20">
        <v>4.9872649572649577</v>
      </c>
      <c r="AO114" s="18">
        <v>3.7243589743589745</v>
      </c>
      <c r="AP114" s="18">
        <v>4.5384615384615383</v>
      </c>
      <c r="AQ114" s="21">
        <f t="shared" si="11"/>
        <v>5.1340811965811968</v>
      </c>
      <c r="AR114" s="15">
        <v>76.5</v>
      </c>
      <c r="AS114" s="15">
        <v>85.5</v>
      </c>
      <c r="AT114" s="15">
        <v>219</v>
      </c>
      <c r="AU114" s="39">
        <f>IF(AN114=0,””,IF(AN114&lt;MEDIAN(AN:AN),0,1))</f>
        <v>1</v>
      </c>
      <c r="AV114" s="38">
        <f t="shared" si="8"/>
        <v>0</v>
      </c>
      <c r="AW114" s="38">
        <f t="shared" si="9"/>
        <v>0</v>
      </c>
      <c r="AZ114">
        <v>4.9872649572649577</v>
      </c>
      <c r="BA114">
        <v>3.7243589743589745</v>
      </c>
      <c r="BB114">
        <v>4.5384615384615383</v>
      </c>
    </row>
    <row r="115" spans="1:54" x14ac:dyDescent="0.2">
      <c r="A115" s="1" t="s">
        <v>278</v>
      </c>
      <c r="B115" s="2" t="s">
        <v>279</v>
      </c>
      <c r="G115" s="2">
        <v>1</v>
      </c>
      <c r="H115" s="3" t="s">
        <v>277</v>
      </c>
      <c r="I115" s="3">
        <v>1</v>
      </c>
      <c r="J115" s="3">
        <v>2</v>
      </c>
      <c r="K115" s="4">
        <v>8.4</v>
      </c>
      <c r="L115" s="16" t="s">
        <v>70</v>
      </c>
      <c r="M115" s="8" t="s">
        <v>71</v>
      </c>
      <c r="N115" s="8">
        <v>7</v>
      </c>
      <c r="Q115" s="8">
        <v>11</v>
      </c>
      <c r="R115" s="9">
        <v>1</v>
      </c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9"/>
      <c r="AN115" s="20"/>
      <c r="AO115" s="18"/>
      <c r="AP115" s="18"/>
      <c r="AQ115" s="21">
        <f t="shared" si="11"/>
        <v>0</v>
      </c>
      <c r="AU115" s="39" t="e">
        <f>IF(AN115=0,””,IF(AN115&lt;MEDIAN(AN:AN),0,1))</f>
        <v>#NAME?</v>
      </c>
      <c r="AV115" s="38">
        <f t="shared" si="8"/>
        <v>0</v>
      </c>
      <c r="AW115" s="38">
        <f t="shared" si="9"/>
        <v>0</v>
      </c>
    </row>
    <row r="116" spans="1:54" x14ac:dyDescent="0.2">
      <c r="A116" s="1" t="s">
        <v>280</v>
      </c>
      <c r="B116" s="2" t="s">
        <v>281</v>
      </c>
      <c r="G116" s="2">
        <v>0</v>
      </c>
      <c r="H116" s="3" t="s">
        <v>277</v>
      </c>
      <c r="I116" s="3">
        <v>1</v>
      </c>
      <c r="J116" s="3">
        <v>2</v>
      </c>
      <c r="K116" s="4">
        <v>8.3000000000000007</v>
      </c>
      <c r="L116" s="16" t="s">
        <v>70</v>
      </c>
      <c r="M116" s="8" t="s">
        <v>71</v>
      </c>
      <c r="N116" s="8">
        <v>3</v>
      </c>
      <c r="O116" s="8">
        <v>27</v>
      </c>
      <c r="P116" s="8">
        <v>12</v>
      </c>
      <c r="Q116" s="8">
        <v>14</v>
      </c>
      <c r="R116" s="9">
        <v>0</v>
      </c>
      <c r="S116" s="8">
        <v>1</v>
      </c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9"/>
      <c r="AN116" s="20"/>
      <c r="AO116" s="18"/>
      <c r="AP116" s="18"/>
      <c r="AQ116" s="21">
        <f t="shared" si="11"/>
        <v>0</v>
      </c>
      <c r="AU116" s="39" t="e">
        <f>IF(AN116=0,””,IF(AN116&lt;MEDIAN(AN:AN),0,1))</f>
        <v>#NAME?</v>
      </c>
      <c r="AV116" s="38">
        <f t="shared" si="8"/>
        <v>0</v>
      </c>
      <c r="AW116" s="38">
        <f t="shared" si="9"/>
        <v>0</v>
      </c>
    </row>
    <row r="117" spans="1:54" x14ac:dyDescent="0.2">
      <c r="A117" s="1" t="s">
        <v>282</v>
      </c>
      <c r="B117" s="2" t="s">
        <v>283</v>
      </c>
      <c r="C117" s="123">
        <v>40622</v>
      </c>
      <c r="D117" s="2">
        <v>8</v>
      </c>
      <c r="E117" s="2">
        <v>0</v>
      </c>
      <c r="F117" s="2">
        <f t="shared" si="10"/>
        <v>96</v>
      </c>
      <c r="G117" s="2">
        <v>1</v>
      </c>
      <c r="H117" s="3" t="s">
        <v>277</v>
      </c>
      <c r="I117" s="3">
        <v>1</v>
      </c>
      <c r="J117" s="3">
        <v>2</v>
      </c>
      <c r="K117" s="4">
        <v>9</v>
      </c>
      <c r="L117" s="16" t="s">
        <v>37</v>
      </c>
      <c r="N117" s="8">
        <v>9</v>
      </c>
      <c r="Q117" s="8">
        <v>12</v>
      </c>
      <c r="R117" s="9">
        <v>1</v>
      </c>
      <c r="W117" s="17">
        <v>5.0769230769230766</v>
      </c>
      <c r="X117" s="17">
        <v>5.4615384615384617</v>
      </c>
      <c r="Y117" s="17">
        <v>5.2307692307692308</v>
      </c>
      <c r="Z117" s="17">
        <v>4.384615384615385</v>
      </c>
      <c r="AA117" s="17">
        <v>5.4615384615384617</v>
      </c>
      <c r="AB117" s="17">
        <v>3.2307692307692308</v>
      </c>
      <c r="AC117" s="17">
        <v>4.166666666666667</v>
      </c>
      <c r="AD117" s="17">
        <v>3.25</v>
      </c>
      <c r="AE117" s="17">
        <v>4.666666666666667</v>
      </c>
      <c r="AF117" s="17">
        <v>4.7692307692307692</v>
      </c>
      <c r="AG117" s="17">
        <v>4.1538461538461542</v>
      </c>
      <c r="AH117" s="17">
        <v>3.7692307692307692</v>
      </c>
      <c r="AI117" s="17">
        <v>5.615384615384615</v>
      </c>
      <c r="AJ117" s="17">
        <v>4.666666666666667</v>
      </c>
      <c r="AK117" s="17">
        <v>3.7777777777777777</v>
      </c>
      <c r="AL117" s="17">
        <v>5.2</v>
      </c>
      <c r="AM117" s="19">
        <v>4.2857142857142856</v>
      </c>
      <c r="AN117" s="20">
        <v>4.6058119658119656</v>
      </c>
      <c r="AO117" s="18">
        <v>4.2012820512820515</v>
      </c>
      <c r="AP117" s="18">
        <v>4.8076923076923075</v>
      </c>
      <c r="AQ117" s="21">
        <f t="shared" si="11"/>
        <v>4.4572649572649574</v>
      </c>
      <c r="AR117" s="15">
        <v>44</v>
      </c>
      <c r="AS117" s="15">
        <v>67</v>
      </c>
      <c r="AT117" s="15">
        <v>28.5</v>
      </c>
      <c r="AU117" s="39">
        <f>IF(AN117=0,””,IF(AN117&lt;MEDIAN(AN:AN),0,1))</f>
        <v>0</v>
      </c>
      <c r="AV117" s="38">
        <f t="shared" si="8"/>
        <v>0</v>
      </c>
      <c r="AW117" s="38">
        <f t="shared" si="9"/>
        <v>1</v>
      </c>
      <c r="AZ117">
        <v>4.6058119658119656</v>
      </c>
      <c r="BA117">
        <v>4.2012820512820515</v>
      </c>
      <c r="BB117">
        <v>4.8076923076923075</v>
      </c>
    </row>
    <row r="118" spans="1:54" x14ac:dyDescent="0.2">
      <c r="A118" s="1" t="s">
        <v>284</v>
      </c>
      <c r="B118" s="2" t="s">
        <v>285</v>
      </c>
      <c r="C118" s="123">
        <v>40515</v>
      </c>
      <c r="D118" s="2">
        <v>7</v>
      </c>
      <c r="F118" s="2">
        <f t="shared" si="10"/>
        <v>84</v>
      </c>
      <c r="G118" s="2">
        <v>0</v>
      </c>
      <c r="H118" s="3" t="s">
        <v>277</v>
      </c>
      <c r="I118" s="3">
        <v>1</v>
      </c>
      <c r="J118" s="3">
        <v>2</v>
      </c>
      <c r="K118" s="4">
        <v>8</v>
      </c>
      <c r="L118" s="16" t="s">
        <v>70</v>
      </c>
      <c r="M118" s="8" t="s">
        <v>71</v>
      </c>
      <c r="N118" s="8">
        <v>6</v>
      </c>
      <c r="O118" s="8">
        <v>9</v>
      </c>
      <c r="Q118" s="8">
        <v>12</v>
      </c>
      <c r="R118" s="9">
        <v>0</v>
      </c>
      <c r="S118" s="8">
        <v>1</v>
      </c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9"/>
      <c r="AN118" s="20"/>
      <c r="AO118" s="18"/>
      <c r="AP118" s="18"/>
      <c r="AQ118" s="21">
        <f t="shared" si="11"/>
        <v>0</v>
      </c>
      <c r="AU118" s="39" t="e">
        <f>IF(AN118=0,””,IF(AN118&lt;MEDIAN(AN:AN),0,1))</f>
        <v>#NAME?</v>
      </c>
      <c r="AV118" s="38">
        <f t="shared" si="8"/>
        <v>0</v>
      </c>
      <c r="AW118" s="38">
        <f t="shared" si="9"/>
        <v>0</v>
      </c>
    </row>
    <row r="119" spans="1:54" x14ac:dyDescent="0.2">
      <c r="A119" s="1" t="s">
        <v>286</v>
      </c>
      <c r="B119" s="2" t="s">
        <v>287</v>
      </c>
      <c r="G119" s="2">
        <v>1</v>
      </c>
      <c r="H119" s="3" t="s">
        <v>277</v>
      </c>
      <c r="I119" s="3">
        <v>1</v>
      </c>
      <c r="J119" s="3">
        <v>2</v>
      </c>
      <c r="K119" s="4">
        <v>9.1</v>
      </c>
      <c r="L119" s="16" t="s">
        <v>70</v>
      </c>
      <c r="M119" s="8" t="s">
        <v>71</v>
      </c>
      <c r="N119" s="8">
        <v>12</v>
      </c>
      <c r="O119" s="8">
        <v>12</v>
      </c>
      <c r="P119" s="8">
        <v>9</v>
      </c>
      <c r="Q119" s="8">
        <v>12</v>
      </c>
      <c r="R119" s="9">
        <v>1</v>
      </c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9"/>
      <c r="AN119" s="20"/>
      <c r="AO119" s="18"/>
      <c r="AP119" s="18"/>
      <c r="AQ119" s="21">
        <f t="shared" si="11"/>
        <v>0</v>
      </c>
      <c r="AU119" s="39" t="e">
        <f>IF(AN119=0,””,IF(AN119&lt;MEDIAN(AN:AN),0,1))</f>
        <v>#NAME?</v>
      </c>
      <c r="AV119" s="38">
        <f t="shared" si="8"/>
        <v>0</v>
      </c>
      <c r="AW119" s="38">
        <f t="shared" si="9"/>
        <v>0</v>
      </c>
    </row>
    <row r="120" spans="1:54" x14ac:dyDescent="0.2">
      <c r="A120" s="1" t="s">
        <v>288</v>
      </c>
      <c r="B120" s="2" t="s">
        <v>289</v>
      </c>
      <c r="G120" s="2">
        <v>0</v>
      </c>
      <c r="H120" s="3" t="s">
        <v>277</v>
      </c>
      <c r="I120" s="3">
        <v>1</v>
      </c>
      <c r="J120" s="3">
        <v>2</v>
      </c>
      <c r="K120" s="4">
        <v>9.1999999999999993</v>
      </c>
      <c r="L120" s="16" t="s">
        <v>70</v>
      </c>
      <c r="M120" s="8" t="s">
        <v>71</v>
      </c>
      <c r="N120" s="8">
        <v>9</v>
      </c>
      <c r="Q120" s="8">
        <v>12</v>
      </c>
      <c r="R120" s="9">
        <v>0</v>
      </c>
      <c r="S120" s="8">
        <v>1</v>
      </c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9"/>
      <c r="AN120" s="20"/>
      <c r="AO120" s="18"/>
      <c r="AP120" s="18"/>
      <c r="AQ120" s="21">
        <f t="shared" si="11"/>
        <v>0</v>
      </c>
      <c r="AU120" s="39" t="e">
        <f>IF(AN120=0,””,IF(AN120&lt;MEDIAN(AN:AN),0,1))</f>
        <v>#NAME?</v>
      </c>
      <c r="AV120" s="38">
        <f t="shared" si="8"/>
        <v>0</v>
      </c>
      <c r="AW120" s="38">
        <f t="shared" si="9"/>
        <v>0</v>
      </c>
    </row>
    <row r="121" spans="1:54" x14ac:dyDescent="0.2">
      <c r="A121" s="1" t="s">
        <v>290</v>
      </c>
      <c r="B121" s="2" t="s">
        <v>291</v>
      </c>
      <c r="G121" s="2">
        <v>0</v>
      </c>
      <c r="H121" s="3" t="s">
        <v>277</v>
      </c>
      <c r="I121" s="3">
        <v>1</v>
      </c>
      <c r="J121" s="3">
        <v>2</v>
      </c>
      <c r="K121" s="4">
        <v>9.3000000000000007</v>
      </c>
      <c r="L121" s="16" t="s">
        <v>70</v>
      </c>
      <c r="M121" s="8" t="s">
        <v>71</v>
      </c>
      <c r="N121" s="8">
        <v>9</v>
      </c>
      <c r="Q121" s="8">
        <v>11</v>
      </c>
      <c r="R121" s="9">
        <v>0</v>
      </c>
      <c r="S121" s="8">
        <v>1</v>
      </c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9"/>
      <c r="AN121" s="20"/>
      <c r="AO121" s="18"/>
      <c r="AP121" s="18"/>
      <c r="AQ121" s="21">
        <f t="shared" si="11"/>
        <v>0</v>
      </c>
      <c r="AU121" s="39" t="e">
        <f>IF(AN121=0,””,IF(AN121&lt;MEDIAN(AN:AN),0,1))</f>
        <v>#NAME?</v>
      </c>
      <c r="AV121" s="38">
        <f t="shared" si="8"/>
        <v>0</v>
      </c>
      <c r="AW121" s="38">
        <f t="shared" si="9"/>
        <v>0</v>
      </c>
    </row>
    <row r="122" spans="1:54" x14ac:dyDescent="0.2">
      <c r="A122" s="1" t="s">
        <v>292</v>
      </c>
      <c r="B122" s="2" t="s">
        <v>293</v>
      </c>
      <c r="G122" s="2">
        <v>0</v>
      </c>
      <c r="H122" s="3" t="s">
        <v>277</v>
      </c>
      <c r="I122" s="3">
        <v>1</v>
      </c>
      <c r="J122" s="3">
        <v>2</v>
      </c>
      <c r="K122" s="4">
        <v>9.3000000000000007</v>
      </c>
      <c r="L122" s="16" t="s">
        <v>70</v>
      </c>
      <c r="M122" s="8" t="s">
        <v>71</v>
      </c>
      <c r="N122" s="8">
        <v>9</v>
      </c>
      <c r="Q122" s="8">
        <v>11</v>
      </c>
      <c r="R122" s="9">
        <v>1</v>
      </c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9"/>
      <c r="AN122" s="20"/>
      <c r="AO122" s="18"/>
      <c r="AP122" s="18"/>
      <c r="AQ122" s="21">
        <f t="shared" si="11"/>
        <v>0</v>
      </c>
      <c r="AU122" s="39" t="e">
        <f>IF(AN122=0,””,IF(AN122&lt;MEDIAN(AN:AN),0,1))</f>
        <v>#NAME?</v>
      </c>
      <c r="AV122" s="38">
        <f t="shared" si="8"/>
        <v>0</v>
      </c>
      <c r="AW122" s="38">
        <f t="shared" si="9"/>
        <v>0</v>
      </c>
    </row>
    <row r="123" spans="1:54" x14ac:dyDescent="0.2">
      <c r="A123" s="1" t="s">
        <v>294</v>
      </c>
      <c r="B123" s="2" t="s">
        <v>295</v>
      </c>
      <c r="C123" s="123">
        <v>40622</v>
      </c>
      <c r="D123" s="2">
        <v>8</v>
      </c>
      <c r="E123" s="2">
        <v>0</v>
      </c>
      <c r="F123" s="2">
        <f t="shared" si="10"/>
        <v>96</v>
      </c>
      <c r="G123" s="2">
        <v>0</v>
      </c>
      <c r="H123" s="3" t="s">
        <v>277</v>
      </c>
      <c r="I123" s="3">
        <v>1</v>
      </c>
      <c r="J123" s="3">
        <v>2</v>
      </c>
      <c r="K123" s="4">
        <v>9.8000000000000007</v>
      </c>
      <c r="L123" s="16" t="s">
        <v>37</v>
      </c>
      <c r="N123" s="8">
        <v>7</v>
      </c>
      <c r="Q123" s="8">
        <v>13</v>
      </c>
      <c r="R123" s="9">
        <v>0</v>
      </c>
      <c r="S123" s="8">
        <v>1</v>
      </c>
      <c r="W123" s="17">
        <v>6</v>
      </c>
      <c r="X123" s="17">
        <v>4.8461538461538458</v>
      </c>
      <c r="Y123" s="17">
        <v>5.3076923076923075</v>
      </c>
      <c r="Z123" s="17">
        <v>4.6923076923076925</v>
      </c>
      <c r="AA123" s="17">
        <v>6.0769230769230766</v>
      </c>
      <c r="AB123" s="17">
        <v>3.8461538461538463</v>
      </c>
      <c r="AC123" s="17">
        <v>5</v>
      </c>
      <c r="AD123" s="17">
        <v>2.5833333333333335</v>
      </c>
      <c r="AE123" s="17">
        <v>3.5</v>
      </c>
      <c r="AF123" s="17">
        <v>4.0769230769230766</v>
      </c>
      <c r="AG123" s="17">
        <v>4.5384615384615383</v>
      </c>
      <c r="AH123" s="17">
        <v>4.8461538461538458</v>
      </c>
      <c r="AI123" s="17">
        <v>4.5384615384615383</v>
      </c>
      <c r="AJ123" s="17">
        <v>5.166666666666667</v>
      </c>
      <c r="AK123" s="17">
        <v>5.1111111111111107</v>
      </c>
      <c r="AL123" s="17">
        <v>5.4</v>
      </c>
      <c r="AM123" s="19">
        <v>5.2142857142857144</v>
      </c>
      <c r="AN123" s="20">
        <v>5.0124786324786328</v>
      </c>
      <c r="AO123" s="18">
        <v>3.93974358974359</v>
      </c>
      <c r="AP123" s="18">
        <v>5.1282051282051286</v>
      </c>
      <c r="AQ123" s="21">
        <f t="shared" si="11"/>
        <v>4.9155982905982905</v>
      </c>
      <c r="AR123" s="15">
        <v>157.5</v>
      </c>
      <c r="AS123" s="15">
        <v>84</v>
      </c>
      <c r="AT123" s="15">
        <v>137</v>
      </c>
      <c r="AU123" s="39">
        <f>IF(AN123=0,””,IF(AN123&lt;MEDIAN(AN:AN),0,1))</f>
        <v>1</v>
      </c>
      <c r="AV123" s="38">
        <f t="shared" si="8"/>
        <v>0</v>
      </c>
      <c r="AW123" s="38">
        <f t="shared" si="9"/>
        <v>1</v>
      </c>
      <c r="AZ123">
        <v>5.0124786324786328</v>
      </c>
      <c r="BA123">
        <v>3.93974358974359</v>
      </c>
      <c r="BB123">
        <v>5.1282051282051286</v>
      </c>
    </row>
    <row r="124" spans="1:54" x14ac:dyDescent="0.2">
      <c r="A124" s="1" t="s">
        <v>296</v>
      </c>
      <c r="B124" s="2" t="s">
        <v>297</v>
      </c>
      <c r="G124" s="2">
        <v>1</v>
      </c>
      <c r="H124" s="3" t="s">
        <v>277</v>
      </c>
      <c r="I124" s="3">
        <v>1</v>
      </c>
      <c r="J124" s="3">
        <v>2</v>
      </c>
      <c r="K124" s="4">
        <v>8.1</v>
      </c>
      <c r="L124" s="16" t="s">
        <v>70</v>
      </c>
      <c r="M124" s="8" t="s">
        <v>71</v>
      </c>
      <c r="N124" s="8">
        <v>5</v>
      </c>
      <c r="O124" s="8">
        <v>7</v>
      </c>
      <c r="Q124" s="8">
        <v>11</v>
      </c>
      <c r="R124" s="9">
        <v>0</v>
      </c>
      <c r="S124" s="8">
        <v>1</v>
      </c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9"/>
      <c r="AN124" s="20"/>
      <c r="AO124" s="18"/>
      <c r="AP124" s="18"/>
      <c r="AQ124" s="21">
        <f t="shared" si="11"/>
        <v>0</v>
      </c>
      <c r="AU124" s="39" t="e">
        <f>IF(AN124=0,””,IF(AN124&lt;MEDIAN(AN:AN),0,1))</f>
        <v>#NAME?</v>
      </c>
      <c r="AV124" s="38">
        <f t="shared" si="8"/>
        <v>0</v>
      </c>
      <c r="AW124" s="38">
        <f t="shared" si="9"/>
        <v>0</v>
      </c>
    </row>
    <row r="125" spans="1:54" x14ac:dyDescent="0.2">
      <c r="A125" s="1" t="s">
        <v>298</v>
      </c>
      <c r="B125" s="2" t="s">
        <v>299</v>
      </c>
      <c r="C125" s="123">
        <v>40650</v>
      </c>
      <c r="D125" s="2">
        <v>8</v>
      </c>
      <c r="F125" s="2">
        <f t="shared" si="10"/>
        <v>96</v>
      </c>
      <c r="G125" s="2">
        <v>0</v>
      </c>
      <c r="H125" s="3" t="s">
        <v>277</v>
      </c>
      <c r="I125" s="3">
        <v>1</v>
      </c>
      <c r="J125" s="3">
        <v>2</v>
      </c>
      <c r="K125" s="4">
        <v>9.4</v>
      </c>
      <c r="L125" s="16" t="s">
        <v>37</v>
      </c>
      <c r="M125" s="8" t="s">
        <v>71</v>
      </c>
      <c r="N125" s="8">
        <v>8</v>
      </c>
      <c r="Q125" s="8">
        <v>12</v>
      </c>
      <c r="R125" s="9">
        <v>1</v>
      </c>
      <c r="W125" s="17">
        <v>3.3076923076923075</v>
      </c>
      <c r="X125" s="17">
        <v>4.9230769230769234</v>
      </c>
      <c r="Y125" s="17">
        <v>5.3076923076923075</v>
      </c>
      <c r="Z125" s="17">
        <v>4.384615384615385</v>
      </c>
      <c r="AA125" s="17">
        <v>5.615384615384615</v>
      </c>
      <c r="AB125" s="17">
        <v>1.8461538461538463</v>
      </c>
      <c r="AC125" s="17">
        <v>5.5</v>
      </c>
      <c r="AD125" s="17">
        <v>3.5833333333333335</v>
      </c>
      <c r="AE125" s="17">
        <v>4.833333333333333</v>
      </c>
      <c r="AF125" s="17">
        <v>3.8461538461538463</v>
      </c>
      <c r="AG125" s="17">
        <v>5.9230769230769234</v>
      </c>
      <c r="AH125" s="17">
        <v>5.8461538461538458</v>
      </c>
      <c r="AI125" s="17">
        <v>5.7692307692307692</v>
      </c>
      <c r="AJ125" s="17">
        <v>5.5</v>
      </c>
      <c r="AK125" s="17">
        <v>4.7777777777777777</v>
      </c>
      <c r="AL125" s="17">
        <v>5.8</v>
      </c>
      <c r="AM125" s="19">
        <v>5.1428571428571432</v>
      </c>
      <c r="AN125" s="20">
        <v>5.5386324786324783</v>
      </c>
      <c r="AO125" s="18">
        <v>4.7371794871794872</v>
      </c>
      <c r="AP125" s="18">
        <v>4.2307692307692299</v>
      </c>
      <c r="AQ125" s="21">
        <f t="shared" si="11"/>
        <v>5.4732905982905979</v>
      </c>
      <c r="AR125" s="22">
        <v>29</v>
      </c>
      <c r="AS125" s="22">
        <v>10.5</v>
      </c>
      <c r="AT125" s="22">
        <v>143</v>
      </c>
      <c r="AU125" s="39">
        <f>IF(AN125=0,””,IF(AN125&lt;MEDIAN(AN:AN),0,1))</f>
        <v>1</v>
      </c>
      <c r="AV125" s="38">
        <f t="shared" si="8"/>
        <v>1</v>
      </c>
      <c r="AW125" s="38">
        <f t="shared" si="9"/>
        <v>0</v>
      </c>
      <c r="AZ125">
        <v>5.5386324786324783</v>
      </c>
      <c r="BA125">
        <v>4.7371794871794872</v>
      </c>
      <c r="BB125">
        <v>4.2307692307692299</v>
      </c>
    </row>
    <row r="126" spans="1:54" x14ac:dyDescent="0.2">
      <c r="A126" s="1" t="s">
        <v>300</v>
      </c>
      <c r="B126" s="2" t="s">
        <v>301</v>
      </c>
      <c r="C126" s="123">
        <v>40782</v>
      </c>
      <c r="D126" s="2">
        <v>7</v>
      </c>
      <c r="E126" s="2">
        <v>7</v>
      </c>
      <c r="F126" s="2">
        <f t="shared" si="10"/>
        <v>91</v>
      </c>
      <c r="G126" s="2">
        <v>1</v>
      </c>
      <c r="H126" s="3" t="s">
        <v>277</v>
      </c>
      <c r="I126" s="3">
        <v>1</v>
      </c>
      <c r="J126" s="3">
        <v>2</v>
      </c>
      <c r="K126" s="4">
        <v>8.4</v>
      </c>
      <c r="L126" s="16" t="s">
        <v>40</v>
      </c>
      <c r="W126" s="17">
        <v>5.0769230769230766</v>
      </c>
      <c r="X126" s="17">
        <v>5</v>
      </c>
      <c r="Y126" s="17">
        <v>5.8461538461538458</v>
      </c>
      <c r="Z126" s="17">
        <v>5.3076923076923075</v>
      </c>
      <c r="AA126" s="17">
        <v>5.8461538461538458</v>
      </c>
      <c r="AB126" s="17">
        <v>3.1538461538461537</v>
      </c>
      <c r="AC126" s="17">
        <v>2.9166666666666665</v>
      </c>
      <c r="AD126" s="17">
        <v>4.166666666666667</v>
      </c>
      <c r="AE126" s="17">
        <v>3.75</v>
      </c>
      <c r="AF126" s="17">
        <v>3.7692307692307692</v>
      </c>
      <c r="AG126" s="17">
        <v>4.7692307692307692</v>
      </c>
      <c r="AH126" s="17">
        <v>4.0769230769230766</v>
      </c>
      <c r="AI126" s="17">
        <v>4.6923076923076925</v>
      </c>
      <c r="AJ126" s="17">
        <v>4.75</v>
      </c>
      <c r="AK126" s="17">
        <v>4.666666666666667</v>
      </c>
      <c r="AL126" s="17">
        <v>5</v>
      </c>
      <c r="AM126" s="19">
        <v>4.7857142857142856</v>
      </c>
      <c r="AN126" s="20">
        <v>4.6371794871794876</v>
      </c>
      <c r="AO126" s="18">
        <v>3.8743589743589744</v>
      </c>
      <c r="AP126" s="18">
        <v>5.0384615384615383</v>
      </c>
      <c r="AQ126" s="21">
        <f t="shared" si="11"/>
        <v>4.5464743589743595</v>
      </c>
      <c r="AU126" s="39">
        <f>IF(AN126=0,””,IF(AN126&lt;MEDIAN(AN:AN),0,1))</f>
        <v>0</v>
      </c>
      <c r="AV126" s="38">
        <f t="shared" si="8"/>
        <v>0</v>
      </c>
      <c r="AW126" s="38">
        <f t="shared" si="9"/>
        <v>1</v>
      </c>
      <c r="AZ126">
        <v>4.6371794871794876</v>
      </c>
      <c r="BA126">
        <v>3.8743589743589744</v>
      </c>
      <c r="BB126">
        <v>5.0384615384615383</v>
      </c>
    </row>
    <row r="127" spans="1:54" x14ac:dyDescent="0.2">
      <c r="A127" s="1" t="s">
        <v>302</v>
      </c>
      <c r="B127" s="2" t="s">
        <v>303</v>
      </c>
      <c r="G127" s="2">
        <v>1</v>
      </c>
      <c r="H127" s="3" t="s">
        <v>277</v>
      </c>
      <c r="I127" s="3">
        <v>1</v>
      </c>
      <c r="J127" s="3">
        <v>2</v>
      </c>
      <c r="K127" s="4">
        <v>7.5</v>
      </c>
      <c r="L127" s="16" t="s">
        <v>70</v>
      </c>
      <c r="M127" s="8" t="s">
        <v>71</v>
      </c>
      <c r="N127" s="8">
        <v>14</v>
      </c>
      <c r="O127" s="8">
        <v>8</v>
      </c>
      <c r="P127" s="8">
        <v>9</v>
      </c>
      <c r="Q127" s="8">
        <v>15</v>
      </c>
      <c r="R127" s="9">
        <v>0</v>
      </c>
      <c r="S127" s="8">
        <v>1</v>
      </c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9"/>
      <c r="AN127" s="20"/>
      <c r="AO127" s="18"/>
      <c r="AP127" s="18"/>
      <c r="AQ127" s="21">
        <f t="shared" si="11"/>
        <v>0</v>
      </c>
      <c r="AU127" s="39" t="e">
        <f>IF(AN127=0,””,IF(AN127&lt;MEDIAN(AN:AN),0,1))</f>
        <v>#NAME?</v>
      </c>
      <c r="AV127" s="38">
        <f t="shared" si="8"/>
        <v>0</v>
      </c>
      <c r="AW127" s="38">
        <f t="shared" si="9"/>
        <v>0</v>
      </c>
    </row>
    <row r="128" spans="1:54" x14ac:dyDescent="0.2">
      <c r="A128" s="1" t="s">
        <v>304</v>
      </c>
      <c r="B128" s="2" t="s">
        <v>305</v>
      </c>
      <c r="G128" s="2">
        <v>0</v>
      </c>
      <c r="H128" s="3" t="s">
        <v>277</v>
      </c>
      <c r="I128" s="3">
        <v>1</v>
      </c>
      <c r="J128" s="3">
        <v>2</v>
      </c>
      <c r="K128" s="4">
        <v>8.6999999999999993</v>
      </c>
      <c r="L128" s="16" t="s">
        <v>70</v>
      </c>
      <c r="M128" s="8" t="s">
        <v>71</v>
      </c>
      <c r="N128" s="8">
        <v>10</v>
      </c>
      <c r="Q128" s="8">
        <v>12</v>
      </c>
      <c r="R128" s="9">
        <v>1</v>
      </c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9"/>
      <c r="AN128" s="20"/>
      <c r="AO128" s="18"/>
      <c r="AP128" s="18"/>
      <c r="AQ128" s="21">
        <f t="shared" si="11"/>
        <v>0</v>
      </c>
      <c r="AU128" s="39" t="e">
        <f>IF(AN128=0,””,IF(AN128&lt;MEDIAN(AN:AN),0,1))</f>
        <v>#NAME?</v>
      </c>
      <c r="AV128" s="38">
        <f t="shared" si="8"/>
        <v>0</v>
      </c>
      <c r="AW128" s="38">
        <f t="shared" si="9"/>
        <v>0</v>
      </c>
    </row>
    <row r="129" spans="1:137" x14ac:dyDescent="0.2">
      <c r="A129" s="1" t="s">
        <v>306</v>
      </c>
      <c r="B129" s="2" t="s">
        <v>307</v>
      </c>
      <c r="G129" s="2">
        <v>1</v>
      </c>
      <c r="H129" s="3" t="s">
        <v>277</v>
      </c>
      <c r="I129" s="3">
        <v>1</v>
      </c>
      <c r="J129" s="3">
        <v>2</v>
      </c>
      <c r="K129" s="4">
        <v>8.4</v>
      </c>
      <c r="L129" s="16" t="s">
        <v>70</v>
      </c>
      <c r="M129" s="8" t="s">
        <v>71</v>
      </c>
      <c r="N129" s="8">
        <v>11</v>
      </c>
      <c r="Q129" s="8">
        <v>20</v>
      </c>
      <c r="R129" s="9">
        <v>1</v>
      </c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9"/>
      <c r="AN129" s="20"/>
      <c r="AO129" s="18"/>
      <c r="AP129" s="18"/>
      <c r="AQ129" s="21">
        <f t="shared" si="11"/>
        <v>0</v>
      </c>
      <c r="AU129" s="39" t="e">
        <f>IF(AN129=0,””,IF(AN129&lt;MEDIAN(AN:AN),0,1))</f>
        <v>#NAME?</v>
      </c>
      <c r="AV129" s="38">
        <f t="shared" si="8"/>
        <v>0</v>
      </c>
      <c r="AW129" s="38">
        <f t="shared" si="9"/>
        <v>0</v>
      </c>
    </row>
    <row r="130" spans="1:137" x14ac:dyDescent="0.2">
      <c r="A130" s="1" t="s">
        <v>308</v>
      </c>
      <c r="B130" s="2" t="s">
        <v>309</v>
      </c>
      <c r="C130" s="123">
        <v>40746</v>
      </c>
      <c r="D130" s="2">
        <v>7</v>
      </c>
      <c r="E130" s="2">
        <v>8</v>
      </c>
      <c r="F130" s="2">
        <f t="shared" si="10"/>
        <v>92</v>
      </c>
      <c r="G130" s="2">
        <v>0</v>
      </c>
      <c r="H130" s="3" t="s">
        <v>277</v>
      </c>
      <c r="I130" s="3">
        <v>1</v>
      </c>
      <c r="J130" s="3">
        <v>2</v>
      </c>
      <c r="K130" s="4">
        <v>8.6</v>
      </c>
      <c r="L130" s="16" t="s">
        <v>37</v>
      </c>
      <c r="N130" s="8">
        <v>9</v>
      </c>
      <c r="Q130" s="8">
        <v>14</v>
      </c>
      <c r="R130" s="9">
        <v>0</v>
      </c>
      <c r="S130" s="8">
        <v>1</v>
      </c>
      <c r="W130" s="17">
        <v>4.1538461538461542</v>
      </c>
      <c r="X130" s="17">
        <v>3.6923076923076925</v>
      </c>
      <c r="Y130" s="17">
        <v>3.1538461538461537</v>
      </c>
      <c r="Z130" s="17">
        <v>3.6153846153846154</v>
      </c>
      <c r="AA130" s="17">
        <v>4.384615384615385</v>
      </c>
      <c r="AB130" s="17">
        <v>3.0769230769230771</v>
      </c>
      <c r="AC130" s="17">
        <v>3.5833333333333335</v>
      </c>
      <c r="AD130" s="17">
        <v>4.25</v>
      </c>
      <c r="AE130" s="17">
        <v>3.5833333333333335</v>
      </c>
      <c r="AF130" s="17">
        <v>2.4615384615384617</v>
      </c>
      <c r="AG130" s="17">
        <v>4.615384615384615</v>
      </c>
      <c r="AH130" s="17">
        <v>4.6923076923076925</v>
      </c>
      <c r="AI130" s="17">
        <v>5.0769230769230766</v>
      </c>
      <c r="AJ130" s="17">
        <v>5.083333333333333</v>
      </c>
      <c r="AK130" s="17">
        <v>4.4444444444444446</v>
      </c>
      <c r="AL130" s="17">
        <v>4.4000000000000004</v>
      </c>
      <c r="AM130" s="19">
        <v>4.4285714285714288</v>
      </c>
      <c r="AN130" s="20">
        <v>4.7394017094017089</v>
      </c>
      <c r="AO130" s="18">
        <v>3.6987179487179489</v>
      </c>
      <c r="AP130" s="18">
        <v>3.6794871794871793</v>
      </c>
      <c r="AQ130" s="21">
        <f t="shared" si="11"/>
        <v>4.8242521367521363</v>
      </c>
      <c r="AR130" s="15">
        <v>160.5</v>
      </c>
      <c r="AS130" s="15">
        <v>84</v>
      </c>
      <c r="AT130" s="15">
        <v>211.5</v>
      </c>
      <c r="AU130" s="39">
        <f>IF(AN130=0,””,IF(AN130&lt;MEDIAN(AN:AN),0,1))</f>
        <v>1</v>
      </c>
      <c r="AV130" s="38">
        <f t="shared" ref="AV130:AV193" si="12">IF(AO130&lt;MEDIAN(AO:AO),0,1)</f>
        <v>0</v>
      </c>
      <c r="AW130" s="38">
        <f t="shared" ref="AW130:AW193" si="13">IF(AP130&lt;MEDIAN(AP:AP),0,1)</f>
        <v>0</v>
      </c>
      <c r="AZ130">
        <v>4.7394017094017089</v>
      </c>
      <c r="BA130">
        <v>3.6987179487179489</v>
      </c>
      <c r="BB130">
        <v>3.6794871794871793</v>
      </c>
    </row>
    <row r="131" spans="1:137" x14ac:dyDescent="0.2">
      <c r="A131" s="1" t="s">
        <v>310</v>
      </c>
      <c r="B131" s="2" t="s">
        <v>311</v>
      </c>
      <c r="C131" s="123">
        <v>40898</v>
      </c>
      <c r="D131" s="2">
        <v>7</v>
      </c>
      <c r="E131" s="2">
        <v>3</v>
      </c>
      <c r="F131" s="2">
        <f t="shared" ref="F131:F194" si="14">(D131*12)+E131</f>
        <v>87</v>
      </c>
      <c r="G131" s="2">
        <v>1</v>
      </c>
      <c r="H131" s="3" t="s">
        <v>277</v>
      </c>
      <c r="I131" s="3">
        <v>1</v>
      </c>
      <c r="J131" s="3">
        <v>2</v>
      </c>
      <c r="K131" s="4">
        <v>8.6</v>
      </c>
      <c r="L131" s="16" t="s">
        <v>40</v>
      </c>
      <c r="W131" s="17">
        <v>3.3636363636363638</v>
      </c>
      <c r="X131" s="17">
        <v>3.8333333333333335</v>
      </c>
      <c r="Y131" s="17">
        <v>3.9166666666666665</v>
      </c>
      <c r="Z131" s="17">
        <v>4.333333333333333</v>
      </c>
      <c r="AA131" s="17">
        <v>4.2727272727272725</v>
      </c>
      <c r="AB131" s="17">
        <v>4.583333333333333</v>
      </c>
      <c r="AC131" s="17">
        <v>4.2727272727272725</v>
      </c>
      <c r="AD131" s="17">
        <v>4.7272727272727275</v>
      </c>
      <c r="AE131" s="17">
        <v>4.166666666666667</v>
      </c>
      <c r="AF131" s="17">
        <v>4.1818181818181817</v>
      </c>
      <c r="AG131" s="17">
        <v>3.9230769230769229</v>
      </c>
      <c r="AH131" s="17">
        <v>3.8333333333333335</v>
      </c>
      <c r="AI131" s="17">
        <v>4.3076923076923075</v>
      </c>
      <c r="AJ131" s="17">
        <v>4.7272727272727275</v>
      </c>
      <c r="AK131" s="17">
        <v>3</v>
      </c>
      <c r="AL131" s="17">
        <v>4.2</v>
      </c>
      <c r="AM131" s="19">
        <v>3.4615384615384617</v>
      </c>
      <c r="AN131" s="20">
        <v>4.0136596736596735</v>
      </c>
      <c r="AO131" s="18">
        <v>4.2543123543123551</v>
      </c>
      <c r="AP131" s="18">
        <v>4.0505050505050502</v>
      </c>
      <c r="AQ131" s="21">
        <f t="shared" si="11"/>
        <v>3.9670745920745922</v>
      </c>
      <c r="AU131" s="39">
        <f>IF(AN131=0,””,IF(AN131&lt;MEDIAN(AN:AN),0,1))</f>
        <v>0</v>
      </c>
      <c r="AV131" s="38">
        <f t="shared" si="12"/>
        <v>0</v>
      </c>
      <c r="AW131" s="38">
        <f t="shared" si="13"/>
        <v>0</v>
      </c>
      <c r="AZ131">
        <v>4.0136596736596735</v>
      </c>
      <c r="BA131">
        <v>4.2543123543123551</v>
      </c>
      <c r="BB131">
        <v>4.0505050505050502</v>
      </c>
    </row>
    <row r="132" spans="1:137" x14ac:dyDescent="0.2">
      <c r="A132" s="1" t="s">
        <v>312</v>
      </c>
      <c r="B132" s="2" t="s">
        <v>313</v>
      </c>
      <c r="C132" s="123">
        <v>40621</v>
      </c>
      <c r="D132" s="2">
        <v>7</v>
      </c>
      <c r="F132" s="2">
        <f t="shared" si="14"/>
        <v>84</v>
      </c>
      <c r="G132" s="2">
        <v>0</v>
      </c>
      <c r="H132" s="3" t="s">
        <v>277</v>
      </c>
      <c r="I132" s="3">
        <v>1</v>
      </c>
      <c r="J132" s="3">
        <v>2</v>
      </c>
      <c r="K132" s="4">
        <v>8.5</v>
      </c>
      <c r="L132" s="16" t="s">
        <v>37</v>
      </c>
      <c r="N132" s="8">
        <v>13</v>
      </c>
      <c r="O132" s="8">
        <v>9</v>
      </c>
      <c r="Q132" s="8">
        <v>13</v>
      </c>
      <c r="R132" s="9">
        <v>1</v>
      </c>
      <c r="W132" s="17">
        <v>4.384615384615385</v>
      </c>
      <c r="X132" s="17">
        <v>3.9230769230769229</v>
      </c>
      <c r="Y132" s="17">
        <v>4.083333333333333</v>
      </c>
      <c r="Z132" s="17">
        <v>4.0769230769230766</v>
      </c>
      <c r="AA132" s="17">
        <v>4.384615384615385</v>
      </c>
      <c r="AB132" s="17">
        <v>3.2307692307692308</v>
      </c>
      <c r="AC132" s="17">
        <v>3.9166666666666665</v>
      </c>
      <c r="AD132" s="17">
        <v>4.25</v>
      </c>
      <c r="AE132" s="17">
        <v>3.75</v>
      </c>
      <c r="AF132" s="17">
        <v>4.0769230769230766</v>
      </c>
      <c r="AG132" s="17">
        <v>3.6923076923076925</v>
      </c>
      <c r="AH132" s="17">
        <v>4.25</v>
      </c>
      <c r="AI132" s="17">
        <v>4.416666666666667</v>
      </c>
      <c r="AJ132" s="17">
        <v>4.666666666666667</v>
      </c>
      <c r="AK132" s="17">
        <v>3.7777777777777777</v>
      </c>
      <c r="AL132" s="17">
        <v>4.2</v>
      </c>
      <c r="AM132" s="19">
        <v>3.9285714285714284</v>
      </c>
      <c r="AN132" s="20">
        <v>4.2622222222222224</v>
      </c>
      <c r="AO132" s="18">
        <v>3.937179487179487</v>
      </c>
      <c r="AP132" s="18">
        <v>4.0138888888888884</v>
      </c>
      <c r="AQ132" s="21">
        <f t="shared" si="11"/>
        <v>4.2777777777777786</v>
      </c>
      <c r="AR132" s="15">
        <v>-34.5</v>
      </c>
      <c r="AS132" s="15">
        <v>37.5</v>
      </c>
      <c r="AT132" s="15">
        <v>20</v>
      </c>
      <c r="AU132" s="39">
        <f>IF(AN132=0,””,IF(AN132&lt;MEDIAN(AN:AN),0,1))</f>
        <v>0</v>
      </c>
      <c r="AV132" s="38">
        <f t="shared" si="12"/>
        <v>0</v>
      </c>
      <c r="AW132" s="38">
        <f t="shared" si="13"/>
        <v>0</v>
      </c>
      <c r="AZ132">
        <v>4.2622222222222224</v>
      </c>
      <c r="BA132">
        <v>3.937179487179487</v>
      </c>
      <c r="BB132">
        <v>4.0138888888888884</v>
      </c>
    </row>
    <row r="133" spans="1:137" x14ac:dyDescent="0.2">
      <c r="A133" s="1" t="s">
        <v>314</v>
      </c>
      <c r="B133" s="2" t="s">
        <v>315</v>
      </c>
      <c r="G133" s="2">
        <v>1</v>
      </c>
      <c r="H133" s="3" t="s">
        <v>277</v>
      </c>
      <c r="I133" s="3">
        <v>1</v>
      </c>
      <c r="J133" s="3">
        <v>2</v>
      </c>
      <c r="K133" s="4">
        <v>6.3</v>
      </c>
      <c r="L133" s="16" t="s">
        <v>70</v>
      </c>
      <c r="M133" s="8" t="s">
        <v>71</v>
      </c>
      <c r="N133" s="8">
        <v>3</v>
      </c>
      <c r="O133" s="8">
        <v>11</v>
      </c>
      <c r="Q133" s="8">
        <v>12</v>
      </c>
      <c r="R133" s="9">
        <v>1</v>
      </c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9"/>
      <c r="AN133" s="20"/>
      <c r="AO133" s="18"/>
      <c r="AP133" s="18"/>
      <c r="AQ133" s="21">
        <f t="shared" si="11"/>
        <v>0</v>
      </c>
      <c r="AU133" s="39" t="e">
        <f>IF(AN133=0,””,IF(AN133&lt;MEDIAN(AN:AN),0,1))</f>
        <v>#NAME?</v>
      </c>
      <c r="AV133" s="38">
        <f t="shared" si="12"/>
        <v>0</v>
      </c>
      <c r="AW133" s="38">
        <f t="shared" si="13"/>
        <v>0</v>
      </c>
    </row>
    <row r="134" spans="1:137" x14ac:dyDescent="0.2">
      <c r="A134" s="1" t="s">
        <v>316</v>
      </c>
      <c r="B134" s="2" t="s">
        <v>317</v>
      </c>
      <c r="C134" s="123">
        <v>40767</v>
      </c>
      <c r="D134" s="2">
        <v>7</v>
      </c>
      <c r="E134" s="2">
        <v>7</v>
      </c>
      <c r="F134" s="2">
        <f t="shared" si="14"/>
        <v>91</v>
      </c>
      <c r="G134" s="2">
        <v>1</v>
      </c>
      <c r="H134" s="3" t="s">
        <v>277</v>
      </c>
      <c r="I134" s="3">
        <v>1</v>
      </c>
      <c r="J134" s="3">
        <v>2</v>
      </c>
      <c r="K134" s="4">
        <v>9.6</v>
      </c>
      <c r="L134" s="16" t="s">
        <v>37</v>
      </c>
      <c r="M134" s="8" t="s">
        <v>318</v>
      </c>
      <c r="N134" s="8">
        <v>14</v>
      </c>
      <c r="O134" s="8">
        <v>16</v>
      </c>
      <c r="P134" s="8">
        <v>9</v>
      </c>
      <c r="Q134" s="8">
        <v>12</v>
      </c>
      <c r="R134" s="9">
        <v>1</v>
      </c>
      <c r="W134" s="17">
        <v>5.3076923076923075</v>
      </c>
      <c r="X134" s="17">
        <v>5.7692307692307692</v>
      </c>
      <c r="Y134" s="17">
        <v>5.7692307692307692</v>
      </c>
      <c r="Z134" s="17">
        <v>5.6923076923076925</v>
      </c>
      <c r="AA134" s="17">
        <v>6.384615384615385</v>
      </c>
      <c r="AB134" s="17">
        <v>1.4615384615384615</v>
      </c>
      <c r="AC134" s="17">
        <v>2.5</v>
      </c>
      <c r="AD134" s="17">
        <v>1.8333333333333333</v>
      </c>
      <c r="AE134" s="17">
        <v>4</v>
      </c>
      <c r="AF134" s="17">
        <v>3.1538461538461537</v>
      </c>
      <c r="AG134" s="17">
        <v>5.9230769230769234</v>
      </c>
      <c r="AH134" s="17">
        <v>6.384615384615385</v>
      </c>
      <c r="AI134" s="17">
        <v>5</v>
      </c>
      <c r="AJ134" s="17">
        <v>6.25</v>
      </c>
      <c r="AK134" s="17">
        <v>5.4444444444444446</v>
      </c>
      <c r="AL134" s="17">
        <v>5</v>
      </c>
      <c r="AM134" s="19">
        <v>5.2857142857142856</v>
      </c>
      <c r="AN134" s="20">
        <v>5.6158119658119663</v>
      </c>
      <c r="AO134" s="18">
        <v>3.4820512820512817</v>
      </c>
      <c r="AP134" s="18">
        <v>5.0641025641025648</v>
      </c>
      <c r="AQ134" s="21">
        <f t="shared" si="11"/>
        <v>5.7697649572649574</v>
      </c>
      <c r="AR134" s="15">
        <v>11.5</v>
      </c>
      <c r="AS134" s="15">
        <v>121</v>
      </c>
      <c r="AT134" s="15">
        <v>53</v>
      </c>
      <c r="AU134" s="39">
        <f>IF(AN134=0,””,IF(AN134&lt;MEDIAN(AN:AN),0,1))</f>
        <v>1</v>
      </c>
      <c r="AV134" s="38">
        <f t="shared" si="12"/>
        <v>0</v>
      </c>
      <c r="AW134" s="38">
        <f t="shared" si="13"/>
        <v>1</v>
      </c>
      <c r="AZ134">
        <v>5.6158119658119663</v>
      </c>
      <c r="BA134">
        <v>3.4820512820512817</v>
      </c>
      <c r="BB134">
        <v>5.0641025641025648</v>
      </c>
    </row>
    <row r="135" spans="1:137" x14ac:dyDescent="0.2">
      <c r="A135" s="1" t="s">
        <v>319</v>
      </c>
      <c r="B135" s="2" t="s">
        <v>320</v>
      </c>
      <c r="C135" s="123">
        <v>40870</v>
      </c>
      <c r="D135" s="2">
        <v>7</v>
      </c>
      <c r="E135" s="2">
        <v>4</v>
      </c>
      <c r="F135" s="2">
        <f t="shared" si="14"/>
        <v>88</v>
      </c>
      <c r="G135" s="2">
        <v>1</v>
      </c>
      <c r="H135" s="3" t="s">
        <v>277</v>
      </c>
      <c r="I135" s="3">
        <v>1</v>
      </c>
      <c r="J135" s="3">
        <v>2</v>
      </c>
      <c r="K135" s="4">
        <v>7.6</v>
      </c>
      <c r="L135" s="16" t="s">
        <v>37</v>
      </c>
      <c r="N135" s="8">
        <v>3</v>
      </c>
      <c r="O135" s="8">
        <v>24</v>
      </c>
      <c r="P135" s="8" t="s">
        <v>321</v>
      </c>
      <c r="Q135" s="8">
        <v>19</v>
      </c>
      <c r="R135" s="9">
        <v>0</v>
      </c>
      <c r="S135" s="8">
        <v>1</v>
      </c>
      <c r="W135" s="17">
        <v>4.7692307692307692</v>
      </c>
      <c r="X135" s="17">
        <v>5.0769230769230766</v>
      </c>
      <c r="Y135" s="17">
        <v>3.8461538461538463</v>
      </c>
      <c r="Z135" s="17">
        <v>3.9230769230769229</v>
      </c>
      <c r="AA135" s="17">
        <v>4.2307692307692308</v>
      </c>
      <c r="AB135" s="17">
        <v>3.3076923076923075</v>
      </c>
      <c r="AC135" s="17">
        <v>4.25</v>
      </c>
      <c r="AD135" s="17">
        <v>3.4166666666666665</v>
      </c>
      <c r="AE135" s="17">
        <v>3.5</v>
      </c>
      <c r="AF135" s="17">
        <v>3</v>
      </c>
      <c r="AG135" s="17">
        <v>4.6923076923076925</v>
      </c>
      <c r="AH135" s="17">
        <v>3.9230769230769229</v>
      </c>
      <c r="AI135" s="17">
        <v>4.4615384615384617</v>
      </c>
      <c r="AJ135" s="17">
        <v>3.8333333333333335</v>
      </c>
      <c r="AK135" s="17">
        <v>3.4444444444444446</v>
      </c>
      <c r="AL135" s="17">
        <v>4.8</v>
      </c>
      <c r="AM135" s="19">
        <v>3.9285714285714284</v>
      </c>
      <c r="AN135" s="20">
        <v>4.0924786324786329</v>
      </c>
      <c r="AO135" s="18">
        <v>3.7717948717948717</v>
      </c>
      <c r="AP135" s="18">
        <v>4.1923076923076925</v>
      </c>
      <c r="AQ135" s="21">
        <f t="shared" si="11"/>
        <v>3.9155982905982909</v>
      </c>
      <c r="AR135" s="15">
        <v>32.5</v>
      </c>
      <c r="AS135" s="15">
        <v>42</v>
      </c>
      <c r="AT135" s="15">
        <v>138</v>
      </c>
      <c r="AU135" s="39">
        <f>IF(AN135=0,””,IF(AN135&lt;MEDIAN(AN:AN),0,1))</f>
        <v>0</v>
      </c>
      <c r="AV135" s="38">
        <f t="shared" si="12"/>
        <v>0</v>
      </c>
      <c r="AW135" s="38">
        <f t="shared" si="13"/>
        <v>0</v>
      </c>
      <c r="AZ135">
        <v>4.0924786324786329</v>
      </c>
      <c r="BA135">
        <v>3.7717948717948717</v>
      </c>
      <c r="BB135">
        <v>4.1923076923076925</v>
      </c>
    </row>
    <row r="136" spans="1:137" x14ac:dyDescent="0.2">
      <c r="A136" s="1" t="s">
        <v>322</v>
      </c>
      <c r="B136" s="2" t="s">
        <v>323</v>
      </c>
      <c r="G136" s="2">
        <v>1</v>
      </c>
      <c r="H136" s="3" t="s">
        <v>277</v>
      </c>
      <c r="I136" s="3">
        <v>1</v>
      </c>
      <c r="J136" s="3">
        <v>2</v>
      </c>
      <c r="K136" s="4">
        <v>7.3</v>
      </c>
      <c r="L136" s="16" t="s">
        <v>37</v>
      </c>
      <c r="N136" s="8">
        <v>9</v>
      </c>
      <c r="Q136" s="8">
        <v>12</v>
      </c>
      <c r="R136" s="9">
        <v>1</v>
      </c>
      <c r="W136" s="17">
        <v>4.5384615384615383</v>
      </c>
      <c r="X136" s="17">
        <v>5.384615384615385</v>
      </c>
      <c r="Y136" s="17">
        <v>5</v>
      </c>
      <c r="Z136" s="17">
        <v>4.384615384615385</v>
      </c>
      <c r="AA136" s="17">
        <v>5.5384615384615383</v>
      </c>
      <c r="AB136" s="17">
        <v>3.3076923076923075</v>
      </c>
      <c r="AC136" s="17">
        <v>4.5</v>
      </c>
      <c r="AD136" s="17">
        <v>4.166666666666667</v>
      </c>
      <c r="AE136" s="17">
        <v>3.1666666666666665</v>
      </c>
      <c r="AF136" s="17">
        <v>4.1538461538461542</v>
      </c>
      <c r="AG136" s="17">
        <v>5.3076923076923075</v>
      </c>
      <c r="AH136" s="17">
        <v>4.615384615384615</v>
      </c>
      <c r="AI136" s="17">
        <v>4.9230769230769234</v>
      </c>
      <c r="AJ136" s="17">
        <v>5.25</v>
      </c>
      <c r="AK136" s="17">
        <v>4.8888888888888893</v>
      </c>
      <c r="AL136" s="17">
        <v>4.8</v>
      </c>
      <c r="AM136" s="19">
        <v>4.8571428571428568</v>
      </c>
      <c r="AN136" s="20">
        <v>4.8954700854700857</v>
      </c>
      <c r="AO136" s="18">
        <v>4.2589743589743589</v>
      </c>
      <c r="AP136" s="18">
        <v>4.6923076923076925</v>
      </c>
      <c r="AQ136" s="21">
        <f t="shared" si="11"/>
        <v>4.9193376068376065</v>
      </c>
      <c r="AR136" s="15">
        <v>143</v>
      </c>
      <c r="AS136" s="15">
        <v>-36</v>
      </c>
      <c r="AT136" s="15">
        <v>30</v>
      </c>
      <c r="AU136" s="39">
        <f>IF(AN136=0,””,IF(AN136&lt;MEDIAN(AN:AN),0,1))</f>
        <v>1</v>
      </c>
      <c r="AV136" s="38">
        <f t="shared" si="12"/>
        <v>0</v>
      </c>
      <c r="AW136" s="38">
        <f t="shared" si="13"/>
        <v>1</v>
      </c>
      <c r="AZ136">
        <v>4.8954700854700857</v>
      </c>
      <c r="BA136">
        <v>4.2589743589743589</v>
      </c>
      <c r="BB136">
        <v>4.6923076923076925</v>
      </c>
    </row>
    <row r="137" spans="1:137" x14ac:dyDescent="0.2">
      <c r="A137" s="1" t="s">
        <v>324</v>
      </c>
      <c r="B137" s="2" t="s">
        <v>325</v>
      </c>
      <c r="C137" s="123">
        <v>40601</v>
      </c>
      <c r="D137" s="2">
        <v>8</v>
      </c>
      <c r="E137" s="2">
        <v>0</v>
      </c>
      <c r="F137" s="2">
        <f t="shared" si="14"/>
        <v>96</v>
      </c>
      <c r="G137" s="2">
        <v>1</v>
      </c>
      <c r="H137" s="3" t="s">
        <v>277</v>
      </c>
      <c r="I137" s="3">
        <v>1</v>
      </c>
      <c r="J137" s="3">
        <v>2</v>
      </c>
      <c r="K137" s="4">
        <v>7.6</v>
      </c>
      <c r="L137" s="16" t="s">
        <v>40</v>
      </c>
      <c r="W137" s="17">
        <v>5.5384615384615383</v>
      </c>
      <c r="X137" s="17">
        <v>4.5384615384615383</v>
      </c>
      <c r="Y137" s="17">
        <v>5.615384615384615</v>
      </c>
      <c r="Z137" s="17">
        <v>4.9230769230769234</v>
      </c>
      <c r="AA137" s="17">
        <v>6.4615384615384617</v>
      </c>
      <c r="AB137" s="17">
        <v>2.0769230769230771</v>
      </c>
      <c r="AC137" s="17">
        <v>4.75</v>
      </c>
      <c r="AD137" s="17">
        <v>4.75</v>
      </c>
      <c r="AE137" s="17">
        <v>4.083333333333333</v>
      </c>
      <c r="AF137" s="17">
        <v>4.8461538461538458</v>
      </c>
      <c r="AG137" s="17">
        <v>4.666666666666667</v>
      </c>
      <c r="AH137" s="17">
        <v>4.2307692307692308</v>
      </c>
      <c r="AI137" s="17">
        <v>4.6923076923076925</v>
      </c>
      <c r="AJ137" s="17">
        <v>5.416666666666667</v>
      </c>
      <c r="AK137" s="17">
        <v>3.8888888888888888</v>
      </c>
      <c r="AL137" s="17">
        <v>4</v>
      </c>
      <c r="AM137" s="19">
        <v>3.9285714285714284</v>
      </c>
      <c r="AN137" s="20">
        <v>4.4457264957264959</v>
      </c>
      <c r="AO137" s="18">
        <v>4.6192307692307697</v>
      </c>
      <c r="AP137" s="18">
        <v>4.8589743589743586</v>
      </c>
      <c r="AQ137" s="21">
        <f t="shared" si="11"/>
        <v>4.5571581196581201</v>
      </c>
      <c r="AU137" s="39">
        <f>IF(AN137=0,””,IF(AN137&lt;MEDIAN(AN:AN),0,1))</f>
        <v>0</v>
      </c>
      <c r="AV137" s="38">
        <f t="shared" si="12"/>
        <v>1</v>
      </c>
      <c r="AW137" s="38">
        <f t="shared" si="13"/>
        <v>1</v>
      </c>
      <c r="AZ137">
        <v>4.4457264957264959</v>
      </c>
      <c r="BA137">
        <v>4.6192307692307697</v>
      </c>
      <c r="BB137">
        <v>4.8589743589743586</v>
      </c>
    </row>
    <row r="138" spans="1:137" x14ac:dyDescent="0.2">
      <c r="A138" s="1" t="s">
        <v>326</v>
      </c>
      <c r="B138" s="2" t="s">
        <v>327</v>
      </c>
      <c r="G138" s="2">
        <v>0</v>
      </c>
      <c r="H138" s="3" t="s">
        <v>277</v>
      </c>
      <c r="I138" s="3">
        <v>1</v>
      </c>
      <c r="J138" s="3">
        <v>2</v>
      </c>
      <c r="K138" s="4">
        <v>9.6</v>
      </c>
      <c r="L138" s="16" t="s">
        <v>70</v>
      </c>
      <c r="M138" s="8" t="s">
        <v>71</v>
      </c>
      <c r="N138" s="8">
        <v>9</v>
      </c>
      <c r="Q138" s="8">
        <v>12</v>
      </c>
      <c r="R138" s="9">
        <v>1</v>
      </c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9"/>
      <c r="AN138" s="20"/>
      <c r="AO138" s="18"/>
      <c r="AP138" s="18"/>
      <c r="AQ138" s="21">
        <f t="shared" si="11"/>
        <v>0</v>
      </c>
      <c r="AU138" s="39" t="e">
        <f>IF(AN138=0,””,IF(AN138&lt;MEDIAN(AN:AN),0,1))</f>
        <v>#NAME?</v>
      </c>
      <c r="AV138" s="38">
        <f t="shared" si="12"/>
        <v>0</v>
      </c>
      <c r="AW138" s="38">
        <f t="shared" si="13"/>
        <v>0</v>
      </c>
    </row>
    <row r="139" spans="1:137" x14ac:dyDescent="0.2">
      <c r="A139" s="1" t="s">
        <v>328</v>
      </c>
      <c r="B139" s="2" t="s">
        <v>329</v>
      </c>
      <c r="C139" s="123">
        <v>40556</v>
      </c>
      <c r="D139" s="2">
        <v>8</v>
      </c>
      <c r="E139" s="2">
        <v>2</v>
      </c>
      <c r="F139" s="2">
        <f t="shared" si="14"/>
        <v>98</v>
      </c>
      <c r="G139" s="2">
        <v>1</v>
      </c>
      <c r="H139" s="3" t="s">
        <v>277</v>
      </c>
      <c r="I139" s="3">
        <v>1</v>
      </c>
      <c r="J139" s="3">
        <v>2</v>
      </c>
      <c r="K139" s="4">
        <v>9.1</v>
      </c>
      <c r="L139" s="16" t="s">
        <v>37</v>
      </c>
      <c r="N139" s="8">
        <v>5</v>
      </c>
      <c r="O139" s="8">
        <v>9</v>
      </c>
      <c r="Q139" s="8">
        <v>11</v>
      </c>
      <c r="R139" s="9">
        <v>1</v>
      </c>
      <c r="W139" s="17">
        <v>5.384615384615385</v>
      </c>
      <c r="X139" s="17">
        <v>6.4615384615384617</v>
      </c>
      <c r="Y139" s="17">
        <v>5.7692307692307692</v>
      </c>
      <c r="Z139" s="17">
        <v>5.9230769230769234</v>
      </c>
      <c r="AA139" s="17">
        <v>6.1538461538461542</v>
      </c>
      <c r="AB139" s="17">
        <v>1.3076923076923077</v>
      </c>
      <c r="AC139" s="17">
        <v>3.0833333333333335</v>
      </c>
      <c r="AD139" s="17">
        <v>3.1818181818181817</v>
      </c>
      <c r="AE139" s="17">
        <v>4.083333333333333</v>
      </c>
      <c r="AF139" s="17">
        <v>3.8461538461538463</v>
      </c>
      <c r="AG139" s="17">
        <v>5.3076923076923075</v>
      </c>
      <c r="AH139" s="17">
        <v>3.4615384615384617</v>
      </c>
      <c r="AI139" s="17">
        <v>5.615384615384615</v>
      </c>
      <c r="AJ139" s="17">
        <v>3.8333333333333335</v>
      </c>
      <c r="AK139" s="17">
        <v>5.2222222222222223</v>
      </c>
      <c r="AL139" s="17">
        <v>3.6</v>
      </c>
      <c r="AM139" s="19">
        <v>4.6428571428571432</v>
      </c>
      <c r="AN139" s="20">
        <v>4.3464957264957267</v>
      </c>
      <c r="AO139" s="18">
        <v>3.9004662004662003</v>
      </c>
      <c r="AP139" s="18">
        <v>5.166666666666667</v>
      </c>
      <c r="AQ139" s="21">
        <f t="shared" si="11"/>
        <v>4.5331196581196584</v>
      </c>
      <c r="AR139" s="15">
        <v>42.5</v>
      </c>
      <c r="AS139" s="15">
        <v>84.5</v>
      </c>
      <c r="AT139" s="15">
        <v>91</v>
      </c>
      <c r="AU139" s="39">
        <f>IF(AN139=0,””,IF(AN139&lt;MEDIAN(AN:AN),0,1))</f>
        <v>0</v>
      </c>
      <c r="AV139" s="38">
        <f t="shared" si="12"/>
        <v>0</v>
      </c>
      <c r="AW139" s="38">
        <f t="shared" si="13"/>
        <v>1</v>
      </c>
      <c r="AZ139">
        <v>4.3464957264957267</v>
      </c>
      <c r="BA139">
        <v>3.9004662004662003</v>
      </c>
      <c r="BB139">
        <v>5.166666666666667</v>
      </c>
    </row>
    <row r="140" spans="1:137" x14ac:dyDescent="0.2">
      <c r="A140" s="1" t="s">
        <v>330</v>
      </c>
      <c r="B140" s="2" t="s">
        <v>331</v>
      </c>
      <c r="G140" s="2">
        <v>0</v>
      </c>
      <c r="H140" s="3" t="s">
        <v>277</v>
      </c>
      <c r="I140" s="3">
        <v>1</v>
      </c>
      <c r="J140" s="3">
        <v>2</v>
      </c>
      <c r="K140" s="4">
        <v>8.1999999999999993</v>
      </c>
      <c r="L140" s="16" t="s">
        <v>70</v>
      </c>
      <c r="M140" s="8" t="s">
        <v>71</v>
      </c>
      <c r="N140" s="8">
        <v>3</v>
      </c>
      <c r="O140" s="8">
        <v>7</v>
      </c>
      <c r="Q140" s="8">
        <v>12</v>
      </c>
      <c r="R140" s="9">
        <v>1</v>
      </c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9"/>
      <c r="AN140" s="20"/>
      <c r="AO140" s="18"/>
      <c r="AP140" s="18"/>
      <c r="AQ140" s="21">
        <f t="shared" si="11"/>
        <v>0</v>
      </c>
      <c r="AU140" s="39" t="e">
        <f>IF(AN140=0,””,IF(AN140&lt;MEDIAN(AN:AN),0,1))</f>
        <v>#NAME?</v>
      </c>
      <c r="AV140" s="38">
        <f t="shared" si="12"/>
        <v>0</v>
      </c>
      <c r="AW140" s="38">
        <f t="shared" si="13"/>
        <v>0</v>
      </c>
    </row>
    <row r="141" spans="1:137" x14ac:dyDescent="0.2">
      <c r="A141" s="1" t="s">
        <v>332</v>
      </c>
      <c r="B141" s="2" t="s">
        <v>333</v>
      </c>
      <c r="C141" s="123">
        <v>40608</v>
      </c>
      <c r="D141" s="2">
        <v>8</v>
      </c>
      <c r="E141" s="2">
        <v>0</v>
      </c>
      <c r="F141" s="2">
        <f t="shared" si="14"/>
        <v>96</v>
      </c>
      <c r="G141" s="2">
        <v>1</v>
      </c>
      <c r="H141" s="3" t="s">
        <v>277</v>
      </c>
      <c r="I141" s="3">
        <v>1</v>
      </c>
      <c r="J141" s="3">
        <v>2</v>
      </c>
      <c r="K141" s="4">
        <v>8.3000000000000007</v>
      </c>
      <c r="L141" s="16" t="s">
        <v>37</v>
      </c>
      <c r="M141" s="8" t="s">
        <v>71</v>
      </c>
      <c r="N141" s="8">
        <v>9</v>
      </c>
      <c r="Q141" s="8">
        <v>12</v>
      </c>
      <c r="R141" s="9">
        <v>1</v>
      </c>
      <c r="W141" s="17">
        <v>3.5384615384615383</v>
      </c>
      <c r="X141" s="17">
        <v>4.8461538461538458</v>
      </c>
      <c r="Y141" s="17">
        <v>4.8461538461538458</v>
      </c>
      <c r="Z141" s="17">
        <v>3.7692307692307692</v>
      </c>
      <c r="AA141" s="17">
        <v>5.615384615384615</v>
      </c>
      <c r="AB141" s="17">
        <v>4.5384615384615383</v>
      </c>
      <c r="AC141" s="17">
        <v>3.8333333333333335</v>
      </c>
      <c r="AD141" s="17">
        <v>3.6666666666666665</v>
      </c>
      <c r="AE141" s="17">
        <v>4.5</v>
      </c>
      <c r="AF141" s="17">
        <v>4.0769230769230766</v>
      </c>
      <c r="AG141" s="17">
        <v>3.9230769230769229</v>
      </c>
      <c r="AH141" s="17">
        <v>4.9230769230769234</v>
      </c>
      <c r="AI141" s="17">
        <v>5.3076923076923075</v>
      </c>
      <c r="AJ141" s="17">
        <v>5.083333333333333</v>
      </c>
      <c r="AK141" s="17">
        <v>5</v>
      </c>
      <c r="AL141" s="17">
        <v>4</v>
      </c>
      <c r="AM141" s="19">
        <v>4.6428571428571432</v>
      </c>
      <c r="AN141" s="20">
        <v>4.8628205128205124</v>
      </c>
      <c r="AO141" s="18">
        <v>4</v>
      </c>
      <c r="AP141" s="18">
        <v>4.5256410256410255</v>
      </c>
      <c r="AQ141" s="21">
        <f t="shared" si="11"/>
        <v>5.0785256410256405</v>
      </c>
      <c r="AR141" s="15">
        <v>64</v>
      </c>
      <c r="AS141" s="15">
        <v>21</v>
      </c>
      <c r="AT141" s="15">
        <v>159</v>
      </c>
      <c r="AU141" s="39">
        <f>IF(AN141=0,””,IF(AN141&lt;MEDIAN(AN:AN),0,1))</f>
        <v>1</v>
      </c>
      <c r="AV141" s="38">
        <f t="shared" si="12"/>
        <v>0</v>
      </c>
      <c r="AW141" s="38">
        <f t="shared" si="13"/>
        <v>0</v>
      </c>
      <c r="AZ141">
        <v>4.8628205128205124</v>
      </c>
      <c r="BA141">
        <v>4</v>
      </c>
      <c r="BB141">
        <v>4.5256410256410255</v>
      </c>
    </row>
    <row r="142" spans="1:137" x14ac:dyDescent="0.2">
      <c r="A142" s="1" t="s">
        <v>334</v>
      </c>
      <c r="B142" s="2" t="s">
        <v>335</v>
      </c>
      <c r="C142" s="123">
        <v>40646</v>
      </c>
      <c r="D142" s="2">
        <v>8</v>
      </c>
      <c r="E142" s="2">
        <v>0</v>
      </c>
      <c r="F142" s="2">
        <f t="shared" si="14"/>
        <v>96</v>
      </c>
      <c r="G142" s="2">
        <v>0</v>
      </c>
      <c r="H142" s="3" t="s">
        <v>277</v>
      </c>
      <c r="I142" s="3">
        <v>1</v>
      </c>
      <c r="J142" s="3">
        <v>2</v>
      </c>
      <c r="K142" s="4">
        <v>8.6999999999999993</v>
      </c>
      <c r="L142" s="16" t="s">
        <v>37</v>
      </c>
      <c r="N142" s="8">
        <v>3</v>
      </c>
      <c r="O142" s="8">
        <v>5</v>
      </c>
      <c r="P142" s="8">
        <v>8</v>
      </c>
      <c r="Q142" s="8">
        <v>12</v>
      </c>
      <c r="R142" s="9">
        <v>1</v>
      </c>
      <c r="W142" s="17">
        <v>4.4615384615384599</v>
      </c>
      <c r="X142" s="17">
        <v>4.384615384615385</v>
      </c>
      <c r="Y142" s="17">
        <v>4.4615384615384617</v>
      </c>
      <c r="Z142" s="17">
        <v>4.384615384615385</v>
      </c>
      <c r="AA142" s="17">
        <v>5.5384615384615383</v>
      </c>
      <c r="AB142" s="17">
        <v>4.1538461538461542</v>
      </c>
      <c r="AC142" s="17">
        <v>5.833333333333333</v>
      </c>
      <c r="AD142" s="17">
        <v>4.916666666666667</v>
      </c>
      <c r="AE142" s="17">
        <v>5.25</v>
      </c>
      <c r="AF142" s="17">
        <v>4.0769230769230766</v>
      </c>
      <c r="AG142" s="17">
        <v>4</v>
      </c>
      <c r="AH142" s="17">
        <v>4.3076923076923075</v>
      </c>
      <c r="AI142" s="17">
        <v>4.615384615384615</v>
      </c>
      <c r="AJ142" s="17">
        <v>6</v>
      </c>
      <c r="AK142" s="17">
        <v>3.5555555555555554</v>
      </c>
      <c r="AL142" s="17">
        <v>4.5999999999999996</v>
      </c>
      <c r="AM142" s="19">
        <v>3.9285714285714284</v>
      </c>
      <c r="AN142" s="20">
        <v>4.6157264957264958</v>
      </c>
      <c r="AO142" s="18">
        <v>4.8153846153846152</v>
      </c>
      <c r="AP142" s="18">
        <v>4.5641025641025648</v>
      </c>
      <c r="AQ142" s="21">
        <f t="shared" si="11"/>
        <v>4.6196581196581192</v>
      </c>
      <c r="AR142" s="22">
        <v>165</v>
      </c>
      <c r="AS142" s="22">
        <v>20</v>
      </c>
      <c r="AT142" s="22">
        <v>-100.5</v>
      </c>
      <c r="AU142" s="39">
        <f>IF(AN142=0,””,IF(AN142&lt;MEDIAN(AN:AN),0,1))</f>
        <v>0</v>
      </c>
      <c r="AV142" s="38">
        <f t="shared" si="12"/>
        <v>1</v>
      </c>
      <c r="AW142" s="38">
        <f t="shared" si="13"/>
        <v>1</v>
      </c>
      <c r="AZ142">
        <v>4.6157264957264958</v>
      </c>
      <c r="BA142">
        <v>4.8153846153846152</v>
      </c>
      <c r="BB142">
        <v>4.5641025641025648</v>
      </c>
    </row>
    <row r="143" spans="1:137" x14ac:dyDescent="0.2">
      <c r="A143" s="1" t="s">
        <v>336</v>
      </c>
      <c r="B143" s="2" t="s">
        <v>337</v>
      </c>
      <c r="G143" s="2">
        <v>1</v>
      </c>
      <c r="H143" s="3" t="s">
        <v>277</v>
      </c>
      <c r="I143" s="3">
        <v>1</v>
      </c>
      <c r="J143" s="3">
        <v>2</v>
      </c>
      <c r="K143" s="4">
        <v>7.2</v>
      </c>
      <c r="L143" s="16" t="s">
        <v>70</v>
      </c>
      <c r="M143" s="8" t="s">
        <v>71</v>
      </c>
      <c r="N143" s="8">
        <v>8</v>
      </c>
      <c r="Q143" s="8">
        <v>13</v>
      </c>
      <c r="R143" s="9">
        <v>1</v>
      </c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9"/>
      <c r="AN143" s="20"/>
      <c r="AO143" s="18"/>
      <c r="AP143" s="18"/>
      <c r="AQ143" s="21">
        <f t="shared" si="11"/>
        <v>0</v>
      </c>
      <c r="AU143" s="39" t="e">
        <f>IF(AN143=0,””,IF(AN143&lt;MEDIAN(AN:AN),0,1))</f>
        <v>#NAME?</v>
      </c>
      <c r="AV143" s="38">
        <f t="shared" si="12"/>
        <v>0</v>
      </c>
      <c r="AW143" s="38">
        <f t="shared" si="13"/>
        <v>0</v>
      </c>
      <c r="EG143" s="120"/>
    </row>
    <row r="144" spans="1:137" x14ac:dyDescent="0.2">
      <c r="A144" s="1" t="s">
        <v>338</v>
      </c>
      <c r="B144" s="2" t="s">
        <v>339</v>
      </c>
      <c r="D144" s="2">
        <v>7</v>
      </c>
      <c r="F144" s="2">
        <f t="shared" si="14"/>
        <v>84</v>
      </c>
      <c r="G144" s="2">
        <v>0</v>
      </c>
      <c r="H144" s="3" t="s">
        <v>277</v>
      </c>
      <c r="I144" s="3">
        <v>1</v>
      </c>
      <c r="J144" s="3">
        <v>2</v>
      </c>
      <c r="K144" s="4">
        <v>9.3000000000000007</v>
      </c>
      <c r="L144" s="16" t="s">
        <v>37</v>
      </c>
      <c r="N144" s="8">
        <v>7</v>
      </c>
      <c r="Q144" s="8">
        <v>12</v>
      </c>
      <c r="R144" s="9">
        <v>0</v>
      </c>
      <c r="S144" s="8">
        <v>1</v>
      </c>
      <c r="W144" s="17">
        <v>4</v>
      </c>
      <c r="X144" s="17">
        <v>4.75</v>
      </c>
      <c r="Y144" s="17">
        <v>4.583333333333333</v>
      </c>
      <c r="Z144" s="17">
        <v>4.1111111111111107</v>
      </c>
      <c r="AA144" s="17">
        <v>5.0769230769230766</v>
      </c>
      <c r="AB144" s="17">
        <v>4.615384615384615</v>
      </c>
      <c r="AC144" s="17">
        <v>3.9166666666666665</v>
      </c>
      <c r="AD144" s="17">
        <v>3.5454545454545454</v>
      </c>
      <c r="AE144" s="17">
        <v>4.5714285714285712</v>
      </c>
      <c r="AF144" s="17">
        <v>3.5454545454545454</v>
      </c>
      <c r="AG144" s="17">
        <v>3.9166666666666665</v>
      </c>
      <c r="AH144" s="17">
        <v>4.25</v>
      </c>
      <c r="AI144" s="17">
        <v>5.25</v>
      </c>
      <c r="AJ144" s="17">
        <v>4.0999999999999996</v>
      </c>
      <c r="AK144" s="17">
        <v>4.5555555555555554</v>
      </c>
      <c r="AL144" s="17">
        <v>4.25</v>
      </c>
      <c r="AM144" s="19">
        <v>4.4615384615384617</v>
      </c>
      <c r="AN144" s="20">
        <v>4.4811111111111108</v>
      </c>
      <c r="AO144" s="18">
        <v>3.899134199134199</v>
      </c>
      <c r="AP144" s="18">
        <v>4.5227920227920224</v>
      </c>
      <c r="AQ144" s="21">
        <f t="shared" si="11"/>
        <v>4.5388888888888888</v>
      </c>
      <c r="AR144" s="15">
        <v>191</v>
      </c>
      <c r="AS144" s="15">
        <v>65</v>
      </c>
      <c r="AT144" s="15">
        <v>197.5</v>
      </c>
      <c r="AU144" s="39">
        <f>IF(AN144=0,””,IF(AN144&lt;MEDIAN(AN:AN),0,1))</f>
        <v>0</v>
      </c>
      <c r="AV144" s="38">
        <f t="shared" si="12"/>
        <v>0</v>
      </c>
      <c r="AW144" s="38">
        <f t="shared" si="13"/>
        <v>0</v>
      </c>
      <c r="AZ144">
        <v>4.4811111111111108</v>
      </c>
      <c r="BA144">
        <v>3.899134199134199</v>
      </c>
      <c r="BB144">
        <v>4.5227920227920224</v>
      </c>
    </row>
    <row r="145" spans="1:137" x14ac:dyDescent="0.2">
      <c r="A145" s="1" t="s">
        <v>340</v>
      </c>
      <c r="B145" s="2" t="s">
        <v>341</v>
      </c>
      <c r="G145" s="2">
        <v>0</v>
      </c>
      <c r="H145" s="3" t="s">
        <v>277</v>
      </c>
      <c r="I145" s="3">
        <v>1</v>
      </c>
      <c r="J145" s="3">
        <v>2</v>
      </c>
      <c r="K145" s="4">
        <v>7.9</v>
      </c>
      <c r="L145" s="16" t="s">
        <v>70</v>
      </c>
      <c r="M145" s="8" t="s">
        <v>71</v>
      </c>
      <c r="N145" s="8">
        <v>6</v>
      </c>
      <c r="O145" s="8">
        <v>10</v>
      </c>
      <c r="Q145" s="8">
        <v>14</v>
      </c>
      <c r="R145" s="9">
        <v>1</v>
      </c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9"/>
      <c r="AN145" s="20"/>
      <c r="AO145" s="18"/>
      <c r="AP145" s="18"/>
      <c r="AQ145" s="21">
        <f t="shared" si="11"/>
        <v>0</v>
      </c>
      <c r="AU145" s="39" t="e">
        <f>IF(AN145=0,””,IF(AN145&lt;MEDIAN(AN:AN),0,1))</f>
        <v>#NAME?</v>
      </c>
      <c r="AV145" s="38">
        <f t="shared" si="12"/>
        <v>0</v>
      </c>
      <c r="AW145" s="38">
        <f t="shared" si="13"/>
        <v>0</v>
      </c>
      <c r="EG145" s="120"/>
    </row>
    <row r="146" spans="1:137" x14ac:dyDescent="0.2">
      <c r="A146" s="1" t="s">
        <v>342</v>
      </c>
      <c r="B146" s="2" t="s">
        <v>343</v>
      </c>
      <c r="G146" s="2">
        <v>1</v>
      </c>
      <c r="H146" s="3" t="s">
        <v>277</v>
      </c>
      <c r="I146" s="3">
        <v>1</v>
      </c>
      <c r="J146" s="3">
        <v>2</v>
      </c>
      <c r="K146" s="4">
        <v>6.9</v>
      </c>
      <c r="L146" s="16" t="s">
        <v>70</v>
      </c>
      <c r="M146" s="8" t="s">
        <v>71</v>
      </c>
      <c r="N146" s="8">
        <v>6</v>
      </c>
      <c r="O146" s="8">
        <v>9</v>
      </c>
      <c r="Q146" s="8">
        <v>12</v>
      </c>
      <c r="R146" s="9">
        <v>1</v>
      </c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9"/>
      <c r="AN146" s="20"/>
      <c r="AO146" s="18"/>
      <c r="AP146" s="18"/>
      <c r="AQ146" s="21">
        <f t="shared" si="11"/>
        <v>0</v>
      </c>
      <c r="AU146" s="39" t="e">
        <f>IF(AN146=0,””,IF(AN146&lt;MEDIAN(AN:AN),0,1))</f>
        <v>#NAME?</v>
      </c>
      <c r="AV146" s="38">
        <f t="shared" si="12"/>
        <v>0</v>
      </c>
      <c r="AW146" s="38">
        <f t="shared" si="13"/>
        <v>0</v>
      </c>
      <c r="EG146" s="120"/>
    </row>
    <row r="147" spans="1:137" x14ac:dyDescent="0.2">
      <c r="A147" s="1" t="s">
        <v>344</v>
      </c>
      <c r="B147" s="2" t="s">
        <v>345</v>
      </c>
      <c r="G147" s="2">
        <v>0</v>
      </c>
      <c r="H147" s="3" t="s">
        <v>277</v>
      </c>
      <c r="I147" s="3">
        <v>1</v>
      </c>
      <c r="J147" s="3">
        <v>2</v>
      </c>
      <c r="K147" s="4">
        <v>8.6</v>
      </c>
      <c r="L147" s="16" t="s">
        <v>70</v>
      </c>
      <c r="M147" s="8" t="s">
        <v>71</v>
      </c>
      <c r="N147" s="8">
        <v>6</v>
      </c>
      <c r="O147" s="8">
        <v>9</v>
      </c>
      <c r="Q147" s="8">
        <v>12</v>
      </c>
      <c r="R147" s="9">
        <v>1</v>
      </c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9"/>
      <c r="AN147" s="20"/>
      <c r="AO147" s="18"/>
      <c r="AP147" s="18"/>
      <c r="AQ147" s="21">
        <f t="shared" si="11"/>
        <v>0</v>
      </c>
      <c r="AU147" s="39" t="e">
        <f>IF(AN147=0,””,IF(AN147&lt;MEDIAN(AN:AN),0,1))</f>
        <v>#NAME?</v>
      </c>
      <c r="AV147" s="38">
        <f t="shared" si="12"/>
        <v>0</v>
      </c>
      <c r="AW147" s="38">
        <f t="shared" si="13"/>
        <v>0</v>
      </c>
      <c r="EG147" s="120"/>
    </row>
    <row r="148" spans="1:137" x14ac:dyDescent="0.2">
      <c r="A148" s="1" t="s">
        <v>346</v>
      </c>
      <c r="B148" s="2" t="s">
        <v>347</v>
      </c>
      <c r="C148" s="123">
        <v>40643</v>
      </c>
      <c r="D148" s="2">
        <v>7</v>
      </c>
      <c r="E148" s="2">
        <v>11</v>
      </c>
      <c r="F148" s="2">
        <f t="shared" si="14"/>
        <v>95</v>
      </c>
      <c r="G148" s="2">
        <v>0</v>
      </c>
      <c r="H148" s="3" t="s">
        <v>277</v>
      </c>
      <c r="I148" s="3">
        <v>1</v>
      </c>
      <c r="J148" s="3">
        <v>2</v>
      </c>
      <c r="K148" s="4">
        <v>9</v>
      </c>
      <c r="L148" s="16" t="s">
        <v>40</v>
      </c>
      <c r="W148" s="17">
        <v>5.4615384615384617</v>
      </c>
      <c r="X148" s="17">
        <v>5.4615384615384617</v>
      </c>
      <c r="Y148" s="17">
        <v>5.5384615384615383</v>
      </c>
      <c r="Z148" s="17">
        <v>5.3076923076923075</v>
      </c>
      <c r="AA148" s="17">
        <v>5.7692307692307692</v>
      </c>
      <c r="AB148" s="17">
        <v>2.6153846153846154</v>
      </c>
      <c r="AC148" s="17">
        <v>3.9166666666666665</v>
      </c>
      <c r="AD148" s="17">
        <v>4.833333333333333</v>
      </c>
      <c r="AE148" s="17">
        <v>3.9166666666666665</v>
      </c>
      <c r="AF148" s="17">
        <v>4.384615384615385</v>
      </c>
      <c r="AG148" s="17">
        <v>4.8461538461538458</v>
      </c>
      <c r="AH148" s="17">
        <v>4.2307692307692308</v>
      </c>
      <c r="AI148" s="17">
        <v>5</v>
      </c>
      <c r="AJ148" s="17">
        <v>5.0909090909090908</v>
      </c>
      <c r="AK148" s="17">
        <v>4.666666666666667</v>
      </c>
      <c r="AL148" s="17">
        <v>4.4000000000000004</v>
      </c>
      <c r="AM148" s="19">
        <v>4.5714285714285712</v>
      </c>
      <c r="AN148" s="20">
        <v>4.6776689976689978</v>
      </c>
      <c r="AO148" s="18">
        <v>4.3794871794871799</v>
      </c>
      <c r="AP148" s="18">
        <v>5.0256410256410255</v>
      </c>
      <c r="AQ148" s="21">
        <f t="shared" si="11"/>
        <v>4.7470862470862469</v>
      </c>
      <c r="AU148" s="39">
        <f>IF(AN148=0,””,IF(AN148&lt;MEDIAN(AN:AN),0,1))</f>
        <v>0</v>
      </c>
      <c r="AV148" s="38">
        <f t="shared" si="12"/>
        <v>1</v>
      </c>
      <c r="AW148" s="38">
        <f t="shared" si="13"/>
        <v>1</v>
      </c>
      <c r="AZ148">
        <v>4.6776689976689978</v>
      </c>
      <c r="BA148">
        <v>4.3794871794871799</v>
      </c>
      <c r="BB148">
        <v>5.0256410256410255</v>
      </c>
    </row>
    <row r="149" spans="1:137" x14ac:dyDescent="0.2">
      <c r="A149" s="1" t="s">
        <v>348</v>
      </c>
      <c r="B149" s="2" t="s">
        <v>349</v>
      </c>
      <c r="C149" s="123">
        <v>40676</v>
      </c>
      <c r="D149" s="2">
        <v>7</v>
      </c>
      <c r="E149" s="2">
        <v>10</v>
      </c>
      <c r="F149" s="2">
        <f t="shared" si="14"/>
        <v>94</v>
      </c>
      <c r="G149" s="2">
        <v>1</v>
      </c>
      <c r="H149" s="3" t="s">
        <v>277</v>
      </c>
      <c r="I149" s="3">
        <v>1</v>
      </c>
      <c r="J149" s="3">
        <v>2</v>
      </c>
      <c r="K149" s="4">
        <v>7.2</v>
      </c>
      <c r="L149" s="16" t="s">
        <v>37</v>
      </c>
      <c r="N149" s="8">
        <v>3</v>
      </c>
      <c r="O149" s="8">
        <v>9</v>
      </c>
      <c r="Q149" s="8">
        <v>12</v>
      </c>
      <c r="R149" s="9">
        <v>1</v>
      </c>
      <c r="W149" s="17">
        <v>5</v>
      </c>
      <c r="X149" s="17">
        <v>5.615384615384615</v>
      </c>
      <c r="Y149" s="17">
        <v>6.615384615384615</v>
      </c>
      <c r="Z149" s="17">
        <v>3.8461538461538463</v>
      </c>
      <c r="AA149" s="17">
        <v>5.615384615384615</v>
      </c>
      <c r="AB149" s="17">
        <v>4.384615384615385</v>
      </c>
      <c r="AC149" s="17">
        <v>3.5</v>
      </c>
      <c r="AD149" s="17">
        <v>3.6666666666666665</v>
      </c>
      <c r="AE149" s="17">
        <v>4.916666666666667</v>
      </c>
      <c r="AF149" s="17">
        <v>6.1538461538461542</v>
      </c>
      <c r="AG149" s="17">
        <v>3.6153846153846154</v>
      </c>
      <c r="AH149" s="17">
        <v>4.083333333333333</v>
      </c>
      <c r="AI149" s="17">
        <v>5.5</v>
      </c>
      <c r="AJ149" s="17">
        <v>6</v>
      </c>
      <c r="AK149" s="17">
        <v>5</v>
      </c>
      <c r="AL149" s="17">
        <v>4.2</v>
      </c>
      <c r="AM149" s="19">
        <v>4.7142857142857144</v>
      </c>
      <c r="AN149" s="20">
        <v>4.9566666666666661</v>
      </c>
      <c r="AO149" s="18">
        <v>4.3705128205128201</v>
      </c>
      <c r="AP149" s="18">
        <v>5.1794871794871797</v>
      </c>
      <c r="AQ149" s="21">
        <f t="shared" si="11"/>
        <v>5.145833333333333</v>
      </c>
      <c r="AR149" s="15">
        <v>60</v>
      </c>
      <c r="AS149" s="15">
        <v>51.5</v>
      </c>
      <c r="AT149" s="15">
        <v>90.5</v>
      </c>
      <c r="AU149" s="39">
        <f>IF(AN149=0,””,IF(AN149&lt;MEDIAN(AN:AN),0,1))</f>
        <v>1</v>
      </c>
      <c r="AV149" s="38">
        <f t="shared" si="12"/>
        <v>1</v>
      </c>
      <c r="AW149" s="38">
        <f t="shared" si="13"/>
        <v>1</v>
      </c>
      <c r="AZ149">
        <v>4.9566666666666661</v>
      </c>
      <c r="BA149">
        <v>4.3705128205128201</v>
      </c>
      <c r="BB149">
        <v>5.1794871794871797</v>
      </c>
    </row>
    <row r="150" spans="1:137" x14ac:dyDescent="0.2">
      <c r="A150" s="1" t="s">
        <v>350</v>
      </c>
      <c r="B150" s="2" t="s">
        <v>351</v>
      </c>
      <c r="C150" s="123">
        <v>40689</v>
      </c>
      <c r="D150" s="2">
        <v>7</v>
      </c>
      <c r="E150" s="2">
        <v>10</v>
      </c>
      <c r="F150" s="2">
        <f t="shared" si="14"/>
        <v>94</v>
      </c>
      <c r="G150" s="2">
        <v>0</v>
      </c>
      <c r="H150" s="3" t="s">
        <v>277</v>
      </c>
      <c r="I150" s="3">
        <v>1</v>
      </c>
      <c r="J150" s="3">
        <v>2</v>
      </c>
      <c r="K150" s="4">
        <v>8.4</v>
      </c>
      <c r="L150" s="16" t="s">
        <v>37</v>
      </c>
      <c r="N150" s="8">
        <v>6</v>
      </c>
      <c r="O150" s="8">
        <v>9</v>
      </c>
      <c r="Q150" s="8">
        <v>11</v>
      </c>
      <c r="R150" s="9">
        <v>1</v>
      </c>
      <c r="W150" s="17">
        <v>5.2307692307692308</v>
      </c>
      <c r="X150" s="17">
        <v>4.9230769230769234</v>
      </c>
      <c r="Y150" s="17">
        <v>4.615384615384615</v>
      </c>
      <c r="Z150" s="17">
        <v>4.9230769230769234</v>
      </c>
      <c r="AA150" s="17">
        <v>5.6923076923076925</v>
      </c>
      <c r="AB150" s="17">
        <v>3.5384615384615383</v>
      </c>
      <c r="AC150" s="17">
        <v>4.166666666666667</v>
      </c>
      <c r="AD150" s="17">
        <v>3.8333333333333335</v>
      </c>
      <c r="AE150" s="17">
        <v>4.666666666666667</v>
      </c>
      <c r="AF150" s="17">
        <v>3.7692307692307692</v>
      </c>
      <c r="AG150" s="17">
        <v>4.384615384615385</v>
      </c>
      <c r="AH150" s="17">
        <v>3.6153846153846154</v>
      </c>
      <c r="AI150" s="17">
        <v>4.3076923076923075</v>
      </c>
      <c r="AJ150" s="17">
        <v>4.166666666666667</v>
      </c>
      <c r="AK150" s="17">
        <v>2.7777777777777777</v>
      </c>
      <c r="AL150" s="17">
        <v>4</v>
      </c>
      <c r="AM150" s="19">
        <v>3.2142857142857144</v>
      </c>
      <c r="AN150" s="20">
        <v>3.7735042735042739</v>
      </c>
      <c r="AO150" s="18">
        <v>4.1641025641025653</v>
      </c>
      <c r="AP150" s="18">
        <v>4.8205128205128212</v>
      </c>
      <c r="AQ150" s="21">
        <f t="shared" si="11"/>
        <v>3.7168803418803424</v>
      </c>
      <c r="AR150" s="15">
        <v>40</v>
      </c>
      <c r="AS150" s="15">
        <v>106</v>
      </c>
      <c r="AT150" s="15">
        <v>112.5</v>
      </c>
      <c r="AU150" s="39">
        <f>IF(AN150=0,””,IF(AN150&lt;MEDIAN(AN:AN),0,1))</f>
        <v>0</v>
      </c>
      <c r="AV150" s="38">
        <f t="shared" si="12"/>
        <v>0</v>
      </c>
      <c r="AW150" s="38">
        <f t="shared" si="13"/>
        <v>1</v>
      </c>
      <c r="AZ150">
        <v>3.7735042735042739</v>
      </c>
      <c r="BA150">
        <v>4.1641025641025653</v>
      </c>
      <c r="BB150">
        <v>4.8205128205128212</v>
      </c>
    </row>
    <row r="151" spans="1:137" x14ac:dyDescent="0.2">
      <c r="A151" s="1" t="s">
        <v>352</v>
      </c>
      <c r="B151" s="2" t="s">
        <v>353</v>
      </c>
      <c r="G151" s="2">
        <v>0</v>
      </c>
      <c r="H151" s="3" t="s">
        <v>354</v>
      </c>
      <c r="I151" s="3">
        <v>1</v>
      </c>
      <c r="J151" s="3">
        <v>2</v>
      </c>
      <c r="K151" s="4">
        <v>9.3000000000000007</v>
      </c>
      <c r="L151" s="16" t="s">
        <v>70</v>
      </c>
      <c r="N151" s="8">
        <v>10</v>
      </c>
      <c r="Q151" s="8">
        <v>12</v>
      </c>
      <c r="R151" s="9">
        <v>0</v>
      </c>
      <c r="S151" s="8">
        <v>1</v>
      </c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9"/>
      <c r="AN151" s="20"/>
      <c r="AO151" s="18"/>
      <c r="AP151" s="18"/>
      <c r="AQ151" s="21">
        <f t="shared" si="11"/>
        <v>0</v>
      </c>
      <c r="AU151" s="39" t="e">
        <f>IF(AN151=0,””,IF(AN151&lt;MEDIAN(AN:AN),0,1))</f>
        <v>#NAME?</v>
      </c>
      <c r="AV151" s="38">
        <f t="shared" si="12"/>
        <v>0</v>
      </c>
      <c r="AW151" s="38">
        <f t="shared" si="13"/>
        <v>0</v>
      </c>
    </row>
    <row r="152" spans="1:137" x14ac:dyDescent="0.2">
      <c r="A152" s="1" t="s">
        <v>355</v>
      </c>
      <c r="B152" s="2" t="s">
        <v>356</v>
      </c>
      <c r="G152" s="2">
        <v>1</v>
      </c>
      <c r="H152" s="3" t="s">
        <v>354</v>
      </c>
      <c r="I152" s="3">
        <v>1</v>
      </c>
      <c r="J152" s="3">
        <v>2</v>
      </c>
      <c r="K152" s="4">
        <v>9</v>
      </c>
      <c r="L152" s="16" t="s">
        <v>70</v>
      </c>
      <c r="N152" s="8">
        <v>7</v>
      </c>
      <c r="Q152" s="8">
        <v>13</v>
      </c>
      <c r="R152" s="9">
        <v>1</v>
      </c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9"/>
      <c r="AN152" s="20"/>
      <c r="AO152" s="18"/>
      <c r="AP152" s="18"/>
      <c r="AQ152" s="21">
        <f t="shared" si="11"/>
        <v>0</v>
      </c>
      <c r="AU152" s="39" t="e">
        <f>IF(AN152=0,””,IF(AN152&lt;MEDIAN(AN:AN),0,1))</f>
        <v>#NAME?</v>
      </c>
      <c r="AV152" s="38">
        <f t="shared" si="12"/>
        <v>0</v>
      </c>
      <c r="AW152" s="38">
        <f t="shared" si="13"/>
        <v>0</v>
      </c>
    </row>
    <row r="153" spans="1:137" x14ac:dyDescent="0.2">
      <c r="A153" s="1" t="s">
        <v>357</v>
      </c>
      <c r="B153" s="2" t="s">
        <v>358</v>
      </c>
      <c r="C153" s="123">
        <v>40600</v>
      </c>
      <c r="D153" s="2">
        <v>8</v>
      </c>
      <c r="E153" s="2">
        <v>1</v>
      </c>
      <c r="F153" s="2">
        <f t="shared" si="14"/>
        <v>97</v>
      </c>
      <c r="G153" s="2">
        <v>0</v>
      </c>
      <c r="H153" s="3" t="s">
        <v>354</v>
      </c>
      <c r="I153" s="3">
        <v>1</v>
      </c>
      <c r="J153" s="3">
        <v>2</v>
      </c>
      <c r="K153" s="4">
        <v>8.6</v>
      </c>
      <c r="L153" s="16" t="s">
        <v>70</v>
      </c>
      <c r="N153" s="8">
        <v>8</v>
      </c>
      <c r="Q153" s="8">
        <v>12</v>
      </c>
      <c r="R153" s="9">
        <v>1</v>
      </c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9"/>
      <c r="AN153" s="20"/>
      <c r="AO153" s="18"/>
      <c r="AP153" s="18"/>
      <c r="AQ153" s="21">
        <f t="shared" si="11"/>
        <v>0</v>
      </c>
      <c r="AU153" s="39" t="e">
        <f>IF(AN153=0,””,IF(AN153&lt;MEDIAN(AN:AN),0,1))</f>
        <v>#NAME?</v>
      </c>
      <c r="AV153" s="38">
        <f t="shared" si="12"/>
        <v>0</v>
      </c>
      <c r="AW153" s="38">
        <f t="shared" si="13"/>
        <v>0</v>
      </c>
    </row>
    <row r="154" spans="1:137" x14ac:dyDescent="0.2">
      <c r="A154" s="1" t="s">
        <v>359</v>
      </c>
      <c r="B154" s="2" t="s">
        <v>360</v>
      </c>
      <c r="C154" s="123">
        <v>40861</v>
      </c>
      <c r="D154" s="2">
        <v>7</v>
      </c>
      <c r="E154" s="2">
        <v>4</v>
      </c>
      <c r="F154" s="2">
        <f t="shared" si="14"/>
        <v>88</v>
      </c>
      <c r="G154" s="2">
        <v>0</v>
      </c>
      <c r="H154" s="3" t="s">
        <v>354</v>
      </c>
      <c r="I154" s="3">
        <v>1</v>
      </c>
      <c r="J154" s="3">
        <v>2</v>
      </c>
      <c r="K154" s="4">
        <v>8.6999999999999993</v>
      </c>
      <c r="L154" s="16" t="s">
        <v>70</v>
      </c>
      <c r="N154" s="8">
        <v>5</v>
      </c>
      <c r="O154" s="8">
        <v>8</v>
      </c>
      <c r="Q154" s="8">
        <v>12</v>
      </c>
      <c r="R154" s="9">
        <v>1</v>
      </c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9"/>
      <c r="AN154" s="20"/>
      <c r="AO154" s="18"/>
      <c r="AP154" s="18"/>
      <c r="AQ154" s="21">
        <f t="shared" si="11"/>
        <v>0</v>
      </c>
      <c r="AU154" s="39" t="e">
        <f>IF(AN154=0,””,IF(AN154&lt;MEDIAN(AN:AN),0,1))</f>
        <v>#NAME?</v>
      </c>
      <c r="AV154" s="38">
        <f t="shared" si="12"/>
        <v>0</v>
      </c>
      <c r="AW154" s="38">
        <f t="shared" si="13"/>
        <v>0</v>
      </c>
    </row>
    <row r="155" spans="1:137" x14ac:dyDescent="0.2">
      <c r="A155" s="1" t="s">
        <v>361</v>
      </c>
      <c r="B155" s="2" t="s">
        <v>362</v>
      </c>
      <c r="C155" s="123">
        <v>40764</v>
      </c>
      <c r="D155" s="2">
        <v>7</v>
      </c>
      <c r="E155" s="2">
        <v>7</v>
      </c>
      <c r="F155" s="2">
        <f t="shared" si="14"/>
        <v>91</v>
      </c>
      <c r="G155" s="2">
        <v>1</v>
      </c>
      <c r="H155" s="3" t="s">
        <v>354</v>
      </c>
      <c r="I155" s="3">
        <v>1</v>
      </c>
      <c r="J155" s="3">
        <v>2</v>
      </c>
      <c r="K155" s="4">
        <v>6.8</v>
      </c>
      <c r="L155" s="16" t="s">
        <v>70</v>
      </c>
      <c r="N155" s="8">
        <v>6</v>
      </c>
      <c r="O155" s="8">
        <v>9</v>
      </c>
      <c r="Q155" s="8">
        <v>11</v>
      </c>
      <c r="R155" s="9">
        <v>1</v>
      </c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9"/>
      <c r="AN155" s="20"/>
      <c r="AO155" s="18"/>
      <c r="AP155" s="18"/>
      <c r="AQ155" s="21">
        <f t="shared" si="11"/>
        <v>0</v>
      </c>
      <c r="AU155" s="39" t="e">
        <f>IF(AN155=0,””,IF(AN155&lt;MEDIAN(AN:AN),0,1))</f>
        <v>#NAME?</v>
      </c>
      <c r="AV155" s="38">
        <f t="shared" si="12"/>
        <v>0</v>
      </c>
      <c r="AW155" s="38">
        <f t="shared" si="13"/>
        <v>0</v>
      </c>
    </row>
    <row r="156" spans="1:137" x14ac:dyDescent="0.2">
      <c r="A156" s="1" t="s">
        <v>363</v>
      </c>
      <c r="B156" s="2" t="s">
        <v>364</v>
      </c>
      <c r="C156" s="123">
        <v>43610</v>
      </c>
      <c r="D156" s="2">
        <v>8</v>
      </c>
      <c r="F156" s="2">
        <f t="shared" si="14"/>
        <v>96</v>
      </c>
      <c r="G156" s="2">
        <v>1</v>
      </c>
      <c r="H156" s="3" t="s">
        <v>354</v>
      </c>
      <c r="I156" s="3">
        <v>1</v>
      </c>
      <c r="J156" s="3">
        <v>2</v>
      </c>
      <c r="K156" s="4">
        <v>9</v>
      </c>
      <c r="L156" s="16" t="s">
        <v>37</v>
      </c>
      <c r="N156" s="8">
        <v>7</v>
      </c>
      <c r="O156" s="8">
        <v>12</v>
      </c>
      <c r="Q156" s="8">
        <v>12</v>
      </c>
      <c r="R156" s="9">
        <v>0</v>
      </c>
      <c r="S156" s="8">
        <v>1</v>
      </c>
      <c r="W156" s="17">
        <v>6.25</v>
      </c>
      <c r="X156" s="17">
        <v>5.8461538461538458</v>
      </c>
      <c r="Y156" s="17">
        <v>5.7272727272727275</v>
      </c>
      <c r="Z156" s="17">
        <v>5.3636363636363633</v>
      </c>
      <c r="AA156" s="17">
        <v>6.9230769230769234</v>
      </c>
      <c r="AB156" s="17">
        <v>3.8333333333333335</v>
      </c>
      <c r="AC156" s="17">
        <v>4.75</v>
      </c>
      <c r="AD156" s="17">
        <v>5.166666666666667</v>
      </c>
      <c r="AE156" s="17">
        <v>3.625</v>
      </c>
      <c r="AF156" s="17">
        <v>3.5</v>
      </c>
      <c r="AG156" s="17">
        <v>5.25</v>
      </c>
      <c r="AH156" s="17">
        <v>3.4166666666666665</v>
      </c>
      <c r="AI156" s="17">
        <v>5.6</v>
      </c>
      <c r="AJ156" s="17">
        <v>4.5999999999999996</v>
      </c>
      <c r="AK156" s="17">
        <v>4</v>
      </c>
      <c r="AL156" s="17">
        <v>3.4</v>
      </c>
      <c r="AM156" s="19">
        <v>3.7857142857142856</v>
      </c>
      <c r="AN156" s="20">
        <v>4.2033333333333331</v>
      </c>
      <c r="AO156" s="18">
        <v>4.4583333333333339</v>
      </c>
      <c r="AP156" s="18">
        <v>5.6572455322455326</v>
      </c>
      <c r="AQ156" s="21">
        <f t="shared" si="11"/>
        <v>4.4041666666666668</v>
      </c>
      <c r="AR156" s="15">
        <v>-29</v>
      </c>
      <c r="AS156" s="15">
        <v>179.5</v>
      </c>
      <c r="AT156" s="15">
        <v>125.5</v>
      </c>
      <c r="AU156" s="39">
        <f>IF(AN156=0,””,IF(AN156&lt;MEDIAN(AN:AN),0,1))</f>
        <v>0</v>
      </c>
      <c r="AV156" s="38">
        <f t="shared" si="12"/>
        <v>1</v>
      </c>
      <c r="AW156" s="38">
        <f t="shared" si="13"/>
        <v>1</v>
      </c>
      <c r="AZ156">
        <v>4.2033333333333331</v>
      </c>
      <c r="BA156">
        <v>4.4583333333333339</v>
      </c>
      <c r="BB156">
        <v>5.6572455322455326</v>
      </c>
    </row>
    <row r="157" spans="1:137" x14ac:dyDescent="0.2">
      <c r="A157" s="1" t="s">
        <v>365</v>
      </c>
      <c r="B157" s="2" t="s">
        <v>366</v>
      </c>
      <c r="C157" s="123">
        <v>40632</v>
      </c>
      <c r="D157" s="2">
        <v>7</v>
      </c>
      <c r="F157" s="2">
        <f t="shared" si="14"/>
        <v>84</v>
      </c>
      <c r="G157" s="2">
        <v>1</v>
      </c>
      <c r="H157" s="3" t="s">
        <v>354</v>
      </c>
      <c r="I157" s="3">
        <v>1</v>
      </c>
      <c r="J157" s="3">
        <v>2</v>
      </c>
      <c r="K157" s="4">
        <v>9.8000000000000007</v>
      </c>
      <c r="L157" s="16" t="s">
        <v>40</v>
      </c>
      <c r="W157" s="17">
        <v>5</v>
      </c>
      <c r="X157" s="17">
        <v>5.25</v>
      </c>
      <c r="Y157" s="17">
        <v>4.166666666666667</v>
      </c>
      <c r="Z157" s="17">
        <v>4.083333333333333</v>
      </c>
      <c r="AA157" s="17">
        <v>5.166666666666667</v>
      </c>
      <c r="AB157" s="17">
        <v>2.1666666666666665</v>
      </c>
      <c r="AC157" s="17">
        <v>3.4545454545454546</v>
      </c>
      <c r="AD157" s="17">
        <v>2.0909090909090908</v>
      </c>
      <c r="AE157" s="17">
        <v>3.0909090909090908</v>
      </c>
      <c r="AF157" s="17">
        <v>3.1818181818181817</v>
      </c>
      <c r="AG157" s="17">
        <v>6.166666666666667</v>
      </c>
      <c r="AH157" s="17">
        <v>6.083333333333333</v>
      </c>
      <c r="AI157" s="17">
        <v>5.583333333333333</v>
      </c>
      <c r="AJ157" s="17">
        <v>4.1818181818181817</v>
      </c>
      <c r="AK157" s="17">
        <v>5.375</v>
      </c>
      <c r="AL157" s="17">
        <v>6.25</v>
      </c>
      <c r="AM157" s="19">
        <v>5.666666666666667</v>
      </c>
      <c r="AN157" s="20">
        <v>5.4946969696969692</v>
      </c>
      <c r="AO157" s="18">
        <v>3.5969696969696967</v>
      </c>
      <c r="AP157" s="18">
        <v>4.3055555555555562</v>
      </c>
      <c r="AQ157" s="21">
        <f t="shared" si="11"/>
        <v>5.3058712121212119</v>
      </c>
      <c r="AU157" s="39">
        <f>IF(AN157=0,””,IF(AN157&lt;MEDIAN(AN:AN),0,1))</f>
        <v>1</v>
      </c>
      <c r="AV157" s="38">
        <f t="shared" si="12"/>
        <v>0</v>
      </c>
      <c r="AW157" s="38">
        <f t="shared" si="13"/>
        <v>0</v>
      </c>
      <c r="AZ157">
        <v>5.4946969696969692</v>
      </c>
      <c r="BA157">
        <v>3.5969696969696967</v>
      </c>
      <c r="BB157">
        <v>4.3055555555555562</v>
      </c>
    </row>
    <row r="158" spans="1:137" x14ac:dyDescent="0.2">
      <c r="A158" s="1" t="s">
        <v>367</v>
      </c>
      <c r="B158" s="2" t="s">
        <v>368</v>
      </c>
      <c r="G158" s="2">
        <v>1</v>
      </c>
      <c r="H158" s="3" t="s">
        <v>354</v>
      </c>
      <c r="I158" s="3">
        <v>1</v>
      </c>
      <c r="J158" s="3">
        <v>2</v>
      </c>
      <c r="K158" s="4">
        <v>8.1</v>
      </c>
      <c r="L158" s="16" t="s">
        <v>70</v>
      </c>
      <c r="N158" s="8">
        <v>9</v>
      </c>
      <c r="Q158" s="8">
        <v>12</v>
      </c>
      <c r="R158" s="9">
        <v>0</v>
      </c>
      <c r="S158" s="8">
        <v>1</v>
      </c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9"/>
      <c r="AN158" s="20"/>
      <c r="AO158" s="18"/>
      <c r="AP158" s="18"/>
      <c r="AQ158" s="21">
        <f t="shared" si="11"/>
        <v>0</v>
      </c>
      <c r="AU158" s="39" t="e">
        <f>IF(AN158=0,””,IF(AN158&lt;MEDIAN(AN:AN),0,1))</f>
        <v>#NAME?</v>
      </c>
      <c r="AV158" s="38">
        <f t="shared" si="12"/>
        <v>0</v>
      </c>
      <c r="AW158" s="38">
        <f t="shared" si="13"/>
        <v>0</v>
      </c>
    </row>
    <row r="159" spans="1:137" x14ac:dyDescent="0.2">
      <c r="A159" s="1" t="s">
        <v>369</v>
      </c>
      <c r="B159" s="2" t="s">
        <v>370</v>
      </c>
      <c r="G159" s="2">
        <v>1</v>
      </c>
      <c r="H159" s="3" t="s">
        <v>354</v>
      </c>
      <c r="I159" s="3">
        <v>1</v>
      </c>
      <c r="J159" s="3">
        <v>2</v>
      </c>
      <c r="K159" s="4">
        <v>9</v>
      </c>
      <c r="L159" s="16" t="s">
        <v>70</v>
      </c>
      <c r="N159" s="8">
        <v>7</v>
      </c>
      <c r="Q159" s="8">
        <v>12</v>
      </c>
      <c r="R159" s="9">
        <v>0</v>
      </c>
      <c r="S159" s="8">
        <v>1</v>
      </c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9"/>
      <c r="AN159" s="20"/>
      <c r="AO159" s="18"/>
      <c r="AP159" s="18"/>
      <c r="AQ159" s="21">
        <f t="shared" ref="AQ159:AQ222" si="15">(AH159+AI159+AJ159+AK159)/4</f>
        <v>0</v>
      </c>
      <c r="AU159" s="39" t="e">
        <f>IF(AN159=0,””,IF(AN159&lt;MEDIAN(AN:AN),0,1))</f>
        <v>#NAME?</v>
      </c>
      <c r="AV159" s="38">
        <f t="shared" si="12"/>
        <v>0</v>
      </c>
      <c r="AW159" s="38">
        <f t="shared" si="13"/>
        <v>0</v>
      </c>
    </row>
    <row r="160" spans="1:137" x14ac:dyDescent="0.2">
      <c r="A160" s="1" t="s">
        <v>371</v>
      </c>
      <c r="B160" s="2" t="s">
        <v>372</v>
      </c>
      <c r="C160" s="123">
        <v>40874</v>
      </c>
      <c r="D160" s="2">
        <v>7</v>
      </c>
      <c r="E160" s="2">
        <v>4</v>
      </c>
      <c r="F160" s="2">
        <f t="shared" si="14"/>
        <v>88</v>
      </c>
      <c r="G160" s="2">
        <v>0</v>
      </c>
      <c r="H160" s="3" t="s">
        <v>354</v>
      </c>
      <c r="I160" s="3">
        <v>1</v>
      </c>
      <c r="J160" s="3">
        <v>2</v>
      </c>
      <c r="K160" s="4">
        <v>8</v>
      </c>
      <c r="L160" s="16" t="s">
        <v>37</v>
      </c>
      <c r="N160" s="8">
        <v>6</v>
      </c>
      <c r="O160" s="8">
        <v>9</v>
      </c>
      <c r="Q160" s="8">
        <v>12</v>
      </c>
      <c r="R160" s="9">
        <v>1</v>
      </c>
      <c r="W160" s="17">
        <v>5.2307692307692308</v>
      </c>
      <c r="X160" s="17">
        <v>6.3076923076923075</v>
      </c>
      <c r="Y160" s="17">
        <v>4.5384615384615383</v>
      </c>
      <c r="Z160" s="17">
        <v>4.4615384615384617</v>
      </c>
      <c r="AA160" s="17">
        <v>5.1538461538461542</v>
      </c>
      <c r="AB160" s="17">
        <v>1.9230769230769231</v>
      </c>
      <c r="AC160" s="17">
        <v>2.8333333333333335</v>
      </c>
      <c r="AD160" s="17">
        <v>3.2727272727272729</v>
      </c>
      <c r="AE160" s="17">
        <v>3.3333333333333335</v>
      </c>
      <c r="AF160" s="17">
        <v>3</v>
      </c>
      <c r="AG160" s="17">
        <v>6.6923076923076925</v>
      </c>
      <c r="AH160" s="17">
        <v>6.2307692307692308</v>
      </c>
      <c r="AI160" s="17">
        <v>6.3076923076923075</v>
      </c>
      <c r="AJ160" s="17">
        <v>6</v>
      </c>
      <c r="AK160" s="17">
        <v>4.5555555555555554</v>
      </c>
      <c r="AL160" s="17">
        <v>5.8</v>
      </c>
      <c r="AM160" s="19">
        <v>5</v>
      </c>
      <c r="AN160" s="20">
        <v>5.7788034188034194</v>
      </c>
      <c r="AO160" s="18">
        <v>3.8263403263403264</v>
      </c>
      <c r="AP160" s="18">
        <v>4.6025641025641031</v>
      </c>
      <c r="AQ160" s="21">
        <f t="shared" si="15"/>
        <v>5.7735042735042743</v>
      </c>
      <c r="AR160" s="15">
        <v>-117.5</v>
      </c>
      <c r="AS160" s="15">
        <v>47</v>
      </c>
      <c r="AT160" s="15">
        <v>-103.5</v>
      </c>
      <c r="AU160" s="39">
        <f>IF(AN160=0,””,IF(AN160&lt;MEDIAN(AN:AN),0,1))</f>
        <v>1</v>
      </c>
      <c r="AV160" s="38">
        <f t="shared" si="12"/>
        <v>0</v>
      </c>
      <c r="AW160" s="38">
        <f t="shared" si="13"/>
        <v>1</v>
      </c>
      <c r="AZ160">
        <v>5.7788034188034194</v>
      </c>
      <c r="BA160">
        <v>3.8263403263403264</v>
      </c>
      <c r="BB160">
        <v>4.6025641025641031</v>
      </c>
    </row>
    <row r="161" spans="1:137" x14ac:dyDescent="0.2">
      <c r="A161" s="1" t="s">
        <v>373</v>
      </c>
      <c r="B161" s="2" t="s">
        <v>374</v>
      </c>
      <c r="C161" s="123">
        <v>40795</v>
      </c>
      <c r="D161" s="2">
        <v>7</v>
      </c>
      <c r="E161" s="2">
        <v>6</v>
      </c>
      <c r="F161" s="2">
        <f t="shared" si="14"/>
        <v>90</v>
      </c>
      <c r="G161" s="2">
        <v>1</v>
      </c>
      <c r="H161" s="3" t="s">
        <v>354</v>
      </c>
      <c r="I161" s="3">
        <v>1</v>
      </c>
      <c r="J161" s="3">
        <v>2</v>
      </c>
      <c r="K161" s="4">
        <v>9.4</v>
      </c>
      <c r="L161" s="16" t="s">
        <v>91</v>
      </c>
      <c r="N161" s="8">
        <v>6</v>
      </c>
      <c r="O161" s="8">
        <v>9</v>
      </c>
      <c r="Q161" s="8">
        <v>11</v>
      </c>
      <c r="R161" s="9">
        <v>1</v>
      </c>
      <c r="W161" s="17">
        <v>5.0769230769230766</v>
      </c>
      <c r="X161" s="17">
        <v>5.1538461538461542</v>
      </c>
      <c r="Y161" s="17">
        <v>3.5384615384615383</v>
      </c>
      <c r="Z161" s="17">
        <v>4.615384615384615</v>
      </c>
      <c r="AA161" s="17">
        <v>5.0769230769230766</v>
      </c>
      <c r="AB161" s="17">
        <v>3.4615384615384617</v>
      </c>
      <c r="AC161" s="17">
        <v>6</v>
      </c>
      <c r="AD161" s="17">
        <v>4.416666666666667</v>
      </c>
      <c r="AE161" s="17">
        <v>4.333333333333333</v>
      </c>
      <c r="AF161" s="17">
        <v>3.9230769230769229</v>
      </c>
      <c r="AG161" s="17">
        <v>4.2307692307692308</v>
      </c>
      <c r="AH161" s="17">
        <v>4.615384615384615</v>
      </c>
      <c r="AI161" s="17">
        <v>4.6923076923076925</v>
      </c>
      <c r="AJ161" s="17">
        <v>4.666666666666667</v>
      </c>
      <c r="AK161" s="17">
        <v>3.1111111111111112</v>
      </c>
      <c r="AL161" s="17">
        <v>3.6</v>
      </c>
      <c r="AM161" s="19">
        <v>3.2857142857142856</v>
      </c>
      <c r="AN161" s="20">
        <v>4.1370940170940171</v>
      </c>
      <c r="AO161" s="18">
        <v>4.5807692307692305</v>
      </c>
      <c r="AP161" s="18">
        <v>4.4871794871794863</v>
      </c>
      <c r="AQ161" s="21">
        <f t="shared" si="15"/>
        <v>4.2713675213675213</v>
      </c>
      <c r="AU161" s="39">
        <f>IF(AN161=0,””,IF(AN161&lt;MEDIAN(AN:AN),0,1))</f>
        <v>0</v>
      </c>
      <c r="AV161" s="38">
        <f t="shared" si="12"/>
        <v>1</v>
      </c>
      <c r="AW161" s="38">
        <f t="shared" si="13"/>
        <v>0</v>
      </c>
      <c r="AZ161">
        <v>4.1370940170940171</v>
      </c>
      <c r="BA161">
        <v>4.5807692307692305</v>
      </c>
      <c r="BB161">
        <v>4.4871794871794863</v>
      </c>
    </row>
    <row r="162" spans="1:137" x14ac:dyDescent="0.2">
      <c r="A162" s="1" t="s">
        <v>375</v>
      </c>
      <c r="B162" s="2" t="s">
        <v>376</v>
      </c>
      <c r="G162" s="2">
        <v>1</v>
      </c>
      <c r="H162" s="3" t="s">
        <v>354</v>
      </c>
      <c r="I162" s="3">
        <v>1</v>
      </c>
      <c r="J162" s="3">
        <v>2</v>
      </c>
      <c r="K162" s="4">
        <v>8</v>
      </c>
      <c r="L162" s="16" t="s">
        <v>70</v>
      </c>
      <c r="N162" s="8">
        <v>9</v>
      </c>
      <c r="Q162" s="8">
        <v>9</v>
      </c>
      <c r="R162" s="9">
        <v>1</v>
      </c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9"/>
      <c r="AN162" s="20"/>
      <c r="AO162" s="18"/>
      <c r="AP162" s="18"/>
      <c r="AQ162" s="21">
        <f t="shared" si="15"/>
        <v>0</v>
      </c>
      <c r="AU162" s="39" t="e">
        <f>IF(AN162=0,””,IF(AN162&lt;MEDIAN(AN:AN),0,1))</f>
        <v>#NAME?</v>
      </c>
      <c r="AV162" s="38">
        <f t="shared" si="12"/>
        <v>0</v>
      </c>
      <c r="AW162" s="38">
        <f t="shared" si="13"/>
        <v>0</v>
      </c>
    </row>
    <row r="163" spans="1:137" x14ac:dyDescent="0.2">
      <c r="A163" s="1" t="s">
        <v>377</v>
      </c>
      <c r="B163" s="2" t="s">
        <v>378</v>
      </c>
      <c r="G163" s="2">
        <v>0</v>
      </c>
      <c r="H163" s="3" t="s">
        <v>354</v>
      </c>
      <c r="I163" s="3">
        <v>1</v>
      </c>
      <c r="J163" s="3">
        <v>2</v>
      </c>
      <c r="K163" s="4">
        <v>8.4</v>
      </c>
      <c r="L163" s="16" t="s">
        <v>70</v>
      </c>
      <c r="N163" s="8">
        <v>15</v>
      </c>
      <c r="O163" s="8">
        <v>8</v>
      </c>
      <c r="Q163" s="8">
        <v>13</v>
      </c>
      <c r="R163" s="9">
        <v>1</v>
      </c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9"/>
      <c r="AN163" s="20"/>
      <c r="AO163" s="18"/>
      <c r="AP163" s="18"/>
      <c r="AQ163" s="21">
        <f t="shared" si="15"/>
        <v>0</v>
      </c>
      <c r="AU163" s="39" t="e">
        <f>IF(AN163=0,””,IF(AN163&lt;MEDIAN(AN:AN),0,1))</f>
        <v>#NAME?</v>
      </c>
      <c r="AV163" s="38">
        <f t="shared" si="12"/>
        <v>0</v>
      </c>
      <c r="AW163" s="38">
        <f t="shared" si="13"/>
        <v>0</v>
      </c>
    </row>
    <row r="164" spans="1:137" x14ac:dyDescent="0.2">
      <c r="A164" s="1" t="s">
        <v>379</v>
      </c>
      <c r="B164" s="2" t="s">
        <v>380</v>
      </c>
      <c r="G164" s="2">
        <v>0</v>
      </c>
      <c r="H164" s="3" t="s">
        <v>354</v>
      </c>
      <c r="I164" s="3">
        <v>1</v>
      </c>
      <c r="J164" s="3">
        <v>2</v>
      </c>
      <c r="K164" s="4">
        <v>9.1999999999999993</v>
      </c>
      <c r="L164" s="16" t="s">
        <v>70</v>
      </c>
      <c r="N164" s="8">
        <v>7</v>
      </c>
      <c r="Q164" s="8">
        <v>12</v>
      </c>
      <c r="R164" s="9">
        <v>1</v>
      </c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9"/>
      <c r="AN164" s="20"/>
      <c r="AO164" s="18"/>
      <c r="AP164" s="18"/>
      <c r="AQ164" s="21">
        <f t="shared" si="15"/>
        <v>0</v>
      </c>
      <c r="AU164" s="39" t="e">
        <f>IF(AN164=0,””,IF(AN164&lt;MEDIAN(AN:AN),0,1))</f>
        <v>#NAME?</v>
      </c>
      <c r="AV164" s="38">
        <f t="shared" si="12"/>
        <v>0</v>
      </c>
      <c r="AW164" s="38">
        <f t="shared" si="13"/>
        <v>0</v>
      </c>
    </row>
    <row r="165" spans="1:137" x14ac:dyDescent="0.2">
      <c r="A165" s="1" t="s">
        <v>381</v>
      </c>
      <c r="B165" s="2" t="s">
        <v>382</v>
      </c>
      <c r="G165" s="2">
        <v>0</v>
      </c>
      <c r="H165" s="3" t="s">
        <v>354</v>
      </c>
      <c r="I165" s="3">
        <v>1</v>
      </c>
      <c r="J165" s="3">
        <v>2</v>
      </c>
      <c r="K165" s="4">
        <v>8.9</v>
      </c>
      <c r="L165" s="16" t="s">
        <v>70</v>
      </c>
      <c r="N165" s="8">
        <v>5</v>
      </c>
      <c r="O165" s="8">
        <v>9</v>
      </c>
      <c r="Q165" s="8">
        <v>12</v>
      </c>
      <c r="R165" s="9">
        <v>1</v>
      </c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9"/>
      <c r="AN165" s="20"/>
      <c r="AO165" s="18"/>
      <c r="AP165" s="18"/>
      <c r="AQ165" s="21">
        <f t="shared" si="15"/>
        <v>0</v>
      </c>
      <c r="AU165" s="39" t="e">
        <f>IF(AN165=0,””,IF(AN165&lt;MEDIAN(AN:AN),0,1))</f>
        <v>#NAME?</v>
      </c>
      <c r="AV165" s="38">
        <f t="shared" si="12"/>
        <v>0</v>
      </c>
      <c r="AW165" s="38">
        <f t="shared" si="13"/>
        <v>0</v>
      </c>
    </row>
    <row r="166" spans="1:137" x14ac:dyDescent="0.2">
      <c r="A166" s="1" t="s">
        <v>383</v>
      </c>
      <c r="B166" s="2" t="s">
        <v>384</v>
      </c>
      <c r="C166" s="123">
        <v>40687</v>
      </c>
      <c r="D166" s="2">
        <v>7</v>
      </c>
      <c r="E166" s="2">
        <v>10</v>
      </c>
      <c r="F166" s="2">
        <f t="shared" si="14"/>
        <v>94</v>
      </c>
      <c r="G166" s="2">
        <v>1</v>
      </c>
      <c r="H166" s="3" t="s">
        <v>354</v>
      </c>
      <c r="I166" s="3">
        <v>1</v>
      </c>
      <c r="J166" s="3">
        <v>2</v>
      </c>
      <c r="K166" s="4">
        <v>9.1999999999999993</v>
      </c>
      <c r="L166" s="16" t="s">
        <v>91</v>
      </c>
      <c r="N166" s="8">
        <v>9</v>
      </c>
      <c r="Q166" s="8">
        <v>12</v>
      </c>
      <c r="R166" s="9">
        <v>1</v>
      </c>
      <c r="W166" s="17">
        <v>6.384615384615385</v>
      </c>
      <c r="X166" s="17">
        <v>6</v>
      </c>
      <c r="Y166" s="17">
        <v>6.8461538461538458</v>
      </c>
      <c r="Z166" s="17">
        <v>5</v>
      </c>
      <c r="AA166" s="17">
        <v>5.615384615384615</v>
      </c>
      <c r="AB166" s="17">
        <v>1</v>
      </c>
      <c r="AC166" s="17">
        <v>4</v>
      </c>
      <c r="AD166" s="17">
        <v>2.1666666666666665</v>
      </c>
      <c r="AE166" s="17">
        <v>3.25</v>
      </c>
      <c r="AF166" s="17">
        <v>2.0769230769230771</v>
      </c>
      <c r="AG166" s="17">
        <v>7</v>
      </c>
      <c r="AH166" s="17">
        <v>7</v>
      </c>
      <c r="AI166" s="17">
        <v>7</v>
      </c>
      <c r="AJ166" s="17">
        <v>6.833333333333333</v>
      </c>
      <c r="AK166" s="17">
        <v>6.666666666666667</v>
      </c>
      <c r="AL166" s="17">
        <v>6.2</v>
      </c>
      <c r="AM166" s="19">
        <v>6.5</v>
      </c>
      <c r="AN166" s="20">
        <v>6.74</v>
      </c>
      <c r="AO166" s="18">
        <v>3.6987179487179489</v>
      </c>
      <c r="AP166" s="18">
        <v>5.1410256410256414</v>
      </c>
      <c r="AQ166" s="21">
        <f t="shared" si="15"/>
        <v>6.875</v>
      </c>
      <c r="AU166" s="39">
        <f>IF(AN166=0,””,IF(AN166&lt;MEDIAN(AN:AN),0,1))</f>
        <v>1</v>
      </c>
      <c r="AV166" s="38">
        <f t="shared" si="12"/>
        <v>0</v>
      </c>
      <c r="AW166" s="38">
        <f t="shared" si="13"/>
        <v>1</v>
      </c>
      <c r="AZ166">
        <v>6.74</v>
      </c>
      <c r="BA166">
        <v>3.6987179487179489</v>
      </c>
      <c r="BB166">
        <v>5.1410256410256414</v>
      </c>
    </row>
    <row r="167" spans="1:137" x14ac:dyDescent="0.2">
      <c r="A167" s="1" t="s">
        <v>385</v>
      </c>
      <c r="B167" s="2" t="s">
        <v>386</v>
      </c>
      <c r="G167" s="2">
        <v>1</v>
      </c>
      <c r="H167" s="3" t="s">
        <v>354</v>
      </c>
      <c r="I167" s="3">
        <v>1</v>
      </c>
      <c r="J167" s="3">
        <v>2</v>
      </c>
      <c r="K167" s="4">
        <v>7.8</v>
      </c>
      <c r="L167" s="16" t="s">
        <v>70</v>
      </c>
      <c r="N167" s="8">
        <v>6</v>
      </c>
      <c r="O167" s="8">
        <v>6</v>
      </c>
      <c r="Q167" s="8">
        <v>11</v>
      </c>
      <c r="R167" s="9">
        <v>1</v>
      </c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9"/>
      <c r="AN167" s="20"/>
      <c r="AO167" s="18"/>
      <c r="AP167" s="18"/>
      <c r="AQ167" s="21">
        <f t="shared" si="15"/>
        <v>0</v>
      </c>
      <c r="AU167" s="39" t="e">
        <f>IF(AN167=0,””,IF(AN167&lt;MEDIAN(AN:AN),0,1))</f>
        <v>#NAME?</v>
      </c>
      <c r="AV167" s="38">
        <f t="shared" si="12"/>
        <v>0</v>
      </c>
      <c r="AW167" s="38">
        <f t="shared" si="13"/>
        <v>0</v>
      </c>
    </row>
    <row r="168" spans="1:137" x14ac:dyDescent="0.2">
      <c r="A168" s="1" t="s">
        <v>387</v>
      </c>
      <c r="B168" s="2" t="s">
        <v>388</v>
      </c>
      <c r="G168" s="2">
        <v>1</v>
      </c>
      <c r="H168" s="3" t="s">
        <v>354</v>
      </c>
      <c r="I168" s="3">
        <v>1</v>
      </c>
      <c r="J168" s="3">
        <v>2</v>
      </c>
      <c r="K168" s="4">
        <v>9.4</v>
      </c>
      <c r="L168" s="16" t="s">
        <v>70</v>
      </c>
      <c r="N168" s="8">
        <v>9</v>
      </c>
      <c r="Q168" s="8">
        <v>14</v>
      </c>
      <c r="R168" s="9">
        <v>1</v>
      </c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9"/>
      <c r="AN168" s="20"/>
      <c r="AO168" s="18"/>
      <c r="AP168" s="18"/>
      <c r="AQ168" s="21">
        <f t="shared" si="15"/>
        <v>0</v>
      </c>
      <c r="AU168" s="39" t="e">
        <f>IF(AN168=0,””,IF(AN168&lt;MEDIAN(AN:AN),0,1))</f>
        <v>#NAME?</v>
      </c>
      <c r="AV168" s="38">
        <f t="shared" si="12"/>
        <v>0</v>
      </c>
      <c r="AW168" s="38">
        <f t="shared" si="13"/>
        <v>0</v>
      </c>
    </row>
    <row r="169" spans="1:137" x14ac:dyDescent="0.2">
      <c r="A169" s="1" t="s">
        <v>389</v>
      </c>
      <c r="B169" s="2" t="s">
        <v>390</v>
      </c>
      <c r="G169" s="2">
        <v>0</v>
      </c>
      <c r="H169" s="3" t="s">
        <v>354</v>
      </c>
      <c r="I169" s="3">
        <v>1</v>
      </c>
      <c r="J169" s="3">
        <v>2</v>
      </c>
      <c r="K169" s="4">
        <v>9.5</v>
      </c>
      <c r="L169" s="16" t="s">
        <v>70</v>
      </c>
      <c r="N169" s="8">
        <v>6</v>
      </c>
      <c r="O169" s="8">
        <v>9</v>
      </c>
      <c r="Q169" s="8">
        <v>13</v>
      </c>
      <c r="R169" s="9">
        <v>0</v>
      </c>
      <c r="S169" s="8">
        <v>1</v>
      </c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9"/>
      <c r="AN169" s="20"/>
      <c r="AO169" s="18"/>
      <c r="AP169" s="18"/>
      <c r="AQ169" s="21">
        <f t="shared" si="15"/>
        <v>0</v>
      </c>
      <c r="AU169" s="39" t="e">
        <f>IF(AN169=0,””,IF(AN169&lt;MEDIAN(AN:AN),0,1))</f>
        <v>#NAME?</v>
      </c>
      <c r="AV169" s="38">
        <f t="shared" si="12"/>
        <v>0</v>
      </c>
      <c r="AW169" s="38">
        <f t="shared" si="13"/>
        <v>0</v>
      </c>
    </row>
    <row r="170" spans="1:137" x14ac:dyDescent="0.2">
      <c r="A170" s="1" t="s">
        <v>391</v>
      </c>
      <c r="B170" s="2" t="s">
        <v>392</v>
      </c>
      <c r="G170" s="2">
        <v>0</v>
      </c>
      <c r="H170" s="3" t="s">
        <v>354</v>
      </c>
      <c r="I170" s="3">
        <v>1</v>
      </c>
      <c r="J170" s="3">
        <v>2</v>
      </c>
      <c r="K170" s="4">
        <v>9.1999999999999993</v>
      </c>
      <c r="L170" s="16" t="s">
        <v>70</v>
      </c>
      <c r="N170" s="8">
        <v>9</v>
      </c>
      <c r="Q170" s="8">
        <v>12</v>
      </c>
      <c r="R170" s="9">
        <v>1</v>
      </c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9"/>
      <c r="AN170" s="20"/>
      <c r="AO170" s="18"/>
      <c r="AP170" s="18"/>
      <c r="AQ170" s="21">
        <f t="shared" si="15"/>
        <v>0</v>
      </c>
      <c r="AU170" s="39" t="e">
        <f>IF(AN170=0,””,IF(AN170&lt;MEDIAN(AN:AN),0,1))</f>
        <v>#NAME?</v>
      </c>
      <c r="AV170" s="38">
        <f t="shared" si="12"/>
        <v>0</v>
      </c>
      <c r="AW170" s="38">
        <f t="shared" si="13"/>
        <v>0</v>
      </c>
    </row>
    <row r="171" spans="1:137" x14ac:dyDescent="0.2">
      <c r="A171" s="1" t="s">
        <v>393</v>
      </c>
      <c r="B171" s="2" t="s">
        <v>394</v>
      </c>
      <c r="G171" s="2">
        <v>0</v>
      </c>
      <c r="H171" s="3" t="s">
        <v>354</v>
      </c>
      <c r="I171" s="3">
        <v>1</v>
      </c>
      <c r="J171" s="3">
        <v>2</v>
      </c>
      <c r="K171" s="4">
        <v>8.8000000000000007</v>
      </c>
      <c r="L171" s="16" t="s">
        <v>70</v>
      </c>
      <c r="N171" s="8">
        <v>8</v>
      </c>
      <c r="O171" s="8">
        <v>9</v>
      </c>
      <c r="Q171" s="8">
        <v>12</v>
      </c>
      <c r="R171" s="9">
        <v>0</v>
      </c>
      <c r="S171" s="8">
        <v>1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9"/>
      <c r="AN171" s="20"/>
      <c r="AO171" s="18"/>
      <c r="AP171" s="18"/>
      <c r="AQ171" s="21">
        <f t="shared" si="15"/>
        <v>0</v>
      </c>
      <c r="AU171" s="39" t="e">
        <f>IF(AN171=0,””,IF(AN171&lt;MEDIAN(AN:AN),0,1))</f>
        <v>#NAME?</v>
      </c>
      <c r="AV171" s="38">
        <f t="shared" si="12"/>
        <v>0</v>
      </c>
      <c r="AW171" s="38">
        <f t="shared" si="13"/>
        <v>0</v>
      </c>
    </row>
    <row r="172" spans="1:137" x14ac:dyDescent="0.2">
      <c r="A172" s="1" t="s">
        <v>395</v>
      </c>
      <c r="B172" s="2" t="s">
        <v>396</v>
      </c>
      <c r="G172" s="2">
        <v>1</v>
      </c>
      <c r="H172" s="3" t="s">
        <v>354</v>
      </c>
      <c r="I172" s="3">
        <v>1</v>
      </c>
      <c r="J172" s="3">
        <v>2</v>
      </c>
      <c r="K172" s="4">
        <v>8.1999999999999993</v>
      </c>
      <c r="L172" s="16" t="s">
        <v>70</v>
      </c>
      <c r="N172" s="8">
        <v>4</v>
      </c>
      <c r="O172" s="8">
        <v>6</v>
      </c>
      <c r="P172" s="8">
        <v>7</v>
      </c>
      <c r="Q172" s="8">
        <v>14</v>
      </c>
      <c r="R172" s="9">
        <v>1</v>
      </c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9"/>
      <c r="AN172" s="20"/>
      <c r="AO172" s="18"/>
      <c r="AP172" s="18"/>
      <c r="AQ172" s="21">
        <f t="shared" si="15"/>
        <v>0</v>
      </c>
      <c r="AU172" s="39" t="e">
        <f>IF(AN172=0,””,IF(AN172&lt;MEDIAN(AN:AN),0,1))</f>
        <v>#NAME?</v>
      </c>
      <c r="AV172" s="38">
        <f t="shared" si="12"/>
        <v>0</v>
      </c>
      <c r="AW172" s="38">
        <f t="shared" si="13"/>
        <v>0</v>
      </c>
    </row>
    <row r="173" spans="1:137" x14ac:dyDescent="0.2">
      <c r="A173" s="1" t="s">
        <v>397</v>
      </c>
      <c r="B173" s="2" t="s">
        <v>398</v>
      </c>
      <c r="G173" s="2">
        <v>0</v>
      </c>
      <c r="H173" s="3" t="s">
        <v>354</v>
      </c>
      <c r="I173" s="3">
        <v>1</v>
      </c>
      <c r="J173" s="3">
        <v>2</v>
      </c>
      <c r="K173" s="4">
        <v>8.5</v>
      </c>
      <c r="L173" s="16" t="s">
        <v>70</v>
      </c>
      <c r="N173" s="8">
        <v>3</v>
      </c>
      <c r="O173" s="8">
        <v>7</v>
      </c>
      <c r="Q173" s="8">
        <v>12</v>
      </c>
      <c r="R173" s="9">
        <v>1</v>
      </c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9"/>
      <c r="AN173" s="20"/>
      <c r="AO173" s="18"/>
      <c r="AP173" s="18"/>
      <c r="AQ173" s="21">
        <f t="shared" si="15"/>
        <v>0</v>
      </c>
      <c r="AU173" s="39" t="e">
        <f>IF(AN173=0,””,IF(AN173&lt;MEDIAN(AN:AN),0,1))</f>
        <v>#NAME?</v>
      </c>
      <c r="AV173" s="38">
        <f t="shared" si="12"/>
        <v>0</v>
      </c>
      <c r="AW173" s="38">
        <f t="shared" si="13"/>
        <v>0</v>
      </c>
    </row>
    <row r="174" spans="1:137" x14ac:dyDescent="0.2">
      <c r="A174" s="1" t="s">
        <v>399</v>
      </c>
      <c r="B174" s="2" t="s">
        <v>400</v>
      </c>
      <c r="C174" s="123">
        <v>40764</v>
      </c>
      <c r="D174" s="2">
        <v>7</v>
      </c>
      <c r="E174" s="2">
        <v>6</v>
      </c>
      <c r="F174" s="2">
        <f t="shared" si="14"/>
        <v>90</v>
      </c>
      <c r="G174" s="2">
        <v>1</v>
      </c>
      <c r="H174" s="3" t="s">
        <v>354</v>
      </c>
      <c r="I174" s="3">
        <v>1</v>
      </c>
      <c r="J174" s="3">
        <v>2</v>
      </c>
      <c r="K174" s="4">
        <v>8.6</v>
      </c>
      <c r="L174" s="16" t="s">
        <v>70</v>
      </c>
      <c r="N174" s="8">
        <v>6</v>
      </c>
      <c r="O174" s="8">
        <v>8</v>
      </c>
      <c r="Q174" s="8">
        <v>10</v>
      </c>
      <c r="R174" s="9">
        <v>1</v>
      </c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9"/>
      <c r="AN174" s="20"/>
      <c r="AO174" s="18"/>
      <c r="AP174" s="18"/>
      <c r="AQ174" s="21">
        <f t="shared" si="15"/>
        <v>0</v>
      </c>
      <c r="AU174" s="39" t="e">
        <f>IF(AN174=0,””,IF(AN174&lt;MEDIAN(AN:AN),0,1))</f>
        <v>#NAME?</v>
      </c>
      <c r="AV174" s="38">
        <f t="shared" si="12"/>
        <v>0</v>
      </c>
      <c r="AW174" s="38">
        <f t="shared" si="13"/>
        <v>0</v>
      </c>
    </row>
    <row r="175" spans="1:137" x14ac:dyDescent="0.2">
      <c r="A175" s="1" t="s">
        <v>401</v>
      </c>
      <c r="B175" s="2" t="s">
        <v>402</v>
      </c>
      <c r="C175" s="123">
        <v>40855</v>
      </c>
      <c r="D175" s="2">
        <v>7</v>
      </c>
      <c r="E175" s="2">
        <v>4</v>
      </c>
      <c r="F175" s="2">
        <f t="shared" si="14"/>
        <v>88</v>
      </c>
      <c r="G175" s="2">
        <v>0</v>
      </c>
      <c r="H175" s="3" t="s">
        <v>354</v>
      </c>
      <c r="I175" s="3">
        <v>1</v>
      </c>
      <c r="J175" s="3">
        <v>2</v>
      </c>
      <c r="K175" s="4">
        <v>8.5</v>
      </c>
      <c r="L175" s="16" t="s">
        <v>37</v>
      </c>
      <c r="N175" s="8">
        <v>8</v>
      </c>
      <c r="Q175" s="8">
        <v>12</v>
      </c>
      <c r="R175" s="9">
        <v>1</v>
      </c>
      <c r="W175" s="17">
        <v>4.8461538461538458</v>
      </c>
      <c r="X175" s="17">
        <v>5.6923076923076925</v>
      </c>
      <c r="Y175" s="17">
        <v>4.1538461538461542</v>
      </c>
      <c r="Z175" s="17">
        <v>4.2307692307692308</v>
      </c>
      <c r="AA175" s="17">
        <v>5.384615384615385</v>
      </c>
      <c r="AB175" s="17">
        <v>3.8333333333333335</v>
      </c>
      <c r="AC175" s="17">
        <v>4.916666666666667</v>
      </c>
      <c r="AD175" s="17">
        <v>3.5</v>
      </c>
      <c r="AE175" s="17">
        <v>4.083333333333333</v>
      </c>
      <c r="AF175" s="17">
        <v>3.6153846153846154</v>
      </c>
      <c r="AG175" s="17">
        <v>3.8461538461538463</v>
      </c>
      <c r="AH175" s="17">
        <v>4.5384615384615383</v>
      </c>
      <c r="AI175" s="17">
        <v>5.615384615384615</v>
      </c>
      <c r="AJ175" s="17">
        <v>5.333333333333333</v>
      </c>
      <c r="AK175" s="17">
        <v>3.7777777777777777</v>
      </c>
      <c r="AL175" s="17">
        <v>5</v>
      </c>
      <c r="AM175" s="19">
        <v>4.2142857142857144</v>
      </c>
      <c r="AN175" s="20">
        <v>4.8529914529914526</v>
      </c>
      <c r="AO175" s="18">
        <v>3.9923076923076928</v>
      </c>
      <c r="AP175" s="18">
        <v>4.6901709401709395</v>
      </c>
      <c r="AQ175" s="21">
        <f t="shared" si="15"/>
        <v>4.816239316239316</v>
      </c>
      <c r="AR175" s="15">
        <v>14.5</v>
      </c>
      <c r="AS175" s="15">
        <v>16</v>
      </c>
      <c r="AT175" s="15">
        <v>84</v>
      </c>
      <c r="AU175" s="39">
        <f>IF(AN175=0,””,IF(AN175&lt;MEDIAN(AN:AN),0,1))</f>
        <v>1</v>
      </c>
      <c r="AV175" s="38">
        <f t="shared" si="12"/>
        <v>0</v>
      </c>
      <c r="AW175" s="38">
        <f t="shared" si="13"/>
        <v>1</v>
      </c>
      <c r="AZ175">
        <v>4.8529914529914526</v>
      </c>
      <c r="BA175">
        <v>3.9923076923076928</v>
      </c>
      <c r="BB175">
        <v>4.6901709401709395</v>
      </c>
    </row>
    <row r="176" spans="1:137" x14ac:dyDescent="0.2">
      <c r="A176" s="1" t="s">
        <v>403</v>
      </c>
      <c r="B176" s="2" t="s">
        <v>404</v>
      </c>
      <c r="G176" s="2">
        <v>1</v>
      </c>
      <c r="H176" s="3" t="s">
        <v>354</v>
      </c>
      <c r="I176" s="3">
        <v>1</v>
      </c>
      <c r="J176" s="3">
        <v>2</v>
      </c>
      <c r="K176" s="4">
        <v>6.7</v>
      </c>
      <c r="L176" s="16" t="s">
        <v>70</v>
      </c>
      <c r="N176" s="8">
        <v>5</v>
      </c>
      <c r="O176" s="8">
        <v>9</v>
      </c>
      <c r="Q176" s="8">
        <v>12</v>
      </c>
      <c r="R176" s="9">
        <v>0</v>
      </c>
      <c r="S176" s="8">
        <v>1</v>
      </c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9"/>
      <c r="AN176" s="20"/>
      <c r="AO176" s="18"/>
      <c r="AP176" s="18"/>
      <c r="AQ176" s="21">
        <f t="shared" si="15"/>
        <v>0</v>
      </c>
      <c r="AU176" s="39" t="e">
        <f>IF(AN176=0,””,IF(AN176&lt;MEDIAN(AN:AN),0,1))</f>
        <v>#NAME?</v>
      </c>
      <c r="AV176" s="38">
        <f t="shared" si="12"/>
        <v>0</v>
      </c>
      <c r="AW176" s="38">
        <f t="shared" si="13"/>
        <v>0</v>
      </c>
      <c r="EG176" s="120"/>
    </row>
    <row r="177" spans="1:137" x14ac:dyDescent="0.2">
      <c r="A177" s="1" t="s">
        <v>405</v>
      </c>
      <c r="B177" s="2" t="s">
        <v>406</v>
      </c>
      <c r="G177" s="2">
        <v>0</v>
      </c>
      <c r="H177" s="3" t="s">
        <v>354</v>
      </c>
      <c r="I177" s="3">
        <v>1</v>
      </c>
      <c r="J177" s="3">
        <v>2</v>
      </c>
      <c r="K177" s="4">
        <v>7.2</v>
      </c>
      <c r="L177" s="16" t="s">
        <v>70</v>
      </c>
      <c r="N177" s="8">
        <v>12</v>
      </c>
      <c r="O177" s="8">
        <v>3</v>
      </c>
      <c r="P177" s="8" t="s">
        <v>407</v>
      </c>
      <c r="Q177" s="8">
        <v>12</v>
      </c>
      <c r="R177" s="9">
        <v>1</v>
      </c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9"/>
      <c r="AN177" s="20"/>
      <c r="AO177" s="18"/>
      <c r="AP177" s="18"/>
      <c r="AQ177" s="21">
        <f t="shared" si="15"/>
        <v>0</v>
      </c>
      <c r="AU177" s="39" t="e">
        <f>IF(AN177=0,””,IF(AN177&lt;MEDIAN(AN:AN),0,1))</f>
        <v>#NAME?</v>
      </c>
      <c r="AV177" s="38">
        <f t="shared" si="12"/>
        <v>0</v>
      </c>
      <c r="AW177" s="38">
        <f t="shared" si="13"/>
        <v>0</v>
      </c>
      <c r="EG177" s="120"/>
    </row>
    <row r="178" spans="1:137" x14ac:dyDescent="0.2">
      <c r="A178" s="1" t="s">
        <v>408</v>
      </c>
      <c r="B178" s="2" t="s">
        <v>409</v>
      </c>
      <c r="C178" s="123">
        <v>40831</v>
      </c>
      <c r="D178" s="2">
        <v>7</v>
      </c>
      <c r="E178" s="2">
        <v>5</v>
      </c>
      <c r="F178" s="2">
        <f t="shared" si="14"/>
        <v>89</v>
      </c>
      <c r="G178" s="2">
        <v>0</v>
      </c>
      <c r="H178" s="3" t="s">
        <v>354</v>
      </c>
      <c r="I178" s="3">
        <v>1</v>
      </c>
      <c r="J178" s="3">
        <v>2</v>
      </c>
      <c r="K178" s="4">
        <v>8.1</v>
      </c>
      <c r="L178" s="16" t="s">
        <v>37</v>
      </c>
      <c r="N178" s="8">
        <v>6</v>
      </c>
      <c r="O178" s="8">
        <v>8</v>
      </c>
      <c r="Q178" s="8">
        <v>12</v>
      </c>
      <c r="R178" s="9">
        <v>0</v>
      </c>
      <c r="S178" s="8">
        <v>1</v>
      </c>
      <c r="W178" s="17">
        <v>3.75</v>
      </c>
      <c r="X178" s="17">
        <v>4.4000000000000004</v>
      </c>
      <c r="Y178" s="17">
        <v>3.7</v>
      </c>
      <c r="Z178" s="17">
        <v>3.1666666666666665</v>
      </c>
      <c r="AA178" s="17">
        <v>4.25</v>
      </c>
      <c r="AB178" s="17">
        <v>3.5</v>
      </c>
      <c r="AC178" s="17">
        <v>5</v>
      </c>
      <c r="AD178" s="17">
        <v>3.5</v>
      </c>
      <c r="AE178" s="17">
        <v>4</v>
      </c>
      <c r="AF178" s="17">
        <v>3.625</v>
      </c>
      <c r="AG178" s="17">
        <v>6</v>
      </c>
      <c r="AH178" s="17">
        <v>5.1818181818181817</v>
      </c>
      <c r="AI178" s="17">
        <v>5.6363636363636367</v>
      </c>
      <c r="AJ178" s="17">
        <v>5.25</v>
      </c>
      <c r="AK178" s="17">
        <v>4.8571428571428568</v>
      </c>
      <c r="AL178" s="17">
        <v>4.25</v>
      </c>
      <c r="AM178" s="19">
        <v>4.6363636363636367</v>
      </c>
      <c r="AN178" s="20">
        <v>5.0350649350649359</v>
      </c>
      <c r="AO178" s="18">
        <v>4.4249999999999998</v>
      </c>
      <c r="AP178" s="18">
        <v>3.7944444444444443</v>
      </c>
      <c r="AQ178" s="21">
        <f t="shared" si="15"/>
        <v>5.2313311688311694</v>
      </c>
      <c r="AR178" s="15">
        <v>70</v>
      </c>
      <c r="AS178" s="15">
        <v>-324</v>
      </c>
      <c r="AT178" s="15">
        <v>133.5</v>
      </c>
      <c r="AU178" s="39">
        <f>IF(AN178=0,””,IF(AN178&lt;MEDIAN(AN:AN),0,1))</f>
        <v>1</v>
      </c>
      <c r="AV178" s="38">
        <f t="shared" si="12"/>
        <v>1</v>
      </c>
      <c r="AW178" s="38">
        <f t="shared" si="13"/>
        <v>0</v>
      </c>
      <c r="AZ178">
        <v>5.0350649350649359</v>
      </c>
      <c r="BA178">
        <v>4.4249999999999998</v>
      </c>
      <c r="BB178">
        <v>3.7944444444444443</v>
      </c>
    </row>
    <row r="179" spans="1:137" x14ac:dyDescent="0.2">
      <c r="A179" s="1" t="s">
        <v>410</v>
      </c>
      <c r="B179" s="2" t="s">
        <v>411</v>
      </c>
      <c r="G179" s="2">
        <v>1</v>
      </c>
      <c r="H179" s="3" t="s">
        <v>354</v>
      </c>
      <c r="I179" s="3">
        <v>1</v>
      </c>
      <c r="J179" s="3">
        <v>2</v>
      </c>
      <c r="K179" s="4">
        <v>9.1999999999999993</v>
      </c>
      <c r="L179" s="16" t="s">
        <v>84</v>
      </c>
      <c r="N179" s="8">
        <v>9</v>
      </c>
      <c r="Q179" s="8">
        <v>12</v>
      </c>
      <c r="R179" s="9">
        <v>1</v>
      </c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9"/>
      <c r="AN179" s="20"/>
      <c r="AO179" s="18"/>
      <c r="AP179" s="18"/>
      <c r="AQ179" s="21">
        <f t="shared" si="15"/>
        <v>0</v>
      </c>
      <c r="AR179" s="15">
        <v>76.5</v>
      </c>
      <c r="AS179" s="15">
        <v>54.5</v>
      </c>
      <c r="AT179" s="15">
        <v>53.5</v>
      </c>
      <c r="AU179" s="39" t="e">
        <f>IF(AN179=0,””,IF(AN179&lt;MEDIAN(AN:AN),0,1))</f>
        <v>#NAME?</v>
      </c>
      <c r="AV179" s="38">
        <f t="shared" si="12"/>
        <v>0</v>
      </c>
      <c r="AW179" s="38">
        <f t="shared" si="13"/>
        <v>0</v>
      </c>
      <c r="EG179" s="120"/>
    </row>
    <row r="180" spans="1:137" x14ac:dyDescent="0.2">
      <c r="A180" s="1" t="s">
        <v>412</v>
      </c>
      <c r="B180" s="2" t="s">
        <v>413</v>
      </c>
      <c r="G180" s="2">
        <v>0</v>
      </c>
      <c r="H180" s="3" t="s">
        <v>354</v>
      </c>
      <c r="I180" s="3">
        <v>1</v>
      </c>
      <c r="J180" s="3">
        <v>2</v>
      </c>
      <c r="K180" s="4">
        <v>9</v>
      </c>
      <c r="L180" s="16" t="s">
        <v>70</v>
      </c>
      <c r="N180" s="8">
        <v>7</v>
      </c>
      <c r="Q180" s="8">
        <v>12</v>
      </c>
      <c r="R180" s="9">
        <v>0</v>
      </c>
      <c r="S180" s="8">
        <v>1</v>
      </c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9"/>
      <c r="AN180" s="20"/>
      <c r="AO180" s="18"/>
      <c r="AP180" s="18"/>
      <c r="AQ180" s="21">
        <f t="shared" si="15"/>
        <v>0</v>
      </c>
      <c r="AU180" s="39" t="e">
        <f>IF(AN180=0,””,IF(AN180&lt;MEDIAN(AN:AN),0,1))</f>
        <v>#NAME?</v>
      </c>
      <c r="AV180" s="38">
        <f t="shared" si="12"/>
        <v>0</v>
      </c>
      <c r="AW180" s="38">
        <f t="shared" si="13"/>
        <v>0</v>
      </c>
      <c r="EG180" s="120"/>
    </row>
    <row r="181" spans="1:137" x14ac:dyDescent="0.2">
      <c r="A181" s="1" t="s">
        <v>414</v>
      </c>
      <c r="B181" s="2" t="s">
        <v>415</v>
      </c>
      <c r="G181" s="2">
        <v>0</v>
      </c>
      <c r="H181" s="3" t="s">
        <v>354</v>
      </c>
      <c r="I181" s="3">
        <v>1</v>
      </c>
      <c r="J181" s="3">
        <v>2</v>
      </c>
      <c r="K181" s="4">
        <v>8.4</v>
      </c>
      <c r="L181" s="16" t="s">
        <v>70</v>
      </c>
      <c r="N181" s="8">
        <v>4</v>
      </c>
      <c r="O181" s="8">
        <v>7</v>
      </c>
      <c r="Q181" s="8">
        <v>12</v>
      </c>
      <c r="R181" s="9">
        <v>1</v>
      </c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9"/>
      <c r="AN181" s="20"/>
      <c r="AO181" s="18"/>
      <c r="AP181" s="18"/>
      <c r="AQ181" s="21">
        <f t="shared" si="15"/>
        <v>0</v>
      </c>
      <c r="AU181" s="39" t="e">
        <f>IF(AN181=0,””,IF(AN181&lt;MEDIAN(AN:AN),0,1))</f>
        <v>#NAME?</v>
      </c>
      <c r="AV181" s="38">
        <f t="shared" si="12"/>
        <v>0</v>
      </c>
      <c r="AW181" s="38">
        <f t="shared" si="13"/>
        <v>0</v>
      </c>
      <c r="EG181" s="120"/>
    </row>
    <row r="182" spans="1:137" x14ac:dyDescent="0.2">
      <c r="A182" s="1" t="s">
        <v>416</v>
      </c>
      <c r="B182" s="2" t="s">
        <v>417</v>
      </c>
      <c r="C182" s="123">
        <v>40674</v>
      </c>
      <c r="D182" s="2">
        <v>7</v>
      </c>
      <c r="E182" s="2">
        <v>10</v>
      </c>
      <c r="F182" s="2">
        <f t="shared" si="14"/>
        <v>94</v>
      </c>
      <c r="G182" s="2">
        <v>0</v>
      </c>
      <c r="H182" s="3" t="s">
        <v>354</v>
      </c>
      <c r="I182" s="3">
        <v>1</v>
      </c>
      <c r="J182" s="3">
        <v>2</v>
      </c>
      <c r="K182" s="4">
        <v>8.9</v>
      </c>
      <c r="L182" s="16" t="s">
        <v>70</v>
      </c>
      <c r="N182" s="8">
        <v>10</v>
      </c>
      <c r="Q182" s="8">
        <v>13</v>
      </c>
      <c r="R182" s="9">
        <v>1</v>
      </c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9"/>
      <c r="AN182" s="20"/>
      <c r="AO182" s="18"/>
      <c r="AP182" s="18"/>
      <c r="AQ182" s="21">
        <f t="shared" si="15"/>
        <v>0</v>
      </c>
      <c r="AU182" s="39" t="e">
        <f>IF(AN182=0,””,IF(AN182&lt;MEDIAN(AN:AN),0,1))</f>
        <v>#NAME?</v>
      </c>
      <c r="AV182" s="38">
        <f t="shared" si="12"/>
        <v>0</v>
      </c>
      <c r="AW182" s="38">
        <f t="shared" si="13"/>
        <v>0</v>
      </c>
      <c r="EG182" s="120"/>
    </row>
    <row r="183" spans="1:137" x14ac:dyDescent="0.2">
      <c r="A183" s="1" t="s">
        <v>418</v>
      </c>
      <c r="B183" s="2" t="s">
        <v>419</v>
      </c>
      <c r="G183" s="2">
        <v>0</v>
      </c>
      <c r="H183" s="3" t="s">
        <v>354</v>
      </c>
      <c r="I183" s="3">
        <v>1</v>
      </c>
      <c r="J183" s="3">
        <v>2</v>
      </c>
      <c r="K183" s="4">
        <v>9.3000000000000007</v>
      </c>
      <c r="L183" s="16" t="s">
        <v>70</v>
      </c>
      <c r="N183" s="8">
        <v>7</v>
      </c>
      <c r="Q183" s="8">
        <v>12</v>
      </c>
      <c r="R183" s="9">
        <v>0</v>
      </c>
      <c r="S183" s="8">
        <v>1</v>
      </c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9"/>
      <c r="AN183" s="20"/>
      <c r="AO183" s="18"/>
      <c r="AP183" s="18"/>
      <c r="AQ183" s="21">
        <f t="shared" si="15"/>
        <v>0</v>
      </c>
      <c r="AU183" s="39" t="e">
        <f>IF(AN183=0,””,IF(AN183&lt;MEDIAN(AN:AN),0,1))</f>
        <v>#NAME?</v>
      </c>
      <c r="AV183" s="38">
        <f t="shared" si="12"/>
        <v>0</v>
      </c>
      <c r="AW183" s="38">
        <f t="shared" si="13"/>
        <v>0</v>
      </c>
      <c r="EG183" s="120"/>
    </row>
    <row r="184" spans="1:137" x14ac:dyDescent="0.2">
      <c r="A184" s="1" t="s">
        <v>420</v>
      </c>
      <c r="B184" s="2" t="s">
        <v>421</v>
      </c>
      <c r="G184" s="2">
        <v>0</v>
      </c>
      <c r="H184" s="3" t="s">
        <v>354</v>
      </c>
      <c r="I184" s="3">
        <v>1</v>
      </c>
      <c r="J184" s="3">
        <v>2</v>
      </c>
      <c r="K184" s="4">
        <v>6.9</v>
      </c>
      <c r="L184" s="16" t="s">
        <v>70</v>
      </c>
      <c r="N184" s="8">
        <v>5</v>
      </c>
      <c r="O184" s="8">
        <v>7</v>
      </c>
      <c r="Q184" s="8">
        <v>12</v>
      </c>
      <c r="R184" s="9">
        <v>1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9"/>
      <c r="AN184" s="20"/>
      <c r="AO184" s="18"/>
      <c r="AP184" s="18"/>
      <c r="AQ184" s="21">
        <f t="shared" si="15"/>
        <v>0</v>
      </c>
      <c r="AU184" s="39" t="e">
        <f>IF(AN184=0,””,IF(AN184&lt;MEDIAN(AN:AN),0,1))</f>
        <v>#NAME?</v>
      </c>
      <c r="AV184" s="38">
        <f t="shared" si="12"/>
        <v>0</v>
      </c>
      <c r="AW184" s="38">
        <f t="shared" si="13"/>
        <v>0</v>
      </c>
    </row>
    <row r="185" spans="1:137" x14ac:dyDescent="0.2">
      <c r="A185" s="1" t="s">
        <v>422</v>
      </c>
      <c r="B185" s="2" t="s">
        <v>423</v>
      </c>
      <c r="D185" s="2">
        <v>7</v>
      </c>
      <c r="F185" s="2">
        <f t="shared" si="14"/>
        <v>84</v>
      </c>
      <c r="G185" s="2">
        <v>1</v>
      </c>
      <c r="H185" s="3" t="s">
        <v>424</v>
      </c>
      <c r="I185" s="3">
        <v>1</v>
      </c>
      <c r="J185" s="3">
        <v>2</v>
      </c>
      <c r="K185" s="4">
        <v>8.3000000000000007</v>
      </c>
      <c r="L185" s="16" t="s">
        <v>37</v>
      </c>
      <c r="N185" s="8">
        <v>10</v>
      </c>
      <c r="Q185" s="8">
        <v>18</v>
      </c>
      <c r="R185" s="9">
        <v>1</v>
      </c>
      <c r="W185" s="17">
        <v>4.5384615384615383</v>
      </c>
      <c r="X185" s="17">
        <v>4.615384615384615</v>
      </c>
      <c r="Y185" s="17">
        <v>4.9230769230769234</v>
      </c>
      <c r="Z185" s="17">
        <v>4.4615384615384617</v>
      </c>
      <c r="AA185" s="17">
        <v>5.5384615384615383</v>
      </c>
      <c r="AB185" s="17">
        <v>4.615384615384615</v>
      </c>
      <c r="AC185" s="17">
        <v>5.1818181818181817</v>
      </c>
      <c r="AD185" s="17">
        <v>4.5454545454545459</v>
      </c>
      <c r="AE185" s="17">
        <v>4.666666666666667</v>
      </c>
      <c r="AF185" s="17">
        <v>5</v>
      </c>
      <c r="AG185" s="17">
        <v>4.615384615384615</v>
      </c>
      <c r="AH185" s="17">
        <v>3</v>
      </c>
      <c r="AI185" s="17">
        <v>4.583333333333333</v>
      </c>
      <c r="AJ185" s="17">
        <v>4.75</v>
      </c>
      <c r="AK185" s="17">
        <v>3.4444444444444446</v>
      </c>
      <c r="AL185" s="17">
        <v>4</v>
      </c>
      <c r="AM185" s="19">
        <v>3.6428571428571428</v>
      </c>
      <c r="AN185" s="20">
        <v>3.9555555555555557</v>
      </c>
      <c r="AO185" s="18">
        <v>4.8018648018648022</v>
      </c>
      <c r="AP185" s="18">
        <v>4.7820512820512819</v>
      </c>
      <c r="AQ185" s="21">
        <f t="shared" si="15"/>
        <v>3.9444444444444442</v>
      </c>
      <c r="AR185" s="15">
        <v>115</v>
      </c>
      <c r="AS185" s="15">
        <v>1.5</v>
      </c>
      <c r="AT185" s="15">
        <v>93</v>
      </c>
      <c r="AU185" s="39">
        <f>IF(AN185=0,””,IF(AN185&lt;MEDIAN(AN:AN),0,1))</f>
        <v>0</v>
      </c>
      <c r="AV185" s="38">
        <f t="shared" si="12"/>
        <v>1</v>
      </c>
      <c r="AW185" s="38">
        <f t="shared" si="13"/>
        <v>1</v>
      </c>
      <c r="AZ185">
        <v>3.9555555555555557</v>
      </c>
      <c r="BA185">
        <v>4.8018648018648022</v>
      </c>
      <c r="BB185">
        <v>4.7820512820512819</v>
      </c>
    </row>
    <row r="186" spans="1:137" x14ac:dyDescent="0.2">
      <c r="A186" s="1" t="s">
        <v>425</v>
      </c>
      <c r="B186" s="2" t="s">
        <v>426</v>
      </c>
      <c r="C186" s="123">
        <v>40841</v>
      </c>
      <c r="D186" s="2">
        <v>7</v>
      </c>
      <c r="E186" s="2">
        <v>5</v>
      </c>
      <c r="F186" s="2">
        <f t="shared" si="14"/>
        <v>89</v>
      </c>
      <c r="G186" s="2">
        <v>1</v>
      </c>
      <c r="H186" s="3" t="s">
        <v>424</v>
      </c>
      <c r="I186" s="3">
        <v>1</v>
      </c>
      <c r="J186" s="3">
        <v>2</v>
      </c>
      <c r="K186" s="4">
        <v>8.4</v>
      </c>
      <c r="L186" s="16" t="s">
        <v>37</v>
      </c>
      <c r="N186" s="8">
        <v>8</v>
      </c>
      <c r="Q186" s="8">
        <v>12</v>
      </c>
      <c r="R186" s="9">
        <v>0</v>
      </c>
      <c r="S186" s="8">
        <v>1</v>
      </c>
      <c r="W186" s="17">
        <v>5</v>
      </c>
      <c r="X186" s="17">
        <v>6</v>
      </c>
      <c r="Y186" s="17">
        <v>5.8461538461538458</v>
      </c>
      <c r="Z186" s="17">
        <v>5.384615384615385</v>
      </c>
      <c r="AA186" s="17">
        <v>5.3076923076923075</v>
      </c>
      <c r="AB186" s="17">
        <v>2.6923076923076925</v>
      </c>
      <c r="AC186" s="17">
        <v>3.5454545454545454</v>
      </c>
      <c r="AD186" s="17">
        <v>4.083333333333333</v>
      </c>
      <c r="AE186" s="17">
        <v>3.25</v>
      </c>
      <c r="AF186" s="17">
        <v>4.1538461538461542</v>
      </c>
      <c r="AG186" s="17">
        <v>5.1538461538461542</v>
      </c>
      <c r="AH186" s="17">
        <v>4.384615384615385</v>
      </c>
      <c r="AI186" s="17">
        <v>4.666666666666667</v>
      </c>
      <c r="AJ186" s="17">
        <v>3.7272727272727271</v>
      </c>
      <c r="AK186" s="17">
        <v>2.4444444444444446</v>
      </c>
      <c r="AL186" s="17">
        <v>4</v>
      </c>
      <c r="AM186" s="19">
        <v>3</v>
      </c>
      <c r="AN186" s="20">
        <v>3.8445998445998439</v>
      </c>
      <c r="AO186" s="18">
        <v>4.0372960372960369</v>
      </c>
      <c r="AP186" s="18">
        <v>5.0384615384615392</v>
      </c>
      <c r="AQ186" s="21">
        <f t="shared" si="15"/>
        <v>3.8057498057498056</v>
      </c>
      <c r="AR186" s="15">
        <v>-14</v>
      </c>
      <c r="AS186" s="15">
        <v>73</v>
      </c>
      <c r="AT186" s="15">
        <v>242.5</v>
      </c>
      <c r="AU186" s="39">
        <f>IF(AN186=0,””,IF(AN186&lt;MEDIAN(AN:AN),0,1))</f>
        <v>0</v>
      </c>
      <c r="AV186" s="38">
        <f t="shared" si="12"/>
        <v>0</v>
      </c>
      <c r="AW186" s="38">
        <f t="shared" si="13"/>
        <v>1</v>
      </c>
      <c r="AZ186">
        <v>3.8445998445998439</v>
      </c>
      <c r="BA186">
        <v>4.0372960372960369</v>
      </c>
      <c r="BB186">
        <v>5.0384615384615392</v>
      </c>
    </row>
    <row r="187" spans="1:137" x14ac:dyDescent="0.2">
      <c r="A187" s="1" t="s">
        <v>427</v>
      </c>
      <c r="B187" s="2" t="s">
        <v>428</v>
      </c>
      <c r="C187" s="123">
        <v>40594</v>
      </c>
      <c r="D187" s="2">
        <v>8</v>
      </c>
      <c r="E187" s="2">
        <v>1</v>
      </c>
      <c r="F187" s="2">
        <f t="shared" si="14"/>
        <v>97</v>
      </c>
      <c r="G187" s="2">
        <v>1</v>
      </c>
      <c r="H187" s="3" t="s">
        <v>424</v>
      </c>
      <c r="I187" s="3">
        <v>1</v>
      </c>
      <c r="J187" s="3">
        <v>2</v>
      </c>
      <c r="K187" s="4">
        <v>9.5</v>
      </c>
      <c r="L187" s="16" t="s">
        <v>37</v>
      </c>
      <c r="N187" s="8">
        <v>9</v>
      </c>
      <c r="Q187" s="8">
        <v>12</v>
      </c>
      <c r="R187" s="9">
        <v>0</v>
      </c>
      <c r="S187" s="8">
        <v>1</v>
      </c>
      <c r="W187" s="17">
        <v>4.2307692307692308</v>
      </c>
      <c r="X187" s="17">
        <v>3.9230769230769229</v>
      </c>
      <c r="Y187" s="17">
        <v>4.5384615384615383</v>
      </c>
      <c r="Z187" s="17">
        <v>3.3846153846153846</v>
      </c>
      <c r="AA187" s="17">
        <v>4</v>
      </c>
      <c r="AB187" s="17">
        <v>4.9230769230769234</v>
      </c>
      <c r="AC187" s="17">
        <v>6</v>
      </c>
      <c r="AD187" s="17">
        <v>4.416666666666667</v>
      </c>
      <c r="AE187" s="17">
        <v>4</v>
      </c>
      <c r="AF187" s="17">
        <v>4.0769230769230766</v>
      </c>
      <c r="AG187" s="17">
        <v>5.6923076923076925</v>
      </c>
      <c r="AH187" s="17">
        <v>4.9230769230769234</v>
      </c>
      <c r="AI187" s="17">
        <v>4.615384615384615</v>
      </c>
      <c r="AJ187" s="17">
        <v>5.416666666666667</v>
      </c>
      <c r="AK187" s="17">
        <v>5.2222222222222223</v>
      </c>
      <c r="AL187" s="17">
        <v>4.8</v>
      </c>
      <c r="AM187" s="19">
        <v>5.0714285714285712</v>
      </c>
      <c r="AN187" s="20">
        <v>4.9954700854700853</v>
      </c>
      <c r="AO187" s="18">
        <v>4.8371794871794878</v>
      </c>
      <c r="AP187" s="18">
        <v>4.166666666666667</v>
      </c>
      <c r="AQ187" s="21">
        <f t="shared" si="15"/>
        <v>5.0443376068376065</v>
      </c>
      <c r="AR187" s="22">
        <v>-35.5</v>
      </c>
      <c r="AS187" s="22">
        <v>-57.5</v>
      </c>
      <c r="AT187" s="22">
        <v>141</v>
      </c>
      <c r="AU187" s="39">
        <f>IF(AN187=0,””,IF(AN187&lt;MEDIAN(AN:AN),0,1))</f>
        <v>1</v>
      </c>
      <c r="AV187" s="38">
        <f t="shared" si="12"/>
        <v>1</v>
      </c>
      <c r="AW187" s="38">
        <f t="shared" si="13"/>
        <v>0</v>
      </c>
      <c r="AZ187">
        <v>4.9954700854700853</v>
      </c>
      <c r="BA187">
        <v>4.8371794871794878</v>
      </c>
      <c r="BB187">
        <v>4.166666666666667</v>
      </c>
    </row>
    <row r="188" spans="1:137" x14ac:dyDescent="0.2">
      <c r="A188" s="1" t="s">
        <v>429</v>
      </c>
      <c r="B188" s="2" t="s">
        <v>430</v>
      </c>
      <c r="C188" s="123">
        <v>40733</v>
      </c>
      <c r="D188" s="2">
        <v>7</v>
      </c>
      <c r="E188" s="2">
        <v>8</v>
      </c>
      <c r="F188" s="2">
        <f t="shared" si="14"/>
        <v>92</v>
      </c>
      <c r="G188" s="2">
        <v>0</v>
      </c>
      <c r="H188" s="3" t="s">
        <v>424</v>
      </c>
      <c r="I188" s="3">
        <v>1</v>
      </c>
      <c r="J188" s="3">
        <v>2</v>
      </c>
      <c r="K188" s="4">
        <v>9.1999999999999993</v>
      </c>
      <c r="L188" s="16" t="s">
        <v>37</v>
      </c>
      <c r="N188" s="8">
        <v>5</v>
      </c>
      <c r="O188" s="8">
        <v>9</v>
      </c>
      <c r="Q188" s="8">
        <v>12</v>
      </c>
      <c r="R188" s="9">
        <v>1</v>
      </c>
      <c r="W188" s="17">
        <v>4.8461538461538458</v>
      </c>
      <c r="X188" s="17">
        <v>4.3076923076923075</v>
      </c>
      <c r="Y188" s="17">
        <v>4</v>
      </c>
      <c r="Z188" s="17">
        <v>4</v>
      </c>
      <c r="AA188" s="17">
        <v>5.25</v>
      </c>
      <c r="AB188" s="17">
        <v>4.3076923076923075</v>
      </c>
      <c r="AC188" s="17">
        <v>4</v>
      </c>
      <c r="AD188" s="17">
        <v>4.916666666666667</v>
      </c>
      <c r="AE188" s="17">
        <v>4</v>
      </c>
      <c r="AF188" s="17">
        <v>4.8461538461538458</v>
      </c>
      <c r="AG188" s="17">
        <v>4.583333333333333</v>
      </c>
      <c r="AH188" s="17">
        <v>4.5384615384615383</v>
      </c>
      <c r="AI188" s="17">
        <v>4.75</v>
      </c>
      <c r="AJ188" s="17">
        <v>4.666666666666667</v>
      </c>
      <c r="AK188" s="17">
        <v>3.3333333333333335</v>
      </c>
      <c r="AL188" s="17">
        <v>2.6</v>
      </c>
      <c r="AM188" s="19">
        <v>3.0714285714285716</v>
      </c>
      <c r="AN188" s="20">
        <v>3.9776923076923074</v>
      </c>
      <c r="AO188" s="18">
        <v>4.4692307692307693</v>
      </c>
      <c r="AP188" s="18">
        <v>4.4519230769230766</v>
      </c>
      <c r="AQ188" s="21">
        <f t="shared" si="15"/>
        <v>4.3221153846153841</v>
      </c>
      <c r="AU188" s="39">
        <f>IF(AN188=0,””,IF(AN188&lt;MEDIAN(AN:AN),0,1))</f>
        <v>0</v>
      </c>
      <c r="AV188" s="38">
        <f t="shared" si="12"/>
        <v>1</v>
      </c>
      <c r="AW188" s="38">
        <f t="shared" si="13"/>
        <v>0</v>
      </c>
      <c r="AZ188">
        <v>3.9776923076923074</v>
      </c>
      <c r="BA188">
        <v>4.4692307692307693</v>
      </c>
      <c r="BB188">
        <v>4.4519230769230766</v>
      </c>
    </row>
    <row r="189" spans="1:137" x14ac:dyDescent="0.2">
      <c r="A189" s="1" t="s">
        <v>431</v>
      </c>
      <c r="B189" s="2" t="s">
        <v>432</v>
      </c>
      <c r="G189" s="2">
        <v>1</v>
      </c>
      <c r="H189" s="3" t="s">
        <v>424</v>
      </c>
      <c r="I189" s="3">
        <v>1</v>
      </c>
      <c r="J189" s="3">
        <v>2</v>
      </c>
      <c r="K189" s="4">
        <v>7.7</v>
      </c>
      <c r="L189" s="16" t="s">
        <v>70</v>
      </c>
      <c r="N189" s="8">
        <v>3</v>
      </c>
      <c r="O189" s="8">
        <v>13</v>
      </c>
      <c r="Q189" s="8">
        <v>18</v>
      </c>
      <c r="R189" s="9">
        <v>1</v>
      </c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9"/>
      <c r="AN189" s="20"/>
      <c r="AO189" s="18"/>
      <c r="AP189" s="18"/>
      <c r="AQ189" s="21">
        <f t="shared" si="15"/>
        <v>0</v>
      </c>
      <c r="AU189" s="39" t="e">
        <f>IF(AN189=0,””,IF(AN189&lt;MEDIAN(AN:AN),0,1))</f>
        <v>#NAME?</v>
      </c>
      <c r="AV189" s="38">
        <f t="shared" si="12"/>
        <v>0</v>
      </c>
      <c r="AW189" s="38">
        <f t="shared" si="13"/>
        <v>0</v>
      </c>
    </row>
    <row r="190" spans="1:137" x14ac:dyDescent="0.2">
      <c r="A190" s="1" t="s">
        <v>433</v>
      </c>
      <c r="B190" s="2" t="s">
        <v>434</v>
      </c>
      <c r="G190" s="2">
        <v>1</v>
      </c>
      <c r="H190" s="3" t="s">
        <v>424</v>
      </c>
      <c r="I190" s="3">
        <v>1</v>
      </c>
      <c r="J190" s="3">
        <v>2</v>
      </c>
      <c r="K190" s="4">
        <v>9.6</v>
      </c>
      <c r="L190" s="16" t="s">
        <v>70</v>
      </c>
      <c r="N190" s="8">
        <v>8</v>
      </c>
      <c r="Q190" s="8">
        <v>12</v>
      </c>
      <c r="R190" s="9">
        <v>0</v>
      </c>
      <c r="S190" s="8">
        <v>1</v>
      </c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9"/>
      <c r="AN190" s="20"/>
      <c r="AO190" s="18"/>
      <c r="AP190" s="18"/>
      <c r="AQ190" s="21">
        <f t="shared" si="15"/>
        <v>0</v>
      </c>
      <c r="AU190" s="39" t="e">
        <f>IF(AN190=0,””,IF(AN190&lt;MEDIAN(AN:AN),0,1))</f>
        <v>#NAME?</v>
      </c>
      <c r="AV190" s="38">
        <f t="shared" si="12"/>
        <v>0</v>
      </c>
      <c r="AW190" s="38">
        <f t="shared" si="13"/>
        <v>0</v>
      </c>
    </row>
    <row r="191" spans="1:137" x14ac:dyDescent="0.2">
      <c r="A191" s="1" t="s">
        <v>435</v>
      </c>
      <c r="B191" s="2" t="s">
        <v>436</v>
      </c>
      <c r="C191" s="123">
        <v>40619</v>
      </c>
      <c r="D191" s="2">
        <v>8</v>
      </c>
      <c r="E191" s="2">
        <v>0</v>
      </c>
      <c r="F191" s="2">
        <f t="shared" si="14"/>
        <v>96</v>
      </c>
      <c r="G191" s="2">
        <v>1</v>
      </c>
      <c r="H191" s="3" t="s">
        <v>424</v>
      </c>
      <c r="I191" s="3">
        <v>1</v>
      </c>
      <c r="J191" s="3">
        <v>2</v>
      </c>
      <c r="K191" s="4">
        <v>9.1999999999999993</v>
      </c>
      <c r="L191" s="16" t="s">
        <v>91</v>
      </c>
      <c r="N191" s="8">
        <v>7</v>
      </c>
      <c r="Q191" s="8">
        <v>12</v>
      </c>
      <c r="R191" s="9">
        <v>1</v>
      </c>
      <c r="W191" s="17">
        <v>4.6923076923076925</v>
      </c>
      <c r="X191" s="17">
        <v>5</v>
      </c>
      <c r="Y191" s="17">
        <v>6</v>
      </c>
      <c r="Z191" s="17">
        <v>5.166666666666667</v>
      </c>
      <c r="AA191" s="17">
        <v>5.6923076923076925</v>
      </c>
      <c r="AB191" s="17">
        <v>3.8333333333333335</v>
      </c>
      <c r="AC191" s="17">
        <v>3.9166666666666665</v>
      </c>
      <c r="AD191" s="17">
        <v>3.5454545454545454</v>
      </c>
      <c r="AE191" s="17">
        <v>3.8333333333333335</v>
      </c>
      <c r="AF191" s="17">
        <v>4.666666666666667</v>
      </c>
      <c r="AG191" s="17">
        <v>4.7692307692307692</v>
      </c>
      <c r="AH191" s="17">
        <v>4.75</v>
      </c>
      <c r="AI191" s="17">
        <v>4.916666666666667</v>
      </c>
      <c r="AJ191" s="17">
        <v>5.0909090909090908</v>
      </c>
      <c r="AK191" s="17">
        <v>5.25</v>
      </c>
      <c r="AL191" s="17">
        <v>4.75</v>
      </c>
      <c r="AM191" s="19">
        <v>5.083333333333333</v>
      </c>
      <c r="AN191" s="20">
        <v>4.9515151515151512</v>
      </c>
      <c r="AO191" s="18">
        <v>4.1462703962703964</v>
      </c>
      <c r="AP191" s="18">
        <v>5.0641025641025648</v>
      </c>
      <c r="AQ191" s="21">
        <f t="shared" si="15"/>
        <v>5.0018939393939394</v>
      </c>
      <c r="AU191" s="39">
        <f>IF(AN191=0,””,IF(AN191&lt;MEDIAN(AN:AN),0,1))</f>
        <v>1</v>
      </c>
      <c r="AV191" s="38">
        <f t="shared" si="12"/>
        <v>0</v>
      </c>
      <c r="AW191" s="38">
        <f t="shared" si="13"/>
        <v>1</v>
      </c>
      <c r="AZ191">
        <v>4.9515151515151512</v>
      </c>
      <c r="BA191">
        <v>4.1462703962703964</v>
      </c>
      <c r="BB191">
        <v>5.0641025641025648</v>
      </c>
    </row>
    <row r="192" spans="1:137" x14ac:dyDescent="0.2">
      <c r="A192" s="1" t="s">
        <v>437</v>
      </c>
      <c r="B192" s="2" t="s">
        <v>438</v>
      </c>
      <c r="G192" s="2">
        <v>0</v>
      </c>
      <c r="H192" s="3" t="s">
        <v>424</v>
      </c>
      <c r="I192" s="3">
        <v>1</v>
      </c>
      <c r="J192" s="3">
        <v>2</v>
      </c>
      <c r="K192" s="4">
        <v>9.4</v>
      </c>
      <c r="L192" s="16" t="s">
        <v>70</v>
      </c>
      <c r="N192" s="8">
        <v>10</v>
      </c>
      <c r="Q192" s="8">
        <v>15</v>
      </c>
      <c r="R192" s="9">
        <v>0</v>
      </c>
      <c r="S192" s="8">
        <v>1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9"/>
      <c r="AN192" s="20"/>
      <c r="AO192" s="18"/>
      <c r="AP192" s="18"/>
      <c r="AQ192" s="21">
        <f t="shared" si="15"/>
        <v>0</v>
      </c>
      <c r="AU192" s="39" t="e">
        <f>IF(AN192=0,””,IF(AN192&lt;MEDIAN(AN:AN),0,1))</f>
        <v>#NAME?</v>
      </c>
      <c r="AV192" s="38">
        <f t="shared" si="12"/>
        <v>0</v>
      </c>
      <c r="AW192" s="38">
        <f t="shared" si="13"/>
        <v>0</v>
      </c>
    </row>
    <row r="193" spans="1:54" x14ac:dyDescent="0.2">
      <c r="A193" s="1" t="s">
        <v>439</v>
      </c>
      <c r="B193" s="2" t="s">
        <v>440</v>
      </c>
      <c r="C193" s="123">
        <v>40756</v>
      </c>
      <c r="D193" s="2">
        <v>7</v>
      </c>
      <c r="E193" s="2">
        <v>7</v>
      </c>
      <c r="F193" s="2">
        <f t="shared" si="14"/>
        <v>91</v>
      </c>
      <c r="G193" s="2">
        <v>0</v>
      </c>
      <c r="H193" s="3" t="s">
        <v>424</v>
      </c>
      <c r="I193" s="3">
        <v>1</v>
      </c>
      <c r="J193" s="3">
        <v>2</v>
      </c>
      <c r="K193" s="4">
        <v>8.5</v>
      </c>
      <c r="L193" s="16" t="s">
        <v>91</v>
      </c>
      <c r="N193" s="8">
        <v>6</v>
      </c>
      <c r="O193" s="8">
        <v>8</v>
      </c>
      <c r="Q193" s="8">
        <v>12</v>
      </c>
      <c r="R193" s="9">
        <v>0</v>
      </c>
      <c r="S193" s="8">
        <v>1</v>
      </c>
      <c r="W193" s="17">
        <v>4.1818181818181817</v>
      </c>
      <c r="X193" s="17">
        <v>4.1538461538461542</v>
      </c>
      <c r="Y193" s="17">
        <v>4.75</v>
      </c>
      <c r="Z193" s="17">
        <v>4.0909090909090908</v>
      </c>
      <c r="AA193" s="17">
        <v>4.4615384615384617</v>
      </c>
      <c r="AB193" s="17">
        <v>3.4</v>
      </c>
      <c r="AC193" s="17">
        <v>4</v>
      </c>
      <c r="AD193" s="17">
        <v>3.9090909090909092</v>
      </c>
      <c r="AE193" s="17">
        <v>4.375</v>
      </c>
      <c r="AF193" s="17">
        <v>4</v>
      </c>
      <c r="AG193" s="17">
        <v>4.416666666666667</v>
      </c>
      <c r="AH193" s="17">
        <v>4.1818181818181817</v>
      </c>
      <c r="AI193" s="17">
        <v>4.4615384615384617</v>
      </c>
      <c r="AJ193" s="17">
        <v>9.4166666666666661</v>
      </c>
      <c r="AK193" s="17">
        <v>4.2222222222222223</v>
      </c>
      <c r="AL193" s="17">
        <v>3.2</v>
      </c>
      <c r="AM193" s="19">
        <v>3.8571428571428572</v>
      </c>
      <c r="AN193" s="20">
        <v>5.0964491064491062</v>
      </c>
      <c r="AO193" s="18">
        <v>4.1401515151515156</v>
      </c>
      <c r="AP193" s="18">
        <v>4.1730186480186475</v>
      </c>
      <c r="AQ193" s="21">
        <f t="shared" si="15"/>
        <v>5.5705613830613832</v>
      </c>
      <c r="AU193" s="39">
        <f>IF(AN193=0,””,IF(AN193&lt;MEDIAN(AN:AN),0,1))</f>
        <v>1</v>
      </c>
      <c r="AV193" s="38">
        <f t="shared" si="12"/>
        <v>0</v>
      </c>
      <c r="AW193" s="38">
        <f t="shared" si="13"/>
        <v>0</v>
      </c>
      <c r="AZ193">
        <v>5.0964491064491062</v>
      </c>
      <c r="BA193">
        <v>4.1401515151515156</v>
      </c>
      <c r="BB193">
        <v>4.1730186480186475</v>
      </c>
    </row>
    <row r="194" spans="1:54" x14ac:dyDescent="0.2">
      <c r="A194" s="1" t="s">
        <v>441</v>
      </c>
      <c r="B194" s="2" t="s">
        <v>442</v>
      </c>
      <c r="C194" s="123">
        <v>40890</v>
      </c>
      <c r="D194" s="2">
        <v>7</v>
      </c>
      <c r="E194" s="2">
        <v>3</v>
      </c>
      <c r="F194" s="2">
        <f t="shared" si="14"/>
        <v>87</v>
      </c>
      <c r="G194" s="2">
        <v>0</v>
      </c>
      <c r="H194" s="3" t="s">
        <v>424</v>
      </c>
      <c r="I194" s="3">
        <v>1</v>
      </c>
      <c r="J194" s="3">
        <v>2</v>
      </c>
      <c r="K194" s="4">
        <v>9.1</v>
      </c>
      <c r="L194" s="16" t="s">
        <v>40</v>
      </c>
      <c r="W194" s="17">
        <v>3.6153846153846154</v>
      </c>
      <c r="X194" s="17">
        <v>4.7692307692307692</v>
      </c>
      <c r="Y194" s="17">
        <v>3</v>
      </c>
      <c r="Z194" s="17">
        <v>3.6153846153846154</v>
      </c>
      <c r="AA194" s="17">
        <v>6.615384615384615</v>
      </c>
      <c r="AB194" s="17">
        <v>5.615384615384615</v>
      </c>
      <c r="AC194" s="17">
        <v>6.916666666666667</v>
      </c>
      <c r="AD194" s="17">
        <v>4.75</v>
      </c>
      <c r="AE194" s="17">
        <v>6.083333333333333</v>
      </c>
      <c r="AF194" s="17">
        <v>5.3076923076923075</v>
      </c>
      <c r="AG194" s="17">
        <v>4</v>
      </c>
      <c r="AH194" s="17">
        <v>4.5384615384615383</v>
      </c>
      <c r="AI194" s="17">
        <v>4.7692307692307692</v>
      </c>
      <c r="AJ194" s="17">
        <v>5.25</v>
      </c>
      <c r="AK194" s="17">
        <v>4.8888888888888893</v>
      </c>
      <c r="AL194" s="17">
        <v>4.2</v>
      </c>
      <c r="AM194" s="19">
        <v>4.6428571428571432</v>
      </c>
      <c r="AN194" s="20">
        <v>4.7293162393162387</v>
      </c>
      <c r="AO194" s="18">
        <v>5.411538461538461</v>
      </c>
      <c r="AP194" s="18">
        <v>4.5384615384615374</v>
      </c>
      <c r="AQ194" s="21">
        <f t="shared" si="15"/>
        <v>4.861645299145299</v>
      </c>
      <c r="AU194" s="39">
        <f>IF(AN194=0,””,IF(AN194&lt;MEDIAN(AN:AN),0,1))</f>
        <v>1</v>
      </c>
      <c r="AV194" s="38">
        <f t="shared" ref="AV194:AV257" si="16">IF(AO194&lt;MEDIAN(AO:AO),0,1)</f>
        <v>1</v>
      </c>
      <c r="AW194" s="38">
        <f t="shared" ref="AW194:AW257" si="17">IF(AP194&lt;MEDIAN(AP:AP),0,1)</f>
        <v>0</v>
      </c>
      <c r="AZ194">
        <v>4.7293162393162387</v>
      </c>
      <c r="BA194">
        <v>5.411538461538461</v>
      </c>
      <c r="BB194">
        <v>4.5384615384615374</v>
      </c>
    </row>
    <row r="195" spans="1:54" x14ac:dyDescent="0.2">
      <c r="A195" s="1" t="s">
        <v>443</v>
      </c>
      <c r="B195" s="2" t="s">
        <v>444</v>
      </c>
      <c r="G195" s="2">
        <v>0</v>
      </c>
      <c r="H195" s="3" t="s">
        <v>424</v>
      </c>
      <c r="I195" s="3">
        <v>1</v>
      </c>
      <c r="J195" s="3">
        <v>2</v>
      </c>
      <c r="K195" s="4">
        <v>8.9</v>
      </c>
      <c r="L195" s="16" t="s">
        <v>70</v>
      </c>
      <c r="N195" s="8">
        <v>14</v>
      </c>
      <c r="O195" s="8">
        <v>10</v>
      </c>
      <c r="Q195" s="8">
        <v>12</v>
      </c>
      <c r="R195" s="9">
        <v>1</v>
      </c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9"/>
      <c r="AN195" s="20"/>
      <c r="AO195" s="18"/>
      <c r="AP195" s="18"/>
      <c r="AQ195" s="21">
        <f t="shared" si="15"/>
        <v>0</v>
      </c>
      <c r="AU195" s="39" t="e">
        <f>IF(AN195=0,””,IF(AN195&lt;MEDIAN(AN:AN),0,1))</f>
        <v>#NAME?</v>
      </c>
      <c r="AV195" s="38">
        <f t="shared" si="16"/>
        <v>0</v>
      </c>
      <c r="AW195" s="38">
        <f t="shared" si="17"/>
        <v>0</v>
      </c>
    </row>
    <row r="196" spans="1:54" x14ac:dyDescent="0.2">
      <c r="A196" s="1" t="s">
        <v>445</v>
      </c>
      <c r="B196" s="2" t="s">
        <v>446</v>
      </c>
      <c r="D196" s="2">
        <v>7</v>
      </c>
      <c r="F196" s="2">
        <f t="shared" ref="F195:F258" si="18">(D196*12)+E196</f>
        <v>84</v>
      </c>
      <c r="G196" s="2">
        <v>0</v>
      </c>
      <c r="H196" s="3" t="s">
        <v>424</v>
      </c>
      <c r="I196" s="3">
        <v>1</v>
      </c>
      <c r="J196" s="3">
        <v>2</v>
      </c>
      <c r="K196" s="4">
        <v>8.5</v>
      </c>
      <c r="L196" s="16" t="s">
        <v>37</v>
      </c>
      <c r="N196" s="8">
        <v>7</v>
      </c>
      <c r="O196" s="8">
        <v>9</v>
      </c>
      <c r="Q196" s="8">
        <v>11</v>
      </c>
      <c r="R196" s="9">
        <v>0</v>
      </c>
      <c r="S196" s="8">
        <v>1</v>
      </c>
      <c r="W196" s="17">
        <v>4.8461538461538458</v>
      </c>
      <c r="X196" s="17">
        <v>5.1538461538461542</v>
      </c>
      <c r="Y196" s="17">
        <v>4.5384615384615383</v>
      </c>
      <c r="Z196" s="17">
        <v>3.9230769230769229</v>
      </c>
      <c r="AA196" s="17">
        <v>5.6923076923076925</v>
      </c>
      <c r="AB196" s="17">
        <v>4.615384615384615</v>
      </c>
      <c r="AC196" s="17">
        <v>5.083333333333333</v>
      </c>
      <c r="AD196" s="17">
        <v>5.166666666666667</v>
      </c>
      <c r="AE196" s="17">
        <v>5.166666666666667</v>
      </c>
      <c r="AF196" s="17">
        <v>4.7692307692307692</v>
      </c>
      <c r="AG196" s="17">
        <v>3.8461538461538463</v>
      </c>
      <c r="AH196" s="17">
        <v>3.1538461538461537</v>
      </c>
      <c r="AI196" s="17">
        <v>5.4615384615384617</v>
      </c>
      <c r="AJ196" s="17">
        <v>5.5</v>
      </c>
      <c r="AK196" s="17">
        <v>3.5555555555555554</v>
      </c>
      <c r="AL196" s="17">
        <v>2.6</v>
      </c>
      <c r="AM196" s="19">
        <v>3.2142857142857144</v>
      </c>
      <c r="AN196" s="20">
        <v>4.0541880341880345</v>
      </c>
      <c r="AO196" s="18">
        <v>4.8064102564102571</v>
      </c>
      <c r="AP196" s="18">
        <v>4.7948717948717947</v>
      </c>
      <c r="AQ196" s="21">
        <f t="shared" si="15"/>
        <v>4.4177350427350426</v>
      </c>
      <c r="AR196" s="23">
        <v>-55</v>
      </c>
      <c r="AS196" s="23">
        <v>47</v>
      </c>
      <c r="AT196" s="23">
        <v>42</v>
      </c>
      <c r="AU196" s="39">
        <f>IF(AN196=0,””,IF(AN196&lt;MEDIAN(AN:AN),0,1))</f>
        <v>0</v>
      </c>
      <c r="AV196" s="38">
        <f t="shared" si="16"/>
        <v>1</v>
      </c>
      <c r="AW196" s="38">
        <f t="shared" si="17"/>
        <v>1</v>
      </c>
      <c r="AZ196">
        <v>4.0541880341880345</v>
      </c>
      <c r="BA196">
        <v>4.8064102564102571</v>
      </c>
      <c r="BB196">
        <v>4.7948717948717947</v>
      </c>
    </row>
    <row r="197" spans="1:54" x14ac:dyDescent="0.2">
      <c r="A197" s="1" t="s">
        <v>447</v>
      </c>
      <c r="B197" s="2" t="s">
        <v>448</v>
      </c>
      <c r="G197" s="2">
        <v>0</v>
      </c>
      <c r="H197" s="3" t="s">
        <v>424</v>
      </c>
      <c r="I197" s="3">
        <v>1</v>
      </c>
      <c r="J197" s="3">
        <v>2</v>
      </c>
      <c r="K197" s="4">
        <v>8.9</v>
      </c>
      <c r="L197" s="16" t="s">
        <v>70</v>
      </c>
      <c r="N197" s="8">
        <v>8</v>
      </c>
      <c r="Q197" s="8">
        <v>14</v>
      </c>
      <c r="R197" s="9">
        <v>0</v>
      </c>
      <c r="S197" s="8">
        <v>1</v>
      </c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9"/>
      <c r="AN197" s="20"/>
      <c r="AO197" s="18"/>
      <c r="AP197" s="18"/>
      <c r="AQ197" s="21">
        <f t="shared" si="15"/>
        <v>0</v>
      </c>
      <c r="AU197" s="39" t="e">
        <f>IF(AN197=0,””,IF(AN197&lt;MEDIAN(AN:AN),0,1))</f>
        <v>#NAME?</v>
      </c>
      <c r="AV197" s="38">
        <f t="shared" si="16"/>
        <v>0</v>
      </c>
      <c r="AW197" s="38">
        <f t="shared" si="17"/>
        <v>0</v>
      </c>
    </row>
    <row r="198" spans="1:54" x14ac:dyDescent="0.2">
      <c r="A198" s="1" t="s">
        <v>449</v>
      </c>
      <c r="B198" s="2" t="s">
        <v>450</v>
      </c>
      <c r="G198" s="2">
        <v>0</v>
      </c>
      <c r="H198" s="3" t="s">
        <v>424</v>
      </c>
      <c r="I198" s="3">
        <v>1</v>
      </c>
      <c r="J198" s="3">
        <v>2</v>
      </c>
      <c r="K198" s="4">
        <v>8.6999999999999993</v>
      </c>
      <c r="L198" s="16" t="s">
        <v>70</v>
      </c>
      <c r="N198" s="8">
        <v>4</v>
      </c>
      <c r="O198" s="8">
        <v>9</v>
      </c>
      <c r="Q198" s="8">
        <v>12</v>
      </c>
      <c r="R198" s="9">
        <v>1</v>
      </c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9"/>
      <c r="AN198" s="20"/>
      <c r="AO198" s="18"/>
      <c r="AP198" s="18"/>
      <c r="AQ198" s="21">
        <f t="shared" si="15"/>
        <v>0</v>
      </c>
      <c r="AU198" s="39" t="e">
        <f>IF(AN198=0,””,IF(AN198&lt;MEDIAN(AN:AN),0,1))</f>
        <v>#NAME?</v>
      </c>
      <c r="AV198" s="38">
        <f t="shared" si="16"/>
        <v>0</v>
      </c>
      <c r="AW198" s="38">
        <f t="shared" si="17"/>
        <v>0</v>
      </c>
    </row>
    <row r="199" spans="1:54" x14ac:dyDescent="0.2">
      <c r="A199" s="1" t="s">
        <v>451</v>
      </c>
      <c r="B199" s="2" t="s">
        <v>452</v>
      </c>
      <c r="G199" s="2">
        <v>1</v>
      </c>
      <c r="H199" s="3" t="s">
        <v>424</v>
      </c>
      <c r="I199" s="3">
        <v>1</v>
      </c>
      <c r="J199" s="3">
        <v>2</v>
      </c>
      <c r="K199" s="4">
        <v>6.4</v>
      </c>
      <c r="L199" s="16" t="s">
        <v>70</v>
      </c>
      <c r="N199" s="8">
        <v>6</v>
      </c>
      <c r="O199" s="8">
        <v>10</v>
      </c>
      <c r="Q199" s="8">
        <v>13</v>
      </c>
      <c r="R199" s="9">
        <v>1</v>
      </c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9"/>
      <c r="AN199" s="20"/>
      <c r="AO199" s="18"/>
      <c r="AP199" s="18"/>
      <c r="AQ199" s="21">
        <f t="shared" si="15"/>
        <v>0</v>
      </c>
      <c r="AU199" s="39" t="e">
        <f>IF(AN199=0,””,IF(AN199&lt;MEDIAN(AN:AN),0,1))</f>
        <v>#NAME?</v>
      </c>
      <c r="AV199" s="38">
        <f t="shared" si="16"/>
        <v>0</v>
      </c>
      <c r="AW199" s="38">
        <f t="shared" si="17"/>
        <v>0</v>
      </c>
    </row>
    <row r="200" spans="1:54" x14ac:dyDescent="0.2">
      <c r="A200" s="1" t="s">
        <v>453</v>
      </c>
      <c r="B200" s="2" t="s">
        <v>454</v>
      </c>
      <c r="C200" s="123">
        <v>40594</v>
      </c>
      <c r="D200" s="2">
        <v>8</v>
      </c>
      <c r="E200" s="2">
        <v>1</v>
      </c>
      <c r="F200" s="2">
        <f t="shared" si="18"/>
        <v>97</v>
      </c>
      <c r="G200" s="2">
        <v>1</v>
      </c>
      <c r="H200" s="3" t="s">
        <v>424</v>
      </c>
      <c r="I200" s="3">
        <v>1</v>
      </c>
      <c r="J200" s="3">
        <v>2</v>
      </c>
      <c r="K200" s="4">
        <v>9</v>
      </c>
      <c r="L200" s="16" t="s">
        <v>37</v>
      </c>
      <c r="N200" s="8">
        <v>10</v>
      </c>
      <c r="Q200" s="8">
        <v>11</v>
      </c>
      <c r="R200" s="9">
        <v>1</v>
      </c>
      <c r="W200" s="17">
        <v>4.8461538461538458</v>
      </c>
      <c r="X200" s="17">
        <v>5.7692307692307692</v>
      </c>
      <c r="Y200" s="17">
        <v>4.8461538461538458</v>
      </c>
      <c r="Z200" s="17">
        <v>5.615384615384615</v>
      </c>
      <c r="AA200" s="17">
        <v>6.384615384615385</v>
      </c>
      <c r="AB200" s="17">
        <v>3.7692307692307692</v>
      </c>
      <c r="AC200" s="17">
        <v>5.333333333333333</v>
      </c>
      <c r="AD200" s="17">
        <v>3.6666666666666665</v>
      </c>
      <c r="AE200" s="17">
        <v>3.75</v>
      </c>
      <c r="AF200" s="17">
        <v>5.2307692307692308</v>
      </c>
      <c r="AG200" s="17">
        <v>5.8461538461538458</v>
      </c>
      <c r="AH200" s="17">
        <v>4.6923076923076925</v>
      </c>
      <c r="AI200" s="17">
        <v>5.333333333333333</v>
      </c>
      <c r="AJ200" s="17">
        <v>6.083333333333333</v>
      </c>
      <c r="AK200" s="17">
        <v>4.7777777777777777</v>
      </c>
      <c r="AL200" s="17">
        <v>4.5999999999999996</v>
      </c>
      <c r="AM200" s="19">
        <v>4.7142857142857144</v>
      </c>
      <c r="AN200" s="20">
        <v>5.0973504273504275</v>
      </c>
      <c r="AO200" s="18">
        <v>4.7653846153846153</v>
      </c>
      <c r="AP200" s="18">
        <v>5.2051282051282053</v>
      </c>
      <c r="AQ200" s="21">
        <f t="shared" si="15"/>
        <v>5.2216880341880341</v>
      </c>
      <c r="AR200" s="15">
        <v>29</v>
      </c>
      <c r="AS200" s="15">
        <v>-8.5</v>
      </c>
      <c r="AT200" s="15">
        <v>116.5</v>
      </c>
      <c r="AU200" s="39">
        <f>IF(AN200=0,””,IF(AN200&lt;MEDIAN(AN:AN),0,1))</f>
        <v>1</v>
      </c>
      <c r="AV200" s="38">
        <f t="shared" si="16"/>
        <v>1</v>
      </c>
      <c r="AW200" s="38">
        <f t="shared" si="17"/>
        <v>1</v>
      </c>
      <c r="AZ200">
        <v>5.0973504273504275</v>
      </c>
      <c r="BA200">
        <v>4.7653846153846153</v>
      </c>
      <c r="BB200">
        <v>5.2051282051282053</v>
      </c>
    </row>
    <row r="201" spans="1:54" x14ac:dyDescent="0.2">
      <c r="A201" s="1" t="s">
        <v>455</v>
      </c>
      <c r="B201" s="2" t="s">
        <v>456</v>
      </c>
      <c r="G201" s="2">
        <v>1</v>
      </c>
      <c r="H201" s="3" t="s">
        <v>424</v>
      </c>
      <c r="I201" s="3">
        <v>1</v>
      </c>
      <c r="J201" s="3">
        <v>2</v>
      </c>
      <c r="K201" s="4">
        <v>8.4</v>
      </c>
      <c r="L201" s="16" t="s">
        <v>70</v>
      </c>
      <c r="M201" s="16" t="s">
        <v>70</v>
      </c>
      <c r="N201" s="16" t="s">
        <v>70</v>
      </c>
      <c r="O201" s="16" t="s">
        <v>70</v>
      </c>
      <c r="P201" s="16" t="s">
        <v>70</v>
      </c>
      <c r="Q201" s="8">
        <v>12</v>
      </c>
      <c r="R201" s="9">
        <v>1</v>
      </c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9"/>
      <c r="AN201" s="20"/>
      <c r="AO201" s="18"/>
      <c r="AP201" s="18"/>
      <c r="AQ201" s="21">
        <f t="shared" si="15"/>
        <v>0</v>
      </c>
      <c r="AU201" s="39" t="e">
        <f>IF(AN201=0,””,IF(AN201&lt;MEDIAN(AN:AN),0,1))</f>
        <v>#NAME?</v>
      </c>
      <c r="AV201" s="38">
        <f t="shared" si="16"/>
        <v>0</v>
      </c>
      <c r="AW201" s="38">
        <f t="shared" si="17"/>
        <v>0</v>
      </c>
    </row>
    <row r="202" spans="1:54" x14ac:dyDescent="0.2">
      <c r="A202" s="1" t="s">
        <v>457</v>
      </c>
      <c r="B202" s="2" t="s">
        <v>458</v>
      </c>
      <c r="G202" s="2">
        <v>1</v>
      </c>
      <c r="H202" s="3" t="s">
        <v>424</v>
      </c>
      <c r="I202" s="3">
        <v>1</v>
      </c>
      <c r="J202" s="3">
        <v>2</v>
      </c>
      <c r="K202" s="4">
        <v>8.5</v>
      </c>
      <c r="L202" s="16" t="s">
        <v>70</v>
      </c>
      <c r="N202" s="8">
        <v>3</v>
      </c>
      <c r="O202" s="8">
        <v>9</v>
      </c>
      <c r="Q202" s="8">
        <v>12</v>
      </c>
      <c r="R202" s="9">
        <v>0</v>
      </c>
      <c r="S202" s="8">
        <v>1</v>
      </c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9"/>
      <c r="AN202" s="20"/>
      <c r="AO202" s="18"/>
      <c r="AP202" s="18"/>
      <c r="AQ202" s="21">
        <f t="shared" si="15"/>
        <v>0</v>
      </c>
      <c r="AU202" s="39" t="e">
        <f>IF(AN202=0,””,IF(AN202&lt;MEDIAN(AN:AN),0,1))</f>
        <v>#NAME?</v>
      </c>
      <c r="AV202" s="38">
        <f t="shared" si="16"/>
        <v>0</v>
      </c>
      <c r="AW202" s="38">
        <f t="shared" si="17"/>
        <v>0</v>
      </c>
    </row>
    <row r="203" spans="1:54" x14ac:dyDescent="0.2">
      <c r="A203" s="1" t="s">
        <v>459</v>
      </c>
      <c r="B203" s="2" t="s">
        <v>460</v>
      </c>
      <c r="C203" s="123">
        <v>40612</v>
      </c>
      <c r="D203" s="2">
        <v>8</v>
      </c>
      <c r="E203" s="2">
        <v>0</v>
      </c>
      <c r="F203" s="2">
        <f t="shared" si="18"/>
        <v>96</v>
      </c>
      <c r="G203" s="2">
        <v>1</v>
      </c>
      <c r="H203" s="3" t="s">
        <v>424</v>
      </c>
      <c r="I203" s="3">
        <v>1</v>
      </c>
      <c r="J203" s="3">
        <v>2</v>
      </c>
      <c r="K203" s="4">
        <v>9.4</v>
      </c>
      <c r="L203" s="16" t="s">
        <v>37</v>
      </c>
      <c r="N203" s="8">
        <v>7</v>
      </c>
      <c r="Q203" s="8">
        <v>12</v>
      </c>
      <c r="R203" s="9">
        <v>1</v>
      </c>
      <c r="W203" s="17">
        <v>4</v>
      </c>
      <c r="X203" s="17">
        <v>5</v>
      </c>
      <c r="Y203" s="17">
        <v>4.8461538461538458</v>
      </c>
      <c r="Z203" s="17">
        <v>3.8461538461538463</v>
      </c>
      <c r="AA203" s="17">
        <v>4.615384615384615</v>
      </c>
      <c r="AB203" s="17">
        <v>3.9230769230769229</v>
      </c>
      <c r="AC203" s="17">
        <v>3.4166666666666665</v>
      </c>
      <c r="AD203" s="17">
        <v>3.5</v>
      </c>
      <c r="AE203" s="17">
        <v>3.5833333333333335</v>
      </c>
      <c r="AF203" s="17">
        <v>3.3846153846153846</v>
      </c>
      <c r="AG203" s="17">
        <v>4.615384615384615</v>
      </c>
      <c r="AH203" s="17">
        <v>4.6923076923076925</v>
      </c>
      <c r="AI203" s="17">
        <v>5.384615384615385</v>
      </c>
      <c r="AJ203" s="17">
        <v>4.083333333333333</v>
      </c>
      <c r="AK203" s="17">
        <v>5.2222222222222223</v>
      </c>
      <c r="AL203" s="17">
        <v>4.4000000000000004</v>
      </c>
      <c r="AM203" s="19">
        <v>4.9285714285714288</v>
      </c>
      <c r="AN203" s="20">
        <v>4.7564957264957259</v>
      </c>
      <c r="AO203" s="18">
        <v>3.7</v>
      </c>
      <c r="AP203" s="18">
        <v>4.3717948717948714</v>
      </c>
      <c r="AQ203" s="21">
        <f t="shared" si="15"/>
        <v>4.8456196581196576</v>
      </c>
      <c r="AR203" s="23">
        <v>-51.5</v>
      </c>
      <c r="AS203" s="23">
        <v>104.5</v>
      </c>
      <c r="AT203" s="23">
        <v>-100</v>
      </c>
      <c r="AU203" s="39">
        <f>IF(AN203=0,””,IF(AN203&lt;MEDIAN(AN:AN),0,1))</f>
        <v>1</v>
      </c>
      <c r="AV203" s="38">
        <f t="shared" si="16"/>
        <v>0</v>
      </c>
      <c r="AW203" s="38">
        <f t="shared" si="17"/>
        <v>0</v>
      </c>
      <c r="AZ203">
        <v>4.7564957264957259</v>
      </c>
      <c r="BA203">
        <v>3.7</v>
      </c>
      <c r="BB203">
        <v>4.3717948717948714</v>
      </c>
    </row>
    <row r="204" spans="1:54" x14ac:dyDescent="0.2">
      <c r="A204" s="1" t="s">
        <v>461</v>
      </c>
      <c r="B204" s="2" t="s">
        <v>462</v>
      </c>
      <c r="C204" s="123">
        <v>40603</v>
      </c>
      <c r="D204" s="2">
        <v>8</v>
      </c>
      <c r="E204" s="2">
        <v>0</v>
      </c>
      <c r="F204" s="2">
        <f t="shared" si="18"/>
        <v>96</v>
      </c>
      <c r="G204" s="2">
        <v>0</v>
      </c>
      <c r="H204" s="3" t="s">
        <v>424</v>
      </c>
      <c r="I204" s="3">
        <v>1</v>
      </c>
      <c r="J204" s="3">
        <v>2</v>
      </c>
      <c r="K204" s="4">
        <v>9.3000000000000007</v>
      </c>
      <c r="L204" s="16" t="s">
        <v>37</v>
      </c>
      <c r="N204" s="8">
        <v>7</v>
      </c>
      <c r="Q204" s="8">
        <v>12</v>
      </c>
      <c r="R204" s="9">
        <v>0</v>
      </c>
      <c r="S204" s="8">
        <v>1</v>
      </c>
      <c r="W204" s="17">
        <v>4.9230769230769234</v>
      </c>
      <c r="X204" s="17">
        <v>5.5</v>
      </c>
      <c r="Y204" s="17">
        <v>4.3636363636363633</v>
      </c>
      <c r="Z204" s="17">
        <v>4</v>
      </c>
      <c r="AA204" s="17">
        <v>5.4615384615384617</v>
      </c>
      <c r="AB204" s="17">
        <v>3.6153846153846154</v>
      </c>
      <c r="AC204" s="17">
        <v>5.1818181818181817</v>
      </c>
      <c r="AD204" s="17">
        <v>3.9166666666666665</v>
      </c>
      <c r="AE204" s="17">
        <v>4.583333333333333</v>
      </c>
      <c r="AF204" s="17">
        <v>4.5384615384615383</v>
      </c>
      <c r="AG204" s="17">
        <v>4.0769230769230766</v>
      </c>
      <c r="AH204" s="17">
        <v>4.0769230769230766</v>
      </c>
      <c r="AI204" s="17">
        <v>4.6923076923076925</v>
      </c>
      <c r="AJ204" s="17">
        <v>5.583333333333333</v>
      </c>
      <c r="AK204" s="17">
        <v>4.333333333333333</v>
      </c>
      <c r="AL204" s="17">
        <v>4.4000000000000004</v>
      </c>
      <c r="AM204" s="19">
        <v>4.3571428571428568</v>
      </c>
      <c r="AN204" s="20">
        <v>4.6171794871794871</v>
      </c>
      <c r="AO204" s="18">
        <v>4.4594405594405595</v>
      </c>
      <c r="AP204" s="18">
        <v>4.6439393939393936</v>
      </c>
      <c r="AQ204" s="21">
        <f t="shared" si="15"/>
        <v>4.6714743589743586</v>
      </c>
      <c r="AR204" s="15">
        <v>50.5</v>
      </c>
      <c r="AS204" s="15">
        <v>2</v>
      </c>
      <c r="AT204" s="15">
        <v>-22.5</v>
      </c>
      <c r="AU204" s="39">
        <f>IF(AN204=0,””,IF(AN204&lt;MEDIAN(AN:AN),0,1))</f>
        <v>0</v>
      </c>
      <c r="AV204" s="38">
        <f t="shared" si="16"/>
        <v>1</v>
      </c>
      <c r="AW204" s="38">
        <f t="shared" si="17"/>
        <v>1</v>
      </c>
      <c r="AZ204">
        <v>4.6171794871794871</v>
      </c>
      <c r="BA204">
        <v>4.4594405594405595</v>
      </c>
      <c r="BB204">
        <v>4.6439393939393936</v>
      </c>
    </row>
    <row r="205" spans="1:54" x14ac:dyDescent="0.2">
      <c r="A205" s="1" t="s">
        <v>463</v>
      </c>
      <c r="B205" s="2" t="s">
        <v>464</v>
      </c>
      <c r="G205" s="2">
        <v>1</v>
      </c>
      <c r="H205" s="3" t="s">
        <v>424</v>
      </c>
      <c r="I205" s="3">
        <v>1</v>
      </c>
      <c r="J205" s="3">
        <v>2</v>
      </c>
      <c r="K205" s="4">
        <v>7.4</v>
      </c>
      <c r="L205" s="16" t="s">
        <v>37</v>
      </c>
      <c r="N205" s="8">
        <v>7</v>
      </c>
      <c r="O205" s="8">
        <v>8</v>
      </c>
      <c r="Q205" s="8">
        <v>13</v>
      </c>
      <c r="R205" s="9">
        <v>1</v>
      </c>
      <c r="W205" s="17">
        <v>4.7692307692307692</v>
      </c>
      <c r="X205" s="17">
        <v>4.7692307692307692</v>
      </c>
      <c r="Y205" s="17">
        <v>3.4615384615384617</v>
      </c>
      <c r="Z205" s="17">
        <v>5</v>
      </c>
      <c r="AA205" s="17">
        <v>5.4615384615384617</v>
      </c>
      <c r="AB205" s="17">
        <v>1.6153846153846154</v>
      </c>
      <c r="AC205" s="17">
        <v>3.5</v>
      </c>
      <c r="AD205" s="17">
        <v>3</v>
      </c>
      <c r="AE205" s="17">
        <v>3.8333333333333335</v>
      </c>
      <c r="AF205" s="17">
        <v>3.3846153846153846</v>
      </c>
      <c r="AG205" s="17">
        <v>5.7692307692307692</v>
      </c>
      <c r="AH205" s="17">
        <v>4.5384615384615383</v>
      </c>
      <c r="AI205" s="17">
        <v>3.9230769230769229</v>
      </c>
      <c r="AJ205" s="17">
        <v>5.916666666666667</v>
      </c>
      <c r="AK205" s="17">
        <v>2.7777777777777777</v>
      </c>
      <c r="AL205" s="17">
        <v>5.4</v>
      </c>
      <c r="AM205" s="19">
        <v>3.7142857142857144</v>
      </c>
      <c r="AN205" s="20">
        <v>4.5111965811965815</v>
      </c>
      <c r="AO205" s="18">
        <v>3.8974358974358978</v>
      </c>
      <c r="AP205" s="18">
        <v>4.1794871794871797</v>
      </c>
      <c r="AQ205" s="21">
        <f t="shared" si="15"/>
        <v>4.2889957264957266</v>
      </c>
      <c r="AR205" s="15">
        <v>162</v>
      </c>
      <c r="AS205" s="15">
        <v>149</v>
      </c>
      <c r="AT205" s="15">
        <v>180.5</v>
      </c>
      <c r="AU205" s="39">
        <f>IF(AN205=0,””,IF(AN205&lt;MEDIAN(AN:AN),0,1))</f>
        <v>0</v>
      </c>
      <c r="AV205" s="38">
        <f t="shared" si="16"/>
        <v>0</v>
      </c>
      <c r="AW205" s="38">
        <f t="shared" si="17"/>
        <v>0</v>
      </c>
      <c r="AZ205">
        <v>4.5111965811965815</v>
      </c>
      <c r="BA205">
        <v>3.8974358974358978</v>
      </c>
      <c r="BB205">
        <v>4.1794871794871797</v>
      </c>
    </row>
    <row r="206" spans="1:54" x14ac:dyDescent="0.2">
      <c r="A206" s="1" t="s">
        <v>465</v>
      </c>
      <c r="B206" s="2" t="s">
        <v>466</v>
      </c>
      <c r="C206" s="123">
        <v>40608</v>
      </c>
      <c r="D206" s="2">
        <v>8</v>
      </c>
      <c r="E206" s="2">
        <v>0</v>
      </c>
      <c r="F206" s="2">
        <f t="shared" si="18"/>
        <v>96</v>
      </c>
      <c r="G206" s="2">
        <v>0</v>
      </c>
      <c r="H206" s="3" t="s">
        <v>424</v>
      </c>
      <c r="I206" s="3">
        <v>1</v>
      </c>
      <c r="J206" s="3">
        <v>2</v>
      </c>
      <c r="K206" s="4">
        <v>8.6999999999999993</v>
      </c>
      <c r="L206" s="16" t="s">
        <v>37</v>
      </c>
      <c r="N206" s="8">
        <v>7</v>
      </c>
      <c r="Q206" s="8">
        <v>10</v>
      </c>
      <c r="R206" s="9">
        <v>1</v>
      </c>
      <c r="W206" s="17">
        <v>5.8461538461538458</v>
      </c>
      <c r="X206" s="17">
        <v>6.1538461538461542</v>
      </c>
      <c r="Y206" s="17">
        <v>5.2307692307692308</v>
      </c>
      <c r="Z206" s="17">
        <v>5.0769230769230766</v>
      </c>
      <c r="AA206" s="17">
        <v>5.6923076923076925</v>
      </c>
      <c r="AB206" s="17">
        <v>1.8461538461538463</v>
      </c>
      <c r="AC206" s="17">
        <v>4</v>
      </c>
      <c r="AD206" s="17">
        <v>4.583333333333333</v>
      </c>
      <c r="AE206" s="17">
        <v>4.5</v>
      </c>
      <c r="AF206" s="17">
        <v>4.6923076923076925</v>
      </c>
      <c r="AG206" s="17">
        <v>5.2307692307692308</v>
      </c>
      <c r="AH206" s="17">
        <v>4.3076923076923075</v>
      </c>
      <c r="AI206" s="17">
        <v>5.1538461538461542</v>
      </c>
      <c r="AJ206" s="17">
        <v>6.083333333333333</v>
      </c>
      <c r="AK206" s="17">
        <v>4</v>
      </c>
      <c r="AL206" s="17">
        <v>4.4000000000000004</v>
      </c>
      <c r="AM206" s="19">
        <v>4.1428571428571432</v>
      </c>
      <c r="AN206" s="20">
        <v>4.7889743589743592</v>
      </c>
      <c r="AO206" s="18">
        <v>4.6012820512820509</v>
      </c>
      <c r="AP206" s="18">
        <v>4.9743589743589745</v>
      </c>
      <c r="AQ206" s="21">
        <f t="shared" si="15"/>
        <v>4.8862179487179489</v>
      </c>
      <c r="AR206" s="15">
        <v>114</v>
      </c>
      <c r="AS206" s="15">
        <v>202.5</v>
      </c>
      <c r="AT206" s="15">
        <v>114</v>
      </c>
      <c r="AU206" s="39">
        <f>IF(AN206=0,””,IF(AN206&lt;MEDIAN(AN:AN),0,1))</f>
        <v>1</v>
      </c>
      <c r="AV206" s="38">
        <f t="shared" si="16"/>
        <v>1</v>
      </c>
      <c r="AW206" s="38">
        <f t="shared" si="17"/>
        <v>1</v>
      </c>
      <c r="AZ206">
        <v>4.7889743589743592</v>
      </c>
      <c r="BA206">
        <v>4.6012820512820509</v>
      </c>
      <c r="BB206">
        <v>4.9743589743589745</v>
      </c>
    </row>
    <row r="207" spans="1:54" x14ac:dyDescent="0.2">
      <c r="A207" s="1" t="s">
        <v>467</v>
      </c>
      <c r="B207" s="2" t="s">
        <v>468</v>
      </c>
      <c r="G207" s="2">
        <v>0</v>
      </c>
      <c r="H207" s="3" t="s">
        <v>424</v>
      </c>
      <c r="I207" s="3">
        <v>1</v>
      </c>
      <c r="J207" s="3">
        <v>2</v>
      </c>
      <c r="K207" s="4">
        <v>8.8000000000000007</v>
      </c>
      <c r="L207" s="16" t="s">
        <v>37</v>
      </c>
      <c r="N207" s="8">
        <v>6</v>
      </c>
      <c r="O207" s="8">
        <v>9</v>
      </c>
      <c r="Q207" s="8">
        <v>12</v>
      </c>
      <c r="R207" s="9">
        <v>1</v>
      </c>
      <c r="W207" s="17">
        <v>4.0769230769230766</v>
      </c>
      <c r="X207" s="17">
        <v>4.6923076923076925</v>
      </c>
      <c r="Y207" s="17">
        <v>4.2307692307692308</v>
      </c>
      <c r="Z207" s="17">
        <v>4.3076923076923075</v>
      </c>
      <c r="AA207" s="17">
        <v>5.166666666666667</v>
      </c>
      <c r="AB207" s="17">
        <v>4.0769230769230766</v>
      </c>
      <c r="AC207" s="17">
        <v>4.3636363636363633</v>
      </c>
      <c r="AD207" s="17">
        <v>3.5833333333333335</v>
      </c>
      <c r="AE207" s="17">
        <v>4.5454545454545459</v>
      </c>
      <c r="AF207" s="17">
        <v>3.1538461538461537</v>
      </c>
      <c r="AG207" s="17">
        <v>4.615384615384615</v>
      </c>
      <c r="AH207" s="17">
        <v>4.2307692307692308</v>
      </c>
      <c r="AI207" s="17">
        <v>4.8461538461538458</v>
      </c>
      <c r="AJ207" s="17">
        <v>4</v>
      </c>
      <c r="AK207" s="17">
        <v>4.4444444444444446</v>
      </c>
      <c r="AL207" s="17">
        <v>4.2</v>
      </c>
      <c r="AM207" s="19">
        <v>4.3571428571428568</v>
      </c>
      <c r="AN207" s="20">
        <v>4.3442735042735041</v>
      </c>
      <c r="AO207" s="18">
        <v>4.0523310023310017</v>
      </c>
      <c r="AP207" s="18">
        <v>4.4252136752136755</v>
      </c>
      <c r="AQ207" s="21">
        <f t="shared" si="15"/>
        <v>4.3803418803418808</v>
      </c>
      <c r="AR207" s="15">
        <v>89</v>
      </c>
      <c r="AS207" s="15">
        <v>110.5</v>
      </c>
      <c r="AT207" s="15">
        <v>72.5</v>
      </c>
      <c r="AU207" s="39">
        <f>IF(AN207=0,””,IF(AN207&lt;MEDIAN(AN:AN),0,1))</f>
        <v>0</v>
      </c>
      <c r="AV207" s="38">
        <f t="shared" si="16"/>
        <v>0</v>
      </c>
      <c r="AW207" s="38">
        <f t="shared" si="17"/>
        <v>0</v>
      </c>
      <c r="AZ207">
        <v>4.3442735042735041</v>
      </c>
      <c r="BA207">
        <v>4.0523310023310017</v>
      </c>
      <c r="BB207">
        <v>4.4252136752136755</v>
      </c>
    </row>
    <row r="208" spans="1:54" x14ac:dyDescent="0.2">
      <c r="A208" s="1" t="s">
        <v>469</v>
      </c>
      <c r="B208" s="2" t="s">
        <v>470</v>
      </c>
      <c r="C208" s="123">
        <v>40663</v>
      </c>
      <c r="D208" s="2">
        <v>7</v>
      </c>
      <c r="E208" s="2">
        <v>11</v>
      </c>
      <c r="F208" s="2">
        <f t="shared" si="18"/>
        <v>95</v>
      </c>
      <c r="G208" s="2">
        <v>1</v>
      </c>
      <c r="H208" s="3" t="s">
        <v>424</v>
      </c>
      <c r="I208" s="3">
        <v>1</v>
      </c>
      <c r="J208" s="3">
        <v>2</v>
      </c>
      <c r="K208" s="4">
        <v>9.3000000000000007</v>
      </c>
      <c r="L208" s="16" t="s">
        <v>37</v>
      </c>
      <c r="N208" s="8">
        <v>8</v>
      </c>
      <c r="Q208" s="8">
        <v>12</v>
      </c>
      <c r="R208" s="9">
        <v>0</v>
      </c>
      <c r="S208" s="8">
        <v>1</v>
      </c>
      <c r="W208" s="17">
        <v>5.0769230769230766</v>
      </c>
      <c r="X208" s="17">
        <v>4</v>
      </c>
      <c r="Y208" s="17">
        <v>5.3076923076923075</v>
      </c>
      <c r="Z208" s="17">
        <v>4</v>
      </c>
      <c r="AA208" s="17">
        <v>5.1538461538461542</v>
      </c>
      <c r="AB208" s="17">
        <v>4</v>
      </c>
      <c r="AC208" s="17">
        <v>4</v>
      </c>
      <c r="AD208" s="17">
        <v>4.416666666666667</v>
      </c>
      <c r="AE208" s="17">
        <v>4.083333333333333</v>
      </c>
      <c r="AF208" s="17">
        <v>4.8461538461538458</v>
      </c>
      <c r="AG208" s="17">
        <v>4.0769230769230766</v>
      </c>
      <c r="AH208" s="17">
        <v>4.416666666666667</v>
      </c>
      <c r="AI208" s="17">
        <v>4.615384615384615</v>
      </c>
      <c r="AJ208" s="17">
        <v>4.916666666666667</v>
      </c>
      <c r="AK208" s="17">
        <v>3.7777777777777777</v>
      </c>
      <c r="AL208" s="17">
        <v>3.8</v>
      </c>
      <c r="AM208" s="19">
        <v>3.7857142857142856</v>
      </c>
      <c r="AN208" s="20">
        <v>4.3052991452991458</v>
      </c>
      <c r="AO208" s="18">
        <v>4.2846153846153845</v>
      </c>
      <c r="AP208" s="18">
        <v>4.5897435897435894</v>
      </c>
      <c r="AQ208" s="21">
        <f t="shared" si="15"/>
        <v>4.4316239316239319</v>
      </c>
      <c r="AR208" s="15">
        <v>127.5</v>
      </c>
      <c r="AS208" s="15">
        <v>81.5</v>
      </c>
      <c r="AT208" s="15">
        <v>42</v>
      </c>
      <c r="AU208" s="39">
        <f>IF(AN208=0,””,IF(AN208&lt;MEDIAN(AN:AN),0,1))</f>
        <v>0</v>
      </c>
      <c r="AV208" s="38">
        <f t="shared" si="16"/>
        <v>0</v>
      </c>
      <c r="AW208" s="38">
        <f t="shared" si="17"/>
        <v>1</v>
      </c>
      <c r="AZ208">
        <v>4.3052991452991458</v>
      </c>
      <c r="BA208">
        <v>4.2846153846153845</v>
      </c>
      <c r="BB208">
        <v>4.5897435897435894</v>
      </c>
    </row>
    <row r="209" spans="1:137" x14ac:dyDescent="0.2">
      <c r="A209" s="1" t="s">
        <v>471</v>
      </c>
      <c r="B209" s="2" t="s">
        <v>472</v>
      </c>
      <c r="D209" s="2">
        <v>8</v>
      </c>
      <c r="F209" s="2">
        <f t="shared" si="18"/>
        <v>96</v>
      </c>
      <c r="G209" s="2">
        <v>0</v>
      </c>
      <c r="H209" s="3" t="s">
        <v>424</v>
      </c>
      <c r="I209" s="3">
        <v>1</v>
      </c>
      <c r="J209" s="3">
        <v>2</v>
      </c>
      <c r="K209" s="4">
        <v>9.5</v>
      </c>
      <c r="L209" s="16" t="s">
        <v>37</v>
      </c>
      <c r="N209" s="8">
        <v>9</v>
      </c>
      <c r="Q209" s="8">
        <v>12</v>
      </c>
      <c r="R209" s="9">
        <v>0</v>
      </c>
      <c r="S209" s="8">
        <v>1</v>
      </c>
      <c r="W209" s="17">
        <v>4.3076923076923075</v>
      </c>
      <c r="X209" s="17">
        <v>4.384615384615385</v>
      </c>
      <c r="Y209" s="17">
        <v>3.6153846153846154</v>
      </c>
      <c r="Z209" s="17">
        <v>3.9230769230769229</v>
      </c>
      <c r="AA209" s="17">
        <v>5.0769230769230766</v>
      </c>
      <c r="AB209" s="17">
        <v>3.7692307692307692</v>
      </c>
      <c r="AC209" s="17">
        <v>5.416666666666667</v>
      </c>
      <c r="AD209" s="17">
        <v>4.916666666666667</v>
      </c>
      <c r="AE209" s="17">
        <v>4.333333333333333</v>
      </c>
      <c r="AF209" s="17">
        <v>3.9230769230769229</v>
      </c>
      <c r="AG209" s="17">
        <v>4.2307692307692308</v>
      </c>
      <c r="AH209" s="17">
        <v>4.3</v>
      </c>
      <c r="AI209" s="17">
        <v>4.6923076923076925</v>
      </c>
      <c r="AJ209" s="17">
        <v>5.416666666666667</v>
      </c>
      <c r="AK209" s="17">
        <v>5.333333333333333</v>
      </c>
      <c r="AL209" s="17">
        <v>5.2</v>
      </c>
      <c r="AM209" s="19">
        <v>5.2857142857142856</v>
      </c>
      <c r="AN209" s="20">
        <v>4.9884615384615376</v>
      </c>
      <c r="AO209" s="18">
        <v>4.5641025641025639</v>
      </c>
      <c r="AP209" s="18">
        <v>4.1794871794871797</v>
      </c>
      <c r="AQ209" s="21">
        <f t="shared" si="15"/>
        <v>4.9355769230769226</v>
      </c>
      <c r="AR209" s="15">
        <v>130.5</v>
      </c>
      <c r="AS209" s="15">
        <v>-29</v>
      </c>
      <c r="AT209" s="15">
        <v>68</v>
      </c>
      <c r="AU209" s="39">
        <f>IF(AN209=0,””,IF(AN209&lt;MEDIAN(AN:AN),0,1))</f>
        <v>1</v>
      </c>
      <c r="AV209" s="38">
        <f t="shared" si="16"/>
        <v>1</v>
      </c>
      <c r="AW209" s="38">
        <f t="shared" si="17"/>
        <v>0</v>
      </c>
      <c r="AZ209">
        <v>4.9884615384615376</v>
      </c>
      <c r="BA209">
        <v>4.5641025641025639</v>
      </c>
      <c r="BB209">
        <v>4.1794871794871797</v>
      </c>
    </row>
    <row r="210" spans="1:137" x14ac:dyDescent="0.2">
      <c r="A210" s="1" t="s">
        <v>473</v>
      </c>
      <c r="B210" s="2" t="s">
        <v>474</v>
      </c>
      <c r="G210" s="2">
        <v>1</v>
      </c>
      <c r="H210" s="3" t="s">
        <v>424</v>
      </c>
      <c r="I210" s="3">
        <v>1</v>
      </c>
      <c r="J210" s="3">
        <v>2</v>
      </c>
      <c r="K210" s="4">
        <v>9.3000000000000007</v>
      </c>
      <c r="L210" s="16" t="s">
        <v>70</v>
      </c>
      <c r="N210" s="8">
        <v>9</v>
      </c>
      <c r="Q210" s="8">
        <v>12</v>
      </c>
      <c r="R210" s="9">
        <v>1</v>
      </c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9"/>
      <c r="AN210" s="20"/>
      <c r="AO210" s="18"/>
      <c r="AP210" s="18"/>
      <c r="AQ210" s="21">
        <f t="shared" si="15"/>
        <v>0</v>
      </c>
      <c r="AU210" s="39" t="e">
        <f>IF(AN210=0,””,IF(AN210&lt;MEDIAN(AN:AN),0,1))</f>
        <v>#NAME?</v>
      </c>
      <c r="AV210" s="38">
        <f t="shared" si="16"/>
        <v>0</v>
      </c>
      <c r="AW210" s="38">
        <f t="shared" si="17"/>
        <v>0</v>
      </c>
      <c r="EG210" s="120"/>
    </row>
    <row r="211" spans="1:137" x14ac:dyDescent="0.2">
      <c r="A211" s="1" t="s">
        <v>475</v>
      </c>
      <c r="B211" s="2" t="s">
        <v>476</v>
      </c>
      <c r="G211" s="2">
        <v>1</v>
      </c>
      <c r="H211" s="3" t="s">
        <v>424</v>
      </c>
      <c r="I211" s="3">
        <v>1</v>
      </c>
      <c r="J211" s="3">
        <v>2</v>
      </c>
      <c r="K211" s="4">
        <v>7.8</v>
      </c>
      <c r="L211" s="16" t="s">
        <v>70</v>
      </c>
      <c r="N211" s="8">
        <v>7</v>
      </c>
      <c r="Q211" s="8">
        <v>12</v>
      </c>
      <c r="R211" s="9">
        <v>1</v>
      </c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9"/>
      <c r="AN211" s="20"/>
      <c r="AO211" s="18"/>
      <c r="AP211" s="18"/>
      <c r="AQ211" s="21">
        <f t="shared" si="15"/>
        <v>0</v>
      </c>
      <c r="AU211" s="39" t="e">
        <f>IF(AN211=0,””,IF(AN211&lt;MEDIAN(AN:AN),0,1))</f>
        <v>#NAME?</v>
      </c>
      <c r="AV211" s="38">
        <f t="shared" si="16"/>
        <v>0</v>
      </c>
      <c r="AW211" s="38">
        <f t="shared" si="17"/>
        <v>0</v>
      </c>
      <c r="EG211" s="120"/>
    </row>
    <row r="212" spans="1:137" x14ac:dyDescent="0.2">
      <c r="A212" s="1" t="s">
        <v>477</v>
      </c>
      <c r="B212" s="2" t="s">
        <v>478</v>
      </c>
      <c r="C212" s="123">
        <v>40884</v>
      </c>
      <c r="D212" s="2">
        <v>7</v>
      </c>
      <c r="E212" s="2">
        <v>3</v>
      </c>
      <c r="F212" s="2">
        <f t="shared" si="18"/>
        <v>87</v>
      </c>
      <c r="G212" s="2">
        <v>0</v>
      </c>
      <c r="H212" s="3" t="s">
        <v>424</v>
      </c>
      <c r="I212" s="3">
        <v>1</v>
      </c>
      <c r="J212" s="3">
        <v>2</v>
      </c>
      <c r="K212" s="4">
        <v>8.8000000000000007</v>
      </c>
      <c r="L212" s="16" t="s">
        <v>37</v>
      </c>
      <c r="N212" s="8">
        <v>9</v>
      </c>
      <c r="Q212" s="8">
        <v>12</v>
      </c>
      <c r="R212" s="9">
        <v>1</v>
      </c>
      <c r="W212" s="17">
        <v>5.9230769230769234</v>
      </c>
      <c r="X212" s="17">
        <v>6.1538461538461542</v>
      </c>
      <c r="Y212" s="17">
        <v>6.1538461538461542</v>
      </c>
      <c r="Z212" s="17">
        <v>5.6923076923076925</v>
      </c>
      <c r="AA212" s="17">
        <v>6.1538461538461542</v>
      </c>
      <c r="AB212" s="17">
        <v>1.9230769230769231</v>
      </c>
      <c r="AC212" s="17">
        <v>3.4166666666666665</v>
      </c>
      <c r="AD212" s="17">
        <v>2.8333333333333335</v>
      </c>
      <c r="AE212" s="17">
        <v>4.416666666666667</v>
      </c>
      <c r="AF212" s="17">
        <v>4.5384615384615383</v>
      </c>
      <c r="AG212" s="17">
        <v>4.916666666666667</v>
      </c>
      <c r="AH212" s="17">
        <v>5.384615384615385</v>
      </c>
      <c r="AI212" s="17">
        <v>4.9230769230769234</v>
      </c>
      <c r="AJ212" s="17">
        <v>5.333333333333333</v>
      </c>
      <c r="AK212" s="17">
        <v>2.8888888888888888</v>
      </c>
      <c r="AL212" s="17">
        <v>4</v>
      </c>
      <c r="AM212" s="19">
        <v>3.2857142857142856</v>
      </c>
      <c r="AN212" s="20">
        <v>4.505982905982906</v>
      </c>
      <c r="AO212" s="18">
        <v>4.0243589743589743</v>
      </c>
      <c r="AP212" s="18">
        <v>5.333333333333333</v>
      </c>
      <c r="AQ212" s="21">
        <f t="shared" si="15"/>
        <v>4.6324786324786329</v>
      </c>
      <c r="AR212" s="23">
        <v>-36.5</v>
      </c>
      <c r="AS212" s="23">
        <v>-30</v>
      </c>
      <c r="AT212" s="23">
        <v>-25</v>
      </c>
      <c r="AU212" s="39">
        <f>IF(AN212=0,””,IF(AN212&lt;MEDIAN(AN:AN),0,1))</f>
        <v>0</v>
      </c>
      <c r="AV212" s="38">
        <f t="shared" si="16"/>
        <v>0</v>
      </c>
      <c r="AW212" s="38">
        <f t="shared" si="17"/>
        <v>1</v>
      </c>
      <c r="AZ212">
        <v>4.505982905982906</v>
      </c>
      <c r="BA212">
        <v>4.0243589743589743</v>
      </c>
      <c r="BB212">
        <v>5.333333333333333</v>
      </c>
    </row>
    <row r="213" spans="1:137" x14ac:dyDescent="0.2">
      <c r="A213" s="1" t="s">
        <v>479</v>
      </c>
      <c r="B213" s="2" t="s">
        <v>480</v>
      </c>
      <c r="G213" s="2">
        <v>0</v>
      </c>
      <c r="H213" s="3" t="s">
        <v>424</v>
      </c>
      <c r="I213" s="3">
        <v>1</v>
      </c>
      <c r="J213" s="3">
        <v>2</v>
      </c>
      <c r="K213" s="4">
        <v>8.9</v>
      </c>
      <c r="L213" s="16" t="s">
        <v>70</v>
      </c>
      <c r="N213" s="8">
        <v>9</v>
      </c>
      <c r="Q213" s="8">
        <v>12</v>
      </c>
      <c r="R213" s="9">
        <v>1</v>
      </c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9"/>
      <c r="AN213" s="20"/>
      <c r="AO213" s="18"/>
      <c r="AP213" s="18"/>
      <c r="AQ213" s="21">
        <f t="shared" si="15"/>
        <v>0</v>
      </c>
      <c r="AU213" s="39" t="e">
        <f>IF(AN213=0,””,IF(AN213&lt;MEDIAN(AN:AN),0,1))</f>
        <v>#NAME?</v>
      </c>
      <c r="AV213" s="38">
        <f t="shared" si="16"/>
        <v>0</v>
      </c>
      <c r="AW213" s="38">
        <f t="shared" si="17"/>
        <v>0</v>
      </c>
      <c r="EG213" s="120"/>
    </row>
    <row r="214" spans="1:137" x14ac:dyDescent="0.2">
      <c r="A214" s="1" t="s">
        <v>481</v>
      </c>
      <c r="B214" s="2" t="s">
        <v>482</v>
      </c>
      <c r="C214" s="123">
        <v>40856</v>
      </c>
      <c r="D214" s="2">
        <v>7</v>
      </c>
      <c r="E214" s="2">
        <v>4</v>
      </c>
      <c r="F214" s="2">
        <f t="shared" si="18"/>
        <v>88</v>
      </c>
      <c r="G214" s="2">
        <v>0</v>
      </c>
      <c r="H214" s="3" t="s">
        <v>424</v>
      </c>
      <c r="I214" s="3">
        <v>1</v>
      </c>
      <c r="J214" s="3">
        <v>2</v>
      </c>
      <c r="K214" s="4">
        <v>7.5</v>
      </c>
      <c r="L214" s="16" t="s">
        <v>70</v>
      </c>
      <c r="N214" s="8">
        <v>12</v>
      </c>
      <c r="O214" s="8">
        <v>9</v>
      </c>
      <c r="Q214" s="8">
        <v>24</v>
      </c>
      <c r="R214" s="9">
        <v>1</v>
      </c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9"/>
      <c r="AN214" s="20"/>
      <c r="AO214" s="18"/>
      <c r="AP214" s="18"/>
      <c r="AQ214" s="21">
        <f t="shared" si="15"/>
        <v>0</v>
      </c>
      <c r="AU214" s="39" t="e">
        <f>IF(AN214=0,””,IF(AN214&lt;MEDIAN(AN:AN),0,1))</f>
        <v>#NAME?</v>
      </c>
      <c r="AV214" s="38">
        <f t="shared" si="16"/>
        <v>0</v>
      </c>
      <c r="AW214" s="38">
        <f t="shared" si="17"/>
        <v>0</v>
      </c>
      <c r="EG214" s="120"/>
    </row>
    <row r="215" spans="1:137" x14ac:dyDescent="0.2">
      <c r="A215" s="1" t="s">
        <v>483</v>
      </c>
      <c r="B215" s="2" t="s">
        <v>484</v>
      </c>
      <c r="C215" s="123">
        <v>40740</v>
      </c>
      <c r="D215" s="2">
        <v>7</v>
      </c>
      <c r="E215" s="2">
        <v>8</v>
      </c>
      <c r="F215" s="2">
        <f t="shared" si="18"/>
        <v>92</v>
      </c>
      <c r="G215" s="2">
        <v>0</v>
      </c>
      <c r="H215" s="3" t="s">
        <v>424</v>
      </c>
      <c r="I215" s="3">
        <v>1</v>
      </c>
      <c r="J215" s="3">
        <v>2</v>
      </c>
      <c r="K215" s="4">
        <v>8.6</v>
      </c>
      <c r="L215" s="16" t="s">
        <v>37</v>
      </c>
      <c r="N215" s="8">
        <v>8</v>
      </c>
      <c r="Q215" s="8">
        <v>17</v>
      </c>
      <c r="R215" s="9">
        <v>1</v>
      </c>
      <c r="W215" s="17">
        <v>3.8181818181818183</v>
      </c>
      <c r="X215" s="17">
        <v>5</v>
      </c>
      <c r="Y215" s="17">
        <v>3.6666666666666665</v>
      </c>
      <c r="Z215" s="17">
        <v>4.384615384615385</v>
      </c>
      <c r="AA215" s="17">
        <v>5.384615384615385</v>
      </c>
      <c r="AB215" s="17">
        <v>3.0769230769230771</v>
      </c>
      <c r="AC215" s="17">
        <v>4.2727272727272725</v>
      </c>
      <c r="AD215" s="17">
        <v>3.3636363636363638</v>
      </c>
      <c r="AE215" s="17">
        <v>6.3636363636363633</v>
      </c>
      <c r="AF215" s="17">
        <v>3.6923076923076925</v>
      </c>
      <c r="AG215" s="17">
        <v>5.2307692307692308</v>
      </c>
      <c r="AH215" s="17">
        <v>4.615384615384615</v>
      </c>
      <c r="AI215" s="17">
        <v>4.8461538461538458</v>
      </c>
      <c r="AJ215" s="17">
        <v>5.416666666666667</v>
      </c>
      <c r="AK215" s="17">
        <v>5</v>
      </c>
      <c r="AL215" s="17">
        <v>5.2</v>
      </c>
      <c r="AM215" s="19">
        <v>5.083333333333333</v>
      </c>
      <c r="AN215" s="20">
        <v>5.0156410256410258</v>
      </c>
      <c r="AO215" s="18">
        <v>4.5846153846153843</v>
      </c>
      <c r="AP215" s="18">
        <v>4.2218337218337227</v>
      </c>
      <c r="AQ215" s="21">
        <f t="shared" si="15"/>
        <v>4.9695512820512819</v>
      </c>
      <c r="AR215" s="15">
        <v>79</v>
      </c>
      <c r="AS215" s="15">
        <v>97.5</v>
      </c>
      <c r="AT215" s="15">
        <v>194</v>
      </c>
      <c r="AU215" s="39">
        <f>IF(AN215=0,””,IF(AN215&lt;MEDIAN(AN:AN),0,1))</f>
        <v>1</v>
      </c>
      <c r="AV215" s="38">
        <f t="shared" si="16"/>
        <v>1</v>
      </c>
      <c r="AW215" s="38">
        <f t="shared" si="17"/>
        <v>0</v>
      </c>
      <c r="AZ215">
        <v>5.0156410256410258</v>
      </c>
      <c r="BA215">
        <v>4.5846153846153843</v>
      </c>
      <c r="BB215">
        <v>4.2218337218337227</v>
      </c>
    </row>
    <row r="216" spans="1:137" x14ac:dyDescent="0.2">
      <c r="A216" s="1" t="s">
        <v>485</v>
      </c>
      <c r="B216" s="2" t="s">
        <v>486</v>
      </c>
      <c r="G216" s="2">
        <v>1</v>
      </c>
      <c r="H216" s="3" t="s">
        <v>424</v>
      </c>
      <c r="I216" s="3">
        <v>1</v>
      </c>
      <c r="J216" s="3">
        <v>2</v>
      </c>
      <c r="K216" s="4">
        <v>8.6</v>
      </c>
      <c r="L216" s="16" t="s">
        <v>70</v>
      </c>
      <c r="N216" s="8">
        <v>3</v>
      </c>
      <c r="O216" s="8">
        <v>9</v>
      </c>
      <c r="Q216" s="8">
        <v>12</v>
      </c>
      <c r="R216" s="9">
        <v>1</v>
      </c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9"/>
      <c r="AN216" s="20"/>
      <c r="AO216" s="18"/>
      <c r="AP216" s="18"/>
      <c r="AQ216" s="21">
        <f t="shared" si="15"/>
        <v>0</v>
      </c>
      <c r="AU216" s="39" t="e">
        <f>IF(AN216=0,””,IF(AN216&lt;MEDIAN(AN:AN),0,1))</f>
        <v>#NAME?</v>
      </c>
      <c r="AV216" s="38">
        <f t="shared" si="16"/>
        <v>0</v>
      </c>
      <c r="AW216" s="38">
        <f t="shared" si="17"/>
        <v>0</v>
      </c>
      <c r="EG216" s="120"/>
    </row>
    <row r="217" spans="1:137" x14ac:dyDescent="0.2">
      <c r="A217" s="1" t="s">
        <v>487</v>
      </c>
      <c r="B217" s="2" t="s">
        <v>488</v>
      </c>
      <c r="C217" s="123">
        <v>40689</v>
      </c>
      <c r="D217" s="2">
        <v>7</v>
      </c>
      <c r="E217" s="2">
        <v>10</v>
      </c>
      <c r="F217" s="2">
        <f t="shared" si="18"/>
        <v>94</v>
      </c>
      <c r="G217" s="2">
        <v>0</v>
      </c>
      <c r="H217" s="3" t="s">
        <v>424</v>
      </c>
      <c r="I217" s="3">
        <v>1</v>
      </c>
      <c r="J217" s="3">
        <v>2</v>
      </c>
      <c r="K217" s="4">
        <v>9.4</v>
      </c>
      <c r="L217" s="16" t="s">
        <v>37</v>
      </c>
      <c r="N217" s="8">
        <v>5</v>
      </c>
      <c r="O217" s="8">
        <v>9</v>
      </c>
      <c r="Q217" s="8">
        <v>12</v>
      </c>
      <c r="R217" s="9">
        <v>0</v>
      </c>
      <c r="S217" s="8">
        <v>1</v>
      </c>
      <c r="W217" s="17">
        <v>4.9230769230769234</v>
      </c>
      <c r="X217" s="17">
        <v>4.615384615384615</v>
      </c>
      <c r="Y217" s="17">
        <v>4.384615384615385</v>
      </c>
      <c r="Z217" s="17">
        <v>3.4615384615384617</v>
      </c>
      <c r="AA217" s="17">
        <v>5.4615384615384617</v>
      </c>
      <c r="AB217" s="17">
        <v>4.6923076923076925</v>
      </c>
      <c r="AC217" s="17">
        <v>3.5833333333333335</v>
      </c>
      <c r="AD217" s="17">
        <v>5</v>
      </c>
      <c r="AE217" s="17">
        <v>4.583333333333333</v>
      </c>
      <c r="AF217" s="17">
        <v>5.1538461538461542</v>
      </c>
      <c r="AG217" s="17">
        <v>4.384615384615385</v>
      </c>
      <c r="AH217" s="17">
        <v>4.2307692307692308</v>
      </c>
      <c r="AI217" s="17">
        <v>4.9230769230769234</v>
      </c>
      <c r="AJ217" s="17">
        <v>5.5</v>
      </c>
      <c r="AK217" s="17">
        <v>3.8888888888888888</v>
      </c>
      <c r="AL217" s="17">
        <v>3.8</v>
      </c>
      <c r="AM217" s="19">
        <v>3.8571428571428572</v>
      </c>
      <c r="AN217" s="20">
        <v>4.4685470085470085</v>
      </c>
      <c r="AO217" s="18">
        <v>4.5410256410256409</v>
      </c>
      <c r="AP217" s="18">
        <v>4.5897435897435903</v>
      </c>
      <c r="AQ217" s="21">
        <f t="shared" si="15"/>
        <v>4.6356837606837606</v>
      </c>
      <c r="AR217" s="15">
        <v>39</v>
      </c>
      <c r="AS217" s="15">
        <v>32.5</v>
      </c>
      <c r="AT217" s="15">
        <v>39</v>
      </c>
      <c r="AU217" s="39">
        <f>IF(AN217=0,””,IF(AN217&lt;MEDIAN(AN:AN),0,1))</f>
        <v>0</v>
      </c>
      <c r="AV217" s="38">
        <f t="shared" si="16"/>
        <v>1</v>
      </c>
      <c r="AW217" s="38">
        <f t="shared" si="17"/>
        <v>1</v>
      </c>
      <c r="AZ217">
        <v>4.4685470085470085</v>
      </c>
      <c r="BA217">
        <v>4.5410256410256409</v>
      </c>
      <c r="BB217">
        <v>4.5897435897435903</v>
      </c>
    </row>
    <row r="218" spans="1:137" x14ac:dyDescent="0.2">
      <c r="A218" s="1" t="s">
        <v>489</v>
      </c>
      <c r="B218" s="2" t="s">
        <v>490</v>
      </c>
      <c r="C218" s="123">
        <v>41130</v>
      </c>
      <c r="D218" s="2">
        <v>6</v>
      </c>
      <c r="E218" s="2">
        <v>8</v>
      </c>
      <c r="F218" s="2">
        <f t="shared" si="18"/>
        <v>80</v>
      </c>
      <c r="G218" s="2">
        <v>0</v>
      </c>
      <c r="H218" s="27">
        <v>2.1</v>
      </c>
      <c r="I218" s="27">
        <v>2</v>
      </c>
      <c r="J218" s="27">
        <v>1</v>
      </c>
      <c r="K218" s="4">
        <v>9.6</v>
      </c>
      <c r="L218" s="28" t="s">
        <v>37</v>
      </c>
      <c r="M218" s="8" t="s">
        <v>491</v>
      </c>
      <c r="N218" s="8">
        <v>6</v>
      </c>
      <c r="O218" s="8">
        <v>7</v>
      </c>
      <c r="Q218" s="8">
        <v>11</v>
      </c>
      <c r="R218" s="9">
        <v>0</v>
      </c>
      <c r="S218" s="8">
        <v>1</v>
      </c>
      <c r="W218" s="17">
        <v>3.4615384615384617</v>
      </c>
      <c r="X218" s="17">
        <v>4.3076923076923075</v>
      </c>
      <c r="Y218" s="17">
        <v>5.1538461538461542</v>
      </c>
      <c r="Z218" s="17">
        <v>4.0769230769230766</v>
      </c>
      <c r="AA218" s="17">
        <v>3.7692307692307692</v>
      </c>
      <c r="AB218" s="17">
        <v>5.1538461538461542</v>
      </c>
      <c r="AC218" s="17">
        <v>5.166666666666667</v>
      </c>
      <c r="AD218" s="17">
        <v>4.916666666666667</v>
      </c>
      <c r="AE218" s="17">
        <v>4.75</v>
      </c>
      <c r="AF218" s="17">
        <v>4.4615384615384617</v>
      </c>
      <c r="AG218" s="17">
        <v>4</v>
      </c>
      <c r="AH218" s="17">
        <v>4.083333333333333</v>
      </c>
      <c r="AI218" s="17">
        <v>4.3076923076923075</v>
      </c>
      <c r="AJ218" s="17">
        <v>5.5</v>
      </c>
      <c r="AK218" s="17">
        <v>4.7777777777777777</v>
      </c>
      <c r="AL218" s="17">
        <v>4</v>
      </c>
      <c r="AM218" s="19">
        <v>4.5</v>
      </c>
      <c r="AN218" s="20">
        <f>(AH218+AI218+AJ218+AK218+AL218)/5</f>
        <v>4.5337606837606836</v>
      </c>
      <c r="AO218" s="18">
        <f>(AC218+AD218+AE218+AF218+AG218)/5</f>
        <v>4.6589743589743593</v>
      </c>
      <c r="AP218" s="18">
        <f>(W218+X218+Y218+Z218+AA218+AB218)/6</f>
        <v>4.3205128205128203</v>
      </c>
      <c r="AQ218" s="21">
        <f t="shared" si="15"/>
        <v>4.6672008547008543</v>
      </c>
      <c r="AR218" s="15">
        <v>21</v>
      </c>
      <c r="AS218" s="15">
        <v>44</v>
      </c>
      <c r="AT218" s="15">
        <v>360</v>
      </c>
      <c r="AU218" s="119">
        <f>IF(AN218=0,””,IF(AN218&lt;MEDIAN(AN:AN),0,1))</f>
        <v>0</v>
      </c>
      <c r="AV218" s="118">
        <f t="shared" si="16"/>
        <v>1</v>
      </c>
      <c r="AW218" s="118">
        <f t="shared" si="17"/>
        <v>0</v>
      </c>
      <c r="AX218" s="118"/>
      <c r="AZ218">
        <v>4.5337606837606836</v>
      </c>
      <c r="BA218">
        <v>4.6589743589743593</v>
      </c>
      <c r="BB218">
        <v>4.3205128205128203</v>
      </c>
    </row>
    <row r="219" spans="1:137" x14ac:dyDescent="0.2">
      <c r="A219" s="1" t="s">
        <v>492</v>
      </c>
      <c r="B219" s="2" t="s">
        <v>493</v>
      </c>
      <c r="G219" s="2">
        <v>1</v>
      </c>
      <c r="H219" s="27">
        <v>2.1</v>
      </c>
      <c r="I219" s="27">
        <v>2</v>
      </c>
      <c r="J219" s="27">
        <v>1</v>
      </c>
      <c r="K219" s="4">
        <v>9.6</v>
      </c>
      <c r="L219" s="28" t="s">
        <v>70</v>
      </c>
      <c r="N219" s="8">
        <v>9</v>
      </c>
      <c r="Q219" s="8">
        <v>12</v>
      </c>
      <c r="R219" s="9">
        <v>0</v>
      </c>
      <c r="S219" s="8">
        <v>1</v>
      </c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9"/>
      <c r="AN219" s="20"/>
      <c r="AO219" s="18"/>
      <c r="AP219" s="18"/>
      <c r="AQ219" s="21">
        <f t="shared" si="15"/>
        <v>0</v>
      </c>
      <c r="AU219" s="39" t="e">
        <f>IF(AN219=0,””,IF(AN219&lt;MEDIAN(AN:AN),0,1))</f>
        <v>#NAME?</v>
      </c>
      <c r="AV219" s="38">
        <f t="shared" si="16"/>
        <v>0</v>
      </c>
      <c r="AW219" s="38">
        <f t="shared" si="17"/>
        <v>0</v>
      </c>
    </row>
    <row r="220" spans="1:137" x14ac:dyDescent="0.2">
      <c r="A220" s="1" t="s">
        <v>494</v>
      </c>
      <c r="B220" s="2" t="s">
        <v>495</v>
      </c>
      <c r="C220" s="123">
        <v>40962</v>
      </c>
      <c r="D220" s="2">
        <v>7</v>
      </c>
      <c r="E220" s="2">
        <v>1</v>
      </c>
      <c r="F220" s="2">
        <f t="shared" si="18"/>
        <v>85</v>
      </c>
      <c r="G220" s="2">
        <v>1</v>
      </c>
      <c r="H220" s="27">
        <v>2.1</v>
      </c>
      <c r="I220" s="27">
        <v>2</v>
      </c>
      <c r="J220" s="27">
        <v>1</v>
      </c>
      <c r="K220" s="4">
        <v>9</v>
      </c>
      <c r="L220" s="28" t="s">
        <v>70</v>
      </c>
      <c r="N220" s="8">
        <v>6</v>
      </c>
      <c r="O220" s="8">
        <v>8</v>
      </c>
      <c r="Q220" s="8">
        <v>12</v>
      </c>
      <c r="R220" s="9">
        <v>1</v>
      </c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9"/>
      <c r="AN220" s="20"/>
      <c r="AO220" s="18"/>
      <c r="AP220" s="18"/>
      <c r="AQ220" s="21">
        <f t="shared" si="15"/>
        <v>0</v>
      </c>
      <c r="AU220" s="39" t="e">
        <f>IF(AN220=0,””,IF(AN220&lt;MEDIAN(AN:AN),0,1))</f>
        <v>#NAME?</v>
      </c>
      <c r="AV220" s="38">
        <f t="shared" si="16"/>
        <v>0</v>
      </c>
      <c r="AW220" s="38">
        <f t="shared" si="17"/>
        <v>0</v>
      </c>
    </row>
    <row r="221" spans="1:137" x14ac:dyDescent="0.2">
      <c r="A221" s="1" t="s">
        <v>496</v>
      </c>
      <c r="B221" s="2" t="s">
        <v>497</v>
      </c>
      <c r="G221" s="2">
        <v>0</v>
      </c>
      <c r="H221" s="27">
        <v>2.1</v>
      </c>
      <c r="I221" s="27">
        <v>2</v>
      </c>
      <c r="J221" s="27">
        <v>1</v>
      </c>
      <c r="K221" s="4">
        <v>9.6</v>
      </c>
      <c r="L221" s="28" t="s">
        <v>70</v>
      </c>
      <c r="N221" s="8">
        <v>3</v>
      </c>
      <c r="O221" s="8">
        <v>9</v>
      </c>
      <c r="Q221" s="8">
        <v>12</v>
      </c>
      <c r="R221" s="9">
        <v>1</v>
      </c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9"/>
      <c r="AN221" s="20"/>
      <c r="AO221" s="18"/>
      <c r="AP221" s="18"/>
      <c r="AQ221" s="21">
        <f t="shared" si="15"/>
        <v>0</v>
      </c>
      <c r="AU221" s="39" t="e">
        <f>IF(AN221=0,””,IF(AN221&lt;MEDIAN(AN:AN),0,1))</f>
        <v>#NAME?</v>
      </c>
      <c r="AV221" s="38">
        <f t="shared" si="16"/>
        <v>0</v>
      </c>
      <c r="AW221" s="38">
        <f t="shared" si="17"/>
        <v>0</v>
      </c>
    </row>
    <row r="222" spans="1:137" x14ac:dyDescent="0.2">
      <c r="A222" s="1" t="s">
        <v>498</v>
      </c>
      <c r="B222" s="2" t="s">
        <v>499</v>
      </c>
      <c r="C222" s="123">
        <v>40973</v>
      </c>
      <c r="D222" s="2">
        <v>7</v>
      </c>
      <c r="E222" s="2">
        <v>0</v>
      </c>
      <c r="F222" s="2">
        <f t="shared" si="18"/>
        <v>84</v>
      </c>
      <c r="G222" s="2">
        <v>1</v>
      </c>
      <c r="H222" s="27">
        <v>2.1</v>
      </c>
      <c r="I222" s="27">
        <v>2</v>
      </c>
      <c r="J222" s="27">
        <v>1</v>
      </c>
      <c r="K222" s="4">
        <v>9.6</v>
      </c>
      <c r="L222" s="28" t="s">
        <v>37</v>
      </c>
      <c r="M222" s="8" t="s">
        <v>491</v>
      </c>
      <c r="N222" s="8">
        <v>6</v>
      </c>
      <c r="O222" s="8">
        <v>6</v>
      </c>
      <c r="P222" s="8">
        <v>7</v>
      </c>
      <c r="Q222" s="8">
        <v>12</v>
      </c>
      <c r="R222" s="9">
        <v>1</v>
      </c>
      <c r="W222" s="17">
        <v>4.1538461538461542</v>
      </c>
      <c r="X222" s="17">
        <v>4.3076923076923075</v>
      </c>
      <c r="Y222" s="17">
        <v>4.8461538461538458</v>
      </c>
      <c r="Z222" s="17">
        <v>3.8461538461538463</v>
      </c>
      <c r="AA222" s="17">
        <v>4.6923076923076925</v>
      </c>
      <c r="AB222" s="17">
        <v>5.1538461538461542</v>
      </c>
      <c r="AC222" s="17">
        <v>4.416666666666667</v>
      </c>
      <c r="AD222" s="17">
        <v>4.25</v>
      </c>
      <c r="AE222" s="17">
        <v>5.25</v>
      </c>
      <c r="AF222" s="17">
        <v>4.7692307692307692</v>
      </c>
      <c r="AG222" s="17">
        <v>3.8461538461538463</v>
      </c>
      <c r="AH222" s="17">
        <v>6</v>
      </c>
      <c r="AI222" s="17">
        <v>4.2307692307692308</v>
      </c>
      <c r="AJ222" s="17">
        <v>5.25</v>
      </c>
      <c r="AK222" s="17">
        <v>4.5555555555555554</v>
      </c>
      <c r="AL222" s="17">
        <v>5.4</v>
      </c>
      <c r="AM222" s="19">
        <v>4.8571428571428568</v>
      </c>
      <c r="AN222" s="20">
        <f>(AH222+AI222+AJ222+AK222+AL222)/5</f>
        <v>5.0872649572649564</v>
      </c>
      <c r="AO222" s="18">
        <f>(AC222+AD222+AE222+AF222+AG222)/5</f>
        <v>4.5064102564102573</v>
      </c>
      <c r="AP222" s="18">
        <f>(W222+X222+Y222+Z222+AA222+AB222)/6</f>
        <v>4.5</v>
      </c>
      <c r="AQ222" s="21">
        <f t="shared" si="15"/>
        <v>5.0090811965811959</v>
      </c>
      <c r="AR222" s="15">
        <v>-200.5</v>
      </c>
      <c r="AS222" s="15">
        <v>108</v>
      </c>
      <c r="AT222" s="15">
        <v>27</v>
      </c>
      <c r="AU222" s="39">
        <f>IF(AN222=0,””,IF(AN222&lt;MEDIAN(AN:AN),0,1))</f>
        <v>1</v>
      </c>
      <c r="AV222" s="38">
        <f t="shared" si="16"/>
        <v>1</v>
      </c>
      <c r="AW222" s="38">
        <f t="shared" si="17"/>
        <v>0</v>
      </c>
      <c r="AZ222">
        <v>5.0872649572649564</v>
      </c>
      <c r="BA222">
        <v>4.5064102564102573</v>
      </c>
      <c r="BB222">
        <v>4.5</v>
      </c>
    </row>
    <row r="223" spans="1:137" x14ac:dyDescent="0.2">
      <c r="A223" s="1" t="s">
        <v>500</v>
      </c>
      <c r="B223" s="2" t="s">
        <v>501</v>
      </c>
      <c r="D223" s="2">
        <v>6</v>
      </c>
      <c r="F223" s="2">
        <f t="shared" si="18"/>
        <v>72</v>
      </c>
      <c r="G223" s="2">
        <v>1</v>
      </c>
      <c r="H223" s="27">
        <v>2.1</v>
      </c>
      <c r="I223" s="27">
        <v>2</v>
      </c>
      <c r="J223" s="27">
        <v>1</v>
      </c>
      <c r="K223" s="4">
        <v>9.3000000000000007</v>
      </c>
      <c r="L223" s="28" t="s">
        <v>70</v>
      </c>
      <c r="M223" s="8" t="s">
        <v>502</v>
      </c>
      <c r="N223" s="8">
        <v>8</v>
      </c>
      <c r="Q223" s="8">
        <v>12</v>
      </c>
      <c r="R223" s="9">
        <v>1</v>
      </c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9"/>
      <c r="AN223" s="20"/>
      <c r="AO223" s="18"/>
      <c r="AP223" s="18"/>
      <c r="AQ223" s="21">
        <f t="shared" ref="AQ223:AQ286" si="19">(AH223+AI223+AJ223+AK223)/4</f>
        <v>0</v>
      </c>
      <c r="AU223" s="39" t="e">
        <f>IF(AN223=0,””,IF(AN223&lt;MEDIAN(AN:AN),0,1))</f>
        <v>#NAME?</v>
      </c>
      <c r="AV223" s="38">
        <f t="shared" si="16"/>
        <v>0</v>
      </c>
      <c r="AW223" s="38">
        <f t="shared" si="17"/>
        <v>0</v>
      </c>
    </row>
    <row r="224" spans="1:137" x14ac:dyDescent="0.2">
      <c r="A224" s="1" t="s">
        <v>503</v>
      </c>
      <c r="B224" s="2" t="s">
        <v>504</v>
      </c>
      <c r="G224" s="2">
        <v>0</v>
      </c>
      <c r="H224" s="27">
        <v>2.1</v>
      </c>
      <c r="I224" s="27">
        <v>2</v>
      </c>
      <c r="J224" s="27">
        <v>1</v>
      </c>
      <c r="K224" s="4">
        <v>9.3000000000000007</v>
      </c>
      <c r="L224" s="28" t="s">
        <v>106</v>
      </c>
      <c r="W224" s="17">
        <v>5.4615384615384617</v>
      </c>
      <c r="X224" s="17">
        <v>5.4615384615384617</v>
      </c>
      <c r="Y224" s="17">
        <v>4.4615384615384617</v>
      </c>
      <c r="Z224" s="17">
        <v>4.416666666666667</v>
      </c>
      <c r="AA224" s="17">
        <v>4.7692307692307692</v>
      </c>
      <c r="AB224" s="17">
        <v>5.5384615384615383</v>
      </c>
      <c r="AC224" s="17">
        <v>4.75</v>
      </c>
      <c r="AD224" s="17">
        <v>5.916666666666667</v>
      </c>
      <c r="AE224" s="17">
        <v>5.0909090909090908</v>
      </c>
      <c r="AF224" s="17">
        <v>4.615384615384615</v>
      </c>
      <c r="AG224" s="17">
        <v>5.2307692307692308</v>
      </c>
      <c r="AH224" s="17">
        <v>5.5384615384615383</v>
      </c>
      <c r="AI224" s="17">
        <v>4.9230769230769234</v>
      </c>
      <c r="AJ224" s="17">
        <v>5</v>
      </c>
      <c r="AK224" s="17">
        <v>5.333333333333333</v>
      </c>
      <c r="AL224" s="17">
        <v>5.8</v>
      </c>
      <c r="AM224" s="19">
        <v>5.5</v>
      </c>
      <c r="AN224" s="20">
        <f>(AH224+AI224+AJ224+AK224+AL224)/5</f>
        <v>5.3189743589743594</v>
      </c>
      <c r="AO224" s="18">
        <f>(AC224+AD224+AE224+AF224+AG224)/5</f>
        <v>5.1207459207459198</v>
      </c>
      <c r="AP224" s="18">
        <f>(W224+X224+Y224+Z224+AA224+AB224)/6</f>
        <v>5.0181623931623927</v>
      </c>
      <c r="AQ224" s="21">
        <f t="shared" si="19"/>
        <v>5.1987179487179489</v>
      </c>
      <c r="AR224" s="15">
        <v>151</v>
      </c>
      <c r="AS224" s="15">
        <v>102.5</v>
      </c>
      <c r="AT224" s="15">
        <v>158.5</v>
      </c>
      <c r="AU224" s="39">
        <f>IF(AN224=0,””,IF(AN224&lt;MEDIAN(AN:AN),0,1))</f>
        <v>1</v>
      </c>
      <c r="AV224" s="38">
        <f t="shared" si="16"/>
        <v>1</v>
      </c>
      <c r="AW224" s="38">
        <f t="shared" si="17"/>
        <v>1</v>
      </c>
      <c r="AZ224">
        <v>5.3189743589743594</v>
      </c>
      <c r="BA224">
        <v>5.1207459207459198</v>
      </c>
      <c r="BB224">
        <v>5.0181623931623927</v>
      </c>
    </row>
    <row r="225" spans="1:54" x14ac:dyDescent="0.2">
      <c r="A225" s="1" t="s">
        <v>505</v>
      </c>
      <c r="B225" s="2" t="s">
        <v>506</v>
      </c>
      <c r="G225" s="2">
        <v>0</v>
      </c>
      <c r="H225" s="27">
        <v>2.1</v>
      </c>
      <c r="I225" s="27">
        <v>2</v>
      </c>
      <c r="J225" s="27">
        <v>1</v>
      </c>
      <c r="K225" s="4">
        <v>9.3000000000000007</v>
      </c>
      <c r="L225" s="28" t="s">
        <v>70</v>
      </c>
      <c r="N225" s="8">
        <v>5</v>
      </c>
      <c r="O225" s="8">
        <v>7</v>
      </c>
      <c r="Q225" s="8">
        <v>12</v>
      </c>
      <c r="R225" s="9">
        <v>0</v>
      </c>
      <c r="S225" s="8">
        <v>1</v>
      </c>
      <c r="AO225" s="31"/>
      <c r="AP225" s="30"/>
      <c r="AQ225" s="21">
        <f t="shared" si="19"/>
        <v>0</v>
      </c>
      <c r="AU225" s="39" t="e">
        <f>IF(AN225=0,””,IF(AN225&lt;MEDIAN(AN:AN),0,1))</f>
        <v>#NAME?</v>
      </c>
      <c r="AV225" s="38">
        <f t="shared" si="16"/>
        <v>0</v>
      </c>
      <c r="AW225" s="38">
        <f t="shared" si="17"/>
        <v>0</v>
      </c>
    </row>
    <row r="226" spans="1:54" x14ac:dyDescent="0.2">
      <c r="A226" s="1" t="s">
        <v>507</v>
      </c>
      <c r="B226" s="2" t="s">
        <v>508</v>
      </c>
      <c r="G226" s="2">
        <v>1</v>
      </c>
      <c r="H226" s="27">
        <v>2.1</v>
      </c>
      <c r="I226" s="27">
        <v>2</v>
      </c>
      <c r="J226" s="27">
        <v>1</v>
      </c>
      <c r="K226" s="4">
        <v>9</v>
      </c>
      <c r="L226" s="28" t="s">
        <v>70</v>
      </c>
      <c r="N226" s="8">
        <v>5</v>
      </c>
      <c r="O226" s="8">
        <v>5</v>
      </c>
      <c r="P226" s="8">
        <v>8</v>
      </c>
      <c r="Q226" s="8">
        <v>12</v>
      </c>
      <c r="R226" s="9">
        <v>1</v>
      </c>
      <c r="AO226" s="31"/>
      <c r="AP226" s="30"/>
      <c r="AQ226" s="21">
        <f t="shared" si="19"/>
        <v>0</v>
      </c>
      <c r="AU226" s="39" t="e">
        <f>IF(AN226=0,””,IF(AN226&lt;MEDIAN(AN:AN),0,1))</f>
        <v>#NAME?</v>
      </c>
      <c r="AV226" s="38">
        <f t="shared" si="16"/>
        <v>0</v>
      </c>
      <c r="AW226" s="38">
        <f t="shared" si="17"/>
        <v>0</v>
      </c>
    </row>
    <row r="227" spans="1:54" x14ac:dyDescent="0.2">
      <c r="A227" s="1" t="s">
        <v>509</v>
      </c>
      <c r="B227" s="2" t="s">
        <v>510</v>
      </c>
      <c r="C227" s="123">
        <v>41254</v>
      </c>
      <c r="D227" s="2">
        <v>6</v>
      </c>
      <c r="E227" s="2">
        <v>3</v>
      </c>
      <c r="F227" s="2">
        <f t="shared" si="18"/>
        <v>75</v>
      </c>
      <c r="G227" s="2">
        <v>1</v>
      </c>
      <c r="H227" s="27">
        <v>2.1</v>
      </c>
      <c r="I227" s="27">
        <v>2</v>
      </c>
      <c r="J227" s="27">
        <v>1</v>
      </c>
      <c r="K227" s="4">
        <v>9</v>
      </c>
      <c r="L227" s="28" t="s">
        <v>106</v>
      </c>
      <c r="W227" s="17">
        <v>4.8461538461538458</v>
      </c>
      <c r="X227" s="17">
        <v>4.083333333333333</v>
      </c>
      <c r="Y227" s="17">
        <v>5.0769230769230766</v>
      </c>
      <c r="Z227" s="17">
        <v>4.3076923076923075</v>
      </c>
      <c r="AA227" s="17">
        <v>4.3076923076923075</v>
      </c>
      <c r="AB227" s="17">
        <v>4.8461538461538458</v>
      </c>
      <c r="AC227" s="17">
        <v>4.666666666666667</v>
      </c>
      <c r="AD227" s="17">
        <v>5.166666666666667</v>
      </c>
      <c r="AE227" s="17">
        <v>4.5</v>
      </c>
      <c r="AF227" s="17">
        <v>4.3076923076923075</v>
      </c>
      <c r="AG227" s="17">
        <v>4.5384615384615383</v>
      </c>
      <c r="AH227" s="17">
        <v>4.7692307692307692</v>
      </c>
      <c r="AI227" s="17">
        <v>4</v>
      </c>
      <c r="AJ227" s="17">
        <v>5.9090909090909092</v>
      </c>
      <c r="AK227" s="17">
        <v>5.333333333333333</v>
      </c>
      <c r="AL227" s="17">
        <v>4.5999999999999996</v>
      </c>
      <c r="AM227" s="19">
        <v>5.0714285714285712</v>
      </c>
      <c r="AN227" s="20">
        <f>(AH227+AI227+AJ227+AK227+AL227)/5</f>
        <v>4.9223310023310018</v>
      </c>
      <c r="AO227" s="18">
        <f>(AC227+AD227+AE227+AF227+AG227)/5</f>
        <v>4.6358974358974363</v>
      </c>
      <c r="AP227" s="18">
        <f>(W227+X227+Y227+Z227+AA227+AB227)/6</f>
        <v>4.5779914529914523</v>
      </c>
      <c r="AQ227" s="21">
        <f t="shared" si="19"/>
        <v>5.0029137529137531</v>
      </c>
      <c r="AR227" s="15">
        <v>93</v>
      </c>
      <c r="AS227" s="15">
        <v>-53</v>
      </c>
      <c r="AT227" s="15">
        <v>-592.5</v>
      </c>
      <c r="AU227" s="39">
        <f>IF(AN227=0,””,IF(AN227&lt;MEDIAN(AN:AN),0,1))</f>
        <v>1</v>
      </c>
      <c r="AV227" s="38">
        <f t="shared" si="16"/>
        <v>1</v>
      </c>
      <c r="AW227" s="38">
        <f t="shared" si="17"/>
        <v>1</v>
      </c>
      <c r="AZ227">
        <v>4.9223310023310018</v>
      </c>
      <c r="BA227">
        <v>4.6358974358974363</v>
      </c>
      <c r="BB227">
        <v>4.5779914529914523</v>
      </c>
    </row>
    <row r="228" spans="1:54" x14ac:dyDescent="0.2">
      <c r="A228" s="1" t="s">
        <v>511</v>
      </c>
      <c r="B228" s="2" t="s">
        <v>512</v>
      </c>
      <c r="C228" s="123">
        <v>41247</v>
      </c>
      <c r="D228" s="2">
        <v>6</v>
      </c>
      <c r="E228" s="2">
        <v>3</v>
      </c>
      <c r="F228" s="2">
        <f t="shared" si="18"/>
        <v>75</v>
      </c>
      <c r="G228" s="2">
        <v>1</v>
      </c>
      <c r="H228" s="27">
        <v>2.1</v>
      </c>
      <c r="I228" s="27">
        <v>2</v>
      </c>
      <c r="J228" s="27">
        <v>1</v>
      </c>
      <c r="K228" s="4">
        <v>9</v>
      </c>
      <c r="L228" s="28" t="s">
        <v>37</v>
      </c>
      <c r="M228" s="8" t="s">
        <v>491</v>
      </c>
      <c r="N228" s="8">
        <v>7</v>
      </c>
      <c r="O228" s="8">
        <v>7</v>
      </c>
      <c r="Q228" s="8">
        <v>10</v>
      </c>
      <c r="R228" s="9">
        <v>0</v>
      </c>
      <c r="S228" s="8">
        <v>1</v>
      </c>
      <c r="W228" s="17">
        <v>4</v>
      </c>
      <c r="X228" s="17">
        <v>4.3636363636363633</v>
      </c>
      <c r="Y228" s="17">
        <v>4.416666666666667</v>
      </c>
      <c r="Z228" s="17">
        <v>4.083333333333333</v>
      </c>
      <c r="AA228" s="17">
        <v>4.333333333333333</v>
      </c>
      <c r="AB228" s="17">
        <v>4.5</v>
      </c>
      <c r="AC228" s="17">
        <v>4.3636363636363633</v>
      </c>
      <c r="AD228" s="17">
        <v>4.6363636363636367</v>
      </c>
      <c r="AE228" s="17">
        <v>4.4444444444444446</v>
      </c>
      <c r="AF228" s="17">
        <v>3.8333333333333335</v>
      </c>
      <c r="AG228" s="17">
        <v>3.5555555555555554</v>
      </c>
      <c r="AH228" s="17">
        <v>4.3076923076923075</v>
      </c>
      <c r="AI228" s="17">
        <v>5.1538461538461542</v>
      </c>
      <c r="AJ228" s="17">
        <v>4.6363636363636367</v>
      </c>
      <c r="AK228" s="17">
        <v>4.8571428571428568</v>
      </c>
      <c r="AL228" s="17">
        <v>4.4000000000000004</v>
      </c>
      <c r="AM228" s="19">
        <v>4.666666666666667</v>
      </c>
      <c r="AN228" s="20">
        <f>(AH228+AI228+AJ228+AK228+AL228)/5</f>
        <v>4.6710089910089909</v>
      </c>
      <c r="AO228" s="18">
        <f>(AC228+AD228+AE228+AF228+AG228)/5</f>
        <v>4.166666666666667</v>
      </c>
      <c r="AP228" s="18">
        <f>(W228+X228+Y228+Z228+AA228+AB228)/6</f>
        <v>4.2828282828282829</v>
      </c>
      <c r="AQ228" s="21">
        <f t="shared" si="19"/>
        <v>4.7387612387612386</v>
      </c>
      <c r="AR228" s="15">
        <v>-12.5</v>
      </c>
      <c r="AS228" s="15">
        <v>149</v>
      </c>
      <c r="AT228" s="15">
        <v>-62.5</v>
      </c>
      <c r="AU228" s="39">
        <f>IF(AN228=0,””,IF(AN228&lt;MEDIAN(AN:AN),0,1))</f>
        <v>0</v>
      </c>
      <c r="AV228" s="38">
        <f t="shared" si="16"/>
        <v>0</v>
      </c>
      <c r="AW228" s="38">
        <f t="shared" si="17"/>
        <v>0</v>
      </c>
      <c r="AZ228">
        <v>4.6710089910089909</v>
      </c>
      <c r="BA228">
        <v>4.166666666666667</v>
      </c>
      <c r="BB228">
        <v>4.2828282828282829</v>
      </c>
    </row>
    <row r="229" spans="1:54" x14ac:dyDescent="0.2">
      <c r="A229" s="1" t="s">
        <v>513</v>
      </c>
      <c r="B229" s="2" t="s">
        <v>514</v>
      </c>
      <c r="G229" s="2">
        <v>0</v>
      </c>
      <c r="H229" s="27">
        <v>2.1</v>
      </c>
      <c r="I229" s="27">
        <v>2</v>
      </c>
      <c r="J229" s="27">
        <v>1</v>
      </c>
      <c r="K229" s="4">
        <v>8.6</v>
      </c>
      <c r="L229" s="28" t="s">
        <v>70</v>
      </c>
      <c r="N229" s="8">
        <v>6</v>
      </c>
      <c r="O229" s="8">
        <v>7</v>
      </c>
      <c r="Q229" s="8">
        <v>12</v>
      </c>
      <c r="R229" s="9">
        <v>1</v>
      </c>
      <c r="AO229" s="31"/>
      <c r="AP229" s="30"/>
      <c r="AQ229" s="21">
        <f t="shared" si="19"/>
        <v>0</v>
      </c>
      <c r="AU229" s="39" t="e">
        <f>IF(AN229=0,””,IF(AN229&lt;MEDIAN(AN:AN),0,1))</f>
        <v>#NAME?</v>
      </c>
      <c r="AV229" s="38">
        <f t="shared" si="16"/>
        <v>0</v>
      </c>
      <c r="AW229" s="38">
        <f t="shared" si="17"/>
        <v>0</v>
      </c>
    </row>
    <row r="230" spans="1:54" x14ac:dyDescent="0.2">
      <c r="A230" s="1" t="s">
        <v>515</v>
      </c>
      <c r="B230" s="2" t="s">
        <v>516</v>
      </c>
      <c r="C230" s="123">
        <v>41087</v>
      </c>
      <c r="D230" s="2">
        <v>6</v>
      </c>
      <c r="E230" s="2">
        <v>9</v>
      </c>
      <c r="F230" s="2">
        <f t="shared" si="18"/>
        <v>81</v>
      </c>
      <c r="G230" s="2">
        <v>0</v>
      </c>
      <c r="H230" s="27">
        <v>2.1</v>
      </c>
      <c r="I230" s="27">
        <v>2</v>
      </c>
      <c r="J230" s="27">
        <v>1</v>
      </c>
      <c r="K230" s="4">
        <v>9.3000000000000007</v>
      </c>
      <c r="L230" s="28" t="s">
        <v>37</v>
      </c>
      <c r="M230" s="8" t="s">
        <v>491</v>
      </c>
      <c r="N230" s="8">
        <v>5</v>
      </c>
      <c r="O230" s="8">
        <v>7</v>
      </c>
      <c r="Q230" s="8">
        <v>12</v>
      </c>
      <c r="R230" s="9">
        <v>1</v>
      </c>
      <c r="W230" s="17">
        <v>4.615384615384615</v>
      </c>
      <c r="X230" s="17">
        <v>4.5384615384615383</v>
      </c>
      <c r="Y230" s="17">
        <v>5.6923076923076925</v>
      </c>
      <c r="Z230" s="17">
        <v>4.5384615384615383</v>
      </c>
      <c r="AA230" s="17">
        <v>4.1538461538461542</v>
      </c>
      <c r="AB230" s="17">
        <v>4.7692307692307692</v>
      </c>
      <c r="AC230" s="17">
        <v>4.333333333333333</v>
      </c>
      <c r="AD230" s="17">
        <v>4.916666666666667</v>
      </c>
      <c r="AE230" s="17">
        <v>5</v>
      </c>
      <c r="AF230" s="17">
        <v>4.4615384615384617</v>
      </c>
      <c r="AG230" s="17">
        <v>4.5384615384615383</v>
      </c>
      <c r="AH230" s="17">
        <v>4.3076923076923075</v>
      </c>
      <c r="AI230" s="17">
        <v>4.615384615384615</v>
      </c>
      <c r="AJ230" s="17">
        <v>5.666666666666667</v>
      </c>
      <c r="AK230" s="17">
        <v>4.7777777777777777</v>
      </c>
      <c r="AL230" s="17">
        <v>6.2</v>
      </c>
      <c r="AM230" s="19">
        <v>5.2857142857142856</v>
      </c>
      <c r="AN230" s="20">
        <f>(AH230+AI230+AJ230+AK230+AL230)/5</f>
        <v>5.1135042735042742</v>
      </c>
      <c r="AO230" s="18">
        <f>(AC230+AD230+AE230+AF230+AG230)/5</f>
        <v>4.6500000000000004</v>
      </c>
      <c r="AP230" s="18">
        <f>(W230+X230+Y230+Z230+AA230+AB230)/6</f>
        <v>4.7179487179487181</v>
      </c>
      <c r="AQ230" s="21">
        <f t="shared" si="19"/>
        <v>4.8418803418803424</v>
      </c>
      <c r="AR230" s="22">
        <v>-65.5</v>
      </c>
      <c r="AS230" s="22">
        <v>5</v>
      </c>
      <c r="AT230" s="22">
        <v>321</v>
      </c>
      <c r="AU230" s="39">
        <f>IF(AN230=0,””,IF(AN230&lt;MEDIAN(AN:AN),0,1))</f>
        <v>1</v>
      </c>
      <c r="AV230" s="38">
        <f t="shared" si="16"/>
        <v>1</v>
      </c>
      <c r="AW230" s="38">
        <f t="shared" si="17"/>
        <v>1</v>
      </c>
      <c r="AZ230">
        <v>5.1135042735042742</v>
      </c>
      <c r="BA230">
        <v>4.6500000000000004</v>
      </c>
      <c r="BB230">
        <v>4.7179487179487181</v>
      </c>
    </row>
    <row r="231" spans="1:54" x14ac:dyDescent="0.2">
      <c r="A231" s="1" t="s">
        <v>517</v>
      </c>
      <c r="B231" s="2" t="s">
        <v>518</v>
      </c>
      <c r="C231" s="123">
        <v>41049</v>
      </c>
      <c r="D231" s="2">
        <v>6</v>
      </c>
      <c r="E231" s="2">
        <v>10</v>
      </c>
      <c r="F231" s="2">
        <f t="shared" si="18"/>
        <v>82</v>
      </c>
      <c r="G231" s="2">
        <v>0</v>
      </c>
      <c r="H231" s="27">
        <v>2.1</v>
      </c>
      <c r="I231" s="27">
        <v>2</v>
      </c>
      <c r="J231" s="27">
        <v>1</v>
      </c>
      <c r="K231" s="4">
        <v>9.3000000000000007</v>
      </c>
      <c r="L231" s="28" t="s">
        <v>37</v>
      </c>
      <c r="M231" s="8" t="s">
        <v>491</v>
      </c>
      <c r="N231" s="8">
        <v>4</v>
      </c>
      <c r="O231" s="8">
        <v>8</v>
      </c>
      <c r="Q231" s="8">
        <v>10</v>
      </c>
      <c r="R231" s="9">
        <v>1</v>
      </c>
      <c r="W231" s="17">
        <v>4.8181818181818183</v>
      </c>
      <c r="X231" s="17">
        <v>4</v>
      </c>
      <c r="Y231" s="17">
        <v>5.0769230769230766</v>
      </c>
      <c r="Z231" s="17">
        <v>4.6923076923076925</v>
      </c>
      <c r="AA231" s="17">
        <v>3.2307692307692308</v>
      </c>
      <c r="AB231" s="17">
        <v>4.6923076923076925</v>
      </c>
      <c r="AC231" s="17">
        <v>4.083333333333333</v>
      </c>
      <c r="AD231" s="17">
        <v>4.5454545454545459</v>
      </c>
      <c r="AE231" s="17">
        <v>3.9166666666666665</v>
      </c>
      <c r="AF231" s="17">
        <v>4.166666666666667</v>
      </c>
      <c r="AG231" s="17">
        <v>4.9230769230769234</v>
      </c>
      <c r="AH231" s="17">
        <v>4.4615384615384617</v>
      </c>
      <c r="AI231" s="17">
        <v>4.384615384615385</v>
      </c>
      <c r="AJ231" s="17">
        <v>5.166666666666667</v>
      </c>
      <c r="AK231" s="17">
        <v>4.7777777777777777</v>
      </c>
      <c r="AL231" s="17">
        <v>5</v>
      </c>
      <c r="AM231" s="19">
        <v>4.8571428571428568</v>
      </c>
      <c r="AN231" s="20">
        <f>(AH231+AI231+AJ231+AK231+AL231)/5</f>
        <v>4.758119658119659</v>
      </c>
      <c r="AO231" s="18">
        <f>(AC231+AD231+AE231+AF231+AG231)/5</f>
        <v>4.3270396270396265</v>
      </c>
      <c r="AP231" s="18">
        <f>(W231+X231+Y231+Z231+AA231+AB231)/6</f>
        <v>4.4184149184149186</v>
      </c>
      <c r="AQ231" s="21">
        <f t="shared" si="19"/>
        <v>4.6976495726495733</v>
      </c>
      <c r="AR231" s="15">
        <v>-99</v>
      </c>
      <c r="AS231" s="15">
        <v>-11</v>
      </c>
      <c r="AT231" s="15">
        <v>17</v>
      </c>
      <c r="AU231" s="39">
        <f>IF(AN231=0,””,IF(AN231&lt;MEDIAN(AN:AN),0,1))</f>
        <v>1</v>
      </c>
      <c r="AV231" s="38">
        <f t="shared" si="16"/>
        <v>1</v>
      </c>
      <c r="AW231" s="38">
        <f t="shared" si="17"/>
        <v>0</v>
      </c>
      <c r="AZ231">
        <v>4.758119658119659</v>
      </c>
      <c r="BA231">
        <v>4.3270396270396265</v>
      </c>
      <c r="BB231">
        <v>4.4184149184149186</v>
      </c>
    </row>
    <row r="232" spans="1:54" x14ac:dyDescent="0.2">
      <c r="A232" s="1" t="s">
        <v>519</v>
      </c>
      <c r="B232" s="2" t="s">
        <v>520</v>
      </c>
      <c r="C232" s="123">
        <v>40991</v>
      </c>
      <c r="D232" s="2">
        <v>7</v>
      </c>
      <c r="E232" s="2">
        <v>0</v>
      </c>
      <c r="F232" s="2">
        <f t="shared" si="18"/>
        <v>84</v>
      </c>
      <c r="G232" s="2">
        <v>1</v>
      </c>
      <c r="H232" s="27">
        <v>2.1</v>
      </c>
      <c r="I232" s="27">
        <v>2</v>
      </c>
      <c r="J232" s="27">
        <v>1</v>
      </c>
      <c r="K232" s="4">
        <v>9.3000000000000007</v>
      </c>
      <c r="L232" s="28" t="s">
        <v>37</v>
      </c>
      <c r="N232" s="8">
        <v>8</v>
      </c>
      <c r="Q232" s="8">
        <v>13</v>
      </c>
      <c r="R232" s="9">
        <v>1</v>
      </c>
      <c r="W232" s="17">
        <v>4.75</v>
      </c>
      <c r="X232" s="17">
        <v>4.083333333333333</v>
      </c>
      <c r="Y232" s="17">
        <v>5.1538461538461542</v>
      </c>
      <c r="Z232" s="17">
        <v>4.0769230769230766</v>
      </c>
      <c r="AA232" s="17">
        <v>4.083333333333333</v>
      </c>
      <c r="AB232" s="17">
        <v>4.8461538461538458</v>
      </c>
      <c r="AC232" s="17">
        <v>5.166666666666667</v>
      </c>
      <c r="AD232" s="17">
        <v>4.5</v>
      </c>
      <c r="AE232" s="17">
        <v>4.833333333333333</v>
      </c>
      <c r="AF232" s="17">
        <v>4.75</v>
      </c>
      <c r="AG232" s="17">
        <v>4.3076923076923075</v>
      </c>
      <c r="AH232" s="17">
        <v>5.615384615384615</v>
      </c>
      <c r="AI232" s="17">
        <v>4.615384615384615</v>
      </c>
      <c r="AJ232" s="17">
        <v>5.1818181818181817</v>
      </c>
      <c r="AK232" s="17">
        <v>4.666666666666667</v>
      </c>
      <c r="AL232" s="17">
        <v>5.2</v>
      </c>
      <c r="AM232" s="19">
        <v>4.8571428571428568</v>
      </c>
      <c r="AN232" s="20">
        <f>(AH232+AI232+AJ232+AK232+AL232)/5</f>
        <v>5.0558508158508157</v>
      </c>
      <c r="AO232" s="18">
        <f>(AC232+AD232+AE232+AF232+AG232)/5</f>
        <v>4.7115384615384617</v>
      </c>
      <c r="AP232" s="18">
        <f>(W232+X232+Y232+Z232+AA232+AB232)/6</f>
        <v>4.4989316239316235</v>
      </c>
      <c r="AQ232" s="21">
        <f t="shared" si="19"/>
        <v>5.0198135198135194</v>
      </c>
      <c r="AR232" s="15">
        <v>47.5</v>
      </c>
      <c r="AS232" s="15">
        <v>-40.5</v>
      </c>
      <c r="AT232" s="15">
        <v>-30.5</v>
      </c>
      <c r="AU232" s="39">
        <f>IF(AN232=0,””,IF(AN232&lt;MEDIAN(AN:AN),0,1))</f>
        <v>1</v>
      </c>
      <c r="AV232" s="38">
        <f t="shared" si="16"/>
        <v>1</v>
      </c>
      <c r="AW232" s="38">
        <f t="shared" si="17"/>
        <v>0</v>
      </c>
      <c r="AZ232">
        <v>5.0558508158508157</v>
      </c>
      <c r="BA232">
        <v>4.7115384615384617</v>
      </c>
      <c r="BB232">
        <v>4.4989316239316235</v>
      </c>
    </row>
    <row r="233" spans="1:54" x14ac:dyDescent="0.2">
      <c r="A233" s="1" t="s">
        <v>521</v>
      </c>
      <c r="B233" s="2" t="s">
        <v>522</v>
      </c>
      <c r="C233" s="2">
        <v>2012</v>
      </c>
      <c r="D233" s="2">
        <v>6</v>
      </c>
      <c r="E233" s="2">
        <v>3</v>
      </c>
      <c r="F233" s="2">
        <f t="shared" si="18"/>
        <v>75</v>
      </c>
      <c r="G233" s="2">
        <v>0</v>
      </c>
      <c r="H233" s="27">
        <v>2.1</v>
      </c>
      <c r="I233" s="27">
        <v>2</v>
      </c>
      <c r="J233" s="27">
        <v>1</v>
      </c>
      <c r="K233" s="4">
        <v>8.3000000000000007</v>
      </c>
      <c r="L233" s="28" t="s">
        <v>37</v>
      </c>
      <c r="M233" s="8" t="s">
        <v>491</v>
      </c>
      <c r="N233" s="8">
        <v>9</v>
      </c>
      <c r="Q233" s="8">
        <v>12</v>
      </c>
      <c r="R233" s="9">
        <v>0</v>
      </c>
      <c r="S233" s="8">
        <v>1</v>
      </c>
      <c r="W233" s="17">
        <v>3.3846153846153846</v>
      </c>
      <c r="X233" s="17">
        <v>4.1538461538461542</v>
      </c>
      <c r="Y233" s="17">
        <v>6.083333333333333</v>
      </c>
      <c r="Z233" s="17">
        <v>3.8461538461538463</v>
      </c>
      <c r="AA233" s="17">
        <v>5.1538461538461542</v>
      </c>
      <c r="AB233" s="17">
        <v>3.8333333333333335</v>
      </c>
      <c r="AC233" s="17">
        <v>5.5</v>
      </c>
      <c r="AD233" s="17">
        <v>3.9090909090909092</v>
      </c>
      <c r="AE233" s="17">
        <v>4</v>
      </c>
      <c r="AF233" s="17">
        <v>3.6923076923076925</v>
      </c>
      <c r="AG233" s="17">
        <v>4.5</v>
      </c>
      <c r="AH233" s="17">
        <v>4.2307692307692308</v>
      </c>
      <c r="AI233" s="17">
        <v>4.0769230769230766</v>
      </c>
      <c r="AJ233" s="17">
        <v>4.3636363636363633</v>
      </c>
      <c r="AK233" s="17">
        <v>4.25</v>
      </c>
      <c r="AL233" s="17">
        <v>6.4</v>
      </c>
      <c r="AM233" s="19">
        <v>5.0769230769230766</v>
      </c>
      <c r="AN233" s="20">
        <f>(AH233+AI233+AJ233+AK233+AL233)/5</f>
        <v>4.6642657342657348</v>
      </c>
      <c r="AO233" s="18">
        <f>(AC233+AD233+AE233+AF233+AG233)/5</f>
        <v>4.3202797202797205</v>
      </c>
      <c r="AP233" s="18">
        <f>(W233+X233+Y233+Z233+AA233+AB233)/6</f>
        <v>4.4091880341880341</v>
      </c>
      <c r="AQ233" s="21">
        <f t="shared" si="19"/>
        <v>4.2303321678321675</v>
      </c>
      <c r="AR233" s="15">
        <v>-24.5</v>
      </c>
      <c r="AS233" s="15">
        <v>-106</v>
      </c>
      <c r="AT233" s="15">
        <v>318.5</v>
      </c>
      <c r="AU233" s="39">
        <f>IF(AN233=0,””,IF(AN233&lt;MEDIAN(AN:AN),0,1))</f>
        <v>0</v>
      </c>
      <c r="AV233" s="38">
        <f t="shared" si="16"/>
        <v>1</v>
      </c>
      <c r="AW233" s="38">
        <f t="shared" si="17"/>
        <v>0</v>
      </c>
      <c r="AZ233">
        <v>4.6642657342657348</v>
      </c>
      <c r="BA233">
        <v>4.3202797202797205</v>
      </c>
      <c r="BB233">
        <v>4.4091880341880341</v>
      </c>
    </row>
    <row r="234" spans="1:54" x14ac:dyDescent="0.2">
      <c r="A234" s="1" t="s">
        <v>523</v>
      </c>
      <c r="B234" s="2" t="s">
        <v>524</v>
      </c>
      <c r="G234" s="2">
        <v>1</v>
      </c>
      <c r="H234" s="27">
        <v>2.1</v>
      </c>
      <c r="I234" s="27">
        <v>2</v>
      </c>
      <c r="J234" s="27">
        <v>1</v>
      </c>
      <c r="K234" s="4">
        <v>9.6</v>
      </c>
      <c r="L234" s="28" t="s">
        <v>70</v>
      </c>
      <c r="N234" s="8">
        <v>9</v>
      </c>
      <c r="Q234" s="8">
        <v>13</v>
      </c>
      <c r="R234" s="9">
        <v>1</v>
      </c>
      <c r="AO234" s="31"/>
      <c r="AP234" s="30"/>
      <c r="AQ234" s="21">
        <f t="shared" si="19"/>
        <v>0</v>
      </c>
      <c r="AU234" s="39" t="e">
        <f>IF(AN234=0,””,IF(AN234&lt;MEDIAN(AN:AN),0,1))</f>
        <v>#NAME?</v>
      </c>
      <c r="AV234" s="38">
        <f t="shared" si="16"/>
        <v>0</v>
      </c>
      <c r="AW234" s="38">
        <f t="shared" si="17"/>
        <v>0</v>
      </c>
    </row>
    <row r="235" spans="1:54" x14ac:dyDescent="0.2">
      <c r="A235" s="1" t="s">
        <v>525</v>
      </c>
      <c r="B235" s="2" t="s">
        <v>526</v>
      </c>
      <c r="G235" s="2">
        <v>1</v>
      </c>
      <c r="H235" s="27">
        <v>2.1</v>
      </c>
      <c r="I235" s="27">
        <v>2</v>
      </c>
      <c r="J235" s="27">
        <v>1</v>
      </c>
      <c r="K235" s="4">
        <v>9</v>
      </c>
      <c r="L235" s="28" t="s">
        <v>70</v>
      </c>
      <c r="N235" s="8">
        <v>9</v>
      </c>
      <c r="Q235" s="8">
        <v>12</v>
      </c>
      <c r="R235" s="9">
        <v>1</v>
      </c>
      <c r="AO235" s="31"/>
      <c r="AP235" s="30"/>
      <c r="AQ235" s="21">
        <f t="shared" si="19"/>
        <v>0</v>
      </c>
      <c r="AU235" s="39" t="e">
        <f>IF(AN235=0,””,IF(AN235&lt;MEDIAN(AN:AN),0,1))</f>
        <v>#NAME?</v>
      </c>
      <c r="AV235" s="38">
        <f t="shared" si="16"/>
        <v>0</v>
      </c>
      <c r="AW235" s="38">
        <f t="shared" si="17"/>
        <v>0</v>
      </c>
    </row>
    <row r="236" spans="1:54" x14ac:dyDescent="0.2">
      <c r="A236" s="1" t="s">
        <v>527</v>
      </c>
      <c r="B236" s="2" t="s">
        <v>528</v>
      </c>
      <c r="C236" s="123">
        <v>40985</v>
      </c>
      <c r="D236" s="2">
        <v>7</v>
      </c>
      <c r="E236" s="2">
        <v>0</v>
      </c>
      <c r="F236" s="2">
        <f t="shared" si="18"/>
        <v>84</v>
      </c>
      <c r="G236" s="2">
        <v>1</v>
      </c>
      <c r="H236" s="27">
        <v>2.1</v>
      </c>
      <c r="I236" s="27">
        <v>2</v>
      </c>
      <c r="J236" s="27">
        <v>1</v>
      </c>
      <c r="K236" s="4">
        <v>9.3000000000000007</v>
      </c>
      <c r="L236" s="28" t="s">
        <v>37</v>
      </c>
      <c r="M236" s="8" t="s">
        <v>491</v>
      </c>
      <c r="N236" s="8">
        <v>9</v>
      </c>
      <c r="Q236" s="8">
        <v>12</v>
      </c>
      <c r="R236" s="9">
        <v>1</v>
      </c>
      <c r="W236" s="17">
        <v>4.6923076923076925</v>
      </c>
      <c r="X236" s="17">
        <v>4.3076923076923075</v>
      </c>
      <c r="Y236" s="17">
        <v>5</v>
      </c>
      <c r="Z236" s="17">
        <v>4.7692307692307692</v>
      </c>
      <c r="AA236" s="17">
        <v>4.75</v>
      </c>
      <c r="AB236" s="17">
        <v>4.5384615384615383</v>
      </c>
      <c r="AC236" s="17">
        <v>4.916666666666667</v>
      </c>
      <c r="AD236" s="17">
        <v>5</v>
      </c>
      <c r="AE236" s="17">
        <v>6.1818181818181817</v>
      </c>
      <c r="AF236" s="17">
        <v>3.2307692307692308</v>
      </c>
      <c r="AG236" s="17">
        <v>4.5384615384615383</v>
      </c>
      <c r="AH236" s="17">
        <v>4.3076923076923075</v>
      </c>
      <c r="AI236" s="17">
        <v>3.9166666666666665</v>
      </c>
      <c r="AJ236" s="17">
        <v>5</v>
      </c>
      <c r="AK236" s="17">
        <v>5.375</v>
      </c>
      <c r="AL236" s="17">
        <v>5.2</v>
      </c>
      <c r="AM236" s="19">
        <v>5.3076923076923075</v>
      </c>
      <c r="AN236" s="20">
        <f>(AH236+AI236+AJ236+AK236+AL236)/5</f>
        <v>4.7598717948717946</v>
      </c>
      <c r="AO236" s="18">
        <f>(AC236+AD236+AE236+AF236+AG236)/5</f>
        <v>4.7735431235431234</v>
      </c>
      <c r="AP236" s="18">
        <f>(W236+X236+Y236+Z236+AA236+AB236)/6</f>
        <v>4.6762820512820511</v>
      </c>
      <c r="AQ236" s="21">
        <f t="shared" si="19"/>
        <v>4.6498397435897436</v>
      </c>
      <c r="AR236" s="15">
        <v>2</v>
      </c>
      <c r="AS236" s="15">
        <v>51</v>
      </c>
      <c r="AT236" s="15">
        <v>104.5</v>
      </c>
      <c r="AU236" s="39">
        <f>IF(AN236=0,””,IF(AN236&lt;MEDIAN(AN:AN),0,1))</f>
        <v>1</v>
      </c>
      <c r="AV236" s="38">
        <f t="shared" si="16"/>
        <v>1</v>
      </c>
      <c r="AW236" s="38">
        <f t="shared" si="17"/>
        <v>1</v>
      </c>
      <c r="AZ236">
        <v>4.7598717948717946</v>
      </c>
      <c r="BA236">
        <v>4.7735431235431234</v>
      </c>
      <c r="BB236">
        <v>4.6762820512820511</v>
      </c>
    </row>
    <row r="237" spans="1:54" x14ac:dyDescent="0.2">
      <c r="A237" s="1" t="s">
        <v>529</v>
      </c>
      <c r="B237" s="2" t="s">
        <v>530</v>
      </c>
      <c r="C237" s="123">
        <v>41240</v>
      </c>
      <c r="D237" s="2">
        <v>6</v>
      </c>
      <c r="E237" s="2">
        <v>4</v>
      </c>
      <c r="F237" s="2">
        <f t="shared" si="18"/>
        <v>76</v>
      </c>
      <c r="G237" s="2">
        <v>0</v>
      </c>
      <c r="H237" s="27">
        <v>2.1</v>
      </c>
      <c r="I237" s="27">
        <v>2</v>
      </c>
      <c r="J237" s="27">
        <v>1</v>
      </c>
      <c r="K237" s="4">
        <v>9.6</v>
      </c>
      <c r="L237" s="28" t="s">
        <v>37</v>
      </c>
      <c r="M237" s="8" t="s">
        <v>491</v>
      </c>
      <c r="N237" s="8">
        <v>9</v>
      </c>
      <c r="Q237" s="8">
        <v>13</v>
      </c>
      <c r="R237" s="9">
        <v>1</v>
      </c>
      <c r="W237" s="17">
        <v>4.3076923076923075</v>
      </c>
      <c r="X237" s="17">
        <v>3.7692307692307692</v>
      </c>
      <c r="Y237" s="17">
        <v>5.384615384615385</v>
      </c>
      <c r="Z237" s="17">
        <v>4.615384615384615</v>
      </c>
      <c r="AA237" s="17">
        <v>5.615384615384615</v>
      </c>
      <c r="AB237" s="17">
        <v>3.5384615384615383</v>
      </c>
      <c r="AC237" s="17">
        <v>4.833333333333333</v>
      </c>
      <c r="AD237" s="17">
        <v>5.25</v>
      </c>
      <c r="AE237" s="17">
        <v>4.75</v>
      </c>
      <c r="AF237" s="17">
        <v>4.615384615384615</v>
      </c>
      <c r="AG237" s="17">
        <v>4.9230769230769234</v>
      </c>
      <c r="AH237" s="17">
        <v>4.1538461538461542</v>
      </c>
      <c r="AI237" s="17">
        <v>3.5384615384615383</v>
      </c>
      <c r="AJ237" s="17">
        <v>4.9090909090909092</v>
      </c>
      <c r="AK237" s="17">
        <v>4.666666666666667</v>
      </c>
      <c r="AL237" s="17">
        <v>5</v>
      </c>
      <c r="AM237" s="19">
        <v>4.7857142857142856</v>
      </c>
      <c r="AN237" s="20">
        <f>(AH237+AI237+AJ237+AK237+AL237)/5</f>
        <v>4.4536130536130534</v>
      </c>
      <c r="AO237" s="18">
        <f>(AC237+AD237+AE237+AF237+AG237)/5</f>
        <v>4.8743589743589748</v>
      </c>
      <c r="AP237" s="18">
        <f>(W237+X237+Y237+Z237+AA237+AB237)/6</f>
        <v>4.5384615384615392</v>
      </c>
      <c r="AQ237" s="21">
        <f t="shared" si="19"/>
        <v>4.3170163170163169</v>
      </c>
      <c r="AR237" s="15">
        <v>39</v>
      </c>
      <c r="AS237" s="15">
        <v>-4</v>
      </c>
      <c r="AT237" s="15">
        <v>92.5</v>
      </c>
      <c r="AU237" s="39">
        <f>IF(AN237=0,””,IF(AN237&lt;MEDIAN(AN:AN),0,1))</f>
        <v>0</v>
      </c>
      <c r="AV237" s="38">
        <f t="shared" si="16"/>
        <v>1</v>
      </c>
      <c r="AW237" s="38">
        <f t="shared" si="17"/>
        <v>0</v>
      </c>
      <c r="AZ237">
        <v>4.4536130536130534</v>
      </c>
      <c r="BA237">
        <v>4.8743589743589748</v>
      </c>
      <c r="BB237">
        <v>4.5384615384615392</v>
      </c>
    </row>
    <row r="238" spans="1:54" x14ac:dyDescent="0.2">
      <c r="A238" s="1" t="s">
        <v>531</v>
      </c>
      <c r="B238" s="2" t="s">
        <v>532</v>
      </c>
      <c r="G238" s="2">
        <v>1</v>
      </c>
      <c r="H238" s="27">
        <v>2.1</v>
      </c>
      <c r="I238" s="27">
        <v>2</v>
      </c>
      <c r="J238" s="27">
        <v>1</v>
      </c>
      <c r="K238" s="4">
        <v>9.3000000000000007</v>
      </c>
      <c r="L238" s="28" t="s">
        <v>70</v>
      </c>
      <c r="N238" s="8">
        <v>4</v>
      </c>
      <c r="O238" s="8">
        <v>15</v>
      </c>
      <c r="P238" s="8">
        <v>8</v>
      </c>
      <c r="Q238" s="8">
        <v>12</v>
      </c>
      <c r="R238" s="9">
        <v>1</v>
      </c>
      <c r="AO238" s="31"/>
      <c r="AP238" s="30"/>
      <c r="AQ238" s="21">
        <f t="shared" si="19"/>
        <v>0</v>
      </c>
      <c r="AU238" s="39" t="e">
        <f>IF(AN238=0,””,IF(AN238&lt;MEDIAN(AN:AN),0,1))</f>
        <v>#NAME?</v>
      </c>
      <c r="AV238" s="38">
        <f t="shared" si="16"/>
        <v>0</v>
      </c>
      <c r="AW238" s="38">
        <f t="shared" si="17"/>
        <v>0</v>
      </c>
    </row>
    <row r="239" spans="1:54" x14ac:dyDescent="0.2">
      <c r="A239" s="1" t="s">
        <v>533</v>
      </c>
      <c r="B239" s="2" t="s">
        <v>534</v>
      </c>
      <c r="C239" s="123">
        <v>41031</v>
      </c>
      <c r="D239" s="2">
        <v>6</v>
      </c>
      <c r="E239" s="2">
        <v>10</v>
      </c>
      <c r="F239" s="2">
        <f t="shared" si="18"/>
        <v>82</v>
      </c>
      <c r="G239" s="2">
        <v>0</v>
      </c>
      <c r="H239" s="27">
        <v>2.1</v>
      </c>
      <c r="I239" s="27">
        <v>2</v>
      </c>
      <c r="J239" s="27">
        <v>1</v>
      </c>
      <c r="K239" s="4">
        <v>9</v>
      </c>
      <c r="L239" s="28" t="s">
        <v>37</v>
      </c>
      <c r="M239" s="8" t="s">
        <v>491</v>
      </c>
      <c r="N239" s="8">
        <v>8</v>
      </c>
      <c r="Q239" s="8">
        <v>11</v>
      </c>
      <c r="R239" s="9">
        <v>1</v>
      </c>
      <c r="W239" s="17">
        <v>4.5384615384615383</v>
      </c>
      <c r="X239" s="17">
        <v>4.5</v>
      </c>
      <c r="Y239" s="17">
        <v>4.4615384615384617</v>
      </c>
      <c r="Z239" s="17">
        <v>4.3636363636363633</v>
      </c>
      <c r="AA239" s="17">
        <v>3.3076923076923075</v>
      </c>
      <c r="AB239" s="17">
        <v>5</v>
      </c>
      <c r="AC239" s="17">
        <v>3.4166666666666665</v>
      </c>
      <c r="AD239" s="17">
        <v>4.666666666666667</v>
      </c>
      <c r="AE239" s="17">
        <v>4.583333333333333</v>
      </c>
      <c r="AF239" s="17">
        <v>4.1538461538461542</v>
      </c>
      <c r="AG239" s="17">
        <v>4.583333333333333</v>
      </c>
      <c r="AH239" s="17">
        <v>5.384615384615385</v>
      </c>
      <c r="AI239" s="17">
        <v>4.9230769230769234</v>
      </c>
      <c r="AJ239" s="17">
        <v>6.333333333333333</v>
      </c>
      <c r="AK239" s="17">
        <v>4.4444444444444446</v>
      </c>
      <c r="AL239" s="17">
        <v>5.4</v>
      </c>
      <c r="AM239" s="19">
        <v>4.7857142857142856</v>
      </c>
      <c r="AN239" s="20">
        <f>(AH239+AI239+AJ239+AK239+AL239)/5</f>
        <v>5.2970940170940164</v>
      </c>
      <c r="AO239" s="18">
        <f>(AC239+AD239+AE239+AF239+AG239)/5</f>
        <v>4.2807692307692307</v>
      </c>
      <c r="AP239" s="18">
        <f>(W239+X239+Y239+Z239+AA239+AB239)/6</f>
        <v>4.3618881118881117</v>
      </c>
      <c r="AQ239" s="21">
        <f t="shared" si="19"/>
        <v>5.2713675213675213</v>
      </c>
      <c r="AR239" s="22">
        <v>94.5</v>
      </c>
      <c r="AS239" s="22">
        <v>-0.5</v>
      </c>
      <c r="AT239" s="22">
        <v>68</v>
      </c>
      <c r="AU239" s="39">
        <f>IF(AN239=0,””,IF(AN239&lt;MEDIAN(AN:AN),0,1))</f>
        <v>1</v>
      </c>
      <c r="AV239" s="38">
        <f t="shared" si="16"/>
        <v>0</v>
      </c>
      <c r="AW239" s="38">
        <f t="shared" si="17"/>
        <v>0</v>
      </c>
      <c r="AZ239">
        <v>5.2970940170940164</v>
      </c>
      <c r="BA239">
        <v>4.2807692307692307</v>
      </c>
      <c r="BB239">
        <v>4.3618881118881117</v>
      </c>
    </row>
    <row r="240" spans="1:54" x14ac:dyDescent="0.2">
      <c r="A240" s="1" t="s">
        <v>535</v>
      </c>
      <c r="B240" s="2" t="s">
        <v>536</v>
      </c>
      <c r="C240" s="123">
        <v>41232</v>
      </c>
      <c r="D240" s="2">
        <v>6</v>
      </c>
      <c r="E240" s="2">
        <v>4</v>
      </c>
      <c r="F240" s="2">
        <f t="shared" si="18"/>
        <v>76</v>
      </c>
      <c r="G240" s="2">
        <v>1</v>
      </c>
      <c r="H240" s="27">
        <v>2.1</v>
      </c>
      <c r="I240" s="27">
        <v>2</v>
      </c>
      <c r="J240" s="27">
        <v>1</v>
      </c>
      <c r="K240" s="4">
        <v>9.3000000000000007</v>
      </c>
      <c r="L240" s="28" t="s">
        <v>106</v>
      </c>
      <c r="W240" s="17">
        <v>4</v>
      </c>
      <c r="X240" s="17">
        <v>4.6923076923076925</v>
      </c>
      <c r="Y240" s="17">
        <v>5.3076923076923075</v>
      </c>
      <c r="Z240" s="17">
        <v>5.3076923076923075</v>
      </c>
      <c r="AA240" s="17">
        <v>3.7692307692307692</v>
      </c>
      <c r="AB240" s="17">
        <v>3.2307692307692308</v>
      </c>
      <c r="AC240" s="17">
        <v>4.25</v>
      </c>
      <c r="AD240" s="17">
        <v>4</v>
      </c>
      <c r="AE240" s="17">
        <v>3.9166666666666665</v>
      </c>
      <c r="AF240" s="17">
        <v>2.8461538461538463</v>
      </c>
      <c r="AG240" s="17">
        <v>4.166666666666667</v>
      </c>
      <c r="AH240" s="17">
        <v>5.0769230769230766</v>
      </c>
      <c r="AI240" s="17">
        <v>4.6923076923076925</v>
      </c>
      <c r="AJ240" s="17">
        <v>4.2727272727272725</v>
      </c>
      <c r="AK240" s="17">
        <v>5</v>
      </c>
      <c r="AL240" s="17">
        <v>4.5999999999999996</v>
      </c>
      <c r="AM240" s="19">
        <v>4.8571428571428568</v>
      </c>
      <c r="AN240" s="20">
        <f>(AH240+AI240+AJ240+AK240+AL240)/5</f>
        <v>4.7283916083916084</v>
      </c>
      <c r="AO240" s="18">
        <f>(AC240+AD240+AE240+AF240+AG240)/5</f>
        <v>3.8358974358974356</v>
      </c>
      <c r="AP240" s="18">
        <f>(W240+X240+Y240+Z240+AA240+AB240)/6</f>
        <v>4.3846153846153841</v>
      </c>
      <c r="AQ240" s="21">
        <f t="shared" si="19"/>
        <v>4.7604895104895109</v>
      </c>
      <c r="AR240" s="15">
        <v>138.5</v>
      </c>
      <c r="AS240" s="15">
        <v>80.5</v>
      </c>
      <c r="AT240" s="15">
        <v>18</v>
      </c>
      <c r="AU240" s="39">
        <f>IF(AN240=0,””,IF(AN240&lt;MEDIAN(AN:AN),0,1))</f>
        <v>1</v>
      </c>
      <c r="AV240" s="38">
        <f t="shared" si="16"/>
        <v>0</v>
      </c>
      <c r="AW240" s="38">
        <f t="shared" si="17"/>
        <v>0</v>
      </c>
      <c r="AZ240">
        <v>4.7283916083916084</v>
      </c>
      <c r="BA240">
        <v>3.8358974358974356</v>
      </c>
      <c r="BB240">
        <v>4.3846153846153841</v>
      </c>
    </row>
    <row r="241" spans="1:137" x14ac:dyDescent="0.2">
      <c r="A241" s="1" t="s">
        <v>537</v>
      </c>
      <c r="B241" s="2" t="s">
        <v>538</v>
      </c>
      <c r="C241" s="123">
        <v>41106</v>
      </c>
      <c r="D241" s="2">
        <v>6</v>
      </c>
      <c r="E241" s="2">
        <v>9</v>
      </c>
      <c r="F241" s="2">
        <f t="shared" si="18"/>
        <v>81</v>
      </c>
      <c r="G241" s="2">
        <v>1</v>
      </c>
      <c r="H241" s="27">
        <v>2.1</v>
      </c>
      <c r="I241" s="27">
        <v>2</v>
      </c>
      <c r="J241" s="27">
        <v>1</v>
      </c>
      <c r="K241" s="4">
        <v>9</v>
      </c>
      <c r="L241" s="28" t="s">
        <v>70</v>
      </c>
      <c r="N241" s="8">
        <v>6</v>
      </c>
      <c r="O241" s="8">
        <v>8</v>
      </c>
      <c r="Q241" s="8">
        <v>12</v>
      </c>
      <c r="R241" s="9">
        <v>1</v>
      </c>
      <c r="AO241" s="31"/>
      <c r="AP241" s="30"/>
      <c r="AQ241" s="21">
        <f t="shared" si="19"/>
        <v>0</v>
      </c>
      <c r="AU241" s="39" t="e">
        <f>IF(AN241=0,””,IF(AN241&lt;MEDIAN(AN:AN),0,1))</f>
        <v>#NAME?</v>
      </c>
      <c r="AV241" s="38">
        <f t="shared" si="16"/>
        <v>0</v>
      </c>
      <c r="AW241" s="38">
        <f t="shared" si="17"/>
        <v>0</v>
      </c>
      <c r="EG241" s="120"/>
    </row>
    <row r="242" spans="1:137" x14ac:dyDescent="0.2">
      <c r="A242" s="1" t="s">
        <v>539</v>
      </c>
      <c r="B242" s="2" t="s">
        <v>540</v>
      </c>
      <c r="G242" s="2">
        <v>0</v>
      </c>
      <c r="H242" s="27">
        <v>2.1</v>
      </c>
      <c r="I242" s="27">
        <v>2</v>
      </c>
      <c r="J242" s="27">
        <v>1</v>
      </c>
      <c r="K242" s="4">
        <v>8.3000000000000007</v>
      </c>
      <c r="L242" s="28" t="s">
        <v>70</v>
      </c>
      <c r="N242" s="8">
        <v>10</v>
      </c>
      <c r="Q242" s="8">
        <v>14</v>
      </c>
      <c r="R242" s="9">
        <v>1</v>
      </c>
      <c r="AO242" s="31"/>
      <c r="AP242" s="30"/>
      <c r="AQ242" s="21">
        <f t="shared" si="19"/>
        <v>0</v>
      </c>
      <c r="AU242" s="39" t="e">
        <f>IF(AN242=0,””,IF(AN242&lt;MEDIAN(AN:AN),0,1))</f>
        <v>#NAME?</v>
      </c>
      <c r="AV242" s="38">
        <f t="shared" si="16"/>
        <v>0</v>
      </c>
      <c r="AW242" s="38">
        <f t="shared" si="17"/>
        <v>0</v>
      </c>
      <c r="EG242" s="120"/>
    </row>
    <row r="243" spans="1:137" x14ac:dyDescent="0.2">
      <c r="A243" s="1" t="s">
        <v>541</v>
      </c>
      <c r="B243" s="2" t="s">
        <v>542</v>
      </c>
      <c r="C243" s="123">
        <v>40985</v>
      </c>
      <c r="D243" s="2">
        <v>7</v>
      </c>
      <c r="E243" s="2">
        <v>0</v>
      </c>
      <c r="F243" s="2">
        <f t="shared" si="18"/>
        <v>84</v>
      </c>
      <c r="G243" s="2">
        <v>1</v>
      </c>
      <c r="H243" s="27">
        <v>2.1</v>
      </c>
      <c r="I243" s="27">
        <v>2</v>
      </c>
      <c r="J243" s="27">
        <v>1</v>
      </c>
      <c r="K243" s="4">
        <v>9</v>
      </c>
      <c r="L243" s="28" t="s">
        <v>37</v>
      </c>
      <c r="M243" s="8" t="s">
        <v>491</v>
      </c>
      <c r="N243" s="8">
        <v>5</v>
      </c>
      <c r="O243" s="8">
        <v>8</v>
      </c>
      <c r="Q243" s="8">
        <v>13</v>
      </c>
      <c r="R243" s="9">
        <v>0</v>
      </c>
      <c r="S243" s="8">
        <v>1</v>
      </c>
      <c r="W243" s="17">
        <v>4.7692307692307692</v>
      </c>
      <c r="X243" s="17">
        <v>5.1538461538461542</v>
      </c>
      <c r="Y243" s="17">
        <v>5.3076923076923075</v>
      </c>
      <c r="Z243" s="17">
        <v>4.916666666666667</v>
      </c>
      <c r="AA243" s="17">
        <v>5.0909090909090908</v>
      </c>
      <c r="AB243" s="17">
        <v>5.5</v>
      </c>
      <c r="AC243" s="17">
        <v>4.25</v>
      </c>
      <c r="AD243" s="17">
        <v>4.0909090909090908</v>
      </c>
      <c r="AE243" s="17">
        <v>5.25</v>
      </c>
      <c r="AF243" s="17">
        <v>4.5384615384615383</v>
      </c>
      <c r="AG243" s="17">
        <v>4.9090909090909092</v>
      </c>
      <c r="AH243" s="17">
        <v>4.615384615384615</v>
      </c>
      <c r="AI243" s="17">
        <v>4.2307692307692308</v>
      </c>
      <c r="AJ243" s="17">
        <v>6.25</v>
      </c>
      <c r="AK243" s="17">
        <v>5.2222222222222223</v>
      </c>
      <c r="AL243" s="17">
        <v>5</v>
      </c>
      <c r="AM243" s="19">
        <v>5.1428571428571432</v>
      </c>
      <c r="AN243" s="20">
        <f t="shared" ref="AN243:AN249" si="20">(AH243+AI243+AJ243+AK243+AL243)/5</f>
        <v>5.0636752136752134</v>
      </c>
      <c r="AO243" s="18">
        <f t="shared" ref="AO243:AO249" si="21">(AC243+AD243+AE243+AF243+AG243)/5</f>
        <v>4.6076923076923073</v>
      </c>
      <c r="AP243" s="18">
        <f t="shared" ref="AP243:AP249" si="22">(W243+X243+Y243+Z243+AA243+AB243)/6</f>
        <v>5.1230574980574977</v>
      </c>
      <c r="AQ243" s="21">
        <f t="shared" si="19"/>
        <v>5.079594017094017</v>
      </c>
      <c r="AR243" s="15">
        <v>43.5</v>
      </c>
      <c r="AS243" s="15">
        <v>75</v>
      </c>
      <c r="AT243" s="15">
        <v>123.5</v>
      </c>
      <c r="AU243" s="39">
        <f>IF(AN243=0,””,IF(AN243&lt;MEDIAN(AN:AN),0,1))</f>
        <v>1</v>
      </c>
      <c r="AV243" s="38">
        <f t="shared" si="16"/>
        <v>1</v>
      </c>
      <c r="AW243" s="38">
        <f t="shared" si="17"/>
        <v>1</v>
      </c>
      <c r="AZ243">
        <v>5.0636752136752134</v>
      </c>
      <c r="BA243">
        <v>4.6076923076923073</v>
      </c>
      <c r="BB243">
        <v>5.1230574980574977</v>
      </c>
    </row>
    <row r="244" spans="1:137" x14ac:dyDescent="0.2">
      <c r="A244" s="1" t="s">
        <v>543</v>
      </c>
      <c r="B244" s="2" t="s">
        <v>544</v>
      </c>
      <c r="C244" s="123">
        <v>41069</v>
      </c>
      <c r="D244" s="2">
        <v>6</v>
      </c>
      <c r="E244" s="2">
        <v>9</v>
      </c>
      <c r="F244" s="2">
        <f t="shared" si="18"/>
        <v>81</v>
      </c>
      <c r="G244" s="2">
        <v>0</v>
      </c>
      <c r="H244" s="27">
        <v>2.1</v>
      </c>
      <c r="I244" s="27">
        <v>2</v>
      </c>
      <c r="J244" s="27">
        <v>1</v>
      </c>
      <c r="K244" s="4">
        <v>9.3000000000000007</v>
      </c>
      <c r="L244" s="28" t="s">
        <v>37</v>
      </c>
      <c r="M244" s="8" t="s">
        <v>491</v>
      </c>
      <c r="N244" s="8">
        <v>7</v>
      </c>
      <c r="O244" s="8">
        <v>7</v>
      </c>
      <c r="Q244" s="8">
        <v>14</v>
      </c>
      <c r="R244" s="9">
        <v>0</v>
      </c>
      <c r="S244" s="8">
        <v>1</v>
      </c>
      <c r="W244" s="17">
        <v>3.6153846153846154</v>
      </c>
      <c r="X244" s="17">
        <v>3.4615384615384617</v>
      </c>
      <c r="Y244" s="17">
        <v>5.4615384615384617</v>
      </c>
      <c r="Z244" s="17">
        <v>4.4615384615384617</v>
      </c>
      <c r="AA244" s="17">
        <v>4.3076923076923075</v>
      </c>
      <c r="AB244" s="17">
        <v>5.5384615384615383</v>
      </c>
      <c r="AC244" s="17">
        <v>4.75</v>
      </c>
      <c r="AD244" s="17">
        <v>4.25</v>
      </c>
      <c r="AE244" s="17">
        <v>4.25</v>
      </c>
      <c r="AF244" s="17">
        <v>4.0769230769230766</v>
      </c>
      <c r="AG244" s="17">
        <v>5.8461538461538458</v>
      </c>
      <c r="AH244" s="17">
        <v>4.6923076923076925</v>
      </c>
      <c r="AI244" s="17">
        <v>4.4615384615384617</v>
      </c>
      <c r="AJ244" s="17">
        <v>5.75</v>
      </c>
      <c r="AK244" s="17">
        <v>4.4444444444444446</v>
      </c>
      <c r="AL244" s="17">
        <v>5.6</v>
      </c>
      <c r="AM244" s="19">
        <v>4.8571428571428568</v>
      </c>
      <c r="AN244" s="20">
        <f t="shared" si="20"/>
        <v>4.9896581196581193</v>
      </c>
      <c r="AO244" s="18">
        <f t="shared" si="21"/>
        <v>4.634615384615385</v>
      </c>
      <c r="AP244" s="18">
        <f t="shared" si="22"/>
        <v>4.4743589743589745</v>
      </c>
      <c r="AQ244" s="21">
        <f t="shared" si="19"/>
        <v>4.837072649572649</v>
      </c>
      <c r="AR244" s="15">
        <v>-14</v>
      </c>
      <c r="AS244" s="15">
        <v>-97.5</v>
      </c>
      <c r="AT244" s="15">
        <v>-103.5</v>
      </c>
      <c r="AU244" s="39">
        <f>IF(AN244=0,””,IF(AN244&lt;MEDIAN(AN:AN),0,1))</f>
        <v>1</v>
      </c>
      <c r="AV244" s="38">
        <f t="shared" si="16"/>
        <v>1</v>
      </c>
      <c r="AW244" s="38">
        <f t="shared" si="17"/>
        <v>0</v>
      </c>
      <c r="AZ244">
        <v>4.9896581196581193</v>
      </c>
      <c r="BA244">
        <v>4.634615384615385</v>
      </c>
      <c r="BB244">
        <v>4.4743589743589745</v>
      </c>
    </row>
    <row r="245" spans="1:137" x14ac:dyDescent="0.2">
      <c r="A245" s="1" t="s">
        <v>545</v>
      </c>
      <c r="B245" s="2" t="s">
        <v>546</v>
      </c>
      <c r="C245" s="123">
        <v>41201</v>
      </c>
      <c r="D245" s="2">
        <v>6</v>
      </c>
      <c r="E245" s="2">
        <v>5</v>
      </c>
      <c r="F245" s="2">
        <f t="shared" si="18"/>
        <v>77</v>
      </c>
      <c r="G245" s="2">
        <v>0</v>
      </c>
      <c r="H245" s="27">
        <v>2.1</v>
      </c>
      <c r="I245" s="27">
        <v>2</v>
      </c>
      <c r="J245" s="27">
        <v>1</v>
      </c>
      <c r="K245" s="4">
        <v>9</v>
      </c>
      <c r="L245" s="28" t="s">
        <v>37</v>
      </c>
      <c r="N245" s="8">
        <v>7</v>
      </c>
      <c r="O245" s="8">
        <v>7</v>
      </c>
      <c r="Q245" s="8">
        <v>13</v>
      </c>
      <c r="R245" s="9">
        <v>1</v>
      </c>
      <c r="W245" s="17">
        <v>7</v>
      </c>
      <c r="X245" s="17">
        <v>4.083333333333333</v>
      </c>
      <c r="Y245" s="17">
        <v>5.3076923076923075</v>
      </c>
      <c r="Z245" s="17">
        <v>4.384615384615385</v>
      </c>
      <c r="AA245" s="17">
        <v>4.2307692307692308</v>
      </c>
      <c r="AB245" s="17">
        <v>4.615384615384615</v>
      </c>
      <c r="AC245" s="17">
        <v>3.8333333333333335</v>
      </c>
      <c r="AD245" s="17">
        <v>3.3333333333333335</v>
      </c>
      <c r="AE245" s="17">
        <v>4.583333333333333</v>
      </c>
      <c r="AF245" s="17">
        <v>4.8461538461538458</v>
      </c>
      <c r="AG245" s="17">
        <v>4.2307692307692308</v>
      </c>
      <c r="AH245" s="17">
        <v>3</v>
      </c>
      <c r="AI245" s="17">
        <v>3.8181818181818183</v>
      </c>
      <c r="AJ245" s="17">
        <v>4.583333333333333</v>
      </c>
      <c r="AK245" s="17">
        <v>4.333333333333333</v>
      </c>
      <c r="AL245" s="17">
        <v>5.6</v>
      </c>
      <c r="AM245" s="19">
        <v>4.7857142857142856</v>
      </c>
      <c r="AN245" s="20">
        <f t="shared" si="20"/>
        <v>4.2669696969696975</v>
      </c>
      <c r="AO245" s="18">
        <f t="shared" si="21"/>
        <v>4.1653846153846157</v>
      </c>
      <c r="AP245" s="18">
        <f t="shared" si="22"/>
        <v>4.9369658119658117</v>
      </c>
      <c r="AQ245" s="21">
        <f t="shared" si="19"/>
        <v>3.9337121212121211</v>
      </c>
      <c r="AR245" s="15">
        <v>224.5</v>
      </c>
      <c r="AS245" s="15">
        <v>124</v>
      </c>
      <c r="AT245" s="15">
        <v>101.5</v>
      </c>
      <c r="AU245" s="39">
        <f>IF(AN245=0,””,IF(AN245&lt;MEDIAN(AN:AN),0,1))</f>
        <v>0</v>
      </c>
      <c r="AV245" s="38">
        <f t="shared" si="16"/>
        <v>0</v>
      </c>
      <c r="AW245" s="38">
        <f t="shared" si="17"/>
        <v>1</v>
      </c>
      <c r="AZ245">
        <v>4.2669696969696975</v>
      </c>
      <c r="BA245">
        <v>4.1653846153846157</v>
      </c>
      <c r="BB245">
        <v>4.9369658119658117</v>
      </c>
    </row>
    <row r="246" spans="1:137" x14ac:dyDescent="0.2">
      <c r="A246" s="1" t="s">
        <v>547</v>
      </c>
      <c r="B246" s="2" t="s">
        <v>548</v>
      </c>
      <c r="G246" s="2">
        <v>1</v>
      </c>
      <c r="H246" s="27">
        <v>2.1</v>
      </c>
      <c r="I246" s="27">
        <v>2</v>
      </c>
      <c r="J246" s="27">
        <v>1</v>
      </c>
      <c r="K246" s="4">
        <v>9.6</v>
      </c>
      <c r="L246" s="28" t="s">
        <v>37</v>
      </c>
      <c r="N246" s="8">
        <v>8</v>
      </c>
      <c r="Q246" s="8">
        <v>12</v>
      </c>
      <c r="R246" s="9">
        <v>0</v>
      </c>
      <c r="S246" s="8">
        <v>1</v>
      </c>
      <c r="W246" s="17">
        <v>4.5384615384615383</v>
      </c>
      <c r="X246" s="17">
        <v>5.4615384615384617</v>
      </c>
      <c r="Y246" s="17">
        <v>3.7692307692307692</v>
      </c>
      <c r="Z246" s="17">
        <v>4.7692307692307692</v>
      </c>
      <c r="AA246" s="17">
        <v>5.0769230769230766</v>
      </c>
      <c r="AB246" s="17">
        <v>4.5384615384615383</v>
      </c>
      <c r="AC246" s="17">
        <v>5.5</v>
      </c>
      <c r="AD246" s="17">
        <v>5.083333333333333</v>
      </c>
      <c r="AE246" s="17">
        <v>4.5</v>
      </c>
      <c r="AF246" s="17">
        <v>4.4615384615384617</v>
      </c>
      <c r="AG246" s="17">
        <v>4.666666666666667</v>
      </c>
      <c r="AH246" s="17">
        <v>5.3076923076923075</v>
      </c>
      <c r="AI246" s="17">
        <v>4.384615384615385</v>
      </c>
      <c r="AJ246" s="17">
        <v>5.083333333333333</v>
      </c>
      <c r="AK246" s="17">
        <v>3.4444444444444446</v>
      </c>
      <c r="AL246" s="17">
        <v>4</v>
      </c>
      <c r="AM246" s="19">
        <v>3.6428571428571428</v>
      </c>
      <c r="AN246" s="20">
        <f t="shared" si="20"/>
        <v>4.4440170940170942</v>
      </c>
      <c r="AO246" s="18">
        <f t="shared" si="21"/>
        <v>4.8423076923076929</v>
      </c>
      <c r="AP246" s="18">
        <f t="shared" si="22"/>
        <v>4.6923076923076925</v>
      </c>
      <c r="AQ246" s="21">
        <f t="shared" si="19"/>
        <v>4.555021367521368</v>
      </c>
      <c r="AR246" s="23">
        <v>35.5</v>
      </c>
      <c r="AS246" s="23">
        <v>-12</v>
      </c>
      <c r="AT246" s="23">
        <v>139.5</v>
      </c>
      <c r="AU246" s="39">
        <f>IF(AN246=0,””,IF(AN246&lt;MEDIAN(AN:AN),0,1))</f>
        <v>0</v>
      </c>
      <c r="AV246" s="38">
        <f t="shared" si="16"/>
        <v>1</v>
      </c>
      <c r="AW246" s="38">
        <f t="shared" si="17"/>
        <v>1</v>
      </c>
      <c r="AZ246">
        <v>4.4440170940170942</v>
      </c>
      <c r="BA246">
        <v>4.8423076923076929</v>
      </c>
      <c r="BB246">
        <v>4.6923076923076925</v>
      </c>
    </row>
    <row r="247" spans="1:137" x14ac:dyDescent="0.2">
      <c r="A247" s="1" t="s">
        <v>549</v>
      </c>
      <c r="B247" s="2" t="s">
        <v>550</v>
      </c>
      <c r="D247" s="2">
        <v>6</v>
      </c>
      <c r="F247" s="2">
        <f t="shared" si="18"/>
        <v>72</v>
      </c>
      <c r="G247" s="2">
        <v>1</v>
      </c>
      <c r="H247" s="27">
        <v>2.1</v>
      </c>
      <c r="I247" s="27">
        <v>2</v>
      </c>
      <c r="J247" s="27">
        <v>1</v>
      </c>
      <c r="K247" s="4">
        <v>9.3000000000000007</v>
      </c>
      <c r="L247" s="28" t="s">
        <v>106</v>
      </c>
      <c r="W247" s="17">
        <v>4.384615384615385</v>
      </c>
      <c r="X247" s="17">
        <v>3.9090909090909092</v>
      </c>
      <c r="Y247" s="17">
        <v>4.4545454545454541</v>
      </c>
      <c r="Z247" s="17">
        <v>4.833333333333333</v>
      </c>
      <c r="AA247" s="17">
        <v>4.7272727272727275</v>
      </c>
      <c r="AB247" s="17">
        <v>4.416666666666667</v>
      </c>
      <c r="AC247" s="17">
        <v>4.0999999999999996</v>
      </c>
      <c r="AD247" s="17">
        <v>4.166666666666667</v>
      </c>
      <c r="AE247" s="17">
        <v>4.166666666666667</v>
      </c>
      <c r="AF247" s="17">
        <v>5.615384615384615</v>
      </c>
      <c r="AG247" s="17">
        <v>5</v>
      </c>
      <c r="AH247" s="17">
        <v>4.8461538461538458</v>
      </c>
      <c r="AI247" s="17">
        <v>4.3076923076923075</v>
      </c>
      <c r="AJ247" s="17">
        <v>4.583333333333333</v>
      </c>
      <c r="AK247" s="17">
        <v>4.666666666666667</v>
      </c>
      <c r="AL247" s="17">
        <v>4</v>
      </c>
      <c r="AM247" s="19">
        <v>4.4285714285714288</v>
      </c>
      <c r="AN247" s="20">
        <f t="shared" si="20"/>
        <v>4.4807692307692308</v>
      </c>
      <c r="AO247" s="18">
        <f t="shared" si="21"/>
        <v>4.6097435897435899</v>
      </c>
      <c r="AP247" s="18">
        <f t="shared" si="22"/>
        <v>4.4542540792540786</v>
      </c>
      <c r="AQ247" s="21">
        <f t="shared" si="19"/>
        <v>4.6009615384615383</v>
      </c>
      <c r="AR247" s="15">
        <v>102</v>
      </c>
      <c r="AS247" s="15">
        <v>-12</v>
      </c>
      <c r="AT247" s="15">
        <v>93</v>
      </c>
      <c r="AU247" s="39">
        <f>IF(AN247=0,””,IF(AN247&lt;MEDIAN(AN:AN),0,1))</f>
        <v>0</v>
      </c>
      <c r="AV247" s="38">
        <f t="shared" si="16"/>
        <v>1</v>
      </c>
      <c r="AW247" s="38">
        <f t="shared" si="17"/>
        <v>0</v>
      </c>
      <c r="AZ247">
        <v>4.4807692307692308</v>
      </c>
      <c r="BA247">
        <v>4.6097435897435899</v>
      </c>
      <c r="BB247">
        <v>4.4542540792540786</v>
      </c>
    </row>
    <row r="248" spans="1:137" x14ac:dyDescent="0.2">
      <c r="A248" s="1" t="s">
        <v>551</v>
      </c>
      <c r="B248" s="2" t="s">
        <v>552</v>
      </c>
      <c r="F248" s="2">
        <f t="shared" si="18"/>
        <v>0</v>
      </c>
      <c r="G248" s="2">
        <v>0</v>
      </c>
      <c r="H248" s="27">
        <v>2.2000000000000002</v>
      </c>
      <c r="I248" s="27">
        <v>2</v>
      </c>
      <c r="J248" s="27">
        <v>2</v>
      </c>
      <c r="K248" s="4">
        <v>9.4</v>
      </c>
      <c r="L248" s="28" t="s">
        <v>37</v>
      </c>
      <c r="N248" s="8">
        <v>8</v>
      </c>
      <c r="Q248" s="8">
        <v>12</v>
      </c>
      <c r="R248" s="9">
        <v>1</v>
      </c>
      <c r="W248" s="17">
        <v>5.5384615384615383</v>
      </c>
      <c r="X248" s="17">
        <v>3.5833333333333335</v>
      </c>
      <c r="Y248" s="17">
        <v>6</v>
      </c>
      <c r="Z248" s="17">
        <v>5.615384615384615</v>
      </c>
      <c r="AA248" s="17">
        <v>5</v>
      </c>
      <c r="AB248" s="17">
        <v>5.384615384615385</v>
      </c>
      <c r="AC248" s="17">
        <v>5</v>
      </c>
      <c r="AD248" s="17">
        <v>5</v>
      </c>
      <c r="AE248" s="17">
        <v>5.5454545454545459</v>
      </c>
      <c r="AF248" s="17">
        <v>3.9230769230769229</v>
      </c>
      <c r="AG248" s="17">
        <v>3.6153846153846154</v>
      </c>
      <c r="AH248" s="17">
        <v>4.8461538461538458</v>
      </c>
      <c r="AI248" s="17">
        <v>5</v>
      </c>
      <c r="AJ248" s="17">
        <v>5.333333333333333</v>
      </c>
      <c r="AK248" s="17">
        <v>5.1111111111111107</v>
      </c>
      <c r="AL248" s="17">
        <v>6</v>
      </c>
      <c r="AM248" s="19">
        <v>5.4285714285714288</v>
      </c>
      <c r="AN248" s="20">
        <f t="shared" si="20"/>
        <v>5.2581196581196581</v>
      </c>
      <c r="AO248" s="18">
        <f t="shared" si="21"/>
        <v>4.616783216783217</v>
      </c>
      <c r="AP248" s="18">
        <f t="shared" si="22"/>
        <v>5.1869658119658126</v>
      </c>
      <c r="AQ248" s="21">
        <f t="shared" si="19"/>
        <v>5.0726495726495724</v>
      </c>
      <c r="AR248" s="15">
        <v>106.5</v>
      </c>
      <c r="AS248" s="15">
        <v>-31.5</v>
      </c>
      <c r="AT248" s="15">
        <v>136</v>
      </c>
      <c r="AU248" s="39">
        <f>IF(AN248=0,””,IF(AN248&lt;MEDIAN(AN:AN),0,1))</f>
        <v>1</v>
      </c>
      <c r="AV248" s="38">
        <f t="shared" si="16"/>
        <v>1</v>
      </c>
      <c r="AW248" s="38">
        <f t="shared" si="17"/>
        <v>1</v>
      </c>
      <c r="AZ248">
        <v>5.2581196581196581</v>
      </c>
      <c r="BA248">
        <v>4.616783216783217</v>
      </c>
      <c r="BB248">
        <v>5.1869658119658126</v>
      </c>
    </row>
    <row r="249" spans="1:137" x14ac:dyDescent="0.2">
      <c r="A249" s="1" t="s">
        <v>553</v>
      </c>
      <c r="B249" s="2" t="s">
        <v>554</v>
      </c>
      <c r="F249" s="2">
        <f t="shared" si="18"/>
        <v>0</v>
      </c>
      <c r="G249" s="2">
        <v>0</v>
      </c>
      <c r="H249" s="27">
        <v>2.2000000000000002</v>
      </c>
      <c r="I249" s="27">
        <v>2</v>
      </c>
      <c r="J249" s="27">
        <v>2</v>
      </c>
      <c r="K249" s="4">
        <v>9.5</v>
      </c>
      <c r="L249" s="28" t="s">
        <v>37</v>
      </c>
      <c r="N249" s="8">
        <v>13</v>
      </c>
      <c r="O249" s="8">
        <v>10</v>
      </c>
      <c r="Q249" s="8">
        <v>15</v>
      </c>
      <c r="R249" s="9">
        <v>0</v>
      </c>
      <c r="S249" s="8">
        <v>1</v>
      </c>
      <c r="W249" s="17">
        <v>4.1538461538461542</v>
      </c>
      <c r="X249" s="17">
        <v>4.9230769230769234</v>
      </c>
      <c r="Y249" s="17">
        <v>5.2307692307692308</v>
      </c>
      <c r="Z249" s="17">
        <v>4.384615384615385</v>
      </c>
      <c r="AA249" s="17">
        <v>3.3333333333333335</v>
      </c>
      <c r="AB249" s="17">
        <v>4.5384615384615383</v>
      </c>
      <c r="AC249" s="17">
        <v>4.916666666666667</v>
      </c>
      <c r="AD249" s="17">
        <v>4</v>
      </c>
      <c r="AE249" s="17">
        <v>4.583333333333333</v>
      </c>
      <c r="AF249" s="17">
        <v>3.3076923076923075</v>
      </c>
      <c r="AG249" s="17">
        <v>4.5384615384615383</v>
      </c>
      <c r="AH249" s="17">
        <v>3.7692307692307692</v>
      </c>
      <c r="AI249" s="17">
        <v>4.4615384615384617</v>
      </c>
      <c r="AJ249" s="17">
        <v>4.916666666666667</v>
      </c>
      <c r="AK249" s="17">
        <v>4.5555555555555554</v>
      </c>
      <c r="AL249" s="17">
        <v>5.6</v>
      </c>
      <c r="AM249" s="19">
        <v>4.9285714285714288</v>
      </c>
      <c r="AN249" s="20">
        <f t="shared" si="20"/>
        <v>4.6605982905982914</v>
      </c>
      <c r="AO249" s="18">
        <f t="shared" si="21"/>
        <v>4.2692307692307692</v>
      </c>
      <c r="AP249" s="18">
        <f t="shared" si="22"/>
        <v>4.4273504273504267</v>
      </c>
      <c r="AQ249" s="21">
        <f t="shared" si="19"/>
        <v>4.4257478632478637</v>
      </c>
      <c r="AR249" s="15">
        <v>112</v>
      </c>
      <c r="AS249" s="15">
        <v>82.5</v>
      </c>
      <c r="AT249" s="15">
        <v>172</v>
      </c>
      <c r="AU249" s="39">
        <f>IF(AN249=0,””,IF(AN249&lt;MEDIAN(AN:AN),0,1))</f>
        <v>0</v>
      </c>
      <c r="AV249" s="38">
        <f t="shared" si="16"/>
        <v>0</v>
      </c>
      <c r="AW249" s="38">
        <f t="shared" si="17"/>
        <v>0</v>
      </c>
      <c r="AZ249">
        <v>4.6605982905982914</v>
      </c>
      <c r="BA249">
        <v>4.2692307692307692</v>
      </c>
      <c r="BB249">
        <v>4.4273504273504267</v>
      </c>
    </row>
    <row r="250" spans="1:137" x14ac:dyDescent="0.2">
      <c r="A250" s="1" t="s">
        <v>555</v>
      </c>
      <c r="B250" s="2" t="s">
        <v>556</v>
      </c>
      <c r="F250" s="2">
        <f t="shared" si="18"/>
        <v>0</v>
      </c>
      <c r="G250" s="2">
        <v>0</v>
      </c>
      <c r="H250" s="27">
        <v>2.2000000000000002</v>
      </c>
      <c r="I250" s="27">
        <v>2</v>
      </c>
      <c r="J250" s="27">
        <v>2</v>
      </c>
      <c r="K250" s="4">
        <v>7.5</v>
      </c>
      <c r="L250" s="28" t="s">
        <v>70</v>
      </c>
      <c r="N250" s="8">
        <v>10</v>
      </c>
      <c r="Q250" s="8">
        <v>20</v>
      </c>
      <c r="R250" s="9">
        <v>0</v>
      </c>
      <c r="S250" s="8">
        <v>1</v>
      </c>
      <c r="AO250" s="31"/>
      <c r="AP250" s="30"/>
      <c r="AQ250" s="21">
        <f t="shared" si="19"/>
        <v>0</v>
      </c>
      <c r="AU250" s="39" t="e">
        <f>IF(AN250=0,””,IF(AN250&lt;MEDIAN(AN:AN),0,1))</f>
        <v>#NAME?</v>
      </c>
      <c r="AV250" s="38">
        <f t="shared" si="16"/>
        <v>0</v>
      </c>
      <c r="AW250" s="38">
        <f t="shared" si="17"/>
        <v>0</v>
      </c>
    </row>
    <row r="251" spans="1:137" x14ac:dyDescent="0.2">
      <c r="A251" s="1" t="s">
        <v>557</v>
      </c>
      <c r="B251" s="2" t="s">
        <v>558</v>
      </c>
      <c r="F251" s="2">
        <f t="shared" si="18"/>
        <v>0</v>
      </c>
      <c r="G251" s="2">
        <v>1</v>
      </c>
      <c r="H251" s="27">
        <v>2.2000000000000002</v>
      </c>
      <c r="I251" s="27">
        <v>2</v>
      </c>
      <c r="J251" s="27">
        <v>2</v>
      </c>
      <c r="K251" s="4">
        <v>8.6</v>
      </c>
      <c r="L251" s="28" t="s">
        <v>70</v>
      </c>
      <c r="N251" s="8">
        <v>9</v>
      </c>
      <c r="Q251" s="8">
        <v>11</v>
      </c>
      <c r="R251" s="9">
        <v>1</v>
      </c>
      <c r="AO251" s="31"/>
      <c r="AP251" s="30"/>
      <c r="AQ251" s="21">
        <f t="shared" si="19"/>
        <v>0</v>
      </c>
      <c r="AU251" s="39" t="e">
        <f>IF(AN251=0,””,IF(AN251&lt;MEDIAN(AN:AN),0,1))</f>
        <v>#NAME?</v>
      </c>
      <c r="AV251" s="38">
        <f t="shared" si="16"/>
        <v>0</v>
      </c>
      <c r="AW251" s="38">
        <f t="shared" si="17"/>
        <v>0</v>
      </c>
    </row>
    <row r="252" spans="1:137" x14ac:dyDescent="0.2">
      <c r="A252" s="1" t="s">
        <v>559</v>
      </c>
      <c r="B252" s="2" t="s">
        <v>560</v>
      </c>
      <c r="F252" s="2">
        <f t="shared" si="18"/>
        <v>0</v>
      </c>
      <c r="G252" s="2">
        <v>0</v>
      </c>
      <c r="H252" s="27">
        <v>2.2000000000000002</v>
      </c>
      <c r="I252" s="27">
        <v>2</v>
      </c>
      <c r="J252" s="27">
        <v>2</v>
      </c>
      <c r="K252" s="4">
        <v>9.9</v>
      </c>
      <c r="L252" s="28" t="s">
        <v>70</v>
      </c>
      <c r="N252" s="8">
        <v>9</v>
      </c>
      <c r="Q252" s="8">
        <v>12</v>
      </c>
      <c r="R252" s="9">
        <v>1</v>
      </c>
      <c r="AO252" s="31"/>
      <c r="AP252" s="30"/>
      <c r="AQ252" s="21">
        <f t="shared" si="19"/>
        <v>0</v>
      </c>
      <c r="AU252" s="39" t="e">
        <f>IF(AN252=0,””,IF(AN252&lt;MEDIAN(AN:AN),0,1))</f>
        <v>#NAME?</v>
      </c>
      <c r="AV252" s="38">
        <f t="shared" si="16"/>
        <v>0</v>
      </c>
      <c r="AW252" s="38">
        <f t="shared" si="17"/>
        <v>0</v>
      </c>
    </row>
    <row r="253" spans="1:137" x14ac:dyDescent="0.2">
      <c r="A253" s="1" t="s">
        <v>561</v>
      </c>
      <c r="B253" s="2" t="s">
        <v>562</v>
      </c>
      <c r="F253" s="2">
        <f t="shared" si="18"/>
        <v>0</v>
      </c>
      <c r="G253" s="2">
        <v>0</v>
      </c>
      <c r="H253" s="27">
        <v>2.2000000000000002</v>
      </c>
      <c r="I253" s="27">
        <v>2</v>
      </c>
      <c r="J253" s="27">
        <v>2</v>
      </c>
      <c r="K253" s="4">
        <v>8.8000000000000007</v>
      </c>
      <c r="L253" s="28" t="s">
        <v>37</v>
      </c>
      <c r="N253" s="8">
        <v>9</v>
      </c>
      <c r="Q253" s="8">
        <v>12</v>
      </c>
      <c r="R253" s="9">
        <v>0</v>
      </c>
      <c r="S253" s="8">
        <v>1</v>
      </c>
      <c r="W253" s="17">
        <v>5.333333333333333</v>
      </c>
      <c r="X253" s="17">
        <v>4.333333333333333</v>
      </c>
      <c r="Y253" s="17">
        <v>5.4615384615384617</v>
      </c>
      <c r="Z253" s="17">
        <v>3.6153846153846154</v>
      </c>
      <c r="AA253" s="17">
        <v>4.6923076923076925</v>
      </c>
      <c r="AB253" s="17">
        <v>4.2307692307692308</v>
      </c>
      <c r="AC253" s="17">
        <v>4.583333333333333</v>
      </c>
      <c r="AD253" s="17">
        <v>4.333333333333333</v>
      </c>
      <c r="AE253" s="17">
        <v>4.583333333333333</v>
      </c>
      <c r="AF253" s="17">
        <v>4.5384615384615383</v>
      </c>
      <c r="AG253" s="17">
        <v>4.7692307692307692</v>
      </c>
      <c r="AH253" s="17">
        <v>4.7692307692307692</v>
      </c>
      <c r="AI253" s="17">
        <v>4.9230769230769234</v>
      </c>
      <c r="AJ253" s="17">
        <v>4.583333333333333</v>
      </c>
      <c r="AK253" s="17">
        <v>5</v>
      </c>
      <c r="AL253" s="17">
        <v>5.4</v>
      </c>
      <c r="AM253" s="19">
        <v>5.1428571428571432</v>
      </c>
      <c r="AN253" s="20">
        <f>(AH253+AI253+AJ253+AK253+AL253)/5</f>
        <v>4.9351282051282057</v>
      </c>
      <c r="AO253" s="18">
        <f>(AC253+AD253+AE253+AF253+AG253)/5</f>
        <v>4.5615384615384622</v>
      </c>
      <c r="AP253" s="18">
        <f>(W253+X253+Y253+Z253+AA253+AB253)/6</f>
        <v>4.6111111111111116</v>
      </c>
      <c r="AQ253" s="21">
        <f t="shared" si="19"/>
        <v>4.8189102564102564</v>
      </c>
      <c r="AR253" s="15">
        <v>43</v>
      </c>
      <c r="AS253" s="15">
        <v>-52</v>
      </c>
      <c r="AT253" s="15">
        <v>161</v>
      </c>
      <c r="AU253" s="39">
        <f>IF(AN253=0,””,IF(AN253&lt;MEDIAN(AN:AN),0,1))</f>
        <v>1</v>
      </c>
      <c r="AV253" s="38">
        <f t="shared" si="16"/>
        <v>1</v>
      </c>
      <c r="AW253" s="38">
        <f t="shared" si="17"/>
        <v>1</v>
      </c>
      <c r="AZ253">
        <v>4.9351282051282057</v>
      </c>
      <c r="BA253">
        <v>4.5615384615384622</v>
      </c>
      <c r="BB253">
        <v>4.6111111111111116</v>
      </c>
    </row>
    <row r="254" spans="1:137" x14ac:dyDescent="0.2">
      <c r="A254" s="1" t="s">
        <v>563</v>
      </c>
      <c r="B254" s="2" t="s">
        <v>564</v>
      </c>
      <c r="F254" s="2">
        <f t="shared" si="18"/>
        <v>0</v>
      </c>
      <c r="G254" s="2">
        <v>1</v>
      </c>
      <c r="H254" s="27">
        <v>2.2000000000000002</v>
      </c>
      <c r="I254" s="27">
        <v>2</v>
      </c>
      <c r="J254" s="27">
        <v>2</v>
      </c>
      <c r="K254" s="4">
        <v>8.1999999999999993</v>
      </c>
      <c r="L254" s="28" t="s">
        <v>37</v>
      </c>
      <c r="N254" s="8">
        <v>7</v>
      </c>
      <c r="O254" s="8">
        <v>9</v>
      </c>
      <c r="Q254" s="8">
        <v>12</v>
      </c>
      <c r="R254" s="9">
        <v>1</v>
      </c>
      <c r="W254" s="17">
        <v>4.7</v>
      </c>
      <c r="X254" s="17">
        <v>4.2307692307692308</v>
      </c>
      <c r="Y254" s="17">
        <v>5.4615384615384617</v>
      </c>
      <c r="Z254" s="17">
        <v>4.25</v>
      </c>
      <c r="AA254" s="17">
        <v>4.384615384615385</v>
      </c>
      <c r="AB254" s="17">
        <v>5.1538461538461542</v>
      </c>
      <c r="AC254" s="17">
        <v>4.25</v>
      </c>
      <c r="AD254" s="17">
        <v>5.083333333333333</v>
      </c>
      <c r="AE254" s="17">
        <v>4.166666666666667</v>
      </c>
      <c r="AF254" s="17">
        <v>5.8181818181818183</v>
      </c>
      <c r="AG254" s="17">
        <v>4.8461538461538458</v>
      </c>
      <c r="AH254" s="17">
        <v>4.384615384615385</v>
      </c>
      <c r="AI254" s="17">
        <v>4.666666666666667</v>
      </c>
      <c r="AJ254" s="17">
        <v>4.7272727272727275</v>
      </c>
      <c r="AK254" s="17">
        <v>4.7777777777777777</v>
      </c>
      <c r="AL254" s="17">
        <v>5</v>
      </c>
      <c r="AM254" s="19">
        <v>4.8571428571428568</v>
      </c>
      <c r="AN254" s="20">
        <f>(AH254+AI254+AJ254+AK254+AL254)/5</f>
        <v>4.7112665112665111</v>
      </c>
      <c r="AO254" s="18">
        <f>(AC254+AD254+AE254+AF254+AG254)/5</f>
        <v>4.8328671328671335</v>
      </c>
      <c r="AP254" s="18">
        <f>(W254+X254+Y254+Z254+AA254+AB254)/6</f>
        <v>4.6967948717948715</v>
      </c>
      <c r="AQ254" s="21">
        <f t="shared" si="19"/>
        <v>4.6390831390831391</v>
      </c>
      <c r="AR254" s="15">
        <v>13</v>
      </c>
      <c r="AS254" s="15">
        <v>58.5</v>
      </c>
      <c r="AT254" s="15">
        <v>128</v>
      </c>
      <c r="AU254" s="39">
        <f>IF(AN254=0,””,IF(AN254&lt;MEDIAN(AN:AN),0,1))</f>
        <v>1</v>
      </c>
      <c r="AV254" s="38">
        <f t="shared" si="16"/>
        <v>1</v>
      </c>
      <c r="AW254" s="38">
        <f t="shared" si="17"/>
        <v>1</v>
      </c>
      <c r="AZ254">
        <v>4.7112665112665111</v>
      </c>
      <c r="BA254">
        <v>4.8328671328671335</v>
      </c>
      <c r="BB254">
        <v>4.6967948717948715</v>
      </c>
    </row>
    <row r="255" spans="1:137" x14ac:dyDescent="0.2">
      <c r="A255" s="1" t="s">
        <v>565</v>
      </c>
      <c r="B255" s="2" t="s">
        <v>566</v>
      </c>
      <c r="F255" s="2">
        <f t="shared" si="18"/>
        <v>0</v>
      </c>
      <c r="G255" s="2">
        <v>1</v>
      </c>
      <c r="H255" s="27">
        <v>2.2000000000000002</v>
      </c>
      <c r="I255" s="27">
        <v>2</v>
      </c>
      <c r="J255" s="27">
        <v>2</v>
      </c>
      <c r="K255" s="4">
        <v>9.1</v>
      </c>
      <c r="L255" s="28" t="s">
        <v>70</v>
      </c>
      <c r="N255" s="8">
        <v>15</v>
      </c>
      <c r="O255" s="8">
        <v>13</v>
      </c>
      <c r="P255" s="8">
        <v>9</v>
      </c>
      <c r="Q255" s="8">
        <v>13</v>
      </c>
      <c r="R255" s="9">
        <v>1</v>
      </c>
      <c r="AO255" s="31"/>
      <c r="AP255" s="30"/>
      <c r="AQ255" s="21">
        <f t="shared" si="19"/>
        <v>0</v>
      </c>
      <c r="AU255" s="39" t="e">
        <f>IF(AN255=0,””,IF(AN255&lt;MEDIAN(AN:AN),0,1))</f>
        <v>#NAME?</v>
      </c>
      <c r="AV255" s="38">
        <f t="shared" si="16"/>
        <v>0</v>
      </c>
      <c r="AW255" s="38">
        <f t="shared" si="17"/>
        <v>0</v>
      </c>
    </row>
    <row r="256" spans="1:137" x14ac:dyDescent="0.2">
      <c r="A256" s="1" t="s">
        <v>567</v>
      </c>
      <c r="B256" s="2" t="s">
        <v>568</v>
      </c>
      <c r="F256" s="2">
        <f t="shared" si="18"/>
        <v>0</v>
      </c>
      <c r="G256" s="2">
        <v>0</v>
      </c>
      <c r="H256" s="27">
        <v>2.2000000000000002</v>
      </c>
      <c r="I256" s="27">
        <v>2</v>
      </c>
      <c r="J256" s="27">
        <v>2</v>
      </c>
      <c r="K256" s="4">
        <v>9.8000000000000007</v>
      </c>
      <c r="L256" s="28" t="s">
        <v>70</v>
      </c>
      <c r="N256" s="8">
        <v>9</v>
      </c>
      <c r="Q256" s="8">
        <v>12</v>
      </c>
      <c r="R256" s="9">
        <v>0</v>
      </c>
      <c r="S256" s="8">
        <v>1</v>
      </c>
      <c r="AO256" s="31"/>
      <c r="AP256" s="30"/>
      <c r="AQ256" s="21">
        <f t="shared" si="19"/>
        <v>0</v>
      </c>
      <c r="AU256" s="39" t="e">
        <f>IF(AN256=0,””,IF(AN256&lt;MEDIAN(AN:AN),0,1))</f>
        <v>#NAME?</v>
      </c>
      <c r="AV256" s="38">
        <f t="shared" si="16"/>
        <v>0</v>
      </c>
      <c r="AW256" s="38">
        <f t="shared" si="17"/>
        <v>0</v>
      </c>
    </row>
    <row r="257" spans="1:137" x14ac:dyDescent="0.2">
      <c r="A257" s="1" t="s">
        <v>569</v>
      </c>
      <c r="B257" s="2" t="s">
        <v>570</v>
      </c>
      <c r="F257" s="2">
        <f t="shared" si="18"/>
        <v>0</v>
      </c>
      <c r="G257" s="2">
        <v>0</v>
      </c>
      <c r="H257" s="27">
        <v>2.2000000000000002</v>
      </c>
      <c r="I257" s="27">
        <v>2</v>
      </c>
      <c r="J257" s="27">
        <v>2</v>
      </c>
      <c r="K257" s="4">
        <v>8</v>
      </c>
      <c r="L257" s="28" t="s">
        <v>70</v>
      </c>
      <c r="N257" s="8">
        <v>7</v>
      </c>
      <c r="Q257" s="8">
        <v>12</v>
      </c>
      <c r="R257" s="9">
        <v>0</v>
      </c>
      <c r="S257" s="8">
        <v>1</v>
      </c>
      <c r="AO257" s="31"/>
      <c r="AP257" s="30"/>
      <c r="AQ257" s="21">
        <f t="shared" si="19"/>
        <v>0</v>
      </c>
      <c r="AU257" s="39" t="e">
        <f>IF(AN257=0,””,IF(AN257&lt;MEDIAN(AN:AN),0,1))</f>
        <v>#NAME?</v>
      </c>
      <c r="AV257" s="38">
        <f t="shared" si="16"/>
        <v>0</v>
      </c>
      <c r="AW257" s="38">
        <f t="shared" si="17"/>
        <v>0</v>
      </c>
    </row>
    <row r="258" spans="1:137" x14ac:dyDescent="0.2">
      <c r="A258" s="1" t="s">
        <v>571</v>
      </c>
      <c r="B258" s="2" t="s">
        <v>572</v>
      </c>
      <c r="F258" s="2">
        <f t="shared" si="18"/>
        <v>0</v>
      </c>
      <c r="G258" s="2">
        <v>1</v>
      </c>
      <c r="H258" s="27">
        <v>2.2000000000000002</v>
      </c>
      <c r="I258" s="27">
        <v>2</v>
      </c>
      <c r="J258" s="27">
        <v>2</v>
      </c>
      <c r="K258" s="4">
        <v>9</v>
      </c>
      <c r="L258" s="28" t="s">
        <v>70</v>
      </c>
      <c r="N258" s="8">
        <v>6</v>
      </c>
      <c r="O258" s="8">
        <v>8</v>
      </c>
      <c r="Q258" s="8">
        <v>11</v>
      </c>
      <c r="R258" s="9">
        <v>0</v>
      </c>
      <c r="S258" s="8">
        <v>1</v>
      </c>
      <c r="AO258" s="31"/>
      <c r="AP258" s="30"/>
      <c r="AQ258" s="21">
        <f t="shared" si="19"/>
        <v>0</v>
      </c>
      <c r="AU258" s="39" t="e">
        <f>IF(AN258=0,””,IF(AN258&lt;MEDIAN(AN:AN),0,1))</f>
        <v>#NAME?</v>
      </c>
      <c r="AV258" s="38">
        <f t="shared" ref="AV258:AV321" si="23">IF(AO258&lt;MEDIAN(AO:AO),0,1)</f>
        <v>0</v>
      </c>
      <c r="AW258" s="38">
        <f t="shared" ref="AW258:AW321" si="24">IF(AP258&lt;MEDIAN(AP:AP),0,1)</f>
        <v>0</v>
      </c>
    </row>
    <row r="259" spans="1:137" x14ac:dyDescent="0.2">
      <c r="A259" s="1" t="s">
        <v>573</v>
      </c>
      <c r="B259" s="2" t="s">
        <v>574</v>
      </c>
      <c r="F259" s="2">
        <f t="shared" ref="F259:F322" si="25">(D259*12)+E259</f>
        <v>0</v>
      </c>
      <c r="G259" s="2">
        <v>1</v>
      </c>
      <c r="H259" s="27">
        <v>2.2000000000000002</v>
      </c>
      <c r="I259" s="27">
        <v>2</v>
      </c>
      <c r="J259" s="27">
        <v>2</v>
      </c>
      <c r="K259" s="4">
        <v>9.6</v>
      </c>
      <c r="L259" s="28" t="s">
        <v>106</v>
      </c>
      <c r="W259" s="17">
        <v>3.9230769230769229</v>
      </c>
      <c r="X259" s="17">
        <v>4</v>
      </c>
      <c r="Y259" s="17">
        <v>5.25</v>
      </c>
      <c r="Z259" s="17">
        <v>3.6923076923076925</v>
      </c>
      <c r="AA259" s="17">
        <v>4.615384615384615</v>
      </c>
      <c r="AB259" s="17">
        <v>4.5384615384615383</v>
      </c>
      <c r="AC259" s="17">
        <v>4.833333333333333</v>
      </c>
      <c r="AD259" s="17">
        <v>5.083333333333333</v>
      </c>
      <c r="AE259" s="17">
        <v>4.75</v>
      </c>
      <c r="AF259" s="17">
        <v>4</v>
      </c>
      <c r="AG259" s="17">
        <v>4.6923076923076925</v>
      </c>
      <c r="AH259" s="17">
        <v>5.615384615384615</v>
      </c>
      <c r="AI259" s="17">
        <v>4.7692307692307692</v>
      </c>
      <c r="AJ259" s="17">
        <v>4.333333333333333</v>
      </c>
      <c r="AK259" s="17">
        <v>4.666666666666667</v>
      </c>
      <c r="AL259" s="17">
        <v>5</v>
      </c>
      <c r="AM259" s="19">
        <v>4.7857142857142856</v>
      </c>
      <c r="AN259" s="20">
        <f>(AH259+AI259+AJ259+AK259+AL259)/5</f>
        <v>4.8769230769230765</v>
      </c>
      <c r="AO259" s="18">
        <f>(AC259+AD259+AE259+AF259+AG259)/5</f>
        <v>4.6717948717948712</v>
      </c>
      <c r="AP259" s="18">
        <f>(W259+X259+Y259+Z259+AA259+AB259)/6</f>
        <v>4.3365384615384626</v>
      </c>
      <c r="AQ259" s="21">
        <f t="shared" si="19"/>
        <v>4.8461538461538458</v>
      </c>
      <c r="AR259" s="15">
        <v>46.5</v>
      </c>
      <c r="AS259" s="15">
        <v>21</v>
      </c>
      <c r="AT259" s="15">
        <v>141</v>
      </c>
      <c r="AU259" s="39">
        <f>IF(AN259=0,””,IF(AN259&lt;MEDIAN(AN:AN),0,1))</f>
        <v>1</v>
      </c>
      <c r="AV259" s="38">
        <f t="shared" si="23"/>
        <v>1</v>
      </c>
      <c r="AW259" s="38">
        <f t="shared" si="24"/>
        <v>0</v>
      </c>
      <c r="AZ259">
        <v>4.8769230769230765</v>
      </c>
      <c r="BA259">
        <v>4.6717948717948712</v>
      </c>
      <c r="BB259">
        <v>4.3365384615384626</v>
      </c>
    </row>
    <row r="260" spans="1:137" x14ac:dyDescent="0.2">
      <c r="A260" s="1" t="s">
        <v>575</v>
      </c>
      <c r="B260" s="2" t="s">
        <v>576</v>
      </c>
      <c r="F260" s="2">
        <f t="shared" si="25"/>
        <v>0</v>
      </c>
      <c r="G260" s="2">
        <v>1</v>
      </c>
      <c r="H260" s="27">
        <v>2.2000000000000002</v>
      </c>
      <c r="I260" s="27">
        <v>2</v>
      </c>
      <c r="J260" s="27">
        <v>2</v>
      </c>
      <c r="K260" s="4">
        <v>9.4</v>
      </c>
      <c r="L260" s="28" t="s">
        <v>37</v>
      </c>
      <c r="N260" s="8">
        <v>7</v>
      </c>
      <c r="O260" s="8">
        <v>9</v>
      </c>
      <c r="Q260" s="8">
        <v>12</v>
      </c>
      <c r="R260" s="9">
        <v>1</v>
      </c>
      <c r="W260" s="17">
        <v>4.5454545454545459</v>
      </c>
      <c r="X260" s="17">
        <v>5.384615384615385</v>
      </c>
      <c r="Y260" s="17">
        <v>4.6923076923076925</v>
      </c>
      <c r="Z260" s="17">
        <v>4.25</v>
      </c>
      <c r="AA260" s="17">
        <v>4.7692307692307692</v>
      </c>
      <c r="AB260" s="17">
        <v>3.6923076923076925</v>
      </c>
      <c r="AC260" s="17">
        <v>6</v>
      </c>
      <c r="AD260" s="17">
        <v>3.75</v>
      </c>
      <c r="AE260" s="17">
        <v>4.3636363636363633</v>
      </c>
      <c r="AF260" s="17">
        <v>3.75</v>
      </c>
      <c r="AG260" s="17">
        <v>5.8461538461538458</v>
      </c>
      <c r="AH260" s="17">
        <v>4.8461538461538458</v>
      </c>
      <c r="AI260" s="17">
        <v>5.25</v>
      </c>
      <c r="AJ260" s="17">
        <v>5</v>
      </c>
      <c r="AK260" s="17">
        <v>3.3333333333333335</v>
      </c>
      <c r="AL260" s="17">
        <v>4</v>
      </c>
      <c r="AM260" s="19">
        <v>3.5714285714285716</v>
      </c>
      <c r="AN260" s="20">
        <f>(AH260+AI260+AJ260+AK260+AL260)/5</f>
        <v>4.4858974358974359</v>
      </c>
      <c r="AO260" s="18">
        <f>(AC260+AD260+AE260+AF260+AG260)/5</f>
        <v>4.7419580419580418</v>
      </c>
      <c r="AP260" s="18">
        <f>(W260+X260+Y260+Z260+AA260+AB260)/6</f>
        <v>4.5556526806526811</v>
      </c>
      <c r="AQ260" s="21">
        <f t="shared" si="19"/>
        <v>4.6073717948717947</v>
      </c>
      <c r="AR260" s="15">
        <v>12.5</v>
      </c>
      <c r="AS260" s="15">
        <v>8</v>
      </c>
      <c r="AT260" s="15">
        <v>135</v>
      </c>
      <c r="AU260" s="39">
        <f>IF(AN260=0,””,IF(AN260&lt;MEDIAN(AN:AN),0,1))</f>
        <v>0</v>
      </c>
      <c r="AV260" s="38">
        <f t="shared" si="23"/>
        <v>1</v>
      </c>
      <c r="AW260" s="38">
        <f t="shared" si="24"/>
        <v>1</v>
      </c>
      <c r="AZ260">
        <v>4.4858974358974359</v>
      </c>
      <c r="BA260">
        <v>4.7419580419580418</v>
      </c>
      <c r="BB260">
        <v>4.5556526806526811</v>
      </c>
    </row>
    <row r="261" spans="1:137" x14ac:dyDescent="0.2">
      <c r="A261" s="1" t="s">
        <v>577</v>
      </c>
      <c r="B261" s="2" t="s">
        <v>578</v>
      </c>
      <c r="F261" s="2">
        <f t="shared" si="25"/>
        <v>0</v>
      </c>
      <c r="G261" s="2">
        <v>0</v>
      </c>
      <c r="H261" s="27">
        <v>2.2000000000000002</v>
      </c>
      <c r="I261" s="27">
        <v>2</v>
      </c>
      <c r="J261" s="27">
        <v>2</v>
      </c>
      <c r="K261" s="4">
        <v>9.4</v>
      </c>
      <c r="L261" s="28" t="s">
        <v>70</v>
      </c>
      <c r="N261" s="8">
        <v>7</v>
      </c>
      <c r="O261" s="8">
        <v>10</v>
      </c>
      <c r="Q261" s="8">
        <v>13</v>
      </c>
      <c r="R261" s="9">
        <v>0</v>
      </c>
      <c r="S261" s="8">
        <v>1</v>
      </c>
      <c r="AO261" s="31"/>
      <c r="AP261" s="30"/>
      <c r="AQ261" s="21">
        <f t="shared" si="19"/>
        <v>0</v>
      </c>
      <c r="AU261" s="39" t="e">
        <f>IF(AN261=0,””,IF(AN261&lt;MEDIAN(AN:AN),0,1))</f>
        <v>#NAME?</v>
      </c>
      <c r="AV261" s="38">
        <f t="shared" si="23"/>
        <v>0</v>
      </c>
      <c r="AW261" s="38">
        <f t="shared" si="24"/>
        <v>0</v>
      </c>
    </row>
    <row r="262" spans="1:137" x14ac:dyDescent="0.2">
      <c r="A262" s="1" t="s">
        <v>579</v>
      </c>
      <c r="B262" s="2" t="s">
        <v>580</v>
      </c>
      <c r="F262" s="2">
        <f t="shared" si="25"/>
        <v>0</v>
      </c>
      <c r="G262" s="2">
        <v>0</v>
      </c>
      <c r="H262" s="27">
        <v>2.2000000000000002</v>
      </c>
      <c r="I262" s="27">
        <v>2</v>
      </c>
      <c r="J262" s="27">
        <v>2</v>
      </c>
      <c r="K262" s="4">
        <v>9.3000000000000007</v>
      </c>
      <c r="L262" s="28" t="s">
        <v>70</v>
      </c>
      <c r="N262" s="8">
        <v>8</v>
      </c>
      <c r="Q262" s="8">
        <v>13</v>
      </c>
      <c r="R262" s="9">
        <v>0</v>
      </c>
      <c r="S262" s="8">
        <v>1</v>
      </c>
      <c r="AO262" s="31"/>
      <c r="AP262" s="30"/>
      <c r="AQ262" s="21">
        <f t="shared" si="19"/>
        <v>0</v>
      </c>
      <c r="AU262" s="39" t="e">
        <f>IF(AN262=0,””,IF(AN262&lt;MEDIAN(AN:AN),0,1))</f>
        <v>#NAME?</v>
      </c>
      <c r="AV262" s="38">
        <f t="shared" si="23"/>
        <v>0</v>
      </c>
      <c r="AW262" s="38">
        <f t="shared" si="24"/>
        <v>0</v>
      </c>
    </row>
    <row r="263" spans="1:137" x14ac:dyDescent="0.2">
      <c r="A263" s="1" t="s">
        <v>581</v>
      </c>
      <c r="B263" s="2" t="s">
        <v>582</v>
      </c>
      <c r="F263" s="2">
        <f t="shared" si="25"/>
        <v>0</v>
      </c>
      <c r="G263" s="2">
        <v>1</v>
      </c>
      <c r="H263" s="27">
        <v>2.2000000000000002</v>
      </c>
      <c r="I263" s="27">
        <v>2</v>
      </c>
      <c r="J263" s="27">
        <v>2</v>
      </c>
      <c r="K263" s="4">
        <v>9.6999999999999993</v>
      </c>
      <c r="L263" s="28" t="s">
        <v>37</v>
      </c>
      <c r="N263" s="8">
        <v>6</v>
      </c>
      <c r="O263" s="8">
        <v>8</v>
      </c>
      <c r="Q263" s="8">
        <v>11</v>
      </c>
      <c r="R263" s="9">
        <v>1</v>
      </c>
      <c r="W263" s="17">
        <v>4.75</v>
      </c>
      <c r="X263" s="17">
        <v>3.6153846153846154</v>
      </c>
      <c r="Y263" s="17">
        <v>4.384615384615385</v>
      </c>
      <c r="Z263" s="17">
        <v>4.5384615384615383</v>
      </c>
      <c r="AA263" s="17">
        <v>3.6666666666666665</v>
      </c>
      <c r="AB263" s="17">
        <v>4.9230769230769234</v>
      </c>
      <c r="AC263" s="17">
        <v>3.8333333333333335</v>
      </c>
      <c r="AD263" s="17">
        <v>4.166666666666667</v>
      </c>
      <c r="AE263" s="17">
        <v>4.1818181818181817</v>
      </c>
      <c r="AF263" s="17">
        <v>4.5</v>
      </c>
      <c r="AG263" s="17">
        <v>4.5384615384615383</v>
      </c>
      <c r="AH263" s="17">
        <v>3.4615384615384617</v>
      </c>
      <c r="AI263" s="17">
        <v>3.7692307692307692</v>
      </c>
      <c r="AJ263" s="17">
        <v>4.166666666666667</v>
      </c>
      <c r="AK263" s="17">
        <v>5.2222222222222223</v>
      </c>
      <c r="AL263" s="17">
        <v>5.4</v>
      </c>
      <c r="AM263" s="19">
        <v>5.2857142857142856</v>
      </c>
      <c r="AN263" s="20">
        <f>(AH263+AI263+AJ263+AK263+AL263)/5</f>
        <v>4.4039316239316237</v>
      </c>
      <c r="AO263" s="18">
        <f>(AC263+AD263+AE263+AF263+AG263)/5</f>
        <v>4.244055944055944</v>
      </c>
      <c r="AP263" s="18">
        <f>(W263+X263+Y263+Z263+AA263+AB263)/6</f>
        <v>4.3130341880341883</v>
      </c>
      <c r="AQ263" s="21">
        <f t="shared" si="19"/>
        <v>4.1549145299145298</v>
      </c>
      <c r="AR263" s="15">
        <v>6</v>
      </c>
      <c r="AS263" s="15">
        <v>71</v>
      </c>
      <c r="AT263" s="15">
        <v>131</v>
      </c>
      <c r="AU263" s="39">
        <f>IF(AN263=0,””,IF(AN263&lt;MEDIAN(AN:AN),0,1))</f>
        <v>0</v>
      </c>
      <c r="AV263" s="38">
        <f t="shared" si="23"/>
        <v>0</v>
      </c>
      <c r="AW263" s="38">
        <f t="shared" si="24"/>
        <v>0</v>
      </c>
      <c r="AZ263">
        <v>4.4039316239316237</v>
      </c>
      <c r="BA263">
        <v>4.244055944055944</v>
      </c>
      <c r="BB263">
        <v>4.3130341880341883</v>
      </c>
    </row>
    <row r="264" spans="1:137" x14ac:dyDescent="0.2">
      <c r="A264" s="1" t="s">
        <v>583</v>
      </c>
      <c r="B264" s="2" t="s">
        <v>584</v>
      </c>
      <c r="F264" s="2">
        <f t="shared" si="25"/>
        <v>0</v>
      </c>
      <c r="G264" s="2">
        <v>1</v>
      </c>
      <c r="H264" s="27">
        <v>2.2000000000000002</v>
      </c>
      <c r="I264" s="27">
        <v>2</v>
      </c>
      <c r="J264" s="27">
        <v>2</v>
      </c>
      <c r="K264" s="4">
        <v>8.1999999999999993</v>
      </c>
      <c r="L264" s="28" t="s">
        <v>70</v>
      </c>
      <c r="N264" s="8">
        <v>9</v>
      </c>
      <c r="Q264" s="8">
        <v>14</v>
      </c>
      <c r="R264" s="9">
        <v>1</v>
      </c>
      <c r="AO264" s="31"/>
      <c r="AP264" s="30"/>
      <c r="AQ264" s="21">
        <f t="shared" si="19"/>
        <v>0</v>
      </c>
      <c r="AU264" s="39" t="e">
        <f>IF(AN264=0,””,IF(AN264&lt;MEDIAN(AN:AN),0,1))</f>
        <v>#NAME?</v>
      </c>
      <c r="AV264" s="38">
        <f t="shared" si="23"/>
        <v>0</v>
      </c>
      <c r="AW264" s="38">
        <f t="shared" si="24"/>
        <v>0</v>
      </c>
      <c r="EG264" s="120"/>
    </row>
    <row r="265" spans="1:137" x14ac:dyDescent="0.2">
      <c r="A265" s="1" t="s">
        <v>585</v>
      </c>
      <c r="B265" s="2" t="s">
        <v>586</v>
      </c>
      <c r="C265" s="123">
        <v>40589</v>
      </c>
      <c r="D265" s="2">
        <v>8</v>
      </c>
      <c r="E265" s="2">
        <v>1</v>
      </c>
      <c r="F265" s="2">
        <f t="shared" si="25"/>
        <v>97</v>
      </c>
      <c r="G265" s="2">
        <v>1</v>
      </c>
      <c r="H265" s="27">
        <v>2.2000000000000002</v>
      </c>
      <c r="I265" s="27">
        <v>2</v>
      </c>
      <c r="J265" s="27">
        <v>2</v>
      </c>
      <c r="K265" s="4">
        <v>8.4</v>
      </c>
      <c r="L265" s="28" t="s">
        <v>37</v>
      </c>
      <c r="N265" s="8">
        <v>8</v>
      </c>
      <c r="Q265" s="8">
        <v>11</v>
      </c>
      <c r="R265" s="9">
        <v>1</v>
      </c>
      <c r="W265" s="17">
        <v>5.2307692307692308</v>
      </c>
      <c r="X265" s="17">
        <v>5.6923076923076925</v>
      </c>
      <c r="Y265" s="17">
        <v>5.3076923076923075</v>
      </c>
      <c r="Z265" s="17">
        <v>4.6923076923076925</v>
      </c>
      <c r="AA265" s="17">
        <v>6.416666666666667</v>
      </c>
      <c r="AB265" s="17">
        <v>4</v>
      </c>
      <c r="AC265" s="17">
        <v>5.5</v>
      </c>
      <c r="AD265" s="17">
        <v>4.1818181818181817</v>
      </c>
      <c r="AE265" s="17">
        <v>4</v>
      </c>
      <c r="AF265" s="17">
        <v>5.5384615384615383</v>
      </c>
      <c r="AG265" s="17">
        <v>4.0769230769230766</v>
      </c>
      <c r="AH265" s="17">
        <v>2.8333333333333335</v>
      </c>
      <c r="AI265" s="17">
        <v>4.8461538461538458</v>
      </c>
      <c r="AJ265" s="17">
        <v>5.2727272727272725</v>
      </c>
      <c r="AK265" s="17">
        <v>3.5</v>
      </c>
      <c r="AL265" s="17">
        <v>3.4</v>
      </c>
      <c r="AM265" s="19">
        <v>3.4615384615384617</v>
      </c>
      <c r="AN265" s="20">
        <f>(AH265+AI265+AJ265+AK265+AL265)/5</f>
        <v>3.9704428904428903</v>
      </c>
      <c r="AO265" s="18">
        <f>(AC265+AD265+AE265+AF265+AG265)/5</f>
        <v>4.6594405594405597</v>
      </c>
      <c r="AP265" s="18">
        <f>(W265+X265+Y265+Z265+AA265+AB265)/6</f>
        <v>5.2232905982905988</v>
      </c>
      <c r="AQ265" s="21">
        <f t="shared" si="19"/>
        <v>4.1130536130536131</v>
      </c>
      <c r="AR265" s="15">
        <v>120</v>
      </c>
      <c r="AS265" s="15">
        <v>71</v>
      </c>
      <c r="AT265" s="15">
        <v>140</v>
      </c>
      <c r="AU265" s="39">
        <f>IF(AN265=0,””,IF(AN265&lt;MEDIAN(AN:AN),0,1))</f>
        <v>0</v>
      </c>
      <c r="AV265" s="38">
        <f t="shared" si="23"/>
        <v>1</v>
      </c>
      <c r="AW265" s="38">
        <f t="shared" si="24"/>
        <v>1</v>
      </c>
      <c r="AZ265">
        <v>3.9704428904428903</v>
      </c>
      <c r="BA265">
        <v>4.6594405594405597</v>
      </c>
      <c r="BB265">
        <v>5.2232905982905988</v>
      </c>
    </row>
    <row r="266" spans="1:137" x14ac:dyDescent="0.2">
      <c r="A266" s="1" t="s">
        <v>587</v>
      </c>
      <c r="B266" s="2" t="s">
        <v>588</v>
      </c>
      <c r="F266" s="2">
        <f t="shared" si="25"/>
        <v>0</v>
      </c>
      <c r="G266" s="2">
        <v>1</v>
      </c>
      <c r="H266" s="27">
        <v>2.2000000000000002</v>
      </c>
      <c r="I266" s="27">
        <v>2</v>
      </c>
      <c r="J266" s="27">
        <v>2</v>
      </c>
      <c r="K266" s="4">
        <v>8.3000000000000007</v>
      </c>
      <c r="L266" s="28" t="s">
        <v>37</v>
      </c>
      <c r="N266" s="8">
        <v>9</v>
      </c>
      <c r="Q266" s="8">
        <v>12</v>
      </c>
      <c r="R266" s="9">
        <v>1</v>
      </c>
      <c r="W266" s="17">
        <v>4.0769230769230766</v>
      </c>
      <c r="X266" s="17">
        <v>4.4615384615384617</v>
      </c>
      <c r="Y266" s="17">
        <v>4.4615384615384617</v>
      </c>
      <c r="Z266" s="17">
        <v>3.7692307692307692</v>
      </c>
      <c r="AA266" s="17">
        <v>4.7692307692307692</v>
      </c>
      <c r="AB266" s="17">
        <v>2.6923076923076925</v>
      </c>
      <c r="AC266" s="17">
        <v>3.3333333333333335</v>
      </c>
      <c r="AD266" s="17">
        <v>3.9166666666666665</v>
      </c>
      <c r="AE266" s="17">
        <v>3.6666666666666665</v>
      </c>
      <c r="AF266" s="17">
        <v>3.3846153846153846</v>
      </c>
      <c r="AG266" s="17">
        <v>5.3076923076923075</v>
      </c>
      <c r="AH266" s="17">
        <v>6.1538461538461542</v>
      </c>
      <c r="AI266" s="17">
        <v>5.9230769230769234</v>
      </c>
      <c r="AJ266" s="17">
        <v>5.083333333333333</v>
      </c>
      <c r="AK266" s="17">
        <v>4.8888888888888893</v>
      </c>
      <c r="AL266" s="17">
        <v>5.6</v>
      </c>
      <c r="AM266" s="19">
        <v>5.1428571428571432</v>
      </c>
      <c r="AN266" s="20">
        <f>(AH266+AI266+AJ266+AK266+AL266)/5</f>
        <v>5.5298290598290594</v>
      </c>
      <c r="AO266" s="18">
        <f>(AC266+AD266+AE266+AF266+AG266)/5</f>
        <v>3.9217948717948716</v>
      </c>
      <c r="AP266" s="18">
        <f>(W266+X266+Y266+Z266+AA266+AB266)/6</f>
        <v>4.0384615384615392</v>
      </c>
      <c r="AQ266" s="21">
        <f t="shared" si="19"/>
        <v>5.5122863247863245</v>
      </c>
      <c r="AR266" s="15">
        <v>75.5</v>
      </c>
      <c r="AS266" s="15">
        <v>95</v>
      </c>
      <c r="AT266" s="15">
        <v>130</v>
      </c>
      <c r="AU266" s="39">
        <f>IF(AN266=0,””,IF(AN266&lt;MEDIAN(AN:AN),0,1))</f>
        <v>1</v>
      </c>
      <c r="AV266" s="38">
        <f t="shared" si="23"/>
        <v>0</v>
      </c>
      <c r="AW266" s="38">
        <f t="shared" si="24"/>
        <v>0</v>
      </c>
      <c r="AZ266">
        <v>5.5298290598290594</v>
      </c>
      <c r="BA266">
        <v>3.9217948717948716</v>
      </c>
      <c r="BB266">
        <v>4.0384615384615392</v>
      </c>
    </row>
    <row r="267" spans="1:137" x14ac:dyDescent="0.2">
      <c r="A267" s="1" t="s">
        <v>589</v>
      </c>
      <c r="B267" s="2" t="s">
        <v>590</v>
      </c>
      <c r="F267" s="2">
        <f t="shared" si="25"/>
        <v>0</v>
      </c>
      <c r="G267" s="2">
        <v>0</v>
      </c>
      <c r="H267" s="27">
        <v>2.2000000000000002</v>
      </c>
      <c r="I267" s="27">
        <v>2</v>
      </c>
      <c r="J267" s="27">
        <v>2</v>
      </c>
      <c r="K267" s="4">
        <v>9.8000000000000007</v>
      </c>
      <c r="L267" s="28" t="s">
        <v>37</v>
      </c>
      <c r="N267" s="8">
        <v>8</v>
      </c>
      <c r="Q267" s="8">
        <v>12</v>
      </c>
      <c r="R267" s="9">
        <v>1</v>
      </c>
      <c r="W267" s="17">
        <v>4.2307692307692308</v>
      </c>
      <c r="X267" s="17">
        <v>4.384615384615385</v>
      </c>
      <c r="Y267" s="17">
        <v>4.7692307692307692</v>
      </c>
      <c r="Z267" s="17">
        <v>4.4615384615384617</v>
      </c>
      <c r="AA267" s="17">
        <v>4.615384615384615</v>
      </c>
      <c r="AB267" s="17">
        <v>4.3076923076923075</v>
      </c>
      <c r="AC267" s="17">
        <v>4.416666666666667</v>
      </c>
      <c r="AD267" s="17">
        <v>4.416666666666667</v>
      </c>
      <c r="AE267" s="17">
        <v>4.583333333333333</v>
      </c>
      <c r="AF267" s="17">
        <v>4.4615384615384617</v>
      </c>
      <c r="AG267" s="17">
        <v>4.2307692307692308</v>
      </c>
      <c r="AH267" s="17">
        <v>4.2307692307692308</v>
      </c>
      <c r="AI267" s="17">
        <v>4.384615384615385</v>
      </c>
      <c r="AJ267" s="17">
        <v>5.166666666666667</v>
      </c>
      <c r="AK267" s="17">
        <v>4.5555555555555554</v>
      </c>
      <c r="AL267" s="17">
        <v>4.8</v>
      </c>
      <c r="AM267" s="19">
        <v>4.6428571428571432</v>
      </c>
      <c r="AN267" s="20">
        <f>(AH267+AI267+AJ267+AK267+AL267)/5</f>
        <v>4.6275213675213687</v>
      </c>
      <c r="AO267" s="18">
        <f>(AC267+AD267+AE267+AF267+AG267)/5</f>
        <v>4.4217948717948721</v>
      </c>
      <c r="AP267" s="18">
        <f>(W267+X267+Y267+Z267+AA267+AB267)/6</f>
        <v>4.4615384615384608</v>
      </c>
      <c r="AQ267" s="21">
        <f t="shared" si="19"/>
        <v>4.5844017094017104</v>
      </c>
      <c r="AR267" s="15">
        <v>46</v>
      </c>
      <c r="AS267" s="15">
        <v>-32</v>
      </c>
      <c r="AT267" s="15">
        <v>136.5</v>
      </c>
      <c r="AU267" s="39">
        <f>IF(AN267=0,””,IF(AN267&lt;MEDIAN(AN:AN),0,1))</f>
        <v>0</v>
      </c>
      <c r="AV267" s="38">
        <f t="shared" si="23"/>
        <v>1</v>
      </c>
      <c r="AW267" s="38">
        <f t="shared" si="24"/>
        <v>0</v>
      </c>
      <c r="AZ267">
        <v>4.6275213675213687</v>
      </c>
      <c r="BA267">
        <v>4.4217948717948721</v>
      </c>
      <c r="BB267">
        <v>4.4615384615384608</v>
      </c>
    </row>
    <row r="268" spans="1:137" x14ac:dyDescent="0.2">
      <c r="A268" s="1" t="s">
        <v>591</v>
      </c>
      <c r="B268" s="2" t="s">
        <v>592</v>
      </c>
      <c r="F268" s="2">
        <f t="shared" si="25"/>
        <v>0</v>
      </c>
      <c r="G268" s="2">
        <v>0</v>
      </c>
      <c r="H268" s="27">
        <v>2.2000000000000002</v>
      </c>
      <c r="I268" s="27">
        <v>2</v>
      </c>
      <c r="J268" s="27">
        <v>2</v>
      </c>
      <c r="K268" s="4">
        <v>7.6</v>
      </c>
      <c r="L268" s="28" t="s">
        <v>37</v>
      </c>
      <c r="N268" s="8">
        <v>4</v>
      </c>
      <c r="O268" s="8">
        <v>5</v>
      </c>
      <c r="P268" s="8">
        <v>8</v>
      </c>
      <c r="Q268" s="8">
        <v>12</v>
      </c>
      <c r="R268" s="9">
        <v>1</v>
      </c>
      <c r="W268" s="17">
        <v>4.9230769230769234</v>
      </c>
      <c r="X268" s="17">
        <v>4.3076923076923075</v>
      </c>
      <c r="Y268" s="17">
        <v>5.2307692307692308</v>
      </c>
      <c r="Z268" s="17">
        <v>4.8461538461538458</v>
      </c>
      <c r="AA268" s="17">
        <v>5</v>
      </c>
      <c r="AB268" s="17">
        <v>4.8461538461538458</v>
      </c>
      <c r="AC268" s="17">
        <v>4.416666666666667</v>
      </c>
      <c r="AD268" s="17">
        <v>5.5</v>
      </c>
      <c r="AE268" s="17">
        <v>4.083333333333333</v>
      </c>
      <c r="AF268" s="17">
        <v>4.615384615384615</v>
      </c>
      <c r="AG268" s="17">
        <v>5.1538461538461542</v>
      </c>
      <c r="AH268" s="17">
        <v>4.384615384615385</v>
      </c>
      <c r="AI268" s="17">
        <v>4.9230769230769234</v>
      </c>
      <c r="AJ268" s="17">
        <v>5.5</v>
      </c>
      <c r="AK268" s="17">
        <v>4.7777777777777777</v>
      </c>
      <c r="AL268" s="17">
        <v>5.8</v>
      </c>
      <c r="AM268" s="19">
        <v>5.1428571428571432</v>
      </c>
      <c r="AN268" s="20">
        <f>(AH268+AI268+AJ268+AK268+AL268)/5</f>
        <v>5.0770940170940175</v>
      </c>
      <c r="AO268" s="18">
        <f>(AC268+AD268+AE268+AF268+AG268)/5</f>
        <v>4.7538461538461529</v>
      </c>
      <c r="AP268" s="18">
        <f>(W268+X268+Y268+Z268+AA268+AB268)/6</f>
        <v>4.8589743589743586</v>
      </c>
      <c r="AQ268" s="21">
        <f t="shared" si="19"/>
        <v>4.8963675213675213</v>
      </c>
      <c r="AR268" s="15">
        <v>-126</v>
      </c>
      <c r="AS268" s="15">
        <v>-118</v>
      </c>
      <c r="AT268" s="15">
        <v>152</v>
      </c>
      <c r="AU268" s="39">
        <f>IF(AN268=0,””,IF(AN268&lt;MEDIAN(AN:AN),0,1))</f>
        <v>1</v>
      </c>
      <c r="AV268" s="38">
        <f t="shared" si="23"/>
        <v>1</v>
      </c>
      <c r="AW268" s="38">
        <f t="shared" si="24"/>
        <v>1</v>
      </c>
      <c r="AZ268">
        <v>5.0770940170940175</v>
      </c>
      <c r="BA268">
        <v>4.7538461538461529</v>
      </c>
      <c r="BB268">
        <v>4.8589743589743586</v>
      </c>
    </row>
    <row r="269" spans="1:137" x14ac:dyDescent="0.2">
      <c r="A269" s="1" t="s">
        <v>593</v>
      </c>
      <c r="B269" s="2" t="s">
        <v>594</v>
      </c>
      <c r="F269" s="2">
        <f t="shared" si="25"/>
        <v>0</v>
      </c>
      <c r="G269" s="2">
        <v>1</v>
      </c>
      <c r="H269" s="27">
        <v>2.2000000000000002</v>
      </c>
      <c r="I269" s="27">
        <v>2</v>
      </c>
      <c r="J269" s="27">
        <v>2</v>
      </c>
      <c r="K269" s="4">
        <v>9.1999999999999993</v>
      </c>
      <c r="L269" s="28" t="s">
        <v>37</v>
      </c>
      <c r="N269" s="8">
        <v>3</v>
      </c>
      <c r="O269" s="8">
        <v>8</v>
      </c>
      <c r="Q269" s="8">
        <v>12</v>
      </c>
      <c r="R269" s="9">
        <v>1</v>
      </c>
      <c r="W269" s="17">
        <v>3.8461538461538463</v>
      </c>
      <c r="X269" s="17">
        <v>4.384615384615385</v>
      </c>
      <c r="Y269" s="17">
        <v>5.1538461538461542</v>
      </c>
      <c r="Z269" s="17">
        <v>3.8461538461538463</v>
      </c>
      <c r="AA269" s="17">
        <v>4.8461538461538458</v>
      </c>
      <c r="AB269" s="17">
        <v>4.9230769230769234</v>
      </c>
      <c r="AC269" s="17">
        <v>4.416666666666667</v>
      </c>
      <c r="AD269" s="17">
        <v>4.333333333333333</v>
      </c>
      <c r="AE269" s="17">
        <v>5.25</v>
      </c>
      <c r="AF269" s="17">
        <v>4.1538461538461542</v>
      </c>
      <c r="AG269" s="17">
        <v>4.3076923076923075</v>
      </c>
      <c r="AH269" s="17">
        <v>4.615384615384615</v>
      </c>
      <c r="AI269" s="17">
        <v>4.2307692307692308</v>
      </c>
      <c r="AJ269" s="17">
        <v>5.166666666666667</v>
      </c>
      <c r="AK269" s="17">
        <v>4.5555555555555554</v>
      </c>
      <c r="AL269" s="17">
        <v>4.5999999999999996</v>
      </c>
      <c r="AM269" s="19">
        <v>4.5714285714285712</v>
      </c>
      <c r="AN269" s="20">
        <f>(AH269+AI269+AJ269+AK269+AL269)/5</f>
        <v>4.6336752136752137</v>
      </c>
      <c r="AO269" s="18">
        <f>(AC269+AD269+AE269+AF269+AG269)/5</f>
        <v>4.4923076923076923</v>
      </c>
      <c r="AP269" s="18">
        <f>(W269+X269+Y269+Z269+AA269+AB269)/6</f>
        <v>4.5000000000000009</v>
      </c>
      <c r="AQ269" s="21">
        <f t="shared" si="19"/>
        <v>4.642094017094017</v>
      </c>
      <c r="AR269" s="15">
        <v>59.5</v>
      </c>
      <c r="AS269" s="15">
        <v>109.5</v>
      </c>
      <c r="AT269" s="15">
        <v>270</v>
      </c>
      <c r="AU269" s="39">
        <f>IF(AN269=0,””,IF(AN269&lt;MEDIAN(AN:AN),0,1))</f>
        <v>0</v>
      </c>
      <c r="AV269" s="38">
        <f t="shared" si="23"/>
        <v>1</v>
      </c>
      <c r="AW269" s="38">
        <f t="shared" si="24"/>
        <v>0</v>
      </c>
      <c r="AZ269">
        <v>4.6336752136752137</v>
      </c>
      <c r="BA269">
        <v>4.4923076923076923</v>
      </c>
      <c r="BB269">
        <v>4.5000000000000009</v>
      </c>
    </row>
    <row r="270" spans="1:137" x14ac:dyDescent="0.2">
      <c r="A270" s="1" t="s">
        <v>595</v>
      </c>
      <c r="B270" s="2" t="s">
        <v>596</v>
      </c>
      <c r="F270" s="2">
        <f t="shared" si="25"/>
        <v>0</v>
      </c>
      <c r="G270" s="2">
        <v>0</v>
      </c>
      <c r="H270" s="27">
        <v>2.2000000000000002</v>
      </c>
      <c r="I270" s="27">
        <v>2</v>
      </c>
      <c r="J270" s="27">
        <v>2</v>
      </c>
      <c r="K270" s="4">
        <v>9.1999999999999993</v>
      </c>
      <c r="L270" s="28" t="s">
        <v>70</v>
      </c>
      <c r="N270" s="8">
        <v>7</v>
      </c>
      <c r="Q270" s="8">
        <v>12</v>
      </c>
      <c r="R270" s="9">
        <v>1</v>
      </c>
      <c r="AO270" s="31"/>
      <c r="AP270" s="30"/>
      <c r="AQ270" s="21">
        <f t="shared" si="19"/>
        <v>0</v>
      </c>
      <c r="AU270" s="39" t="e">
        <f>IF(AN270=0,””,IF(AN270&lt;MEDIAN(AN:AN),0,1))</f>
        <v>#NAME?</v>
      </c>
      <c r="AV270" s="38">
        <f t="shared" si="23"/>
        <v>0</v>
      </c>
      <c r="AW270" s="38">
        <f t="shared" si="24"/>
        <v>0</v>
      </c>
      <c r="EG270" s="120"/>
    </row>
    <row r="271" spans="1:137" x14ac:dyDescent="0.2">
      <c r="A271" s="1" t="s">
        <v>597</v>
      </c>
      <c r="B271" s="2" t="s">
        <v>598</v>
      </c>
      <c r="F271" s="2">
        <f t="shared" si="25"/>
        <v>0</v>
      </c>
      <c r="G271" s="2">
        <v>1</v>
      </c>
      <c r="H271" s="27">
        <v>2.2000000000000002</v>
      </c>
      <c r="I271" s="27">
        <v>2</v>
      </c>
      <c r="J271" s="27">
        <v>2</v>
      </c>
      <c r="K271" s="4">
        <v>8.9</v>
      </c>
      <c r="L271" s="28" t="s">
        <v>70</v>
      </c>
      <c r="N271" s="8">
        <v>10</v>
      </c>
      <c r="Q271" s="8">
        <v>11</v>
      </c>
      <c r="R271" s="9">
        <v>1</v>
      </c>
      <c r="AO271" s="31"/>
      <c r="AP271" s="30"/>
      <c r="AQ271" s="21">
        <f t="shared" si="19"/>
        <v>0</v>
      </c>
      <c r="AU271" s="39" t="e">
        <f>IF(AN271=0,””,IF(AN271&lt;MEDIAN(AN:AN),0,1))</f>
        <v>#NAME?</v>
      </c>
      <c r="AV271" s="38">
        <f t="shared" si="23"/>
        <v>0</v>
      </c>
      <c r="AW271" s="38">
        <f t="shared" si="24"/>
        <v>0</v>
      </c>
      <c r="EG271" s="120"/>
    </row>
    <row r="272" spans="1:137" x14ac:dyDescent="0.2">
      <c r="A272" s="1" t="s">
        <v>599</v>
      </c>
      <c r="B272" s="2" t="s">
        <v>600</v>
      </c>
      <c r="F272" s="2">
        <f t="shared" si="25"/>
        <v>0</v>
      </c>
      <c r="G272" s="2">
        <v>1</v>
      </c>
      <c r="H272" s="27">
        <v>2.2000000000000002</v>
      </c>
      <c r="I272" s="27">
        <v>2</v>
      </c>
      <c r="J272" s="27">
        <v>2</v>
      </c>
      <c r="K272" s="4">
        <v>9.5</v>
      </c>
      <c r="L272" s="28" t="s">
        <v>70</v>
      </c>
      <c r="N272" s="8">
        <v>7</v>
      </c>
      <c r="Q272" s="8">
        <v>12</v>
      </c>
      <c r="R272" s="9">
        <v>0</v>
      </c>
      <c r="S272" s="8">
        <v>1</v>
      </c>
      <c r="AO272" s="31"/>
      <c r="AP272" s="30"/>
      <c r="AQ272" s="21">
        <f t="shared" si="19"/>
        <v>0</v>
      </c>
      <c r="AU272" s="39" t="e">
        <f>IF(AN272=0,””,IF(AN272&lt;MEDIAN(AN:AN),0,1))</f>
        <v>#NAME?</v>
      </c>
      <c r="AV272" s="38">
        <f t="shared" si="23"/>
        <v>0</v>
      </c>
      <c r="AW272" s="38">
        <f t="shared" si="24"/>
        <v>0</v>
      </c>
    </row>
    <row r="273" spans="1:54" x14ac:dyDescent="0.2">
      <c r="A273" s="1" t="s">
        <v>601</v>
      </c>
      <c r="B273" s="2" t="s">
        <v>602</v>
      </c>
      <c r="F273" s="2">
        <f t="shared" si="25"/>
        <v>0</v>
      </c>
      <c r="G273" s="2">
        <v>1</v>
      </c>
      <c r="H273" s="27">
        <v>2.2000000000000002</v>
      </c>
      <c r="I273" s="27">
        <v>2</v>
      </c>
      <c r="J273" s="27">
        <v>2</v>
      </c>
      <c r="K273" s="4">
        <v>9.4</v>
      </c>
      <c r="L273" s="28" t="s">
        <v>37</v>
      </c>
      <c r="N273" s="8">
        <v>8</v>
      </c>
      <c r="Q273" s="8">
        <v>12</v>
      </c>
      <c r="R273" s="9">
        <v>0</v>
      </c>
      <c r="S273" s="8">
        <v>1</v>
      </c>
      <c r="W273" s="17">
        <v>3.3846153846153846</v>
      </c>
      <c r="X273" s="17">
        <v>2.9230769230769229</v>
      </c>
      <c r="Y273" s="17">
        <v>6.615384615384615</v>
      </c>
      <c r="Z273" s="17">
        <v>4.8461538461538458</v>
      </c>
      <c r="AA273" s="17">
        <v>4.384615384615385</v>
      </c>
      <c r="AB273" s="17">
        <v>5.333333333333333</v>
      </c>
      <c r="AC273" s="17">
        <v>4.666666666666667</v>
      </c>
      <c r="AD273" s="17">
        <v>5.25</v>
      </c>
      <c r="AE273" s="17">
        <v>5.8181818181818183</v>
      </c>
      <c r="AF273" s="17">
        <v>4.4615384615384617</v>
      </c>
      <c r="AG273" s="17">
        <v>4</v>
      </c>
      <c r="AH273" s="17">
        <v>4.3076923076923075</v>
      </c>
      <c r="AI273" s="17">
        <v>4.615384615384615</v>
      </c>
      <c r="AJ273" s="17">
        <v>6.5</v>
      </c>
      <c r="AK273" s="17">
        <v>4.8888888888888893</v>
      </c>
      <c r="AL273" s="17">
        <v>4.8</v>
      </c>
      <c r="AM273" s="19">
        <v>4.8571428571428568</v>
      </c>
      <c r="AN273" s="20">
        <f t="shared" ref="AN273:AN285" si="26">(AH273+AI273+AJ273+AK273+AL273)/5</f>
        <v>5.022393162393163</v>
      </c>
      <c r="AO273" s="18">
        <f t="shared" ref="AO273:AO285" si="27">(AC273+AD273+AE273+AF273+AG273)/5</f>
        <v>4.8392773892773899</v>
      </c>
      <c r="AP273" s="18">
        <f t="shared" ref="AP273:AP285" si="28">(W273+X273+Y273+Z273+AA273+AB273)/6</f>
        <v>4.5811965811965809</v>
      </c>
      <c r="AQ273" s="21">
        <f t="shared" si="19"/>
        <v>5.0779914529914532</v>
      </c>
      <c r="AR273" s="15">
        <v>-19</v>
      </c>
      <c r="AS273" s="15">
        <v>-16</v>
      </c>
      <c r="AT273" s="15">
        <v>111.5</v>
      </c>
      <c r="AU273" s="39">
        <f>IF(AN273=0,””,IF(AN273&lt;MEDIAN(AN:AN),0,1))</f>
        <v>1</v>
      </c>
      <c r="AV273" s="38">
        <f t="shared" si="23"/>
        <v>1</v>
      </c>
      <c r="AW273" s="38">
        <f t="shared" si="24"/>
        <v>1</v>
      </c>
      <c r="AZ273">
        <v>5.022393162393163</v>
      </c>
      <c r="BA273">
        <v>4.8392773892773899</v>
      </c>
      <c r="BB273">
        <v>4.5811965811965809</v>
      </c>
    </row>
    <row r="274" spans="1:54" x14ac:dyDescent="0.2">
      <c r="A274" s="1" t="s">
        <v>603</v>
      </c>
      <c r="B274" s="2" t="s">
        <v>604</v>
      </c>
      <c r="F274" s="2">
        <f t="shared" si="25"/>
        <v>0</v>
      </c>
      <c r="G274" s="2">
        <v>1</v>
      </c>
      <c r="H274" s="3" t="s">
        <v>605</v>
      </c>
      <c r="I274" s="27">
        <v>3</v>
      </c>
      <c r="J274" s="3">
        <v>0</v>
      </c>
      <c r="L274" s="16" t="s">
        <v>37</v>
      </c>
      <c r="N274" s="8">
        <v>7</v>
      </c>
      <c r="O274" s="8">
        <v>9</v>
      </c>
      <c r="Q274" s="8">
        <v>12</v>
      </c>
      <c r="R274" s="9">
        <v>1</v>
      </c>
      <c r="W274" s="17">
        <v>5.8461538461538458</v>
      </c>
      <c r="X274" s="17">
        <v>5.6923076923076925</v>
      </c>
      <c r="Y274" s="17">
        <v>6.4615384615384617</v>
      </c>
      <c r="Z274" s="17">
        <v>6.2307692307692308</v>
      </c>
      <c r="AA274" s="17">
        <v>5.9230769230769234</v>
      </c>
      <c r="AB274" s="17">
        <v>1.6923076923076923</v>
      </c>
      <c r="AC274" s="17">
        <v>4.5</v>
      </c>
      <c r="AD274" s="17">
        <v>2.0833333333333335</v>
      </c>
      <c r="AE274" s="17">
        <v>4.666666666666667</v>
      </c>
      <c r="AF274" s="17">
        <v>5.384615384615385</v>
      </c>
      <c r="AG274" s="17">
        <v>4.75</v>
      </c>
      <c r="AH274" s="17">
        <v>2.9230769230769229</v>
      </c>
      <c r="AI274" s="17">
        <v>5.384615384615385</v>
      </c>
      <c r="AJ274" s="17">
        <v>4.833333333333333</v>
      </c>
      <c r="AK274" s="17">
        <v>3.2222222222222223</v>
      </c>
      <c r="AL274" s="17">
        <v>4.8</v>
      </c>
      <c r="AM274" s="19">
        <v>3.7857142857142856</v>
      </c>
      <c r="AN274" s="20">
        <f t="shared" si="26"/>
        <v>4.2326495726495725</v>
      </c>
      <c r="AO274" s="18">
        <f t="shared" si="27"/>
        <v>4.2769230769230777</v>
      </c>
      <c r="AP274" s="18">
        <f t="shared" si="28"/>
        <v>5.3076923076923075</v>
      </c>
      <c r="AQ274" s="21">
        <f t="shared" si="19"/>
        <v>4.0908119658119659</v>
      </c>
      <c r="AR274" s="15">
        <v>149.5</v>
      </c>
      <c r="AS274" s="15">
        <v>-18.5</v>
      </c>
      <c r="AT274" s="15">
        <v>64</v>
      </c>
      <c r="AU274" s="39">
        <f>IF(AN274=0,””,IF(AN274&lt;MEDIAN(AN:AN),0,1))</f>
        <v>0</v>
      </c>
      <c r="AV274" s="38">
        <f t="shared" si="23"/>
        <v>0</v>
      </c>
      <c r="AW274" s="38">
        <f t="shared" si="24"/>
        <v>1</v>
      </c>
      <c r="AZ274">
        <v>4.2326495726495725</v>
      </c>
      <c r="BA274">
        <v>4.2769230769230777</v>
      </c>
      <c r="BB274">
        <v>5.3076923076923075</v>
      </c>
    </row>
    <row r="275" spans="1:54" x14ac:dyDescent="0.2">
      <c r="A275" s="1" t="s">
        <v>606</v>
      </c>
      <c r="B275" s="2" t="s">
        <v>607</v>
      </c>
      <c r="F275" s="2">
        <f t="shared" si="25"/>
        <v>0</v>
      </c>
      <c r="G275" s="2">
        <v>0</v>
      </c>
      <c r="H275" s="3" t="s">
        <v>605</v>
      </c>
      <c r="I275" s="27">
        <v>3</v>
      </c>
      <c r="J275" s="3">
        <v>0</v>
      </c>
      <c r="L275" s="16" t="s">
        <v>37</v>
      </c>
      <c r="N275" s="8">
        <v>6</v>
      </c>
      <c r="O275" s="8">
        <v>9</v>
      </c>
      <c r="Q275" s="8">
        <v>11</v>
      </c>
      <c r="R275" s="9">
        <v>0</v>
      </c>
      <c r="S275" s="8">
        <v>1</v>
      </c>
      <c r="W275" s="17">
        <v>4.8461538461538458</v>
      </c>
      <c r="X275" s="17">
        <v>5.0769230769230766</v>
      </c>
      <c r="Y275" s="17">
        <v>5.7692307692307692</v>
      </c>
      <c r="Z275" s="17">
        <v>4.4615384615384617</v>
      </c>
      <c r="AA275" s="17">
        <v>5.9230769230769234</v>
      </c>
      <c r="AB275" s="17">
        <v>3.8461538461538463</v>
      </c>
      <c r="AC275" s="17">
        <v>3.4166666666666665</v>
      </c>
      <c r="AD275" s="17">
        <v>3.9166666666666665</v>
      </c>
      <c r="AE275" s="17">
        <v>3.5833333333333335</v>
      </c>
      <c r="AF275" s="17">
        <v>4.0769230769230766</v>
      </c>
      <c r="AG275" s="17">
        <v>5.615384615384615</v>
      </c>
      <c r="AH275" s="17">
        <v>5.6923076923076925</v>
      </c>
      <c r="AI275" s="17">
        <v>6.2307692307692308</v>
      </c>
      <c r="AJ275" s="17">
        <v>5</v>
      </c>
      <c r="AK275" s="17">
        <v>5</v>
      </c>
      <c r="AL275" s="17">
        <v>5.2</v>
      </c>
      <c r="AM275" s="19">
        <v>5.0714285714285712</v>
      </c>
      <c r="AN275" s="20">
        <f t="shared" si="26"/>
        <v>5.4246153846153842</v>
      </c>
      <c r="AO275" s="18">
        <f t="shared" si="27"/>
        <v>4.1217948717948714</v>
      </c>
      <c r="AP275" s="18">
        <f t="shared" si="28"/>
        <v>4.9871794871794872</v>
      </c>
      <c r="AQ275" s="21">
        <f t="shared" si="19"/>
        <v>5.4807692307692308</v>
      </c>
      <c r="AR275" s="15">
        <v>-10</v>
      </c>
      <c r="AS275" s="15">
        <v>126.5</v>
      </c>
      <c r="AT275" s="15">
        <v>131</v>
      </c>
      <c r="AU275" s="39">
        <f>IF(AN275=0,””,IF(AN275&lt;MEDIAN(AN:AN),0,1))</f>
        <v>1</v>
      </c>
      <c r="AV275" s="38">
        <f t="shared" si="23"/>
        <v>0</v>
      </c>
      <c r="AW275" s="38">
        <f t="shared" si="24"/>
        <v>1</v>
      </c>
      <c r="AZ275">
        <v>5.4246153846153842</v>
      </c>
      <c r="BA275">
        <v>4.1217948717948714</v>
      </c>
      <c r="BB275">
        <v>4.9871794871794872</v>
      </c>
    </row>
    <row r="276" spans="1:54" x14ac:dyDescent="0.2">
      <c r="A276" s="1" t="s">
        <v>608</v>
      </c>
      <c r="B276" s="2" t="s">
        <v>609</v>
      </c>
      <c r="F276" s="2">
        <f t="shared" si="25"/>
        <v>0</v>
      </c>
      <c r="G276" s="2">
        <v>1</v>
      </c>
      <c r="H276" s="3" t="s">
        <v>605</v>
      </c>
      <c r="I276" s="27">
        <v>3</v>
      </c>
      <c r="J276" s="3">
        <v>0</v>
      </c>
      <c r="L276" s="16" t="s">
        <v>106</v>
      </c>
      <c r="W276" s="17">
        <v>3.3846153846153846</v>
      </c>
      <c r="X276" s="17">
        <v>4.7692307692307692</v>
      </c>
      <c r="Y276" s="17">
        <v>4.384615384615385</v>
      </c>
      <c r="Z276" s="17">
        <v>4.0769230769230766</v>
      </c>
      <c r="AA276" s="17">
        <v>6.1538461538461542</v>
      </c>
      <c r="AB276" s="17">
        <v>4</v>
      </c>
      <c r="AC276" s="17">
        <v>4.666666666666667</v>
      </c>
      <c r="AD276" s="17">
        <v>3.9166666666666665</v>
      </c>
      <c r="AE276" s="17">
        <v>3.3333333333333335</v>
      </c>
      <c r="AF276" s="17">
        <v>2.8461538461538463</v>
      </c>
      <c r="AG276" s="17">
        <v>4.615384615384615</v>
      </c>
      <c r="AH276" s="17">
        <v>4.6923076923076925</v>
      </c>
      <c r="AI276" s="17">
        <v>5.5384615384615383</v>
      </c>
      <c r="AJ276" s="17">
        <v>4.833333333333333</v>
      </c>
      <c r="AK276" s="17">
        <v>6</v>
      </c>
      <c r="AL276" s="17">
        <v>5</v>
      </c>
      <c r="AM276" s="19">
        <v>5.6428571428571432</v>
      </c>
      <c r="AN276" s="20">
        <f t="shared" si="26"/>
        <v>5.2128205128205121</v>
      </c>
      <c r="AO276" s="18">
        <f t="shared" si="27"/>
        <v>3.8756410256410261</v>
      </c>
      <c r="AP276" s="18">
        <f t="shared" si="28"/>
        <v>4.4615384615384608</v>
      </c>
      <c r="AQ276" s="21">
        <f t="shared" si="19"/>
        <v>5.2660256410256405</v>
      </c>
      <c r="AR276" s="15">
        <v>127.5</v>
      </c>
      <c r="AS276" s="15">
        <v>62</v>
      </c>
      <c r="AT276" s="15">
        <v>391</v>
      </c>
      <c r="AU276" s="39">
        <f>IF(AN276=0,””,IF(AN276&lt;MEDIAN(AN:AN),0,1))</f>
        <v>1</v>
      </c>
      <c r="AV276" s="38">
        <f t="shared" si="23"/>
        <v>0</v>
      </c>
      <c r="AW276" s="38">
        <f t="shared" si="24"/>
        <v>0</v>
      </c>
      <c r="AZ276">
        <v>5.2128205128205121</v>
      </c>
      <c r="BA276">
        <v>3.8756410256410261</v>
      </c>
      <c r="BB276">
        <v>4.4615384615384608</v>
      </c>
    </row>
    <row r="277" spans="1:54" x14ac:dyDescent="0.2">
      <c r="A277" s="1" t="s">
        <v>610</v>
      </c>
      <c r="B277" s="2" t="s">
        <v>611</v>
      </c>
      <c r="F277" s="2">
        <f t="shared" si="25"/>
        <v>0</v>
      </c>
      <c r="G277" s="2">
        <v>0</v>
      </c>
      <c r="H277" s="3" t="s">
        <v>605</v>
      </c>
      <c r="I277" s="27">
        <v>3</v>
      </c>
      <c r="J277" s="3">
        <v>0</v>
      </c>
      <c r="L277" s="16" t="s">
        <v>37</v>
      </c>
      <c r="M277" s="34" t="s">
        <v>612</v>
      </c>
      <c r="N277" s="8">
        <v>9</v>
      </c>
      <c r="Q277" s="8">
        <v>14</v>
      </c>
      <c r="R277" s="9">
        <v>1</v>
      </c>
      <c r="W277" s="17">
        <v>4.615384615384615</v>
      </c>
      <c r="X277" s="17">
        <v>5.666666666666667</v>
      </c>
      <c r="Y277" s="17">
        <v>4.416666666666667</v>
      </c>
      <c r="Z277" s="17">
        <v>4.333333333333333</v>
      </c>
      <c r="AA277" s="17">
        <v>5.4615384615384617</v>
      </c>
      <c r="AB277" s="17">
        <v>2.4615384615384617</v>
      </c>
      <c r="AC277" s="17">
        <v>5.5454545454545459</v>
      </c>
      <c r="AD277" s="17">
        <v>5.083333333333333</v>
      </c>
      <c r="AE277" s="17">
        <v>5.3</v>
      </c>
      <c r="AF277" s="17">
        <v>4.4615384615384617</v>
      </c>
      <c r="AG277" s="17">
        <v>5.5384615384615383</v>
      </c>
      <c r="AH277" s="17">
        <v>4.8461538461538458</v>
      </c>
      <c r="AI277" s="17">
        <v>5.166666666666667</v>
      </c>
      <c r="AJ277" s="17">
        <v>4.9090909090909092</v>
      </c>
      <c r="AK277" s="17">
        <v>5.333333333333333</v>
      </c>
      <c r="AL277" s="17">
        <v>5</v>
      </c>
      <c r="AM277" s="19">
        <v>5.2142857142857144</v>
      </c>
      <c r="AN277" s="20">
        <f t="shared" si="26"/>
        <v>5.0510489510489505</v>
      </c>
      <c r="AO277" s="18">
        <f t="shared" si="27"/>
        <v>5.1857575757575756</v>
      </c>
      <c r="AP277" s="18">
        <f t="shared" si="28"/>
        <v>4.4925213675213671</v>
      </c>
      <c r="AQ277" s="21">
        <f t="shared" si="19"/>
        <v>5.0638111888111883</v>
      </c>
      <c r="AR277" s="15">
        <v>-55</v>
      </c>
      <c r="AS277" s="15">
        <v>25.5</v>
      </c>
      <c r="AT277" s="15">
        <v>60.5</v>
      </c>
      <c r="AU277" s="39">
        <f>IF(AN277=0,””,IF(AN277&lt;MEDIAN(AN:AN),0,1))</f>
        <v>1</v>
      </c>
      <c r="AV277" s="38">
        <f t="shared" si="23"/>
        <v>1</v>
      </c>
      <c r="AW277" s="38">
        <f t="shared" si="24"/>
        <v>0</v>
      </c>
      <c r="AZ277">
        <v>5.0510489510489505</v>
      </c>
      <c r="BA277">
        <v>5.1857575757575756</v>
      </c>
      <c r="BB277">
        <v>4.4925213675213671</v>
      </c>
    </row>
    <row r="278" spans="1:54" x14ac:dyDescent="0.2">
      <c r="A278" s="1" t="s">
        <v>613</v>
      </c>
      <c r="B278" s="2" t="s">
        <v>614</v>
      </c>
      <c r="F278" s="2">
        <f t="shared" si="25"/>
        <v>0</v>
      </c>
      <c r="G278" s="2">
        <v>0</v>
      </c>
      <c r="H278" s="3" t="s">
        <v>605</v>
      </c>
      <c r="I278" s="27">
        <v>3</v>
      </c>
      <c r="J278" s="3">
        <v>0</v>
      </c>
      <c r="L278" s="16" t="s">
        <v>37</v>
      </c>
      <c r="N278" s="8">
        <v>4</v>
      </c>
      <c r="O278" s="8">
        <v>8</v>
      </c>
      <c r="Q278" s="8">
        <v>13</v>
      </c>
      <c r="R278" s="9">
        <v>1</v>
      </c>
      <c r="W278" s="17">
        <v>5.9230769230769234</v>
      </c>
      <c r="X278" s="17">
        <v>5.5384615384615383</v>
      </c>
      <c r="Y278" s="17">
        <v>6.5</v>
      </c>
      <c r="Z278" s="17">
        <v>6.333333333333333</v>
      </c>
      <c r="AA278" s="17">
        <v>5.416666666666667</v>
      </c>
      <c r="AB278" s="17">
        <v>1.3076923076923077</v>
      </c>
      <c r="AC278" s="17">
        <v>2.75</v>
      </c>
      <c r="AD278" s="17">
        <v>4.75</v>
      </c>
      <c r="AE278" s="17">
        <v>2.5454545454545454</v>
      </c>
      <c r="AF278" s="17">
        <v>4.2307692307692308</v>
      </c>
      <c r="AG278" s="17">
        <v>4.3636363636363633</v>
      </c>
      <c r="AH278" s="17">
        <v>3.5384615384615383</v>
      </c>
      <c r="AI278" s="17">
        <v>4.6923076923076925</v>
      </c>
      <c r="AJ278" s="17">
        <v>6.416666666666667</v>
      </c>
      <c r="AK278" s="17">
        <v>4.2222222222222223</v>
      </c>
      <c r="AL278" s="17">
        <v>4.5999999999999996</v>
      </c>
      <c r="AM278" s="19">
        <v>4.3571428571428568</v>
      </c>
      <c r="AN278" s="20">
        <f t="shared" si="26"/>
        <v>4.6939316239316238</v>
      </c>
      <c r="AO278" s="18">
        <f t="shared" si="27"/>
        <v>3.7279720279720281</v>
      </c>
      <c r="AP278" s="18">
        <f t="shared" si="28"/>
        <v>5.1698717948717947</v>
      </c>
      <c r="AQ278" s="21">
        <f t="shared" si="19"/>
        <v>4.7174145299145298</v>
      </c>
      <c r="AR278" s="23">
        <v>196.5</v>
      </c>
      <c r="AS278" s="23">
        <v>21.5</v>
      </c>
      <c r="AT278" s="23">
        <v>61.5</v>
      </c>
      <c r="AU278" s="39">
        <f>IF(AN278=0,””,IF(AN278&lt;MEDIAN(AN:AN),0,1))</f>
        <v>1</v>
      </c>
      <c r="AV278" s="38">
        <f t="shared" si="23"/>
        <v>0</v>
      </c>
      <c r="AW278" s="38">
        <f t="shared" si="24"/>
        <v>1</v>
      </c>
      <c r="AZ278">
        <v>4.6939316239316238</v>
      </c>
      <c r="BA278">
        <v>3.7279720279720281</v>
      </c>
      <c r="BB278">
        <v>5.1698717948717947</v>
      </c>
    </row>
    <row r="279" spans="1:54" x14ac:dyDescent="0.2">
      <c r="A279" s="1" t="s">
        <v>615</v>
      </c>
      <c r="B279" s="2" t="s">
        <v>616</v>
      </c>
      <c r="F279" s="2">
        <f t="shared" si="25"/>
        <v>0</v>
      </c>
      <c r="G279" s="2">
        <v>0</v>
      </c>
      <c r="H279" s="3" t="s">
        <v>605</v>
      </c>
      <c r="I279" s="27">
        <v>3</v>
      </c>
      <c r="J279" s="3">
        <v>0</v>
      </c>
      <c r="L279" s="16" t="s">
        <v>37</v>
      </c>
      <c r="N279" s="8">
        <v>7</v>
      </c>
      <c r="O279" s="8">
        <v>9</v>
      </c>
      <c r="Q279" s="8">
        <v>12</v>
      </c>
      <c r="R279" s="9">
        <v>1</v>
      </c>
      <c r="W279" s="17">
        <v>3.7692307692307692</v>
      </c>
      <c r="X279" s="17">
        <v>4.4615384615384617</v>
      </c>
      <c r="Y279" s="17">
        <v>3.8461538461538463</v>
      </c>
      <c r="Z279" s="17">
        <v>3.6923076923076925</v>
      </c>
      <c r="AA279" s="17">
        <v>4.7692307692307692</v>
      </c>
      <c r="AB279" s="17">
        <v>3.1538461538461537</v>
      </c>
      <c r="AC279" s="17">
        <v>4.583333333333333</v>
      </c>
      <c r="AD279" s="17">
        <v>4.333333333333333</v>
      </c>
      <c r="AE279" s="17">
        <v>5.166666666666667</v>
      </c>
      <c r="AF279" s="17">
        <v>4.2307692307692308</v>
      </c>
      <c r="AG279" s="17">
        <v>4.75</v>
      </c>
      <c r="AH279" s="17">
        <v>6.1538461538461542</v>
      </c>
      <c r="AI279" s="17">
        <v>5.8461538461538458</v>
      </c>
      <c r="AJ279" s="17">
        <v>4.583333333333333</v>
      </c>
      <c r="AK279" s="17">
        <v>6</v>
      </c>
      <c r="AL279" s="17">
        <v>4.2</v>
      </c>
      <c r="AM279" s="19">
        <v>5.3571428571428568</v>
      </c>
      <c r="AN279" s="20">
        <f t="shared" si="26"/>
        <v>5.3566666666666665</v>
      </c>
      <c r="AO279" s="18">
        <f t="shared" si="27"/>
        <v>4.6128205128205124</v>
      </c>
      <c r="AP279" s="18">
        <f t="shared" si="28"/>
        <v>3.9487179487179489</v>
      </c>
      <c r="AQ279" s="21">
        <f t="shared" si="19"/>
        <v>5.645833333333333</v>
      </c>
      <c r="AR279" s="15">
        <v>52.5</v>
      </c>
      <c r="AS279" s="15">
        <v>-68.5</v>
      </c>
      <c r="AT279" s="15">
        <v>87.5</v>
      </c>
      <c r="AU279" s="39">
        <f>IF(AN279=0,””,IF(AN279&lt;MEDIAN(AN:AN),0,1))</f>
        <v>1</v>
      </c>
      <c r="AV279" s="38">
        <f t="shared" si="23"/>
        <v>1</v>
      </c>
      <c r="AW279" s="38">
        <f t="shared" si="24"/>
        <v>0</v>
      </c>
      <c r="AZ279">
        <v>5.3566666666666665</v>
      </c>
      <c r="BA279">
        <v>4.6128205128205124</v>
      </c>
      <c r="BB279">
        <v>3.9487179487179489</v>
      </c>
    </row>
    <row r="280" spans="1:54" x14ac:dyDescent="0.2">
      <c r="A280" s="1" t="s">
        <v>617</v>
      </c>
      <c r="B280" s="2" t="s">
        <v>618</v>
      </c>
      <c r="F280" s="2">
        <f t="shared" si="25"/>
        <v>0</v>
      </c>
      <c r="G280" s="2">
        <v>0</v>
      </c>
      <c r="H280" s="3" t="s">
        <v>605</v>
      </c>
      <c r="I280" s="27">
        <v>3</v>
      </c>
      <c r="J280" s="3">
        <v>0</v>
      </c>
      <c r="L280" s="16" t="s">
        <v>37</v>
      </c>
      <c r="N280" s="8">
        <v>4</v>
      </c>
      <c r="O280" s="8">
        <v>9</v>
      </c>
      <c r="Q280" s="8">
        <v>12</v>
      </c>
      <c r="R280" s="9">
        <v>1</v>
      </c>
      <c r="W280" s="17">
        <v>5.0769230769230766</v>
      </c>
      <c r="X280" s="17">
        <v>5.7692307692307692</v>
      </c>
      <c r="Y280" s="17">
        <v>4.6923076923076925</v>
      </c>
      <c r="Z280" s="17">
        <v>4.615384615384615</v>
      </c>
      <c r="AA280" s="17">
        <v>5.384615384615385</v>
      </c>
      <c r="AB280" s="17">
        <v>3.6153846153846154</v>
      </c>
      <c r="AC280" s="17">
        <v>3.9090909090909092</v>
      </c>
      <c r="AD280" s="17">
        <v>3.1666666666666665</v>
      </c>
      <c r="AE280" s="17">
        <v>3.0833333333333335</v>
      </c>
      <c r="AF280" s="17">
        <v>4.0769230769230766</v>
      </c>
      <c r="AG280" s="17">
        <v>5</v>
      </c>
      <c r="AH280" s="17">
        <v>5.0769230769230766</v>
      </c>
      <c r="AI280" s="17">
        <v>4.9230769230769234</v>
      </c>
      <c r="AJ280" s="17">
        <v>4.4000000000000004</v>
      </c>
      <c r="AK280" s="17">
        <v>5.2222222222222223</v>
      </c>
      <c r="AL280" s="17">
        <v>5.2</v>
      </c>
      <c r="AM280" s="19">
        <v>5.2142857142857144</v>
      </c>
      <c r="AN280" s="20">
        <f t="shared" si="26"/>
        <v>4.9644444444444442</v>
      </c>
      <c r="AO280" s="18">
        <f t="shared" si="27"/>
        <v>3.8472027972027973</v>
      </c>
      <c r="AP280" s="18">
        <f t="shared" si="28"/>
        <v>4.8589743589743595</v>
      </c>
      <c r="AQ280" s="21">
        <f t="shared" si="19"/>
        <v>4.9055555555555559</v>
      </c>
      <c r="AR280" s="22">
        <v>225</v>
      </c>
      <c r="AS280" s="22">
        <v>-8</v>
      </c>
      <c r="AT280" s="22">
        <v>23</v>
      </c>
      <c r="AU280" s="39">
        <f>IF(AN280=0,””,IF(AN280&lt;MEDIAN(AN:AN),0,1))</f>
        <v>1</v>
      </c>
      <c r="AV280" s="38">
        <f t="shared" si="23"/>
        <v>0</v>
      </c>
      <c r="AW280" s="38">
        <f t="shared" si="24"/>
        <v>1</v>
      </c>
      <c r="AZ280">
        <v>4.9644444444444442</v>
      </c>
      <c r="BA280">
        <v>3.8472027972027973</v>
      </c>
      <c r="BB280">
        <v>4.8589743589743595</v>
      </c>
    </row>
    <row r="281" spans="1:54" x14ac:dyDescent="0.2">
      <c r="A281" s="1" t="s">
        <v>619</v>
      </c>
      <c r="B281" s="2" t="s">
        <v>620</v>
      </c>
      <c r="F281" s="2">
        <f t="shared" si="25"/>
        <v>0</v>
      </c>
      <c r="G281" s="2">
        <v>0</v>
      </c>
      <c r="H281" s="3" t="s">
        <v>605</v>
      </c>
      <c r="I281" s="27">
        <v>3</v>
      </c>
      <c r="J281" s="3">
        <v>0</v>
      </c>
      <c r="L281" s="16" t="s">
        <v>37</v>
      </c>
      <c r="N281" s="8">
        <v>6</v>
      </c>
      <c r="O281" s="8">
        <v>8</v>
      </c>
      <c r="Q281" s="8">
        <v>12</v>
      </c>
      <c r="R281" s="9">
        <v>1</v>
      </c>
      <c r="W281" s="17">
        <v>4.7692307692307692</v>
      </c>
      <c r="X281" s="17">
        <v>4.4615384615384617</v>
      </c>
      <c r="Y281" s="17">
        <v>3.8461538461538463</v>
      </c>
      <c r="Z281" s="17">
        <v>5.2307692307692308</v>
      </c>
      <c r="AA281" s="17">
        <v>5.5384615384615383</v>
      </c>
      <c r="AB281" s="17">
        <v>3.2307692307692308</v>
      </c>
      <c r="AC281" s="17">
        <v>5.5</v>
      </c>
      <c r="AD281" s="17">
        <v>4</v>
      </c>
      <c r="AE281" s="17">
        <v>4.166666666666667</v>
      </c>
      <c r="AF281" s="17">
        <v>4.2307692307692308</v>
      </c>
      <c r="AG281" s="17">
        <v>4.615384615384615</v>
      </c>
      <c r="AH281" s="17">
        <v>4.4615384615384617</v>
      </c>
      <c r="AI281" s="17">
        <v>5.0769230769230766</v>
      </c>
      <c r="AJ281" s="17">
        <v>4.5</v>
      </c>
      <c r="AK281" s="17">
        <v>5.2222222222222223</v>
      </c>
      <c r="AL281" s="17">
        <v>4.5999999999999996</v>
      </c>
      <c r="AM281" s="19">
        <v>5</v>
      </c>
      <c r="AN281" s="20">
        <f t="shared" si="26"/>
        <v>4.7721367521367526</v>
      </c>
      <c r="AO281" s="18">
        <f t="shared" si="27"/>
        <v>4.5025641025641026</v>
      </c>
      <c r="AP281" s="18">
        <f t="shared" si="28"/>
        <v>4.5128205128205128</v>
      </c>
      <c r="AQ281" s="21">
        <f t="shared" si="19"/>
        <v>4.8151709401709404</v>
      </c>
      <c r="AR281" s="15">
        <v>99</v>
      </c>
      <c r="AS281" s="15">
        <v>10.5</v>
      </c>
      <c r="AT281" s="15">
        <v>160.5</v>
      </c>
      <c r="AU281" s="39">
        <f>IF(AN281=0,””,IF(AN281&lt;MEDIAN(AN:AN),0,1))</f>
        <v>1</v>
      </c>
      <c r="AV281" s="38">
        <f t="shared" si="23"/>
        <v>1</v>
      </c>
      <c r="AW281" s="38">
        <f t="shared" si="24"/>
        <v>0</v>
      </c>
      <c r="AZ281">
        <v>4.7721367521367526</v>
      </c>
      <c r="BA281">
        <v>4.5025641025641026</v>
      </c>
      <c r="BB281">
        <v>4.5128205128205128</v>
      </c>
    </row>
    <row r="282" spans="1:54" x14ac:dyDescent="0.2">
      <c r="A282" s="1" t="s">
        <v>621</v>
      </c>
      <c r="B282" s="2" t="s">
        <v>622</v>
      </c>
      <c r="F282" s="2">
        <f t="shared" si="25"/>
        <v>0</v>
      </c>
      <c r="G282" s="2">
        <v>0</v>
      </c>
      <c r="H282" s="3" t="s">
        <v>605</v>
      </c>
      <c r="I282" s="27">
        <v>3</v>
      </c>
      <c r="J282" s="3">
        <v>0</v>
      </c>
      <c r="L282" s="16" t="s">
        <v>37</v>
      </c>
      <c r="N282" s="8">
        <v>8</v>
      </c>
      <c r="Q282" s="8">
        <v>12</v>
      </c>
      <c r="R282" s="9">
        <v>0</v>
      </c>
      <c r="S282" s="8">
        <v>1</v>
      </c>
      <c r="W282" s="17">
        <v>4.9230769230769234</v>
      </c>
      <c r="X282" s="17">
        <v>5</v>
      </c>
      <c r="Y282" s="17">
        <v>4.9230769230769234</v>
      </c>
      <c r="Z282" s="17">
        <v>4.6923076923076925</v>
      </c>
      <c r="AA282" s="17">
        <v>5.833333333333333</v>
      </c>
      <c r="AB282" s="17">
        <v>3.6153846153846154</v>
      </c>
      <c r="AC282" s="17">
        <v>4.25</v>
      </c>
      <c r="AD282" s="17">
        <v>5.083333333333333</v>
      </c>
      <c r="AE282" s="17">
        <v>5</v>
      </c>
      <c r="AF282" s="17">
        <v>5.0769230769230766</v>
      </c>
      <c r="AG282" s="17">
        <v>3.7692307692307692</v>
      </c>
      <c r="AH282" s="17">
        <v>4.0769230769230766</v>
      </c>
      <c r="AI282" s="17">
        <v>4.6923076923076925</v>
      </c>
      <c r="AJ282" s="17">
        <v>4.75</v>
      </c>
      <c r="AK282" s="17">
        <v>3.8888888888888888</v>
      </c>
      <c r="AL282" s="17">
        <v>4.4000000000000004</v>
      </c>
      <c r="AM282" s="19">
        <v>4.0714285714285712</v>
      </c>
      <c r="AN282" s="20">
        <f t="shared" si="26"/>
        <v>4.3616239316239316</v>
      </c>
      <c r="AO282" s="18">
        <f t="shared" si="27"/>
        <v>4.6358974358974354</v>
      </c>
      <c r="AP282" s="18">
        <f t="shared" si="28"/>
        <v>4.8311965811965818</v>
      </c>
      <c r="AQ282" s="21">
        <f t="shared" si="19"/>
        <v>4.3520299145299148</v>
      </c>
      <c r="AR282" s="15">
        <v>-198.5</v>
      </c>
      <c r="AS282" s="15">
        <v>-65</v>
      </c>
      <c r="AT282" s="15">
        <v>-23</v>
      </c>
      <c r="AU282" s="39">
        <f>IF(AN282=0,””,IF(AN282&lt;MEDIAN(AN:AN),0,1))</f>
        <v>0</v>
      </c>
      <c r="AV282" s="38">
        <f t="shared" si="23"/>
        <v>1</v>
      </c>
      <c r="AW282" s="38">
        <f t="shared" si="24"/>
        <v>1</v>
      </c>
      <c r="AZ282">
        <v>4.3616239316239316</v>
      </c>
      <c r="BA282">
        <v>4.6358974358974354</v>
      </c>
      <c r="BB282">
        <v>4.8311965811965818</v>
      </c>
    </row>
    <row r="283" spans="1:54" x14ac:dyDescent="0.2">
      <c r="A283" s="1" t="s">
        <v>623</v>
      </c>
      <c r="B283" s="2" t="s">
        <v>624</v>
      </c>
      <c r="F283" s="2">
        <f t="shared" si="25"/>
        <v>0</v>
      </c>
      <c r="G283" s="2">
        <v>1</v>
      </c>
      <c r="H283" s="3" t="s">
        <v>605</v>
      </c>
      <c r="I283" s="27">
        <v>3</v>
      </c>
      <c r="J283" s="3">
        <v>0</v>
      </c>
      <c r="L283" s="16" t="s">
        <v>37</v>
      </c>
      <c r="N283" s="8">
        <v>12</v>
      </c>
      <c r="O283" s="8">
        <v>8</v>
      </c>
      <c r="Q283" s="8">
        <v>12</v>
      </c>
      <c r="R283" s="9">
        <v>1</v>
      </c>
      <c r="W283" s="17">
        <v>4.7692307692307692</v>
      </c>
      <c r="X283" s="17">
        <v>5.384615384615385</v>
      </c>
      <c r="Y283" s="17">
        <v>4.8461538461538458</v>
      </c>
      <c r="Z283" s="17">
        <v>4.6923076923076925</v>
      </c>
      <c r="AA283" s="17">
        <v>5.8461538461538458</v>
      </c>
      <c r="AB283" s="17">
        <v>3.1538461538461537</v>
      </c>
      <c r="AC283" s="17">
        <v>4.166666666666667</v>
      </c>
      <c r="AD283" s="17">
        <v>3.8333333333333335</v>
      </c>
      <c r="AE283" s="17">
        <v>3.8333333333333335</v>
      </c>
      <c r="AF283" s="17">
        <v>4.1538461538461542</v>
      </c>
      <c r="AG283" s="17">
        <v>5.1538461538461542</v>
      </c>
      <c r="AH283" s="17">
        <v>5.384615384615385</v>
      </c>
      <c r="AI283" s="17">
        <v>5.8461538461538458</v>
      </c>
      <c r="AJ283" s="17">
        <v>5.166666666666667</v>
      </c>
      <c r="AK283" s="17">
        <v>5.333333333333333</v>
      </c>
      <c r="AL283" s="17">
        <v>5.2</v>
      </c>
      <c r="AM283" s="19">
        <v>5.2857142857142856</v>
      </c>
      <c r="AN283" s="20">
        <f t="shared" si="26"/>
        <v>5.3861538461538458</v>
      </c>
      <c r="AO283" s="18">
        <f t="shared" si="27"/>
        <v>4.2282051282051283</v>
      </c>
      <c r="AP283" s="18">
        <f t="shared" si="28"/>
        <v>4.7820512820512819</v>
      </c>
      <c r="AQ283" s="21">
        <f t="shared" si="19"/>
        <v>5.4326923076923075</v>
      </c>
      <c r="AR283" s="15">
        <v>94</v>
      </c>
      <c r="AS283" s="15">
        <v>-87.5</v>
      </c>
      <c r="AT283" s="15">
        <v>128.5</v>
      </c>
      <c r="AU283" s="39">
        <f>IF(AN283=0,””,IF(AN283&lt;MEDIAN(AN:AN),0,1))</f>
        <v>1</v>
      </c>
      <c r="AV283" s="38">
        <f t="shared" si="23"/>
        <v>0</v>
      </c>
      <c r="AW283" s="38">
        <f t="shared" si="24"/>
        <v>1</v>
      </c>
      <c r="AZ283">
        <v>5.3861538461538458</v>
      </c>
      <c r="BA283">
        <v>4.2282051282051283</v>
      </c>
      <c r="BB283">
        <v>4.7820512820512819</v>
      </c>
    </row>
    <row r="284" spans="1:54" x14ac:dyDescent="0.2">
      <c r="A284" s="1" t="s">
        <v>625</v>
      </c>
      <c r="B284" s="2" t="s">
        <v>626</v>
      </c>
      <c r="F284" s="2">
        <f t="shared" si="25"/>
        <v>0</v>
      </c>
      <c r="G284" s="2">
        <v>0</v>
      </c>
      <c r="H284" s="3" t="s">
        <v>605</v>
      </c>
      <c r="I284" s="27">
        <v>3</v>
      </c>
      <c r="J284" s="3">
        <v>0</v>
      </c>
      <c r="L284" s="16" t="s">
        <v>37</v>
      </c>
      <c r="N284" s="8">
        <v>8</v>
      </c>
      <c r="O284" s="8">
        <v>8</v>
      </c>
      <c r="Q284" s="8">
        <v>8</v>
      </c>
      <c r="R284" s="9">
        <v>0</v>
      </c>
      <c r="S284" s="8">
        <v>1</v>
      </c>
      <c r="W284" s="17">
        <v>3.4615384615384617</v>
      </c>
      <c r="X284" s="17">
        <v>5</v>
      </c>
      <c r="Y284" s="17">
        <v>3.75</v>
      </c>
      <c r="Z284" s="17">
        <v>3.1538461538461537</v>
      </c>
      <c r="AA284" s="17">
        <v>4.2307692307692308</v>
      </c>
      <c r="AB284" s="17">
        <v>5.4615384615384617</v>
      </c>
      <c r="AC284" s="17">
        <v>3.3</v>
      </c>
      <c r="AD284" s="17">
        <v>3.25</v>
      </c>
      <c r="AE284" s="17">
        <v>3.25</v>
      </c>
      <c r="AF284" s="17">
        <v>3.2307692307692308</v>
      </c>
      <c r="AG284" s="17">
        <v>5.0769230769230766</v>
      </c>
      <c r="AH284" s="17">
        <v>5</v>
      </c>
      <c r="AI284" s="17">
        <v>5.615384615384615</v>
      </c>
      <c r="AJ284" s="17">
        <v>3.9166666666666665</v>
      </c>
      <c r="AK284" s="17">
        <v>5.4444444444444446</v>
      </c>
      <c r="AL284" s="17">
        <v>5</v>
      </c>
      <c r="AM284" s="19">
        <v>5.2857142857142856</v>
      </c>
      <c r="AN284" s="20">
        <f t="shared" si="26"/>
        <v>4.9952991452991453</v>
      </c>
      <c r="AO284" s="18">
        <f t="shared" si="27"/>
        <v>3.6215384615384614</v>
      </c>
      <c r="AP284" s="18">
        <f t="shared" si="28"/>
        <v>4.1762820512820511</v>
      </c>
      <c r="AQ284" s="21">
        <f t="shared" si="19"/>
        <v>4.9941239316239319</v>
      </c>
      <c r="AR284" s="15">
        <v>10</v>
      </c>
      <c r="AS284" s="15">
        <v>352.5</v>
      </c>
      <c r="AT284" s="15">
        <v>-94.5</v>
      </c>
      <c r="AU284" s="39">
        <f>IF(AN284=0,””,IF(AN284&lt;MEDIAN(AN:AN),0,1))</f>
        <v>1</v>
      </c>
      <c r="AV284" s="38">
        <f t="shared" si="23"/>
        <v>0</v>
      </c>
      <c r="AW284" s="38">
        <f t="shared" si="24"/>
        <v>0</v>
      </c>
      <c r="AZ284">
        <v>4.9952991452991453</v>
      </c>
      <c r="BA284">
        <v>3.6215384615384614</v>
      </c>
      <c r="BB284">
        <v>4.1762820512820511</v>
      </c>
    </row>
    <row r="285" spans="1:54" x14ac:dyDescent="0.2">
      <c r="A285" s="1" t="s">
        <v>627</v>
      </c>
      <c r="B285" s="2" t="s">
        <v>628</v>
      </c>
      <c r="F285" s="2">
        <f t="shared" si="25"/>
        <v>0</v>
      </c>
      <c r="G285" s="2">
        <v>0</v>
      </c>
      <c r="H285" s="3" t="s">
        <v>605</v>
      </c>
      <c r="I285" s="27">
        <v>3</v>
      </c>
      <c r="J285" s="3">
        <v>0</v>
      </c>
      <c r="L285" s="16" t="s">
        <v>106</v>
      </c>
      <c r="W285" s="17">
        <v>5.1538461538461542</v>
      </c>
      <c r="X285" s="17">
        <v>5.0769230769230766</v>
      </c>
      <c r="Y285" s="17">
        <v>5.8461538461538458</v>
      </c>
      <c r="Z285" s="17">
        <v>5.0769230769230766</v>
      </c>
      <c r="AA285" s="17">
        <v>5.5384615384615383</v>
      </c>
      <c r="AB285" s="17">
        <v>2.9230769230769229</v>
      </c>
      <c r="AC285" s="17">
        <v>5.583333333333333</v>
      </c>
      <c r="AD285" s="17">
        <v>3.6666666666666665</v>
      </c>
      <c r="AE285" s="17">
        <v>4.666666666666667</v>
      </c>
      <c r="AF285" s="17">
        <v>4.7692307692307692</v>
      </c>
      <c r="AG285" s="17">
        <v>3.9166666666666665</v>
      </c>
      <c r="AH285" s="17">
        <v>4.4615384615384617</v>
      </c>
      <c r="AI285" s="17">
        <v>5.2307692307692308</v>
      </c>
      <c r="AJ285" s="17">
        <v>5.25</v>
      </c>
      <c r="AK285" s="17">
        <v>5.333333333333333</v>
      </c>
      <c r="AL285" s="17">
        <v>3.4</v>
      </c>
      <c r="AM285" s="19">
        <v>4.6428571428571432</v>
      </c>
      <c r="AN285" s="20">
        <f t="shared" si="26"/>
        <v>4.7351282051282046</v>
      </c>
      <c r="AO285" s="18">
        <f t="shared" si="27"/>
        <v>4.5205128205128213</v>
      </c>
      <c r="AP285" s="18">
        <f t="shared" si="28"/>
        <v>4.9358974358974361</v>
      </c>
      <c r="AQ285" s="21">
        <f t="shared" si="19"/>
        <v>5.0689102564102564</v>
      </c>
      <c r="AR285" s="15">
        <v>112</v>
      </c>
      <c r="AS285" s="15">
        <v>63.5</v>
      </c>
      <c r="AT285" s="15">
        <v>187.5</v>
      </c>
      <c r="AU285" s="39">
        <f>IF(AN285=0,””,IF(AN285&lt;MEDIAN(AN:AN),0,1))</f>
        <v>1</v>
      </c>
      <c r="AV285" s="38">
        <f t="shared" si="23"/>
        <v>1</v>
      </c>
      <c r="AW285" s="38">
        <f t="shared" si="24"/>
        <v>1</v>
      </c>
      <c r="AZ285">
        <v>4.7351282051282046</v>
      </c>
      <c r="BA285">
        <v>4.5205128205128213</v>
      </c>
      <c r="BB285">
        <v>4.9358974358974361</v>
      </c>
    </row>
    <row r="286" spans="1:54" x14ac:dyDescent="0.2">
      <c r="A286" s="1" t="s">
        <v>629</v>
      </c>
      <c r="B286" s="2" t="s">
        <v>630</v>
      </c>
      <c r="F286" s="2">
        <f t="shared" si="25"/>
        <v>0</v>
      </c>
      <c r="G286" s="2">
        <v>1</v>
      </c>
      <c r="H286" s="3" t="s">
        <v>605</v>
      </c>
      <c r="I286" s="27">
        <v>3</v>
      </c>
      <c r="J286" s="3">
        <v>0</v>
      </c>
      <c r="L286" s="16" t="s">
        <v>37</v>
      </c>
      <c r="N286" s="8">
        <v>5</v>
      </c>
      <c r="O286" s="8">
        <v>9</v>
      </c>
      <c r="Q286" s="8">
        <v>12</v>
      </c>
      <c r="R286" s="9">
        <v>1</v>
      </c>
      <c r="AO286" s="31"/>
      <c r="AP286" s="30"/>
      <c r="AQ286" s="21">
        <f t="shared" si="19"/>
        <v>0</v>
      </c>
      <c r="AR286" s="15">
        <v>110</v>
      </c>
      <c r="AS286" s="15">
        <v>54</v>
      </c>
      <c r="AT286" s="15">
        <v>118</v>
      </c>
      <c r="AU286" s="39" t="e">
        <f>IF(AN286=0,””,IF(AN286&lt;MEDIAN(AN:AN),0,1))</f>
        <v>#NAME?</v>
      </c>
      <c r="AV286" s="38">
        <f t="shared" si="23"/>
        <v>0</v>
      </c>
      <c r="AW286" s="38">
        <f t="shared" si="24"/>
        <v>0</v>
      </c>
    </row>
    <row r="287" spans="1:54" x14ac:dyDescent="0.2">
      <c r="A287" s="1" t="s">
        <v>631</v>
      </c>
      <c r="B287" s="2" t="s">
        <v>632</v>
      </c>
      <c r="F287" s="2">
        <f t="shared" si="25"/>
        <v>0</v>
      </c>
      <c r="G287" s="2">
        <v>0</v>
      </c>
      <c r="H287" s="3" t="s">
        <v>605</v>
      </c>
      <c r="I287" s="27">
        <v>3</v>
      </c>
      <c r="J287" s="3">
        <v>0</v>
      </c>
      <c r="L287" s="16" t="s">
        <v>633</v>
      </c>
      <c r="AO287" s="31"/>
      <c r="AP287" s="30"/>
      <c r="AQ287" s="21">
        <f t="shared" ref="AQ287:AQ298" si="29">(AH287+AI287+AJ287+AK287)/4</f>
        <v>0</v>
      </c>
      <c r="AR287" s="15">
        <v>-40.5</v>
      </c>
      <c r="AS287" s="15">
        <v>-46</v>
      </c>
      <c r="AT287" s="15">
        <v>193</v>
      </c>
      <c r="AU287" s="39" t="e">
        <f>IF(AN287=0,””,IF(AN287&lt;MEDIAN(AN:AN),0,1))</f>
        <v>#NAME?</v>
      </c>
      <c r="AV287" s="38">
        <f t="shared" si="23"/>
        <v>0</v>
      </c>
      <c r="AW287" s="38">
        <f t="shared" si="24"/>
        <v>0</v>
      </c>
    </row>
    <row r="288" spans="1:54" x14ac:dyDescent="0.2">
      <c r="A288" s="1" t="s">
        <v>634</v>
      </c>
      <c r="B288" s="2" t="s">
        <v>635</v>
      </c>
      <c r="F288" s="2">
        <f t="shared" si="25"/>
        <v>0</v>
      </c>
      <c r="G288" s="2">
        <v>0</v>
      </c>
      <c r="H288" s="3" t="s">
        <v>605</v>
      </c>
      <c r="I288" s="27">
        <v>3</v>
      </c>
      <c r="J288" s="3">
        <v>0</v>
      </c>
      <c r="L288" s="16" t="s">
        <v>37</v>
      </c>
      <c r="N288" s="8">
        <v>6</v>
      </c>
      <c r="O288" s="8">
        <v>10</v>
      </c>
      <c r="Q288" s="8">
        <v>11</v>
      </c>
      <c r="R288" s="9">
        <v>1</v>
      </c>
      <c r="W288" s="17">
        <v>3.9230769230769229</v>
      </c>
      <c r="X288" s="17">
        <v>4.583333333333333</v>
      </c>
      <c r="Y288" s="17">
        <v>3.5384615384615383</v>
      </c>
      <c r="Z288" s="17">
        <v>4.2307692307692308</v>
      </c>
      <c r="AA288" s="17">
        <v>5.5384615384615383</v>
      </c>
      <c r="AB288" s="17">
        <v>2.3846153846153846</v>
      </c>
      <c r="AC288" s="17">
        <v>2.9166666666666665</v>
      </c>
      <c r="AD288" s="17">
        <v>3.4545454545454546</v>
      </c>
      <c r="AE288" s="17">
        <v>2.6</v>
      </c>
      <c r="AF288" s="17">
        <v>2</v>
      </c>
      <c r="AG288" s="17">
        <v>6.5384615384615383</v>
      </c>
      <c r="AH288" s="17">
        <v>6.6923076923076925</v>
      </c>
      <c r="AI288" s="17">
        <v>6.8461538461538458</v>
      </c>
      <c r="AJ288" s="17">
        <v>5</v>
      </c>
      <c r="AK288" s="17">
        <v>6.666666666666667</v>
      </c>
      <c r="AL288" s="17">
        <v>4.8</v>
      </c>
      <c r="AM288" s="19">
        <v>6</v>
      </c>
      <c r="AN288" s="20">
        <f t="shared" ref="AN288:AN294" si="30">(AH288+AI288+AJ288+AK288+AL288)/5</f>
        <v>6.0010256410256417</v>
      </c>
      <c r="AO288" s="18">
        <f t="shared" ref="AO288:AO294" si="31">(AC288+AD288+AE288+AF288+AG288)/5</f>
        <v>3.5019347319347318</v>
      </c>
      <c r="AP288" s="18">
        <f t="shared" ref="AP288:AP294" si="32">(W288+X288+Y288+Z288+AA288+AB288)/6</f>
        <v>4.0331196581196576</v>
      </c>
      <c r="AQ288" s="21">
        <f t="shared" si="29"/>
        <v>6.301282051282052</v>
      </c>
      <c r="AR288" s="15">
        <v>113</v>
      </c>
      <c r="AS288" s="15">
        <v>179</v>
      </c>
      <c r="AT288" s="15">
        <v>200.5</v>
      </c>
      <c r="AU288" s="39">
        <f>IF(AN288=0,””,IF(AN288&lt;MEDIAN(AN:AN),0,1))</f>
        <v>1</v>
      </c>
      <c r="AV288" s="38">
        <f t="shared" si="23"/>
        <v>0</v>
      </c>
      <c r="AW288" s="38">
        <f t="shared" si="24"/>
        <v>0</v>
      </c>
      <c r="AZ288">
        <v>6.0010256410256417</v>
      </c>
      <c r="BA288">
        <v>3.5019347319347318</v>
      </c>
      <c r="BB288">
        <v>4.0331196581196576</v>
      </c>
    </row>
    <row r="289" spans="1:137" x14ac:dyDescent="0.2">
      <c r="A289" s="1" t="s">
        <v>636</v>
      </c>
      <c r="B289" s="2" t="s">
        <v>637</v>
      </c>
      <c r="F289" s="2">
        <f t="shared" si="25"/>
        <v>0</v>
      </c>
      <c r="G289" s="2">
        <v>1</v>
      </c>
      <c r="H289" s="3" t="s">
        <v>605</v>
      </c>
      <c r="I289" s="27">
        <v>3</v>
      </c>
      <c r="J289" s="3">
        <v>0</v>
      </c>
      <c r="L289" s="16" t="s">
        <v>37</v>
      </c>
      <c r="N289" s="8">
        <v>7</v>
      </c>
      <c r="Q289" s="8">
        <v>10</v>
      </c>
      <c r="R289" s="9">
        <v>1</v>
      </c>
      <c r="W289" s="17">
        <v>3.4615384615384617</v>
      </c>
      <c r="X289" s="17">
        <v>5.2307692307692308</v>
      </c>
      <c r="Y289" s="17">
        <v>4.25</v>
      </c>
      <c r="Z289" s="17">
        <v>4.1538461538461542</v>
      </c>
      <c r="AA289" s="17">
        <v>5.7692307692307692</v>
      </c>
      <c r="AB289" s="17">
        <v>1</v>
      </c>
      <c r="AC289" s="17">
        <v>3.3333333333333335</v>
      </c>
      <c r="AD289" s="17">
        <v>2.25</v>
      </c>
      <c r="AE289" s="17">
        <v>1.8181818181818181</v>
      </c>
      <c r="AF289" s="17">
        <v>1.8461538461538463</v>
      </c>
      <c r="AG289" s="17">
        <v>6.5384615384615383</v>
      </c>
      <c r="AH289" s="17">
        <v>5.615384615384615</v>
      </c>
      <c r="AI289" s="17">
        <v>6.5384615384615383</v>
      </c>
      <c r="AJ289" s="17">
        <v>5.916666666666667</v>
      </c>
      <c r="AK289" s="17">
        <v>5.1111111111111107</v>
      </c>
      <c r="AL289" s="17">
        <v>5.4</v>
      </c>
      <c r="AM289" s="19">
        <v>5.2142857142857144</v>
      </c>
      <c r="AN289" s="20">
        <f t="shared" si="30"/>
        <v>5.7163247863247859</v>
      </c>
      <c r="AO289" s="18">
        <f t="shared" si="31"/>
        <v>3.1572261072261076</v>
      </c>
      <c r="AP289" s="18">
        <f t="shared" si="32"/>
        <v>3.9775641025641026</v>
      </c>
      <c r="AQ289" s="21">
        <f t="shared" si="29"/>
        <v>5.795405982905983</v>
      </c>
      <c r="AR289" s="15">
        <v>105</v>
      </c>
      <c r="AS289" s="15">
        <v>60.5</v>
      </c>
      <c r="AT289" s="15">
        <v>62</v>
      </c>
      <c r="AU289" s="39">
        <f>IF(AN289=0,””,IF(AN289&lt;MEDIAN(AN:AN),0,1))</f>
        <v>1</v>
      </c>
      <c r="AV289" s="38">
        <f t="shared" si="23"/>
        <v>0</v>
      </c>
      <c r="AW289" s="38">
        <f t="shared" si="24"/>
        <v>0</v>
      </c>
      <c r="AZ289">
        <v>5.7163247863247859</v>
      </c>
      <c r="BA289">
        <v>3.1572261072261076</v>
      </c>
      <c r="BB289">
        <v>3.9775641025641026</v>
      </c>
    </row>
    <row r="290" spans="1:137" x14ac:dyDescent="0.2">
      <c r="A290" s="1" t="s">
        <v>638</v>
      </c>
      <c r="B290" s="2" t="s">
        <v>639</v>
      </c>
      <c r="F290" s="2">
        <f t="shared" si="25"/>
        <v>0</v>
      </c>
      <c r="G290" s="2">
        <v>1</v>
      </c>
      <c r="H290" s="27">
        <v>3.1</v>
      </c>
      <c r="I290" s="27">
        <v>3</v>
      </c>
      <c r="J290" s="27">
        <v>1</v>
      </c>
      <c r="L290" s="28" t="s">
        <v>106</v>
      </c>
      <c r="W290" s="17">
        <v>5.8461538461538458</v>
      </c>
      <c r="X290" s="17">
        <v>5.1538461538461542</v>
      </c>
      <c r="Y290" s="17">
        <v>5.9230769230769234</v>
      </c>
      <c r="Z290" s="17">
        <v>5.9230769230769234</v>
      </c>
      <c r="AA290" s="17">
        <v>6.0769230769230766</v>
      </c>
      <c r="AB290" s="17">
        <v>1.8461538461538463</v>
      </c>
      <c r="AC290" s="17">
        <v>4.25</v>
      </c>
      <c r="AD290" s="17">
        <v>4.666666666666667</v>
      </c>
      <c r="AE290" s="17">
        <v>5.5454545454545459</v>
      </c>
      <c r="AF290" s="17">
        <v>5.5384615384615383</v>
      </c>
      <c r="AG290" s="17">
        <v>3.3846153846153846</v>
      </c>
      <c r="AH290" s="17">
        <v>3.3076923076923075</v>
      </c>
      <c r="AI290" s="17">
        <v>4.615384615384615</v>
      </c>
      <c r="AJ290" s="17">
        <v>5.583333333333333</v>
      </c>
      <c r="AK290" s="17">
        <v>3.2222222222222223</v>
      </c>
      <c r="AL290" s="17">
        <v>3.6</v>
      </c>
      <c r="AM290" s="19">
        <v>3.3571428571428572</v>
      </c>
      <c r="AN290" s="20">
        <f t="shared" si="30"/>
        <v>4.065726495726496</v>
      </c>
      <c r="AO290" s="18">
        <f t="shared" si="31"/>
        <v>4.6770396270396271</v>
      </c>
      <c r="AP290" s="18">
        <f t="shared" si="32"/>
        <v>5.1282051282051286</v>
      </c>
      <c r="AQ290" s="21">
        <f t="shared" si="29"/>
        <v>4.1821581196581192</v>
      </c>
      <c r="AR290" s="15">
        <v>20.5</v>
      </c>
      <c r="AS290" s="15">
        <v>-41.5</v>
      </c>
      <c r="AT290" s="15">
        <v>233.5</v>
      </c>
      <c r="AU290" s="39">
        <f>IF(AN290=0,””,IF(AN290&lt;MEDIAN(AN:AN),0,1))</f>
        <v>0</v>
      </c>
      <c r="AV290" s="38">
        <f t="shared" si="23"/>
        <v>1</v>
      </c>
      <c r="AW290" s="38">
        <f t="shared" si="24"/>
        <v>1</v>
      </c>
      <c r="AZ290">
        <v>4.065726495726496</v>
      </c>
      <c r="BA290">
        <v>4.6770396270396271</v>
      </c>
      <c r="BB290">
        <v>5.1282051282051286</v>
      </c>
    </row>
    <row r="291" spans="1:137" x14ac:dyDescent="0.2">
      <c r="A291" s="1" t="s">
        <v>640</v>
      </c>
      <c r="B291" s="2" t="s">
        <v>641</v>
      </c>
      <c r="F291" s="2">
        <f t="shared" si="25"/>
        <v>0</v>
      </c>
      <c r="G291" s="2">
        <v>1</v>
      </c>
      <c r="H291" s="27">
        <v>3.1</v>
      </c>
      <c r="I291" s="27">
        <v>3</v>
      </c>
      <c r="J291" s="27">
        <v>1</v>
      </c>
      <c r="L291" s="28" t="s">
        <v>37</v>
      </c>
      <c r="M291" s="8" t="s">
        <v>642</v>
      </c>
      <c r="N291" s="8">
        <v>8</v>
      </c>
      <c r="Q291" s="8">
        <v>12</v>
      </c>
      <c r="R291" s="9">
        <v>1</v>
      </c>
      <c r="W291" s="17">
        <v>3.75</v>
      </c>
      <c r="X291" s="17">
        <v>5.25</v>
      </c>
      <c r="Y291" s="17">
        <v>4.2727272727272725</v>
      </c>
      <c r="Z291" s="17">
        <v>4.6923076923076925</v>
      </c>
      <c r="AA291" s="17">
        <v>5.2307692307692308</v>
      </c>
      <c r="AB291" s="17">
        <v>1.4545454545454546</v>
      </c>
      <c r="AC291" s="17">
        <v>4.5</v>
      </c>
      <c r="AD291" s="17">
        <v>4.75</v>
      </c>
      <c r="AE291" s="17">
        <v>3.4</v>
      </c>
      <c r="AF291" s="17">
        <v>4.2727272727272725</v>
      </c>
      <c r="AG291" s="17">
        <v>5.166666666666667</v>
      </c>
      <c r="AH291" s="17">
        <v>4.833333333333333</v>
      </c>
      <c r="AI291" s="17">
        <v>5.6923076923076925</v>
      </c>
      <c r="AJ291" s="17">
        <v>5</v>
      </c>
      <c r="AK291" s="17">
        <v>5.125</v>
      </c>
      <c r="AL291" s="17">
        <v>4.5999999999999996</v>
      </c>
      <c r="AM291" s="19">
        <v>4.9230769230769234</v>
      </c>
      <c r="AN291" s="20">
        <f t="shared" si="30"/>
        <v>5.050128205128205</v>
      </c>
      <c r="AO291" s="18">
        <f t="shared" si="31"/>
        <v>4.417878787878788</v>
      </c>
      <c r="AP291" s="18">
        <f t="shared" si="32"/>
        <v>4.1083916083916083</v>
      </c>
      <c r="AQ291" s="21">
        <f t="shared" si="29"/>
        <v>5.1626602564102564</v>
      </c>
      <c r="AR291" s="15">
        <v>185.5</v>
      </c>
      <c r="AS291" s="15">
        <v>-52</v>
      </c>
      <c r="AT291" s="15">
        <v>-54</v>
      </c>
      <c r="AU291" s="39">
        <f>IF(AN291=0,””,IF(AN291&lt;MEDIAN(AN:AN),0,1))</f>
        <v>1</v>
      </c>
      <c r="AV291" s="38">
        <f t="shared" si="23"/>
        <v>1</v>
      </c>
      <c r="AW291" s="38">
        <f t="shared" si="24"/>
        <v>0</v>
      </c>
      <c r="AZ291">
        <v>5.050128205128205</v>
      </c>
      <c r="BA291">
        <v>4.417878787878788</v>
      </c>
      <c r="BB291">
        <v>4.1083916083916083</v>
      </c>
    </row>
    <row r="292" spans="1:137" x14ac:dyDescent="0.2">
      <c r="A292" s="1" t="s">
        <v>643</v>
      </c>
      <c r="B292" s="2" t="s">
        <v>644</v>
      </c>
      <c r="F292" s="2">
        <f t="shared" si="25"/>
        <v>0</v>
      </c>
      <c r="G292" s="2">
        <v>0</v>
      </c>
      <c r="H292" s="27">
        <v>3.1</v>
      </c>
      <c r="I292" s="27">
        <v>3</v>
      </c>
      <c r="J292" s="27">
        <v>1</v>
      </c>
      <c r="L292" s="28" t="s">
        <v>37</v>
      </c>
      <c r="M292" s="8" t="s">
        <v>642</v>
      </c>
      <c r="N292" s="8">
        <v>10</v>
      </c>
      <c r="O292" s="8">
        <v>9</v>
      </c>
      <c r="Q292" s="8">
        <v>13</v>
      </c>
      <c r="R292" s="9">
        <v>1</v>
      </c>
      <c r="W292" s="17">
        <v>4.9230769230769234</v>
      </c>
      <c r="X292" s="17">
        <v>5.0769230769230766</v>
      </c>
      <c r="Y292" s="17">
        <v>5</v>
      </c>
      <c r="Z292" s="17">
        <v>3.8333333333333335</v>
      </c>
      <c r="AA292" s="17">
        <v>4.9230769230769234</v>
      </c>
      <c r="AB292" s="17">
        <v>4.2307692307692308</v>
      </c>
      <c r="AC292" s="17">
        <v>4.916666666666667</v>
      </c>
      <c r="AD292" s="17">
        <v>4.416666666666667</v>
      </c>
      <c r="AE292" s="17">
        <v>4.25</v>
      </c>
      <c r="AF292" s="17">
        <v>4.7692307692307692</v>
      </c>
      <c r="AG292" s="17">
        <v>4.333333333333333</v>
      </c>
      <c r="AH292" s="17">
        <v>4.4615384615384617</v>
      </c>
      <c r="AI292" s="17">
        <v>5.1538461538461542</v>
      </c>
      <c r="AJ292" s="17">
        <v>5</v>
      </c>
      <c r="AK292" s="17">
        <v>5</v>
      </c>
      <c r="AL292" s="17">
        <v>3</v>
      </c>
      <c r="AM292" s="19">
        <v>4.2857142857142856</v>
      </c>
      <c r="AN292" s="20">
        <f t="shared" si="30"/>
        <v>4.523076923076923</v>
      </c>
      <c r="AO292" s="18">
        <f t="shared" si="31"/>
        <v>4.537179487179487</v>
      </c>
      <c r="AP292" s="18">
        <f t="shared" si="32"/>
        <v>4.6645299145299139</v>
      </c>
      <c r="AQ292" s="21">
        <f t="shared" si="29"/>
        <v>4.9038461538461542</v>
      </c>
      <c r="AR292" s="15">
        <v>162</v>
      </c>
      <c r="AS292" s="15">
        <v>123</v>
      </c>
      <c r="AT292" s="15">
        <v>31.5</v>
      </c>
      <c r="AU292" s="39">
        <f>IF(AN292=0,””,IF(AN292&lt;MEDIAN(AN:AN),0,1))</f>
        <v>0</v>
      </c>
      <c r="AV292" s="38">
        <f t="shared" si="23"/>
        <v>1</v>
      </c>
      <c r="AW292" s="38">
        <f t="shared" si="24"/>
        <v>1</v>
      </c>
      <c r="AZ292">
        <v>4.523076923076923</v>
      </c>
      <c r="BA292">
        <v>4.537179487179487</v>
      </c>
      <c r="BB292">
        <v>4.6645299145299139</v>
      </c>
    </row>
    <row r="293" spans="1:137" x14ac:dyDescent="0.2">
      <c r="A293" s="1" t="s">
        <v>645</v>
      </c>
      <c r="B293" s="2" t="s">
        <v>646</v>
      </c>
      <c r="F293" s="2">
        <f t="shared" si="25"/>
        <v>0</v>
      </c>
      <c r="G293" s="2">
        <v>0</v>
      </c>
      <c r="H293" s="27">
        <v>3.1</v>
      </c>
      <c r="I293" s="27">
        <v>3</v>
      </c>
      <c r="J293" s="27">
        <v>1</v>
      </c>
      <c r="L293" s="28" t="s">
        <v>106</v>
      </c>
      <c r="W293" s="17">
        <v>5.5</v>
      </c>
      <c r="X293" s="17">
        <v>5.0769230769230766</v>
      </c>
      <c r="Y293" s="17">
        <v>6.666666666666667</v>
      </c>
      <c r="Z293" s="17">
        <v>6.3076923076923075</v>
      </c>
      <c r="AA293" s="17">
        <v>6.2307692307692308</v>
      </c>
      <c r="AB293" s="17">
        <v>1.0833333333333333</v>
      </c>
      <c r="AC293" s="17">
        <v>5.916666666666667</v>
      </c>
      <c r="AD293" s="17">
        <v>5.583333333333333</v>
      </c>
      <c r="AE293" s="17">
        <v>4.0909090909090908</v>
      </c>
      <c r="AF293" s="17">
        <v>5.416666666666667</v>
      </c>
      <c r="AG293" s="17">
        <v>4.4615384615384617</v>
      </c>
      <c r="AH293" s="17">
        <v>4.4615384615384617</v>
      </c>
      <c r="AI293" s="17">
        <v>5.75</v>
      </c>
      <c r="AJ293" s="17">
        <v>5.4545454545454541</v>
      </c>
      <c r="AK293" s="17">
        <v>3.6666666666666665</v>
      </c>
      <c r="AL293" s="17">
        <v>3.8</v>
      </c>
      <c r="AM293" s="19">
        <v>3.7142857142857144</v>
      </c>
      <c r="AN293" s="20">
        <f t="shared" si="30"/>
        <v>4.6265501165501171</v>
      </c>
      <c r="AO293" s="18">
        <f t="shared" si="31"/>
        <v>5.0938228438228439</v>
      </c>
      <c r="AP293" s="18">
        <f t="shared" si="32"/>
        <v>5.1442307692307692</v>
      </c>
      <c r="AQ293" s="21">
        <f t="shared" si="29"/>
        <v>4.8331876456876461</v>
      </c>
      <c r="AR293" s="15">
        <v>94.5</v>
      </c>
      <c r="AS293" s="15">
        <v>5.5</v>
      </c>
      <c r="AT293" s="15">
        <v>45.5</v>
      </c>
      <c r="AU293" s="39">
        <f>IF(AN293=0,””,IF(AN293&lt;MEDIAN(AN:AN),0,1))</f>
        <v>0</v>
      </c>
      <c r="AV293" s="38">
        <f t="shared" si="23"/>
        <v>1</v>
      </c>
      <c r="AW293" s="38">
        <f t="shared" si="24"/>
        <v>1</v>
      </c>
      <c r="AZ293">
        <v>4.6265501165501171</v>
      </c>
      <c r="BA293">
        <v>5.0938228438228439</v>
      </c>
      <c r="BB293">
        <v>5.1442307692307692</v>
      </c>
    </row>
    <row r="294" spans="1:137" x14ac:dyDescent="0.2">
      <c r="A294" s="1" t="s">
        <v>647</v>
      </c>
      <c r="B294" s="2" t="s">
        <v>648</v>
      </c>
      <c r="F294" s="2">
        <f t="shared" si="25"/>
        <v>0</v>
      </c>
      <c r="G294" s="2">
        <v>1</v>
      </c>
      <c r="H294" s="27">
        <v>3.1</v>
      </c>
      <c r="I294" s="27">
        <v>3</v>
      </c>
      <c r="J294" s="27">
        <v>1</v>
      </c>
      <c r="L294" s="28" t="s">
        <v>37</v>
      </c>
      <c r="M294" s="8" t="s">
        <v>642</v>
      </c>
      <c r="N294" s="8">
        <v>9</v>
      </c>
      <c r="Q294" s="8">
        <v>12</v>
      </c>
      <c r="R294" s="9">
        <v>1</v>
      </c>
      <c r="W294" s="17">
        <v>3.1538461538461537</v>
      </c>
      <c r="X294" s="17">
        <v>5.0769230769230766</v>
      </c>
      <c r="Y294" s="17">
        <v>4.6923076923076925</v>
      </c>
      <c r="Z294" s="17">
        <v>3.5384615384615383</v>
      </c>
      <c r="AA294" s="17">
        <v>5.2307692307692308</v>
      </c>
      <c r="AB294" s="17">
        <v>3.6923076923076925</v>
      </c>
      <c r="AC294" s="17">
        <v>4.166666666666667</v>
      </c>
      <c r="AD294" s="17">
        <v>3.5454545454545454</v>
      </c>
      <c r="AE294" s="17">
        <v>2.25</v>
      </c>
      <c r="AF294" s="17">
        <v>2.6923076923076925</v>
      </c>
      <c r="AG294" s="17">
        <v>5.75</v>
      </c>
      <c r="AH294" s="17">
        <v>6.5384615384615383</v>
      </c>
      <c r="AI294" s="17">
        <v>6.25</v>
      </c>
      <c r="AJ294" s="17">
        <v>5.166666666666667</v>
      </c>
      <c r="AK294" s="17">
        <v>6.2222222222222223</v>
      </c>
      <c r="AL294" s="17">
        <v>4.5999999999999996</v>
      </c>
      <c r="AM294" s="19">
        <v>5.6428571428571432</v>
      </c>
      <c r="AN294" s="20">
        <f t="shared" si="30"/>
        <v>5.7554700854700851</v>
      </c>
      <c r="AO294" s="18">
        <f t="shared" si="31"/>
        <v>3.6808857808857809</v>
      </c>
      <c r="AP294" s="18">
        <f t="shared" si="32"/>
        <v>4.2307692307692308</v>
      </c>
      <c r="AQ294" s="21">
        <f t="shared" si="29"/>
        <v>6.0443376068376065</v>
      </c>
      <c r="AR294" s="15">
        <v>79</v>
      </c>
      <c r="AS294" s="15">
        <v>57</v>
      </c>
      <c r="AT294" s="15">
        <v>109</v>
      </c>
      <c r="AU294" s="39">
        <f>IF(AN294=0,””,IF(AN294&lt;MEDIAN(AN:AN),0,1))</f>
        <v>1</v>
      </c>
      <c r="AV294" s="38">
        <f t="shared" si="23"/>
        <v>0</v>
      </c>
      <c r="AW294" s="38">
        <f t="shared" si="24"/>
        <v>0</v>
      </c>
      <c r="AZ294">
        <v>5.7554700854700851</v>
      </c>
      <c r="BA294">
        <v>3.6808857808857809</v>
      </c>
      <c r="BB294">
        <v>4.2307692307692308</v>
      </c>
    </row>
    <row r="295" spans="1:137" x14ac:dyDescent="0.2">
      <c r="A295" s="1" t="s">
        <v>649</v>
      </c>
      <c r="B295" s="2" t="s">
        <v>650</v>
      </c>
      <c r="F295" s="2">
        <f t="shared" si="25"/>
        <v>0</v>
      </c>
      <c r="G295" s="2">
        <v>0</v>
      </c>
      <c r="H295" s="27">
        <v>3.1</v>
      </c>
      <c r="I295" s="27">
        <v>3</v>
      </c>
      <c r="J295" s="27">
        <v>1</v>
      </c>
      <c r="L295" s="28" t="s">
        <v>84</v>
      </c>
      <c r="M295" s="8" t="s">
        <v>642</v>
      </c>
      <c r="N295" s="8">
        <v>12</v>
      </c>
      <c r="O295" s="8">
        <v>9</v>
      </c>
      <c r="Q295" s="8">
        <v>15</v>
      </c>
      <c r="R295" s="9">
        <v>0</v>
      </c>
      <c r="S295" s="8">
        <v>1</v>
      </c>
      <c r="AO295" s="31"/>
      <c r="AP295" s="30"/>
      <c r="AQ295" s="21">
        <f t="shared" si="29"/>
        <v>0</v>
      </c>
      <c r="AR295" s="15">
        <v>-64.5</v>
      </c>
      <c r="AS295" s="15">
        <v>19</v>
      </c>
      <c r="AT295" s="15">
        <v>232</v>
      </c>
      <c r="AU295" s="39" t="e">
        <f>IF(AN295=0,””,IF(AN295&lt;MEDIAN(AN:AN),0,1))</f>
        <v>#NAME?</v>
      </c>
      <c r="AV295" s="38">
        <f t="shared" si="23"/>
        <v>0</v>
      </c>
      <c r="AW295" s="38">
        <f t="shared" si="24"/>
        <v>0</v>
      </c>
      <c r="EG295" s="120"/>
    </row>
    <row r="296" spans="1:137" x14ac:dyDescent="0.2">
      <c r="A296" s="1" t="s">
        <v>651</v>
      </c>
      <c r="B296" s="2" t="s">
        <v>652</v>
      </c>
      <c r="F296" s="2">
        <f t="shared" si="25"/>
        <v>0</v>
      </c>
      <c r="G296" s="2">
        <v>0</v>
      </c>
      <c r="H296" s="27">
        <v>3.1</v>
      </c>
      <c r="I296" s="27">
        <v>3</v>
      </c>
      <c r="J296" s="27">
        <v>1</v>
      </c>
      <c r="L296" s="28" t="s">
        <v>106</v>
      </c>
      <c r="W296" s="17">
        <v>4.166666666666667</v>
      </c>
      <c r="X296" s="17">
        <v>5.1538461538461542</v>
      </c>
      <c r="Y296" s="17">
        <v>6.0769230769230766</v>
      </c>
      <c r="Z296" s="17">
        <v>3.6923076923076925</v>
      </c>
      <c r="AA296" s="17">
        <v>5.6923076923076925</v>
      </c>
      <c r="AB296" s="17">
        <v>5.333333333333333</v>
      </c>
      <c r="AC296" s="17">
        <v>2.9166666666666665</v>
      </c>
      <c r="AD296" s="17">
        <v>2.9166666666666665</v>
      </c>
      <c r="AE296" s="17">
        <v>4.0909090909090908</v>
      </c>
      <c r="AF296" s="17">
        <v>5.1538461538461542</v>
      </c>
      <c r="AG296" s="17">
        <v>4.384615384615385</v>
      </c>
      <c r="AH296" s="17">
        <v>4.6923076923076925</v>
      </c>
      <c r="AI296" s="17">
        <v>5.4615384615384617</v>
      </c>
      <c r="AJ296" s="17">
        <v>5.5</v>
      </c>
      <c r="AK296" s="17">
        <v>5.8888888888888893</v>
      </c>
      <c r="AL296" s="17">
        <v>3.8</v>
      </c>
      <c r="AM296" s="19">
        <v>5.1428571428571432</v>
      </c>
      <c r="AN296" s="20">
        <f>(AH296+AI296+AJ296+AK296+AL296)/5</f>
        <v>5.068547008547009</v>
      </c>
      <c r="AO296" s="18">
        <f>(AC296+AD296+AE296+AF296+AG296)/5</f>
        <v>3.8925407925407924</v>
      </c>
      <c r="AP296" s="18">
        <f>(W296+X296+Y296+Z296+AA296+AB296)/6</f>
        <v>5.0192307692307692</v>
      </c>
      <c r="AQ296" s="21">
        <f t="shared" si="29"/>
        <v>5.3856837606837606</v>
      </c>
      <c r="AR296" s="15">
        <v>67</v>
      </c>
      <c r="AS296" s="15">
        <v>-28.5</v>
      </c>
      <c r="AT296" s="15">
        <v>196.5</v>
      </c>
      <c r="AU296" s="39">
        <f>IF(AN296=0,””,IF(AN296&lt;MEDIAN(AN:AN),0,1))</f>
        <v>1</v>
      </c>
      <c r="AV296" s="38">
        <f t="shared" si="23"/>
        <v>0</v>
      </c>
      <c r="AW296" s="38">
        <f t="shared" si="24"/>
        <v>1</v>
      </c>
      <c r="AZ296">
        <v>5.068547008547009</v>
      </c>
      <c r="BA296">
        <v>3.8925407925407924</v>
      </c>
      <c r="BB296">
        <v>5.0192307692307692</v>
      </c>
    </row>
    <row r="297" spans="1:137" x14ac:dyDescent="0.2">
      <c r="A297" s="1" t="s">
        <v>653</v>
      </c>
      <c r="B297" s="2" t="s">
        <v>654</v>
      </c>
      <c r="F297" s="2">
        <f t="shared" si="25"/>
        <v>0</v>
      </c>
      <c r="G297" s="2">
        <v>0</v>
      </c>
      <c r="H297" s="27">
        <v>3.1</v>
      </c>
      <c r="I297" s="27">
        <v>3</v>
      </c>
      <c r="J297" s="27">
        <v>1</v>
      </c>
      <c r="L297" s="28" t="s">
        <v>37</v>
      </c>
      <c r="M297" s="8" t="s">
        <v>655</v>
      </c>
      <c r="N297" s="8">
        <v>9</v>
      </c>
      <c r="Q297" s="8">
        <v>10</v>
      </c>
      <c r="R297" s="9">
        <v>1</v>
      </c>
      <c r="W297" s="17">
        <v>4.083333333333333</v>
      </c>
      <c r="X297" s="17">
        <v>5.4615384615384617</v>
      </c>
      <c r="Y297" s="17">
        <v>4.5384615384615383</v>
      </c>
      <c r="Z297" s="17">
        <v>4.3076923076923075</v>
      </c>
      <c r="AA297" s="17">
        <v>5.3076923076923075</v>
      </c>
      <c r="AB297" s="17">
        <v>2.9230769230769229</v>
      </c>
      <c r="AC297" s="17">
        <v>4.916666666666667</v>
      </c>
      <c r="AD297" s="17">
        <v>4.25</v>
      </c>
      <c r="AE297" s="17">
        <v>4.583333333333333</v>
      </c>
      <c r="AF297" s="17">
        <v>4.4615384615384617</v>
      </c>
      <c r="AG297" s="17">
        <v>4.5</v>
      </c>
      <c r="AH297" s="17">
        <v>5.5384615384615383</v>
      </c>
      <c r="AI297" s="17">
        <v>5.615384615384615</v>
      </c>
      <c r="AJ297" s="17">
        <v>5.166666666666667</v>
      </c>
      <c r="AK297" s="17">
        <v>3.7777777777777777</v>
      </c>
      <c r="AL297" s="17">
        <v>5.4</v>
      </c>
      <c r="AM297" s="19">
        <v>4.3571428571428568</v>
      </c>
      <c r="AN297" s="20">
        <f>(AH297+AI297+AJ297+AK297+AL297)/5</f>
        <v>5.0996581196581205</v>
      </c>
      <c r="AO297" s="18">
        <f>(AC297+AD297+AE297+AF297+AG297)/5</f>
        <v>4.5423076923076922</v>
      </c>
      <c r="AP297" s="18">
        <f>(W297+X297+Y297+Z297+AA297+AB297)/6</f>
        <v>4.4369658119658117</v>
      </c>
      <c r="AQ297" s="21">
        <f t="shared" si="29"/>
        <v>5.0245726495726499</v>
      </c>
      <c r="AR297" s="15">
        <v>53.5</v>
      </c>
      <c r="AS297" s="15">
        <v>162.5</v>
      </c>
      <c r="AT297" s="15">
        <v>268</v>
      </c>
      <c r="AU297" s="39">
        <f>IF(AN297=0,””,IF(AN297&lt;MEDIAN(AN:AN),0,1))</f>
        <v>1</v>
      </c>
      <c r="AV297" s="38">
        <f t="shared" si="23"/>
        <v>1</v>
      </c>
      <c r="AW297" s="38">
        <f t="shared" si="24"/>
        <v>0</v>
      </c>
      <c r="AZ297">
        <v>5.0996581196581205</v>
      </c>
      <c r="BA297">
        <v>4.5423076923076922</v>
      </c>
      <c r="BB297">
        <v>4.4369658119658117</v>
      </c>
    </row>
    <row r="298" spans="1:137" s="36" customFormat="1" x14ac:dyDescent="0.2">
      <c r="A298" s="1" t="s">
        <v>656</v>
      </c>
      <c r="B298" s="2" t="s">
        <v>657</v>
      </c>
      <c r="C298" s="2"/>
      <c r="D298" s="2"/>
      <c r="E298" s="2"/>
      <c r="F298" s="2">
        <f t="shared" si="25"/>
        <v>0</v>
      </c>
      <c r="G298" s="2">
        <v>1</v>
      </c>
      <c r="H298" s="27">
        <v>3.1</v>
      </c>
      <c r="I298" s="27">
        <v>3</v>
      </c>
      <c r="J298" s="27">
        <v>1</v>
      </c>
      <c r="K298" s="4"/>
      <c r="L298" s="28" t="s">
        <v>37</v>
      </c>
      <c r="M298" s="8" t="s">
        <v>655</v>
      </c>
      <c r="N298" s="8">
        <v>9</v>
      </c>
      <c r="O298" s="8"/>
      <c r="P298" s="8"/>
      <c r="Q298" s="8">
        <v>13</v>
      </c>
      <c r="R298" s="9">
        <v>1</v>
      </c>
      <c r="S298" s="8"/>
      <c r="T298" s="8"/>
      <c r="U298" s="8"/>
      <c r="V298" s="8"/>
      <c r="W298" s="17">
        <v>4.5</v>
      </c>
      <c r="X298" s="17">
        <v>4.4615384615384617</v>
      </c>
      <c r="Y298" s="17">
        <v>3.4615384615384617</v>
      </c>
      <c r="Z298" s="17">
        <v>4.2307692307692308</v>
      </c>
      <c r="AA298" s="17">
        <v>5.1538461538461542</v>
      </c>
      <c r="AB298" s="17">
        <v>1.9166666666666667</v>
      </c>
      <c r="AC298" s="17">
        <v>5.416666666666667</v>
      </c>
      <c r="AD298" s="17">
        <v>4.166666666666667</v>
      </c>
      <c r="AE298" s="17">
        <v>4.75</v>
      </c>
      <c r="AF298" s="17">
        <v>5.1538461538461542</v>
      </c>
      <c r="AG298" s="17">
        <v>3.75</v>
      </c>
      <c r="AH298" s="17">
        <v>4.4615384615384617</v>
      </c>
      <c r="AI298" s="17">
        <v>4.4545454545454541</v>
      </c>
      <c r="AJ298" s="17">
        <v>5.333333333333333</v>
      </c>
      <c r="AK298" s="17">
        <v>3.4444444444444446</v>
      </c>
      <c r="AL298" s="17">
        <v>3.4</v>
      </c>
      <c r="AM298" s="19">
        <v>3.4285714285714284</v>
      </c>
      <c r="AN298" s="20">
        <f>(AH298+AI298+AJ298+AK298+AL298)/5</f>
        <v>4.2187723387723377</v>
      </c>
      <c r="AO298" s="18">
        <f>(AC298+AD298+AE298+AF298+AG298)/5</f>
        <v>4.6474358974358978</v>
      </c>
      <c r="AP298" s="18">
        <f>(W298+X298+Y298+Z298+AA298+AB298)/6</f>
        <v>3.9540598290598292</v>
      </c>
      <c r="AQ298" s="21">
        <f t="shared" si="29"/>
        <v>4.4234654234654229</v>
      </c>
      <c r="AR298" s="15">
        <v>87.5</v>
      </c>
      <c r="AS298" s="15">
        <v>77</v>
      </c>
      <c r="AT298" s="15">
        <v>67</v>
      </c>
      <c r="AU298" s="39">
        <f>IF(AN298=0,””,IF(AN298&lt;MEDIAN(AN:AN),0,1))</f>
        <v>0</v>
      </c>
      <c r="AV298" s="38">
        <f t="shared" si="23"/>
        <v>1</v>
      </c>
      <c r="AW298" s="38">
        <f t="shared" si="24"/>
        <v>0</v>
      </c>
      <c r="AX298" s="38"/>
      <c r="AY298"/>
      <c r="AZ298">
        <v>4.2187723387723377</v>
      </c>
      <c r="BA298">
        <v>4.6474358974358978</v>
      </c>
      <c r="BB298">
        <v>3.9540598290598292</v>
      </c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 s="35"/>
    </row>
    <row r="299" spans="1:137" s="36" customFormat="1" x14ac:dyDescent="0.2">
      <c r="A299" s="1" t="s">
        <v>658</v>
      </c>
      <c r="B299" s="2" t="s">
        <v>659</v>
      </c>
      <c r="C299" s="2"/>
      <c r="D299" s="2"/>
      <c r="E299" s="2"/>
      <c r="F299" s="2">
        <f t="shared" si="25"/>
        <v>0</v>
      </c>
      <c r="G299" s="2">
        <v>1</v>
      </c>
      <c r="H299" s="27">
        <v>3.1</v>
      </c>
      <c r="I299" s="27">
        <v>3</v>
      </c>
      <c r="J299" s="27">
        <v>1</v>
      </c>
      <c r="K299" s="4"/>
      <c r="L299" s="28" t="s">
        <v>84</v>
      </c>
      <c r="M299" s="8" t="s">
        <v>655</v>
      </c>
      <c r="N299" s="8">
        <v>10</v>
      </c>
      <c r="O299" s="8">
        <v>9</v>
      </c>
      <c r="P299" s="8"/>
      <c r="Q299" s="8">
        <v>12</v>
      </c>
      <c r="R299" s="9">
        <v>1</v>
      </c>
      <c r="S299" s="8"/>
      <c r="T299" s="8"/>
      <c r="U299" s="8"/>
      <c r="V299" s="8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9"/>
      <c r="AN299" s="20"/>
      <c r="AO299" s="18"/>
      <c r="AP299" s="18"/>
      <c r="AQ299" s="21"/>
      <c r="AR299" s="15">
        <v>71</v>
      </c>
      <c r="AS299" s="15">
        <v>31</v>
      </c>
      <c r="AT299" s="15">
        <v>63.5</v>
      </c>
      <c r="AU299" s="39" t="e">
        <f>IF(AN299=0,””,IF(AN299&lt;MEDIAN(AN:AN),0,1))</f>
        <v>#NAME?</v>
      </c>
      <c r="AV299" s="38">
        <f t="shared" si="23"/>
        <v>0</v>
      </c>
      <c r="AW299" s="38">
        <f t="shared" si="24"/>
        <v>0</v>
      </c>
      <c r="AX299" s="38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 s="35"/>
    </row>
    <row r="300" spans="1:137" s="36" customFormat="1" x14ac:dyDescent="0.2">
      <c r="A300" s="1" t="s">
        <v>660</v>
      </c>
      <c r="B300" s="2" t="s">
        <v>661</v>
      </c>
      <c r="C300" s="2"/>
      <c r="D300" s="2"/>
      <c r="E300" s="2"/>
      <c r="F300" s="2">
        <f t="shared" si="25"/>
        <v>0</v>
      </c>
      <c r="G300" s="2">
        <v>1</v>
      </c>
      <c r="H300" s="3" t="s">
        <v>662</v>
      </c>
      <c r="I300" s="3">
        <v>4</v>
      </c>
      <c r="J300" s="3">
        <v>1</v>
      </c>
      <c r="K300" s="4">
        <v>9.5</v>
      </c>
      <c r="L300" s="16" t="s">
        <v>84</v>
      </c>
      <c r="M300" s="8"/>
      <c r="N300" s="8">
        <v>9</v>
      </c>
      <c r="O300" s="8"/>
      <c r="P300" s="8"/>
      <c r="Q300" s="8">
        <v>12</v>
      </c>
      <c r="R300" s="9">
        <v>1</v>
      </c>
      <c r="S300" s="8"/>
      <c r="T300" s="8"/>
      <c r="U300" s="8"/>
      <c r="V300" s="8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32"/>
      <c r="AN300" s="33"/>
      <c r="AO300" s="31"/>
      <c r="AP300" s="30"/>
      <c r="AQ300" s="21">
        <f t="shared" ref="AQ300:AQ331" si="33">(AH300+AI300+AJ300+AK300)/4</f>
        <v>0</v>
      </c>
      <c r="AR300" s="15">
        <v>-8.5</v>
      </c>
      <c r="AS300" s="15">
        <v>27.5</v>
      </c>
      <c r="AT300" s="15">
        <v>110</v>
      </c>
      <c r="AU300" s="39" t="e">
        <f>IF(AN300=0,””,IF(AN300&lt;MEDIAN(AN:AN),0,1))</f>
        <v>#NAME?</v>
      </c>
      <c r="AV300" s="38">
        <f t="shared" si="23"/>
        <v>0</v>
      </c>
      <c r="AW300" s="38">
        <f t="shared" si="24"/>
        <v>0</v>
      </c>
      <c r="AX300" s="38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 s="35"/>
    </row>
    <row r="301" spans="1:137" s="36" customFormat="1" x14ac:dyDescent="0.2">
      <c r="A301" s="1" t="s">
        <v>663</v>
      </c>
      <c r="B301" s="2" t="s">
        <v>664</v>
      </c>
      <c r="C301" s="2"/>
      <c r="D301" s="2"/>
      <c r="E301" s="2"/>
      <c r="F301" s="2">
        <f t="shared" si="25"/>
        <v>0</v>
      </c>
      <c r="G301" s="2">
        <v>0</v>
      </c>
      <c r="H301" s="3" t="s">
        <v>662</v>
      </c>
      <c r="I301" s="3">
        <v>4</v>
      </c>
      <c r="J301" s="3">
        <v>1</v>
      </c>
      <c r="K301" s="4">
        <v>10</v>
      </c>
      <c r="L301" s="16" t="s">
        <v>37</v>
      </c>
      <c r="M301" s="8"/>
      <c r="N301" s="8">
        <v>6</v>
      </c>
      <c r="O301" s="8">
        <v>9</v>
      </c>
      <c r="P301" s="8"/>
      <c r="Q301" s="8">
        <v>12</v>
      </c>
      <c r="R301" s="9">
        <v>0</v>
      </c>
      <c r="S301" s="8">
        <v>1</v>
      </c>
      <c r="T301" s="8"/>
      <c r="U301" s="8"/>
      <c r="V301" s="8"/>
      <c r="W301" s="17">
        <v>3.9166666666666665</v>
      </c>
      <c r="X301" s="17">
        <v>5</v>
      </c>
      <c r="Y301" s="17">
        <v>5.1538461538461542</v>
      </c>
      <c r="Z301" s="17">
        <v>4.615384615384615</v>
      </c>
      <c r="AA301" s="17">
        <v>5.6923076923076925</v>
      </c>
      <c r="AB301" s="17">
        <v>3.8461538461538463</v>
      </c>
      <c r="AC301" s="17">
        <v>2.4166666666666665</v>
      </c>
      <c r="AD301" s="17">
        <v>3.25</v>
      </c>
      <c r="AE301" s="17">
        <v>3.25</v>
      </c>
      <c r="AF301" s="17">
        <v>3</v>
      </c>
      <c r="AG301" s="17">
        <v>4.8461538461538458</v>
      </c>
      <c r="AH301" s="17">
        <v>5.5384615384615383</v>
      </c>
      <c r="AI301" s="17">
        <v>5.3076923076923075</v>
      </c>
      <c r="AJ301" s="17">
        <v>5.5</v>
      </c>
      <c r="AK301" s="17">
        <v>5.375</v>
      </c>
      <c r="AL301" s="17">
        <v>4.5999999999999996</v>
      </c>
      <c r="AM301" s="19">
        <v>5.0769230769230766</v>
      </c>
      <c r="AN301" s="20">
        <f>(AH301+AI301+AJ301+AK301+AL301)/5</f>
        <v>5.2642307692307693</v>
      </c>
      <c r="AO301" s="18">
        <f>(AC301+AD301+AE301+AF301+AG301)/5</f>
        <v>3.3525641025641022</v>
      </c>
      <c r="AP301" s="18">
        <f>(W301+X301+Y301+Z301+AA301+AB301)/6</f>
        <v>4.7040598290598297</v>
      </c>
      <c r="AQ301" s="21">
        <f t="shared" si="33"/>
        <v>5.4302884615384617</v>
      </c>
      <c r="AR301" s="15">
        <v>59</v>
      </c>
      <c r="AS301" s="15">
        <v>52</v>
      </c>
      <c r="AT301" s="15">
        <v>21</v>
      </c>
      <c r="AU301" s="39">
        <f>IF(AN301=0,””,IF(AN301&lt;MEDIAN(AN:AN),0,1))</f>
        <v>1</v>
      </c>
      <c r="AV301" s="38">
        <f t="shared" si="23"/>
        <v>0</v>
      </c>
      <c r="AW301" s="38">
        <f t="shared" si="24"/>
        <v>1</v>
      </c>
      <c r="AX301" s="38"/>
      <c r="AY301"/>
      <c r="AZ301">
        <v>5.2642307692307693</v>
      </c>
      <c r="BA301">
        <v>3.3525641025641022</v>
      </c>
      <c r="BB301">
        <v>4.7040598290598297</v>
      </c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 s="35"/>
    </row>
    <row r="302" spans="1:137" s="36" customFormat="1" x14ac:dyDescent="0.2">
      <c r="A302" s="1" t="s">
        <v>665</v>
      </c>
      <c r="B302" s="2" t="s">
        <v>666</v>
      </c>
      <c r="C302" s="2"/>
      <c r="D302" s="2"/>
      <c r="E302" s="2"/>
      <c r="F302" s="2">
        <f t="shared" si="25"/>
        <v>0</v>
      </c>
      <c r="G302" s="2">
        <v>1</v>
      </c>
      <c r="H302" s="3" t="s">
        <v>662</v>
      </c>
      <c r="I302" s="3">
        <v>4</v>
      </c>
      <c r="J302" s="3">
        <v>1</v>
      </c>
      <c r="K302" s="4">
        <v>9.4</v>
      </c>
      <c r="L302" s="16" t="s">
        <v>37</v>
      </c>
      <c r="M302" s="8"/>
      <c r="N302" s="8">
        <v>9</v>
      </c>
      <c r="O302" s="8"/>
      <c r="P302" s="8"/>
      <c r="Q302" s="8">
        <v>12</v>
      </c>
      <c r="R302" s="9">
        <v>1</v>
      </c>
      <c r="S302" s="8"/>
      <c r="T302" s="8"/>
      <c r="U302" s="8"/>
      <c r="V302" s="8"/>
      <c r="W302" s="17">
        <v>3.6153846153846154</v>
      </c>
      <c r="X302" s="17">
        <v>5.2307692307692308</v>
      </c>
      <c r="Y302" s="17">
        <v>5.5384615384615383</v>
      </c>
      <c r="Z302" s="17">
        <v>4.3076923076923075</v>
      </c>
      <c r="AA302" s="17">
        <v>4.3076923076923075</v>
      </c>
      <c r="AB302" s="17">
        <v>2.5384615384615383</v>
      </c>
      <c r="AC302" s="17">
        <v>4.166666666666667</v>
      </c>
      <c r="AD302" s="17">
        <v>4.25</v>
      </c>
      <c r="AE302" s="17">
        <v>4.583333333333333</v>
      </c>
      <c r="AF302" s="17">
        <v>5.1538461538461542</v>
      </c>
      <c r="AG302" s="17">
        <v>3.5384615384615383</v>
      </c>
      <c r="AH302" s="17">
        <v>3.5384615384615383</v>
      </c>
      <c r="AI302" s="17">
        <v>5.9230769230769234</v>
      </c>
      <c r="AJ302" s="17">
        <v>4.5</v>
      </c>
      <c r="AK302" s="17">
        <v>2.75</v>
      </c>
      <c r="AL302" s="17">
        <v>3.4</v>
      </c>
      <c r="AM302" s="19">
        <v>3</v>
      </c>
      <c r="AN302" s="20">
        <f>(AH302+AI302+AJ302+AK302+AL302)/5</f>
        <v>4.0223076923076917</v>
      </c>
      <c r="AO302" s="18">
        <f>(AC302+AD302+AE302+AF302+AG302)/5</f>
        <v>4.338461538461539</v>
      </c>
      <c r="AP302" s="18">
        <f>(W302+X302+Y302+Z302+AA302+AB302)/6</f>
        <v>4.2564102564102564</v>
      </c>
      <c r="AQ302" s="21">
        <f t="shared" si="33"/>
        <v>4.177884615384615</v>
      </c>
      <c r="AR302" s="15">
        <v>-5</v>
      </c>
      <c r="AS302" s="15">
        <v>73.5</v>
      </c>
      <c r="AT302" s="15">
        <v>116</v>
      </c>
      <c r="AU302" s="39">
        <f>IF(AN302=0,””,IF(AN302&lt;MEDIAN(AN:AN),0,1))</f>
        <v>0</v>
      </c>
      <c r="AV302" s="38">
        <f t="shared" si="23"/>
        <v>1</v>
      </c>
      <c r="AW302" s="38">
        <f t="shared" si="24"/>
        <v>0</v>
      </c>
      <c r="AX302" s="38"/>
      <c r="AY302"/>
      <c r="AZ302">
        <v>4.0223076923076917</v>
      </c>
      <c r="BA302">
        <v>4.338461538461539</v>
      </c>
      <c r="BB302">
        <v>4.2564102564102564</v>
      </c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 s="35"/>
    </row>
    <row r="303" spans="1:137" s="36" customFormat="1" x14ac:dyDescent="0.2">
      <c r="A303" s="1" t="s">
        <v>667</v>
      </c>
      <c r="B303" s="2" t="s">
        <v>668</v>
      </c>
      <c r="C303" s="2"/>
      <c r="D303" s="2"/>
      <c r="E303" s="2"/>
      <c r="F303" s="2">
        <f t="shared" si="25"/>
        <v>0</v>
      </c>
      <c r="G303" s="2">
        <v>0</v>
      </c>
      <c r="H303" s="3" t="s">
        <v>662</v>
      </c>
      <c r="I303" s="3">
        <v>4</v>
      </c>
      <c r="J303" s="3">
        <v>1</v>
      </c>
      <c r="K303" s="4">
        <v>9.6</v>
      </c>
      <c r="L303" s="16" t="s">
        <v>37</v>
      </c>
      <c r="M303" s="8"/>
      <c r="N303" s="8">
        <v>9</v>
      </c>
      <c r="O303" s="8"/>
      <c r="P303" s="8"/>
      <c r="Q303" s="8">
        <v>12</v>
      </c>
      <c r="R303" s="9">
        <v>1</v>
      </c>
      <c r="S303" s="8"/>
      <c r="T303" s="8"/>
      <c r="U303" s="8"/>
      <c r="V303" s="8"/>
      <c r="W303" s="17">
        <v>2.6923076923076925</v>
      </c>
      <c r="X303" s="17">
        <v>5.333333333333333</v>
      </c>
      <c r="Y303" s="17">
        <v>2.6153846153846154</v>
      </c>
      <c r="Z303" s="17">
        <v>3.6153846153846154</v>
      </c>
      <c r="AA303" s="17">
        <v>5.8461538461538458</v>
      </c>
      <c r="AB303" s="17">
        <v>3.4615384615384617</v>
      </c>
      <c r="AC303" s="17">
        <v>4.2727272727272725</v>
      </c>
      <c r="AD303" s="17">
        <v>3.4166666666666665</v>
      </c>
      <c r="AE303" s="17">
        <v>3.6666666666666665</v>
      </c>
      <c r="AF303" s="17">
        <v>3.75</v>
      </c>
      <c r="AG303" s="17">
        <v>5.5</v>
      </c>
      <c r="AH303" s="17">
        <v>6.615384615384615</v>
      </c>
      <c r="AI303" s="17">
        <v>6.0769230769230766</v>
      </c>
      <c r="AJ303" s="17">
        <v>4.833333333333333</v>
      </c>
      <c r="AK303" s="17">
        <v>5.875</v>
      </c>
      <c r="AL303" s="17">
        <v>4.4000000000000004</v>
      </c>
      <c r="AM303" s="19">
        <v>5.3076923076923075</v>
      </c>
      <c r="AN303" s="20">
        <f>(AH303+AI303+AJ303+AK303+AL303)/5</f>
        <v>5.5601282051282057</v>
      </c>
      <c r="AO303" s="18">
        <f>(AC303+AD303+AE303+AF303+AG303)/5</f>
        <v>4.1212121212121211</v>
      </c>
      <c r="AP303" s="18">
        <f>(W303+X303+Y303+Z303+AA303+AB303)/6</f>
        <v>3.9273504273504272</v>
      </c>
      <c r="AQ303" s="21">
        <f t="shared" si="33"/>
        <v>5.8501602564102564</v>
      </c>
      <c r="AR303" s="22">
        <v>95.5</v>
      </c>
      <c r="AS303" s="22">
        <v>48.5</v>
      </c>
      <c r="AT303" s="22">
        <v>55</v>
      </c>
      <c r="AU303" s="39">
        <f>IF(AN303=0,””,IF(AN303&lt;MEDIAN(AN:AN),0,1))</f>
        <v>1</v>
      </c>
      <c r="AV303" s="38">
        <f t="shared" si="23"/>
        <v>0</v>
      </c>
      <c r="AW303" s="38">
        <f t="shared" si="24"/>
        <v>0</v>
      </c>
      <c r="AX303" s="38"/>
      <c r="AY303"/>
      <c r="AZ303">
        <v>5.5601282051282057</v>
      </c>
      <c r="BA303">
        <v>4.1212121212121211</v>
      </c>
      <c r="BB303">
        <v>3.9273504273504272</v>
      </c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 s="35"/>
    </row>
    <row r="304" spans="1:137" s="36" customFormat="1" x14ac:dyDescent="0.2">
      <c r="A304" s="1" t="s">
        <v>669</v>
      </c>
      <c r="B304" s="2" t="s">
        <v>670</v>
      </c>
      <c r="C304" s="2"/>
      <c r="D304" s="2"/>
      <c r="E304" s="2"/>
      <c r="F304" s="2">
        <f t="shared" si="25"/>
        <v>0</v>
      </c>
      <c r="G304" s="2">
        <v>1</v>
      </c>
      <c r="H304" s="3" t="s">
        <v>662</v>
      </c>
      <c r="I304" s="3">
        <v>4</v>
      </c>
      <c r="J304" s="3">
        <v>1</v>
      </c>
      <c r="K304" s="4">
        <v>9.5</v>
      </c>
      <c r="L304" s="16" t="s">
        <v>37</v>
      </c>
      <c r="M304" s="8"/>
      <c r="N304" s="8">
        <v>9</v>
      </c>
      <c r="O304" s="8"/>
      <c r="P304" s="8"/>
      <c r="Q304" s="8">
        <v>13</v>
      </c>
      <c r="R304" s="9">
        <v>1</v>
      </c>
      <c r="S304" s="8"/>
      <c r="T304" s="8"/>
      <c r="U304" s="8"/>
      <c r="V304" s="8"/>
      <c r="W304" s="17">
        <v>3.6923076923076925</v>
      </c>
      <c r="X304" s="17">
        <v>5.384615384615385</v>
      </c>
      <c r="Y304" s="17">
        <v>4.615384615384615</v>
      </c>
      <c r="Z304" s="17">
        <v>4.615384615384615</v>
      </c>
      <c r="AA304" s="17">
        <v>5.3076923076923075</v>
      </c>
      <c r="AB304" s="17">
        <v>3.2307692307692308</v>
      </c>
      <c r="AC304" s="17">
        <v>5.25</v>
      </c>
      <c r="AD304" s="17">
        <v>5.166666666666667</v>
      </c>
      <c r="AE304" s="17">
        <v>4.666666666666667</v>
      </c>
      <c r="AF304" s="17">
        <v>4.5384615384615383</v>
      </c>
      <c r="AG304" s="17">
        <v>4.0769230769230766</v>
      </c>
      <c r="AH304" s="17">
        <v>5</v>
      </c>
      <c r="AI304" s="17">
        <v>5.9230769230769234</v>
      </c>
      <c r="AJ304" s="17">
        <v>5.5</v>
      </c>
      <c r="AK304" s="17">
        <v>4.375</v>
      </c>
      <c r="AL304" s="17">
        <v>4.2</v>
      </c>
      <c r="AM304" s="19">
        <v>4.3076923076923075</v>
      </c>
      <c r="AN304" s="20">
        <f>(AH304+AI304+AJ304+AK304+AL304)/5</f>
        <v>4.9996153846153844</v>
      </c>
      <c r="AO304" s="18">
        <f>(AC304+AD304+AE304+AF304+AG304)/5</f>
        <v>4.7397435897435907</v>
      </c>
      <c r="AP304" s="18">
        <f>(W304+X304+Y304+Z304+AA304+AB304)/6</f>
        <v>4.4743589743589736</v>
      </c>
      <c r="AQ304" s="21">
        <f t="shared" si="33"/>
        <v>5.1995192307692308</v>
      </c>
      <c r="AR304" s="15">
        <v>172</v>
      </c>
      <c r="AS304" s="15">
        <v>-24</v>
      </c>
      <c r="AT304" s="15">
        <v>152.5</v>
      </c>
      <c r="AU304" s="39">
        <f>IF(AN304=0,””,IF(AN304&lt;MEDIAN(AN:AN),0,1))</f>
        <v>1</v>
      </c>
      <c r="AV304" s="38">
        <f t="shared" si="23"/>
        <v>1</v>
      </c>
      <c r="AW304" s="38">
        <f t="shared" si="24"/>
        <v>0</v>
      </c>
      <c r="AX304" s="38"/>
      <c r="AY304"/>
      <c r="AZ304">
        <v>4.9996153846153844</v>
      </c>
      <c r="BA304">
        <v>4.7397435897435907</v>
      </c>
      <c r="BB304">
        <v>4.4743589743589736</v>
      </c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 s="35"/>
    </row>
    <row r="305" spans="1:137" s="36" customFormat="1" x14ac:dyDescent="0.2">
      <c r="A305" s="1" t="s">
        <v>671</v>
      </c>
      <c r="B305" s="2" t="s">
        <v>672</v>
      </c>
      <c r="C305" s="2"/>
      <c r="D305" s="2"/>
      <c r="E305" s="2"/>
      <c r="F305" s="2">
        <f t="shared" si="25"/>
        <v>0</v>
      </c>
      <c r="G305" s="2">
        <v>0</v>
      </c>
      <c r="H305" s="3" t="s">
        <v>662</v>
      </c>
      <c r="I305" s="3">
        <v>4</v>
      </c>
      <c r="J305" s="3">
        <v>1</v>
      </c>
      <c r="K305" s="4">
        <v>9.5</v>
      </c>
      <c r="L305" s="16" t="s">
        <v>84</v>
      </c>
      <c r="M305" s="8"/>
      <c r="N305" s="8">
        <v>7</v>
      </c>
      <c r="O305" s="8"/>
      <c r="P305" s="8"/>
      <c r="Q305" s="8">
        <v>12</v>
      </c>
      <c r="R305" s="9">
        <v>0</v>
      </c>
      <c r="S305" s="8">
        <v>1</v>
      </c>
      <c r="T305" s="8"/>
      <c r="U305" s="8"/>
      <c r="V305" s="8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32"/>
      <c r="AN305" s="33"/>
      <c r="AO305" s="31"/>
      <c r="AP305" s="30"/>
      <c r="AQ305" s="21">
        <f t="shared" si="33"/>
        <v>0</v>
      </c>
      <c r="AR305" s="23">
        <v>105</v>
      </c>
      <c r="AS305" s="23">
        <v>4</v>
      </c>
      <c r="AT305" s="23">
        <v>25.5</v>
      </c>
      <c r="AU305" s="39" t="e">
        <f>IF(AN305=0,””,IF(AN305&lt;MEDIAN(AN:AN),0,1))</f>
        <v>#NAME?</v>
      </c>
      <c r="AV305" s="38">
        <f t="shared" si="23"/>
        <v>0</v>
      </c>
      <c r="AW305" s="38">
        <f t="shared" si="24"/>
        <v>0</v>
      </c>
      <c r="AX305" s="38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 s="35"/>
    </row>
    <row r="306" spans="1:137" s="36" customFormat="1" x14ac:dyDescent="0.2">
      <c r="A306" s="1" t="s">
        <v>673</v>
      </c>
      <c r="B306" s="2" t="s">
        <v>674</v>
      </c>
      <c r="C306" s="2"/>
      <c r="D306" s="2"/>
      <c r="E306" s="2"/>
      <c r="F306" s="2">
        <f t="shared" si="25"/>
        <v>0</v>
      </c>
      <c r="G306" s="2">
        <v>1</v>
      </c>
      <c r="H306" s="3" t="s">
        <v>662</v>
      </c>
      <c r="I306" s="3">
        <v>4</v>
      </c>
      <c r="J306" s="3">
        <v>1</v>
      </c>
      <c r="K306" s="4">
        <v>9.1</v>
      </c>
      <c r="L306" s="16" t="s">
        <v>106</v>
      </c>
      <c r="M306" s="8"/>
      <c r="N306" s="8"/>
      <c r="O306" s="8"/>
      <c r="P306" s="8"/>
      <c r="Q306" s="8"/>
      <c r="R306" s="9"/>
      <c r="S306" s="8"/>
      <c r="T306" s="8"/>
      <c r="U306" s="8"/>
      <c r="V306" s="8"/>
      <c r="W306" s="17">
        <v>6.1538461538461542</v>
      </c>
      <c r="X306" s="17">
        <v>6.2307692307692308</v>
      </c>
      <c r="Y306" s="17">
        <v>5.416666666666667</v>
      </c>
      <c r="Z306" s="17">
        <v>5.4615384615384617</v>
      </c>
      <c r="AA306" s="17">
        <v>6.2307692307692308</v>
      </c>
      <c r="AB306" s="17">
        <v>1.6153846153846154</v>
      </c>
      <c r="AC306" s="17">
        <v>3.9166666666666665</v>
      </c>
      <c r="AD306" s="17">
        <v>4</v>
      </c>
      <c r="AE306" s="17">
        <v>2.1666666666666665</v>
      </c>
      <c r="AF306" s="17">
        <v>3.6923076923076925</v>
      </c>
      <c r="AG306" s="17">
        <v>4.916666666666667</v>
      </c>
      <c r="AH306" s="17">
        <v>4.384615384615385</v>
      </c>
      <c r="AI306" s="17">
        <v>4.5384615384615383</v>
      </c>
      <c r="AJ306" s="17">
        <v>5.5454545454545459</v>
      </c>
      <c r="AK306" s="17">
        <v>4</v>
      </c>
      <c r="AL306" s="17">
        <v>4.5999999999999996</v>
      </c>
      <c r="AM306" s="116">
        <v>4.3</v>
      </c>
      <c r="AN306" s="117">
        <f>AVERAGE(AH306,AI306,AJ306,AM306)</f>
        <v>4.6921328671328677</v>
      </c>
      <c r="AO306" s="117">
        <f>AVERAGE(AC306:AG306)</f>
        <v>3.7384615384615385</v>
      </c>
      <c r="AP306" s="117">
        <f>AVERAGE(W306:AB306)</f>
        <v>5.1848290598290596</v>
      </c>
      <c r="AQ306" s="21">
        <f t="shared" si="33"/>
        <v>4.6171328671328675</v>
      </c>
      <c r="AR306" s="15">
        <v>117.5</v>
      </c>
      <c r="AS306" s="15">
        <v>44.5</v>
      </c>
      <c r="AT306" s="15">
        <v>141</v>
      </c>
      <c r="AU306" s="39">
        <f>IF(AN306=0,””,IF(AN306&lt;MEDIAN(AN:AN),0,1))</f>
        <v>1</v>
      </c>
      <c r="AV306" s="38">
        <f t="shared" si="23"/>
        <v>0</v>
      </c>
      <c r="AW306" s="38">
        <f t="shared" si="24"/>
        <v>1</v>
      </c>
      <c r="AX306" s="38"/>
      <c r="AY306"/>
      <c r="AZ306">
        <v>4.6921328671328677</v>
      </c>
      <c r="BA306">
        <v>3.7384615384615385</v>
      </c>
      <c r="BB306">
        <v>5.1848290598290596</v>
      </c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 s="35"/>
    </row>
    <row r="307" spans="1:137" s="36" customFormat="1" x14ac:dyDescent="0.2">
      <c r="A307" s="1" t="s">
        <v>675</v>
      </c>
      <c r="B307" s="2" t="s">
        <v>676</v>
      </c>
      <c r="C307" s="2"/>
      <c r="D307" s="2"/>
      <c r="E307" s="2"/>
      <c r="F307" s="2">
        <f t="shared" si="25"/>
        <v>0</v>
      </c>
      <c r="G307" s="2">
        <v>0</v>
      </c>
      <c r="H307" s="3" t="s">
        <v>662</v>
      </c>
      <c r="I307" s="3">
        <v>4</v>
      </c>
      <c r="J307" s="3">
        <v>1</v>
      </c>
      <c r="K307" s="4">
        <v>9.1999999999999993</v>
      </c>
      <c r="L307" s="16" t="s">
        <v>37</v>
      </c>
      <c r="M307" s="8"/>
      <c r="N307" s="8">
        <v>24</v>
      </c>
      <c r="O307" s="8">
        <v>7</v>
      </c>
      <c r="P307" s="8"/>
      <c r="Q307" s="8">
        <v>12</v>
      </c>
      <c r="R307" s="9">
        <v>1</v>
      </c>
      <c r="S307" s="8"/>
      <c r="T307" s="8"/>
      <c r="U307" s="8"/>
      <c r="V307" s="8"/>
      <c r="W307" s="17">
        <v>4.0769230769230766</v>
      </c>
      <c r="X307" s="17">
        <v>4.3076923076923075</v>
      </c>
      <c r="Y307" s="17">
        <v>4.4615384615384617</v>
      </c>
      <c r="Z307" s="17">
        <v>3.1538461538461537</v>
      </c>
      <c r="AA307" s="17">
        <v>5.4615384615384617</v>
      </c>
      <c r="AB307" s="17">
        <v>4.2307692307692308</v>
      </c>
      <c r="AC307" s="17">
        <v>5.166666666666667</v>
      </c>
      <c r="AD307" s="17">
        <v>4.25</v>
      </c>
      <c r="AE307" s="17">
        <v>3.75</v>
      </c>
      <c r="AF307" s="17">
        <v>4.3076923076923075</v>
      </c>
      <c r="AG307" s="17">
        <v>4.083333333333333</v>
      </c>
      <c r="AH307" s="17">
        <v>4.6923076923076925</v>
      </c>
      <c r="AI307" s="17">
        <v>5.0909090909090908</v>
      </c>
      <c r="AJ307" s="17">
        <v>5.083333333333333</v>
      </c>
      <c r="AK307" s="17">
        <v>4.625</v>
      </c>
      <c r="AL307" s="17">
        <v>5</v>
      </c>
      <c r="AM307" s="19">
        <v>4.7692307692307692</v>
      </c>
      <c r="AN307" s="20">
        <f>(AH307+AI307+AJ307+AK307+AL307)/5</f>
        <v>4.8983100233100227</v>
      </c>
      <c r="AO307" s="18">
        <f>(AC307+AD307+AE307+AF307+AG307)/5</f>
        <v>4.3115384615384613</v>
      </c>
      <c r="AP307" s="18">
        <f>(W307+X307+Y307+Z307+AA307+AB307)/6</f>
        <v>4.2820512820512819</v>
      </c>
      <c r="AQ307" s="21">
        <f t="shared" si="33"/>
        <v>4.8728875291375289</v>
      </c>
      <c r="AR307" s="15">
        <v>61.5</v>
      </c>
      <c r="AS307" s="15">
        <v>-42</v>
      </c>
      <c r="AT307" s="15">
        <v>22</v>
      </c>
      <c r="AU307" s="39">
        <f>IF(AN307=0,””,IF(AN307&lt;MEDIAN(AN:AN),0,1))</f>
        <v>1</v>
      </c>
      <c r="AV307" s="38">
        <f t="shared" si="23"/>
        <v>1</v>
      </c>
      <c r="AW307" s="38">
        <f t="shared" si="24"/>
        <v>0</v>
      </c>
      <c r="AX307" s="38"/>
      <c r="AY307"/>
      <c r="AZ307">
        <v>4.8983100233100227</v>
      </c>
      <c r="BA307">
        <v>4.3115384615384613</v>
      </c>
      <c r="BB307">
        <v>4.2820512820512819</v>
      </c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 s="35"/>
    </row>
    <row r="308" spans="1:137" s="36" customFormat="1" x14ac:dyDescent="0.2">
      <c r="A308" s="1" t="s">
        <v>677</v>
      </c>
      <c r="B308" s="2" t="s">
        <v>678</v>
      </c>
      <c r="C308" s="2"/>
      <c r="D308" s="2"/>
      <c r="E308" s="2"/>
      <c r="F308" s="2">
        <f t="shared" si="25"/>
        <v>0</v>
      </c>
      <c r="G308" s="2">
        <v>0</v>
      </c>
      <c r="H308" s="3" t="s">
        <v>662</v>
      </c>
      <c r="I308" s="3">
        <v>4</v>
      </c>
      <c r="J308" s="3">
        <v>1</v>
      </c>
      <c r="K308" s="4">
        <v>9.8000000000000007</v>
      </c>
      <c r="L308" s="16" t="s">
        <v>84</v>
      </c>
      <c r="M308" s="8"/>
      <c r="N308" s="8">
        <v>8</v>
      </c>
      <c r="O308" s="8"/>
      <c r="P308" s="8"/>
      <c r="Q308" s="8">
        <v>12</v>
      </c>
      <c r="R308" s="9">
        <v>0</v>
      </c>
      <c r="S308" s="8">
        <v>1</v>
      </c>
      <c r="T308" s="8"/>
      <c r="U308" s="8"/>
      <c r="V308" s="8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32"/>
      <c r="AN308" s="33"/>
      <c r="AO308" s="31"/>
      <c r="AP308" s="30"/>
      <c r="AQ308" s="21">
        <f t="shared" si="33"/>
        <v>0</v>
      </c>
      <c r="AR308" s="15">
        <v>-72</v>
      </c>
      <c r="AS308" s="15">
        <v>115.5</v>
      </c>
      <c r="AT308" s="15">
        <v>74</v>
      </c>
      <c r="AU308" s="39" t="e">
        <f>IF(AN308=0,””,IF(AN308&lt;MEDIAN(AN:AN),0,1))</f>
        <v>#NAME?</v>
      </c>
      <c r="AV308" s="38">
        <f t="shared" si="23"/>
        <v>0</v>
      </c>
      <c r="AW308" s="38">
        <f t="shared" si="24"/>
        <v>0</v>
      </c>
      <c r="AX308" s="3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 s="35"/>
    </row>
    <row r="309" spans="1:137" s="36" customFormat="1" x14ac:dyDescent="0.2">
      <c r="A309" s="1" t="s">
        <v>679</v>
      </c>
      <c r="B309" s="2" t="s">
        <v>680</v>
      </c>
      <c r="C309" s="2"/>
      <c r="D309" s="2"/>
      <c r="E309" s="2"/>
      <c r="F309" s="2">
        <f t="shared" si="25"/>
        <v>0</v>
      </c>
      <c r="G309" s="2">
        <v>1</v>
      </c>
      <c r="H309" s="3" t="s">
        <v>662</v>
      </c>
      <c r="I309" s="3">
        <v>4</v>
      </c>
      <c r="J309" s="3">
        <v>1</v>
      </c>
      <c r="K309" s="4">
        <v>9.6</v>
      </c>
      <c r="L309" s="16" t="s">
        <v>84</v>
      </c>
      <c r="M309" s="8"/>
      <c r="N309" s="8">
        <v>6</v>
      </c>
      <c r="O309" s="8">
        <v>8</v>
      </c>
      <c r="P309" s="8"/>
      <c r="Q309" s="8">
        <v>12</v>
      </c>
      <c r="R309" s="9">
        <v>0</v>
      </c>
      <c r="S309" s="8">
        <v>1</v>
      </c>
      <c r="T309" s="8"/>
      <c r="U309" s="8"/>
      <c r="V309" s="8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32"/>
      <c r="AN309" s="33"/>
      <c r="AO309" s="31"/>
      <c r="AP309" s="30"/>
      <c r="AQ309" s="21">
        <f t="shared" si="33"/>
        <v>0</v>
      </c>
      <c r="AR309" s="15">
        <v>90</v>
      </c>
      <c r="AS309" s="15">
        <v>41</v>
      </c>
      <c r="AT309" s="15">
        <v>259</v>
      </c>
      <c r="AU309" s="39" t="e">
        <f>IF(AN309=0,””,IF(AN309&lt;MEDIAN(AN:AN),0,1))</f>
        <v>#NAME?</v>
      </c>
      <c r="AV309" s="38">
        <f t="shared" si="23"/>
        <v>0</v>
      </c>
      <c r="AW309" s="38">
        <f t="shared" si="24"/>
        <v>0</v>
      </c>
      <c r="AX309" s="38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 s="35"/>
    </row>
    <row r="310" spans="1:137" s="36" customFormat="1" x14ac:dyDescent="0.2">
      <c r="A310" s="1" t="s">
        <v>681</v>
      </c>
      <c r="B310" s="2" t="s">
        <v>682</v>
      </c>
      <c r="C310" s="2"/>
      <c r="D310" s="2"/>
      <c r="E310" s="2"/>
      <c r="F310" s="2">
        <f t="shared" si="25"/>
        <v>0</v>
      </c>
      <c r="G310" s="2">
        <v>0</v>
      </c>
      <c r="H310" s="3" t="s">
        <v>683</v>
      </c>
      <c r="I310" s="3">
        <v>4</v>
      </c>
      <c r="J310" s="3">
        <v>1</v>
      </c>
      <c r="K310" s="4">
        <v>9.6</v>
      </c>
      <c r="L310" s="16" t="s">
        <v>84</v>
      </c>
      <c r="M310" s="8"/>
      <c r="N310" s="8">
        <v>9</v>
      </c>
      <c r="O310" s="8"/>
      <c r="P310" s="8"/>
      <c r="Q310" s="8">
        <v>12</v>
      </c>
      <c r="R310" s="9">
        <v>1</v>
      </c>
      <c r="S310" s="8"/>
      <c r="T310" s="8"/>
      <c r="U310" s="8"/>
      <c r="V310" s="8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32"/>
      <c r="AN310" s="33"/>
      <c r="AO310" s="31"/>
      <c r="AP310" s="30"/>
      <c r="AQ310" s="21">
        <f t="shared" si="33"/>
        <v>0</v>
      </c>
      <c r="AR310" s="15">
        <v>63</v>
      </c>
      <c r="AS310" s="15">
        <v>68.5</v>
      </c>
      <c r="AT310" s="15">
        <v>52</v>
      </c>
      <c r="AU310" s="39" t="e">
        <f>IF(AN310=0,””,IF(AN310&lt;MEDIAN(AN:AN),0,1))</f>
        <v>#NAME?</v>
      </c>
      <c r="AV310" s="38">
        <f t="shared" si="23"/>
        <v>0</v>
      </c>
      <c r="AW310" s="38">
        <f t="shared" si="24"/>
        <v>0</v>
      </c>
      <c r="AX310" s="38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 s="35"/>
    </row>
    <row r="311" spans="1:137" s="36" customFormat="1" x14ac:dyDescent="0.2">
      <c r="A311" s="1" t="s">
        <v>684</v>
      </c>
      <c r="B311" s="2" t="s">
        <v>685</v>
      </c>
      <c r="C311" s="2"/>
      <c r="D311" s="2"/>
      <c r="E311" s="2"/>
      <c r="F311" s="2">
        <f t="shared" si="25"/>
        <v>0</v>
      </c>
      <c r="G311" s="2">
        <v>1</v>
      </c>
      <c r="H311" s="3" t="s">
        <v>683</v>
      </c>
      <c r="I311" s="3">
        <v>4</v>
      </c>
      <c r="J311" s="3">
        <v>1</v>
      </c>
      <c r="K311" s="4">
        <v>9.4</v>
      </c>
      <c r="L311" s="16" t="s">
        <v>37</v>
      </c>
      <c r="M311" s="8"/>
      <c r="N311" s="8">
        <v>9</v>
      </c>
      <c r="O311" s="8"/>
      <c r="P311" s="8"/>
      <c r="Q311" s="8">
        <v>13</v>
      </c>
      <c r="R311" s="9">
        <v>0</v>
      </c>
      <c r="S311" s="8">
        <v>1</v>
      </c>
      <c r="T311" s="8"/>
      <c r="U311" s="8"/>
      <c r="V311" s="8"/>
      <c r="W311" s="17">
        <v>4.4615384615384617</v>
      </c>
      <c r="X311" s="17">
        <v>4</v>
      </c>
      <c r="Y311" s="17">
        <v>5.5384615384615383</v>
      </c>
      <c r="Z311" s="17">
        <v>4.7692307692307692</v>
      </c>
      <c r="AA311" s="17">
        <v>5.5384615384615383</v>
      </c>
      <c r="AB311" s="17">
        <v>3.3076923076923075</v>
      </c>
      <c r="AC311" s="17">
        <v>3.75</v>
      </c>
      <c r="AD311" s="17">
        <v>3.8333333333333335</v>
      </c>
      <c r="AE311" s="17">
        <v>4.166666666666667</v>
      </c>
      <c r="AF311" s="17">
        <v>5.9230769230769234</v>
      </c>
      <c r="AG311" s="17">
        <v>4.666666666666667</v>
      </c>
      <c r="AH311" s="17">
        <v>3.8461538461538463</v>
      </c>
      <c r="AI311" s="17">
        <v>5.0769230769230766</v>
      </c>
      <c r="AJ311" s="17">
        <v>6</v>
      </c>
      <c r="AK311" s="17">
        <v>4.125</v>
      </c>
      <c r="AL311" s="17">
        <v>3</v>
      </c>
      <c r="AM311" s="19">
        <v>3.6923076923076925</v>
      </c>
      <c r="AN311" s="20">
        <f t="shared" ref="AN311:AN316" si="34">(AH311+AI311+AJ311+AK311+AL311)/5</f>
        <v>4.4096153846153845</v>
      </c>
      <c r="AO311" s="18">
        <f t="shared" ref="AO311:AO316" si="35">(AC311+AD311+AE311+AF311+AG311)/5</f>
        <v>4.4679487179487181</v>
      </c>
      <c r="AP311" s="18">
        <f>(W311+X311+Y311+Z311+AA311+AB311)/6</f>
        <v>4.6025641025641022</v>
      </c>
      <c r="AQ311" s="21">
        <f t="shared" si="33"/>
        <v>4.7620192307692308</v>
      </c>
      <c r="AR311" s="15">
        <v>148</v>
      </c>
      <c r="AS311" s="15">
        <v>-18</v>
      </c>
      <c r="AT311" s="15">
        <v>91.5</v>
      </c>
      <c r="AU311" s="39">
        <f>IF(AN311=0,””,IF(AN311&lt;MEDIAN(AN:AN),0,1))</f>
        <v>0</v>
      </c>
      <c r="AV311" s="38">
        <f t="shared" si="23"/>
        <v>1</v>
      </c>
      <c r="AW311" s="38">
        <f t="shared" si="24"/>
        <v>1</v>
      </c>
      <c r="AX311" s="38"/>
      <c r="AY311"/>
      <c r="AZ311">
        <v>4.4096153846153845</v>
      </c>
      <c r="BA311">
        <v>4.4679487179487181</v>
      </c>
      <c r="BB311">
        <v>4.6025641025641022</v>
      </c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 s="35"/>
    </row>
    <row r="312" spans="1:137" s="36" customFormat="1" x14ac:dyDescent="0.2">
      <c r="A312" s="1" t="s">
        <v>686</v>
      </c>
      <c r="B312" s="2" t="s">
        <v>687</v>
      </c>
      <c r="C312" s="2"/>
      <c r="D312" s="2"/>
      <c r="E312" s="2"/>
      <c r="F312" s="2">
        <f t="shared" si="25"/>
        <v>0</v>
      </c>
      <c r="G312" s="2">
        <v>1</v>
      </c>
      <c r="H312" s="3" t="s">
        <v>683</v>
      </c>
      <c r="I312" s="3">
        <v>4</v>
      </c>
      <c r="J312" s="3">
        <v>1</v>
      </c>
      <c r="K312" s="4">
        <v>9.4</v>
      </c>
      <c r="L312" s="16" t="s">
        <v>37</v>
      </c>
      <c r="M312" s="8"/>
      <c r="N312" s="8">
        <v>9</v>
      </c>
      <c r="O312" s="8"/>
      <c r="P312" s="8"/>
      <c r="Q312" s="8">
        <v>12</v>
      </c>
      <c r="R312" s="9">
        <v>1</v>
      </c>
      <c r="S312" s="8"/>
      <c r="T312" s="8"/>
      <c r="U312" s="8"/>
      <c r="V312" s="8"/>
      <c r="W312" s="17">
        <v>4.615384615384615</v>
      </c>
      <c r="X312" s="17">
        <v>5.75</v>
      </c>
      <c r="Y312" s="17">
        <v>4.5384615384615383</v>
      </c>
      <c r="Z312" s="17">
        <v>4.0769230769230766</v>
      </c>
      <c r="AA312" s="17">
        <v>6.2307692307692308</v>
      </c>
      <c r="AB312" s="17">
        <v>5.0769230769230766</v>
      </c>
      <c r="AC312" s="17">
        <v>5.7272727272727275</v>
      </c>
      <c r="AD312" s="17">
        <v>4.833333333333333</v>
      </c>
      <c r="AE312" s="17">
        <v>5.2727272727272725</v>
      </c>
      <c r="AF312" s="17">
        <v>4.384615384615385</v>
      </c>
      <c r="AG312" s="17">
        <v>5.384615384615385</v>
      </c>
      <c r="AH312" s="17">
        <v>4.4615384615384617</v>
      </c>
      <c r="AI312" s="17">
        <v>5.5384615384615383</v>
      </c>
      <c r="AJ312" s="17">
        <v>5.666666666666667</v>
      </c>
      <c r="AK312" s="17">
        <v>4.375</v>
      </c>
      <c r="AL312" s="17">
        <v>4.2</v>
      </c>
      <c r="AM312" s="19">
        <v>4.3076923076923075</v>
      </c>
      <c r="AN312" s="20">
        <f t="shared" si="34"/>
        <v>4.8483333333333336</v>
      </c>
      <c r="AO312" s="18">
        <f t="shared" si="35"/>
        <v>5.1205128205128201</v>
      </c>
      <c r="AP312" s="18">
        <f>(W312+X312+Y312+Z312+AA312+AB312)/6</f>
        <v>5.0480769230769225</v>
      </c>
      <c r="AQ312" s="21">
        <f t="shared" si="33"/>
        <v>5.010416666666667</v>
      </c>
      <c r="AR312" s="15">
        <v>26</v>
      </c>
      <c r="AS312" s="15">
        <v>-63</v>
      </c>
      <c r="AT312" s="15">
        <v>51</v>
      </c>
      <c r="AU312" s="39">
        <f>IF(AN312=0,””,IF(AN312&lt;MEDIAN(AN:AN),0,1))</f>
        <v>1</v>
      </c>
      <c r="AV312" s="38">
        <f t="shared" si="23"/>
        <v>1</v>
      </c>
      <c r="AW312" s="38">
        <f t="shared" si="24"/>
        <v>1</v>
      </c>
      <c r="AX312" s="38"/>
      <c r="AY312"/>
      <c r="AZ312">
        <v>4.8483333333333336</v>
      </c>
      <c r="BA312">
        <v>5.1205128205128201</v>
      </c>
      <c r="BB312">
        <v>5.0480769230769225</v>
      </c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 s="35"/>
    </row>
    <row r="313" spans="1:137" s="36" customFormat="1" x14ac:dyDescent="0.2">
      <c r="A313" s="1" t="s">
        <v>688</v>
      </c>
      <c r="B313" s="2" t="s">
        <v>689</v>
      </c>
      <c r="C313" s="2"/>
      <c r="D313" s="2"/>
      <c r="E313" s="2"/>
      <c r="F313" s="2">
        <f t="shared" si="25"/>
        <v>0</v>
      </c>
      <c r="G313" s="2">
        <v>1</v>
      </c>
      <c r="H313" s="3" t="s">
        <v>683</v>
      </c>
      <c r="I313" s="3">
        <v>4</v>
      </c>
      <c r="J313" s="3">
        <v>1</v>
      </c>
      <c r="K313" s="4">
        <v>9.6</v>
      </c>
      <c r="L313" s="16" t="s">
        <v>37</v>
      </c>
      <c r="M313" s="8"/>
      <c r="N313" s="8">
        <v>6</v>
      </c>
      <c r="O313" s="8">
        <v>9</v>
      </c>
      <c r="P313" s="8"/>
      <c r="Q313" s="8">
        <v>12</v>
      </c>
      <c r="R313" s="9">
        <v>1</v>
      </c>
      <c r="S313" s="8"/>
      <c r="T313" s="8"/>
      <c r="U313" s="8"/>
      <c r="V313" s="8"/>
      <c r="W313" s="17">
        <v>4.6923076923076925</v>
      </c>
      <c r="X313" s="17">
        <v>4.6923076923076925</v>
      </c>
      <c r="Y313" s="17">
        <v>5.3076923076923075</v>
      </c>
      <c r="Z313" s="17">
        <v>3.7692307692307692</v>
      </c>
      <c r="AA313" s="17">
        <v>6.4615384615384617</v>
      </c>
      <c r="AB313" s="17">
        <v>3.8461538461538463</v>
      </c>
      <c r="AC313" s="17">
        <v>5.5</v>
      </c>
      <c r="AD313" s="17">
        <v>4.916666666666667</v>
      </c>
      <c r="AE313" s="17">
        <v>5.333333333333333</v>
      </c>
      <c r="AF313" s="17">
        <v>5.1538461538461542</v>
      </c>
      <c r="AG313" s="17">
        <v>3.2307692307692308</v>
      </c>
      <c r="AH313" s="17">
        <v>4.5384615384615383</v>
      </c>
      <c r="AI313" s="17">
        <v>4.615384615384615</v>
      </c>
      <c r="AJ313" s="17">
        <v>5.5</v>
      </c>
      <c r="AK313" s="17">
        <v>5.125</v>
      </c>
      <c r="AL313" s="17">
        <v>3.6</v>
      </c>
      <c r="AM313" s="19">
        <v>4.5384615384615383</v>
      </c>
      <c r="AN313" s="20">
        <f t="shared" si="34"/>
        <v>4.6757692307692311</v>
      </c>
      <c r="AO313" s="18">
        <f t="shared" si="35"/>
        <v>4.8269230769230766</v>
      </c>
      <c r="AP313" s="18">
        <f>(W313+X313+Y313+Z313+AA313+AB313)/6</f>
        <v>4.7948717948717956</v>
      </c>
      <c r="AQ313" s="21">
        <f t="shared" si="33"/>
        <v>4.9447115384615383</v>
      </c>
      <c r="AR313" s="23">
        <v>69</v>
      </c>
      <c r="AS313" s="23">
        <v>58</v>
      </c>
      <c r="AT313" s="23">
        <v>-10.5</v>
      </c>
      <c r="AU313" s="39">
        <f>IF(AN313=0,””,IF(AN313&lt;MEDIAN(AN:AN),0,1))</f>
        <v>0</v>
      </c>
      <c r="AV313" s="38">
        <f t="shared" si="23"/>
        <v>1</v>
      </c>
      <c r="AW313" s="38">
        <f t="shared" si="24"/>
        <v>1</v>
      </c>
      <c r="AX313" s="38"/>
      <c r="AY313"/>
      <c r="AZ313">
        <v>4.6757692307692311</v>
      </c>
      <c r="BA313">
        <v>4.8269230769230766</v>
      </c>
      <c r="BB313">
        <v>4.7948717948717956</v>
      </c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 s="35"/>
    </row>
    <row r="314" spans="1:137" s="36" customFormat="1" x14ac:dyDescent="0.2">
      <c r="A314" s="1" t="s">
        <v>690</v>
      </c>
      <c r="B314" s="2" t="s">
        <v>691</v>
      </c>
      <c r="C314" s="2"/>
      <c r="D314" s="2"/>
      <c r="E314" s="2"/>
      <c r="F314" s="2">
        <f t="shared" si="25"/>
        <v>0</v>
      </c>
      <c r="G314" s="2">
        <v>0</v>
      </c>
      <c r="H314" s="3" t="s">
        <v>683</v>
      </c>
      <c r="I314" s="3">
        <v>4</v>
      </c>
      <c r="J314" s="3">
        <v>1</v>
      </c>
      <c r="K314" s="4">
        <v>9.6999999999999993</v>
      </c>
      <c r="L314" s="16" t="s">
        <v>37</v>
      </c>
      <c r="M314" s="8"/>
      <c r="N314" s="8">
        <v>8</v>
      </c>
      <c r="O314" s="8"/>
      <c r="P314" s="8"/>
      <c r="Q314" s="8">
        <v>12</v>
      </c>
      <c r="R314" s="9">
        <v>1</v>
      </c>
      <c r="S314" s="8"/>
      <c r="T314" s="8"/>
      <c r="U314" s="8"/>
      <c r="V314" s="8"/>
      <c r="W314" s="17">
        <v>4.4615384615384617</v>
      </c>
      <c r="X314" s="17">
        <v>4.5384615384615383</v>
      </c>
      <c r="Y314" s="17">
        <v>3.8461538461538463</v>
      </c>
      <c r="Z314" s="17">
        <v>4.8461538461538458</v>
      </c>
      <c r="AA314" s="17">
        <v>5.8461538461538458</v>
      </c>
      <c r="AB314" s="17">
        <v>2.6923076923076925</v>
      </c>
      <c r="AC314" s="17">
        <v>5.083333333333333</v>
      </c>
      <c r="AD314" s="17">
        <v>4.25</v>
      </c>
      <c r="AE314" s="17">
        <v>4.083333333333333</v>
      </c>
      <c r="AF314" s="17">
        <v>4.6923076923076925</v>
      </c>
      <c r="AG314" s="17">
        <v>5.2307692307692308</v>
      </c>
      <c r="AH314" s="17">
        <v>5.615384615384615</v>
      </c>
      <c r="AI314" s="17">
        <v>5.1538461538461542</v>
      </c>
      <c r="AJ314" s="17">
        <v>4.75</v>
      </c>
      <c r="AK314" s="17">
        <v>4.4444444444444446</v>
      </c>
      <c r="AL314" s="17">
        <v>4.4000000000000004</v>
      </c>
      <c r="AM314" s="19">
        <v>4.4222222222222225</v>
      </c>
      <c r="AN314" s="20">
        <f t="shared" si="34"/>
        <v>4.8727350427350427</v>
      </c>
      <c r="AO314" s="18">
        <f t="shared" si="35"/>
        <v>4.6679487179487174</v>
      </c>
      <c r="AP314" s="18">
        <f>AVERAGE(W314:AB314)</f>
        <v>4.3717948717948723</v>
      </c>
      <c r="AQ314" s="21">
        <f t="shared" si="33"/>
        <v>4.9909188034188041</v>
      </c>
      <c r="AR314" s="15">
        <v>16.5</v>
      </c>
      <c r="AS314" s="15">
        <v>20</v>
      </c>
      <c r="AT314" s="15">
        <v>77.5</v>
      </c>
      <c r="AU314" s="39">
        <f>IF(AN314=0,””,IF(AN314&lt;MEDIAN(AN:AN),0,1))</f>
        <v>1</v>
      </c>
      <c r="AV314" s="38">
        <f t="shared" si="23"/>
        <v>1</v>
      </c>
      <c r="AW314" s="38">
        <f t="shared" si="24"/>
        <v>0</v>
      </c>
      <c r="AX314" s="38"/>
      <c r="AY314"/>
      <c r="AZ314">
        <v>4.8727350427350427</v>
      </c>
      <c r="BA314">
        <v>4.6679487179487174</v>
      </c>
      <c r="BB314">
        <v>4.3717948717948723</v>
      </c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 s="35"/>
    </row>
    <row r="315" spans="1:137" s="36" customFormat="1" x14ac:dyDescent="0.2">
      <c r="A315" s="1" t="s">
        <v>692</v>
      </c>
      <c r="B315" s="2" t="s">
        <v>693</v>
      </c>
      <c r="C315" s="2"/>
      <c r="D315" s="2"/>
      <c r="E315" s="2"/>
      <c r="F315" s="2">
        <f t="shared" si="25"/>
        <v>0</v>
      </c>
      <c r="G315" s="2">
        <v>0</v>
      </c>
      <c r="H315" s="3" t="s">
        <v>683</v>
      </c>
      <c r="I315" s="3">
        <v>4</v>
      </c>
      <c r="J315" s="3">
        <v>1</v>
      </c>
      <c r="K315" s="4">
        <v>9.6999999999999993</v>
      </c>
      <c r="L315" s="16" t="s">
        <v>37</v>
      </c>
      <c r="M315" s="8"/>
      <c r="N315" s="8">
        <v>8</v>
      </c>
      <c r="O315" s="8"/>
      <c r="P315" s="8"/>
      <c r="Q315" s="8">
        <v>10</v>
      </c>
      <c r="R315" s="9">
        <v>1</v>
      </c>
      <c r="S315" s="8"/>
      <c r="T315" s="8"/>
      <c r="U315" s="8"/>
      <c r="V315" s="8"/>
      <c r="W315" s="17">
        <v>3.75</v>
      </c>
      <c r="X315" s="17">
        <v>4.615384615384615</v>
      </c>
      <c r="Y315" s="17">
        <v>4.8461538461538458</v>
      </c>
      <c r="Z315" s="17">
        <v>4.2307692307692308</v>
      </c>
      <c r="AA315" s="17">
        <v>5.1538461538461542</v>
      </c>
      <c r="AB315" s="17">
        <v>4.4615384615384617</v>
      </c>
      <c r="AC315" s="17">
        <v>4.416666666666667</v>
      </c>
      <c r="AD315" s="17">
        <v>4.5</v>
      </c>
      <c r="AE315" s="17">
        <v>4.3636363636363633</v>
      </c>
      <c r="AF315" s="17">
        <v>4.0769230769230766</v>
      </c>
      <c r="AG315" s="17">
        <v>4.916666666666667</v>
      </c>
      <c r="AH315" s="17">
        <v>5.384615384615385</v>
      </c>
      <c r="AI315" s="17">
        <v>5.384615384615385</v>
      </c>
      <c r="AJ315" s="17">
        <v>5.333333333333333</v>
      </c>
      <c r="AK315" s="17">
        <v>4.125</v>
      </c>
      <c r="AL315" s="17">
        <v>4.5999999999999996</v>
      </c>
      <c r="AM315" s="19">
        <v>4.3076923076923075</v>
      </c>
      <c r="AN315" s="20">
        <f t="shared" si="34"/>
        <v>4.9655128205128207</v>
      </c>
      <c r="AO315" s="18">
        <f t="shared" si="35"/>
        <v>4.4547785547785548</v>
      </c>
      <c r="AP315" s="18">
        <f>(W315+X315+Y315+Z315+AA315+AB315)/6</f>
        <v>4.5096153846153841</v>
      </c>
      <c r="AQ315" s="21">
        <f t="shared" si="33"/>
        <v>5.0568910256410255</v>
      </c>
      <c r="AR315" s="15">
        <v>44.5</v>
      </c>
      <c r="AS315" s="15">
        <v>-34.5</v>
      </c>
      <c r="AT315" s="15">
        <v>65.5</v>
      </c>
      <c r="AU315" s="39">
        <f>IF(AN315=0,””,IF(AN315&lt;MEDIAN(AN:AN),0,1))</f>
        <v>1</v>
      </c>
      <c r="AV315" s="38">
        <f t="shared" si="23"/>
        <v>1</v>
      </c>
      <c r="AW315" s="38">
        <f t="shared" si="24"/>
        <v>0</v>
      </c>
      <c r="AX315" s="38"/>
      <c r="AY315"/>
      <c r="AZ315">
        <v>4.9655128205128207</v>
      </c>
      <c r="BA315">
        <v>4.4547785547785548</v>
      </c>
      <c r="BB315">
        <v>4.5096153846153841</v>
      </c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 s="35"/>
    </row>
    <row r="316" spans="1:137" s="36" customFormat="1" x14ac:dyDescent="0.2">
      <c r="A316" s="1" t="s">
        <v>694</v>
      </c>
      <c r="B316" s="2" t="s">
        <v>695</v>
      </c>
      <c r="C316" s="2"/>
      <c r="D316" s="2"/>
      <c r="E316" s="2"/>
      <c r="F316" s="2">
        <f t="shared" si="25"/>
        <v>0</v>
      </c>
      <c r="G316" s="2">
        <v>1</v>
      </c>
      <c r="H316" s="3" t="s">
        <v>683</v>
      </c>
      <c r="I316" s="3">
        <v>4</v>
      </c>
      <c r="J316" s="3">
        <v>1</v>
      </c>
      <c r="K316" s="4">
        <v>8.9</v>
      </c>
      <c r="L316" s="16" t="s">
        <v>37</v>
      </c>
      <c r="M316" s="8"/>
      <c r="N316" s="8">
        <v>7</v>
      </c>
      <c r="O316" s="8"/>
      <c r="P316" s="8"/>
      <c r="Q316" s="8">
        <v>11</v>
      </c>
      <c r="R316" s="9">
        <v>0</v>
      </c>
      <c r="S316" s="8">
        <v>1</v>
      </c>
      <c r="T316" s="8"/>
      <c r="U316" s="8"/>
      <c r="V316" s="8"/>
      <c r="W316" s="17">
        <v>3.2307692307692308</v>
      </c>
      <c r="X316" s="17">
        <v>4.7692307692307692</v>
      </c>
      <c r="Y316" s="17">
        <v>3.9230769230769229</v>
      </c>
      <c r="Z316" s="17">
        <v>4.4615384615384617</v>
      </c>
      <c r="AA316" s="17">
        <v>5.3076923076923075</v>
      </c>
      <c r="AB316" s="17">
        <v>2.4615384615384617</v>
      </c>
      <c r="AC316" s="17">
        <v>3.0909090909090908</v>
      </c>
      <c r="AD316" s="17">
        <v>4.0909090909090908</v>
      </c>
      <c r="AE316" s="17">
        <v>4.333333333333333</v>
      </c>
      <c r="AF316" s="17">
        <v>5.4615384615384617</v>
      </c>
      <c r="AG316" s="17">
        <v>4.384615384615385</v>
      </c>
      <c r="AH316" s="17">
        <v>4.3076923076923075</v>
      </c>
      <c r="AI316" s="17">
        <v>4.916666666666667</v>
      </c>
      <c r="AJ316" s="17">
        <v>4.75</v>
      </c>
      <c r="AK316" s="17">
        <v>3.75</v>
      </c>
      <c r="AL316" s="17">
        <v>3.4</v>
      </c>
      <c r="AM316" s="19">
        <v>3.6153846153846154</v>
      </c>
      <c r="AN316" s="20">
        <f t="shared" si="34"/>
        <v>4.2248717948717944</v>
      </c>
      <c r="AO316" s="18">
        <f t="shared" si="35"/>
        <v>4.2722610722610721</v>
      </c>
      <c r="AP316" s="18">
        <f>(W316+X316+Y316+Z316+AA316+AB316)/6</f>
        <v>4.0256410256410255</v>
      </c>
      <c r="AQ316" s="21">
        <f t="shared" si="33"/>
        <v>4.4310897435897436</v>
      </c>
      <c r="AR316" s="15">
        <v>27</v>
      </c>
      <c r="AS316" s="15">
        <v>-40.5</v>
      </c>
      <c r="AT316" s="15">
        <v>-15</v>
      </c>
      <c r="AU316" s="39">
        <f>IF(AN316=0,””,IF(AN316&lt;MEDIAN(AN:AN),0,1))</f>
        <v>0</v>
      </c>
      <c r="AV316" s="38">
        <f t="shared" si="23"/>
        <v>0</v>
      </c>
      <c r="AW316" s="38">
        <f t="shared" si="24"/>
        <v>0</v>
      </c>
      <c r="AX316" s="38"/>
      <c r="AY316"/>
      <c r="AZ316">
        <v>4.2248717948717944</v>
      </c>
      <c r="BA316">
        <v>4.2722610722610721</v>
      </c>
      <c r="BB316">
        <v>4.0256410256410255</v>
      </c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 s="35"/>
    </row>
    <row r="317" spans="1:137" s="36" customFormat="1" x14ac:dyDescent="0.2">
      <c r="A317" s="1" t="s">
        <v>696</v>
      </c>
      <c r="B317" s="2" t="s">
        <v>697</v>
      </c>
      <c r="C317" s="2"/>
      <c r="D317" s="2"/>
      <c r="E317" s="2"/>
      <c r="F317" s="2">
        <f t="shared" si="25"/>
        <v>0</v>
      </c>
      <c r="G317" s="2">
        <v>0</v>
      </c>
      <c r="H317" s="3" t="s">
        <v>683</v>
      </c>
      <c r="I317" s="3">
        <v>4</v>
      </c>
      <c r="J317" s="3">
        <v>1</v>
      </c>
      <c r="K317" s="4">
        <v>9.6999999999999993</v>
      </c>
      <c r="L317" s="16" t="s">
        <v>633</v>
      </c>
      <c r="M317" s="8"/>
      <c r="N317" s="8"/>
      <c r="O317" s="8"/>
      <c r="P317" s="8"/>
      <c r="Q317" s="8"/>
      <c r="R317" s="9"/>
      <c r="S317" s="8"/>
      <c r="T317" s="8"/>
      <c r="U317" s="8"/>
      <c r="V317" s="8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32"/>
      <c r="AN317" s="33"/>
      <c r="AO317" s="31"/>
      <c r="AP317" s="30"/>
      <c r="AQ317" s="21">
        <f t="shared" si="33"/>
        <v>0</v>
      </c>
      <c r="AR317" s="15">
        <v>191</v>
      </c>
      <c r="AS317" s="15">
        <v>130</v>
      </c>
      <c r="AT317" s="15">
        <v>-31</v>
      </c>
      <c r="AU317" s="39" t="e">
        <f>IF(AN317=0,””,IF(AN317&lt;MEDIAN(AN:AN),0,1))</f>
        <v>#NAME?</v>
      </c>
      <c r="AV317" s="38">
        <f t="shared" si="23"/>
        <v>0</v>
      </c>
      <c r="AW317" s="38">
        <f t="shared" si="24"/>
        <v>0</v>
      </c>
      <c r="AX317" s="38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 s="35"/>
    </row>
    <row r="318" spans="1:137" s="36" customFormat="1" x14ac:dyDescent="0.2">
      <c r="A318" s="1" t="s">
        <v>698</v>
      </c>
      <c r="B318" s="2" t="s">
        <v>699</v>
      </c>
      <c r="C318" s="2"/>
      <c r="D318" s="2"/>
      <c r="E318" s="2"/>
      <c r="F318" s="2">
        <f t="shared" si="25"/>
        <v>0</v>
      </c>
      <c r="G318" s="2">
        <v>0</v>
      </c>
      <c r="H318" s="3" t="s">
        <v>683</v>
      </c>
      <c r="I318" s="3">
        <v>4</v>
      </c>
      <c r="J318" s="3">
        <v>1</v>
      </c>
      <c r="K318" s="4">
        <v>9.6999999999999993</v>
      </c>
      <c r="L318" s="16" t="s">
        <v>37</v>
      </c>
      <c r="M318" s="8"/>
      <c r="N318" s="8">
        <v>8</v>
      </c>
      <c r="O318" s="8"/>
      <c r="P318" s="8"/>
      <c r="Q318" s="8">
        <v>11</v>
      </c>
      <c r="R318" s="9">
        <v>1</v>
      </c>
      <c r="S318" s="8"/>
      <c r="T318" s="8"/>
      <c r="U318" s="8"/>
      <c r="V318" s="8"/>
      <c r="W318" s="17">
        <v>3.9230769230769229</v>
      </c>
      <c r="X318" s="17">
        <v>5.2307692307692308</v>
      </c>
      <c r="Y318" s="17">
        <v>3.9166666666666665</v>
      </c>
      <c r="Z318" s="17">
        <v>3.6153846153846154</v>
      </c>
      <c r="AA318" s="17">
        <v>5.7692307692307692</v>
      </c>
      <c r="AB318" s="17">
        <v>4.3076923076923075</v>
      </c>
      <c r="AC318" s="17">
        <v>4.916666666666667</v>
      </c>
      <c r="AD318" s="17">
        <v>4.416666666666667</v>
      </c>
      <c r="AE318" s="17">
        <v>4.666666666666667</v>
      </c>
      <c r="AF318" s="17">
        <v>4.8461538461538458</v>
      </c>
      <c r="AG318" s="17">
        <v>5.1538461538461542</v>
      </c>
      <c r="AH318" s="17">
        <v>6.1538461538461542</v>
      </c>
      <c r="AI318" s="17">
        <v>5.6923076923076925</v>
      </c>
      <c r="AJ318" s="17">
        <v>5.083333333333333</v>
      </c>
      <c r="AK318" s="17">
        <v>5.25</v>
      </c>
      <c r="AL318" s="17">
        <v>5</v>
      </c>
      <c r="AM318" s="19">
        <v>5.1538461538461542</v>
      </c>
      <c r="AN318" s="20">
        <f>(AH318+AI318+AJ318+AK318+AL318)/5</f>
        <v>5.4358974358974361</v>
      </c>
      <c r="AO318" s="18">
        <f>(AC318+AD318+AE318+AF318+AG318)/5</f>
        <v>4.8</v>
      </c>
      <c r="AP318" s="18">
        <f>(W318+X318+Y318+Z318+AA318+AB318)/6</f>
        <v>4.4604700854700852</v>
      </c>
      <c r="AQ318" s="21">
        <f t="shared" si="33"/>
        <v>5.5448717948717947</v>
      </c>
      <c r="AR318" s="15">
        <v>92.5</v>
      </c>
      <c r="AS318" s="15">
        <v>69</v>
      </c>
      <c r="AT318" s="15">
        <v>120</v>
      </c>
      <c r="AU318" s="39">
        <f>IF(AN318=0,””,IF(AN318&lt;MEDIAN(AN:AN),0,1))</f>
        <v>1</v>
      </c>
      <c r="AV318" s="38">
        <f t="shared" si="23"/>
        <v>1</v>
      </c>
      <c r="AW318" s="38">
        <f t="shared" si="24"/>
        <v>0</v>
      </c>
      <c r="AX318" s="38"/>
      <c r="AY318"/>
      <c r="AZ318">
        <v>5.4358974358974361</v>
      </c>
      <c r="BA318">
        <v>4.8</v>
      </c>
      <c r="BB318">
        <v>4.4604700854700852</v>
      </c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 s="35"/>
    </row>
    <row r="319" spans="1:137" s="36" customFormat="1" x14ac:dyDescent="0.2">
      <c r="A319" s="1" t="s">
        <v>700</v>
      </c>
      <c r="B319" s="2" t="s">
        <v>701</v>
      </c>
      <c r="C319" s="2"/>
      <c r="D319" s="2"/>
      <c r="E319" s="2"/>
      <c r="F319" s="2">
        <f t="shared" si="25"/>
        <v>0</v>
      </c>
      <c r="G319" s="2">
        <v>0</v>
      </c>
      <c r="H319" s="3" t="s">
        <v>683</v>
      </c>
      <c r="I319" s="3">
        <v>4</v>
      </c>
      <c r="J319" s="3">
        <v>1</v>
      </c>
      <c r="K319" s="4">
        <v>9.6</v>
      </c>
      <c r="L319" s="16" t="s">
        <v>84</v>
      </c>
      <c r="M319" s="8"/>
      <c r="N319" s="8">
        <v>9</v>
      </c>
      <c r="O319" s="8"/>
      <c r="P319" s="8"/>
      <c r="Q319" s="8">
        <v>10</v>
      </c>
      <c r="R319" s="9">
        <v>1</v>
      </c>
      <c r="S319" s="8"/>
      <c r="T319" s="8"/>
      <c r="U319" s="8"/>
      <c r="V319" s="8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32"/>
      <c r="AN319" s="33"/>
      <c r="AO319" s="31"/>
      <c r="AP319" s="30"/>
      <c r="AQ319" s="21">
        <f t="shared" si="33"/>
        <v>0</v>
      </c>
      <c r="AR319" s="22">
        <v>137</v>
      </c>
      <c r="AS319" s="22">
        <v>76</v>
      </c>
      <c r="AT319" s="22">
        <v>-19</v>
      </c>
      <c r="AU319" s="39" t="e">
        <f>IF(AN319=0,””,IF(AN319&lt;MEDIAN(AN:AN),0,1))</f>
        <v>#NAME?</v>
      </c>
      <c r="AV319" s="38">
        <f t="shared" si="23"/>
        <v>0</v>
      </c>
      <c r="AW319" s="38">
        <f t="shared" si="24"/>
        <v>0</v>
      </c>
      <c r="AX319" s="38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 s="35"/>
    </row>
    <row r="320" spans="1:137" s="36" customFormat="1" x14ac:dyDescent="0.2">
      <c r="A320" s="1" t="s">
        <v>702</v>
      </c>
      <c r="B320" s="2" t="s">
        <v>703</v>
      </c>
      <c r="C320" s="2"/>
      <c r="D320" s="2"/>
      <c r="E320" s="2"/>
      <c r="F320" s="2">
        <f t="shared" si="25"/>
        <v>0</v>
      </c>
      <c r="G320" s="2">
        <v>1</v>
      </c>
      <c r="H320" s="3" t="s">
        <v>683</v>
      </c>
      <c r="I320" s="3">
        <v>4</v>
      </c>
      <c r="J320" s="3">
        <v>1</v>
      </c>
      <c r="K320" s="4">
        <v>9.3000000000000007</v>
      </c>
      <c r="L320" s="16" t="s">
        <v>37</v>
      </c>
      <c r="M320" s="8"/>
      <c r="N320" s="8">
        <v>7</v>
      </c>
      <c r="O320" s="8"/>
      <c r="P320" s="8"/>
      <c r="Q320" s="8">
        <v>12</v>
      </c>
      <c r="R320" s="9">
        <v>1</v>
      </c>
      <c r="S320" s="8"/>
      <c r="T320" s="8"/>
      <c r="U320" s="8"/>
      <c r="V320" s="8"/>
      <c r="W320" s="17">
        <v>4.4615384615384617</v>
      </c>
      <c r="X320" s="17">
        <v>5.4615384615384617</v>
      </c>
      <c r="Y320" s="17">
        <v>3.8461538461538463</v>
      </c>
      <c r="Z320" s="17">
        <v>5.3076923076923075</v>
      </c>
      <c r="AA320" s="17">
        <v>6</v>
      </c>
      <c r="AB320" s="17">
        <v>1.5384615384615385</v>
      </c>
      <c r="AC320" s="17">
        <v>3</v>
      </c>
      <c r="AD320" s="17">
        <v>4.25</v>
      </c>
      <c r="AE320" s="17">
        <v>4.166666666666667</v>
      </c>
      <c r="AF320" s="17">
        <v>5</v>
      </c>
      <c r="AG320" s="17">
        <v>5.8461538461538458</v>
      </c>
      <c r="AH320" s="17">
        <v>4.3076923076923075</v>
      </c>
      <c r="AI320" s="17">
        <v>5.7692307692307692</v>
      </c>
      <c r="AJ320" s="17">
        <v>3.9166666666666665</v>
      </c>
      <c r="AK320" s="17">
        <v>5.625</v>
      </c>
      <c r="AL320" s="17">
        <v>4.4000000000000004</v>
      </c>
      <c r="AM320" s="19">
        <v>5.1538461538461542</v>
      </c>
      <c r="AN320" s="20">
        <f>(AH320+AI320+AJ320+AK320+AL320)/5</f>
        <v>4.8037179487179484</v>
      </c>
      <c r="AO320" s="18">
        <f>(AC320+AD320+AE320+AF320+AG320)/5</f>
        <v>4.4525641025641027</v>
      </c>
      <c r="AP320" s="18">
        <f>(W320+X320+Y320+Z320+AA320+AB320)/6</f>
        <v>4.4358974358974361</v>
      </c>
      <c r="AQ320" s="21">
        <f t="shared" si="33"/>
        <v>4.9046474358974361</v>
      </c>
      <c r="AR320" s="15">
        <v>61</v>
      </c>
      <c r="AS320" s="15">
        <v>109.5</v>
      </c>
      <c r="AT320" s="15">
        <v>87</v>
      </c>
      <c r="AU320" s="39">
        <f>IF(AN320=0,””,IF(AN320&lt;MEDIAN(AN:AN),0,1))</f>
        <v>1</v>
      </c>
      <c r="AV320" s="38">
        <f t="shared" si="23"/>
        <v>1</v>
      </c>
      <c r="AW320" s="38">
        <f t="shared" si="24"/>
        <v>0</v>
      </c>
      <c r="AX320" s="38"/>
      <c r="AY320"/>
      <c r="AZ320">
        <v>4.8037179487179484</v>
      </c>
      <c r="BA320">
        <v>4.4525641025641027</v>
      </c>
      <c r="BB320">
        <v>4.4358974358974361</v>
      </c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 s="35"/>
    </row>
    <row r="321" spans="1:137" s="36" customFormat="1" x14ac:dyDescent="0.2">
      <c r="A321" s="1" t="s">
        <v>704</v>
      </c>
      <c r="B321" s="2" t="s">
        <v>705</v>
      </c>
      <c r="C321" s="2"/>
      <c r="D321" s="2"/>
      <c r="E321" s="2"/>
      <c r="F321" s="2">
        <f t="shared" si="25"/>
        <v>0</v>
      </c>
      <c r="G321" s="2">
        <v>1</v>
      </c>
      <c r="H321" s="3" t="s">
        <v>706</v>
      </c>
      <c r="I321" s="3">
        <v>4</v>
      </c>
      <c r="J321" s="3">
        <v>2</v>
      </c>
      <c r="K321" s="4">
        <v>9.6999999999999993</v>
      </c>
      <c r="L321" s="16" t="s">
        <v>37</v>
      </c>
      <c r="M321" s="8"/>
      <c r="N321" s="8">
        <v>9</v>
      </c>
      <c r="O321" s="8"/>
      <c r="P321" s="8"/>
      <c r="Q321" s="8">
        <v>12</v>
      </c>
      <c r="R321" s="9">
        <v>1</v>
      </c>
      <c r="S321" s="8"/>
      <c r="T321" s="8"/>
      <c r="U321" s="8"/>
      <c r="V321" s="8"/>
      <c r="W321" s="17">
        <v>3.4166666666666665</v>
      </c>
      <c r="X321" s="17">
        <v>6</v>
      </c>
      <c r="Y321" s="17">
        <v>5.0769230769230766</v>
      </c>
      <c r="Z321" s="17">
        <v>4.384615384615385</v>
      </c>
      <c r="AA321" s="17">
        <v>5.8461538461538458</v>
      </c>
      <c r="AB321" s="17">
        <v>2.3076923076923075</v>
      </c>
      <c r="AC321" s="17">
        <v>2.8333333333333335</v>
      </c>
      <c r="AD321" s="17">
        <v>2.1666666666666665</v>
      </c>
      <c r="AE321" s="17">
        <v>2.75</v>
      </c>
      <c r="AF321" s="17">
        <v>2.4615384615384617</v>
      </c>
      <c r="AG321" s="17">
        <v>5.384615384615385</v>
      </c>
      <c r="AH321" s="17">
        <v>6.3076923076923075</v>
      </c>
      <c r="AI321" s="17">
        <v>5.0909090909090908</v>
      </c>
      <c r="AJ321" s="17">
        <v>6.333333333333333</v>
      </c>
      <c r="AK321" s="17">
        <v>6.5</v>
      </c>
      <c r="AL321" s="17">
        <v>5.6</v>
      </c>
      <c r="AM321" s="19">
        <v>6.1538461538461542</v>
      </c>
      <c r="AN321" s="20">
        <f>(AH321+AI321+AJ321+AK321+AL321)/5</f>
        <v>5.9663869463869457</v>
      </c>
      <c r="AO321" s="18">
        <f>(AC321+AD321+AE321+AF321+AG321)/5</f>
        <v>3.1192307692307693</v>
      </c>
      <c r="AP321" s="18">
        <f>(W321+X321+Y321+Z321+AA321+AB321)/6</f>
        <v>4.5053418803418799</v>
      </c>
      <c r="AQ321" s="21">
        <f t="shared" si="33"/>
        <v>6.0579836829836831</v>
      </c>
      <c r="AR321" s="15">
        <v>23.5</v>
      </c>
      <c r="AS321" s="15">
        <v>126.5</v>
      </c>
      <c r="AT321" s="15">
        <v>106</v>
      </c>
      <c r="AU321" s="39">
        <f>IF(AN321=0,””,IF(AN321&lt;MEDIAN(AN:AN),0,1))</f>
        <v>1</v>
      </c>
      <c r="AV321" s="38">
        <f t="shared" si="23"/>
        <v>0</v>
      </c>
      <c r="AW321" s="38">
        <f t="shared" si="24"/>
        <v>0</v>
      </c>
      <c r="AX321" s="38"/>
      <c r="AY321"/>
      <c r="AZ321">
        <v>5.9663869463869457</v>
      </c>
      <c r="BA321">
        <v>3.1192307692307693</v>
      </c>
      <c r="BB321">
        <v>4.5053418803418799</v>
      </c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 s="35"/>
    </row>
    <row r="322" spans="1:137" s="36" customFormat="1" x14ac:dyDescent="0.2">
      <c r="A322" s="1" t="s">
        <v>707</v>
      </c>
      <c r="B322" s="2" t="s">
        <v>708</v>
      </c>
      <c r="C322" s="2"/>
      <c r="D322" s="2"/>
      <c r="E322" s="2"/>
      <c r="F322" s="2">
        <f t="shared" si="25"/>
        <v>0</v>
      </c>
      <c r="G322" s="2">
        <v>1</v>
      </c>
      <c r="H322" s="3" t="s">
        <v>706</v>
      </c>
      <c r="I322" s="3">
        <v>4</v>
      </c>
      <c r="J322" s="3">
        <v>2</v>
      </c>
      <c r="K322" s="4">
        <v>8.9</v>
      </c>
      <c r="L322" s="16" t="s">
        <v>37</v>
      </c>
      <c r="M322" s="8"/>
      <c r="N322" s="8">
        <v>9</v>
      </c>
      <c r="O322" s="8"/>
      <c r="P322" s="8"/>
      <c r="Q322" s="8">
        <v>13</v>
      </c>
      <c r="R322" s="9">
        <v>1</v>
      </c>
      <c r="S322" s="8"/>
      <c r="T322" s="8"/>
      <c r="U322" s="8"/>
      <c r="V322" s="8"/>
      <c r="W322" s="17">
        <v>3.6923076923076925</v>
      </c>
      <c r="X322" s="17">
        <v>5.4615384615384617</v>
      </c>
      <c r="Y322" s="17">
        <v>4.5</v>
      </c>
      <c r="Z322" s="17">
        <v>4.4615384615384617</v>
      </c>
      <c r="AA322" s="17">
        <v>6</v>
      </c>
      <c r="AB322" s="17">
        <v>2.0769230769230771</v>
      </c>
      <c r="AC322" s="17">
        <v>4.5999999999999996</v>
      </c>
      <c r="AD322" s="17">
        <v>4.4545454545454541</v>
      </c>
      <c r="AE322" s="17">
        <v>4</v>
      </c>
      <c r="AF322" s="17">
        <v>4.8461538461538458</v>
      </c>
      <c r="AG322" s="17">
        <v>3.9166666666666665</v>
      </c>
      <c r="AH322" s="17">
        <v>4.2307692307692308</v>
      </c>
      <c r="AI322" s="17">
        <v>6</v>
      </c>
      <c r="AJ322" s="17">
        <v>6</v>
      </c>
      <c r="AK322" s="17">
        <v>4.5</v>
      </c>
      <c r="AL322" s="17">
        <v>3.8</v>
      </c>
      <c r="AM322" s="19">
        <v>4.2307692307692308</v>
      </c>
      <c r="AN322" s="20">
        <f>(AH322+AI322+AJ322+AK322+AL322)/5</f>
        <v>4.9061538461538463</v>
      </c>
      <c r="AO322" s="18">
        <f>(AC322+AD322+AE322+AF322+AG322)/5</f>
        <v>4.3634731934731938</v>
      </c>
      <c r="AP322" s="18">
        <f>(W322+X322+Y322+Z322+AA322+AB322)/6</f>
        <v>4.365384615384615</v>
      </c>
      <c r="AQ322" s="21">
        <f t="shared" si="33"/>
        <v>5.1826923076923075</v>
      </c>
      <c r="AR322" s="15">
        <v>-88.5</v>
      </c>
      <c r="AS322" s="15">
        <v>-71</v>
      </c>
      <c r="AT322" s="15">
        <v>87.5</v>
      </c>
      <c r="AU322" s="39">
        <f>IF(AN322=0,””,IF(AN322&lt;MEDIAN(AN:AN),0,1))</f>
        <v>1</v>
      </c>
      <c r="AV322" s="38">
        <f t="shared" ref="AV322:AV357" si="36">IF(AO322&lt;MEDIAN(AO:AO),0,1)</f>
        <v>1</v>
      </c>
      <c r="AW322" s="38">
        <f t="shared" ref="AW322:AW357" si="37">IF(AP322&lt;MEDIAN(AP:AP),0,1)</f>
        <v>0</v>
      </c>
      <c r="AX322" s="38"/>
      <c r="AY322"/>
      <c r="AZ322">
        <v>4.9061538461538463</v>
      </c>
      <c r="BA322">
        <v>4.3634731934731938</v>
      </c>
      <c r="BB322">
        <v>4.365384615384615</v>
      </c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 s="35"/>
    </row>
    <row r="323" spans="1:137" s="36" customFormat="1" x14ac:dyDescent="0.2">
      <c r="A323" s="1" t="s">
        <v>709</v>
      </c>
      <c r="B323" s="2" t="s">
        <v>710</v>
      </c>
      <c r="C323" s="2"/>
      <c r="D323" s="2"/>
      <c r="E323" s="2"/>
      <c r="F323" s="2">
        <f t="shared" ref="F323:F357" si="38">(D323*12)+E323</f>
        <v>0</v>
      </c>
      <c r="G323" s="2">
        <v>1</v>
      </c>
      <c r="H323" s="3" t="s">
        <v>706</v>
      </c>
      <c r="I323" s="3">
        <v>4</v>
      </c>
      <c r="J323" s="3">
        <v>2</v>
      </c>
      <c r="K323" s="4">
        <v>9.4</v>
      </c>
      <c r="L323" s="16" t="s">
        <v>37</v>
      </c>
      <c r="M323" s="8"/>
      <c r="N323" s="8">
        <v>12</v>
      </c>
      <c r="O323" s="8">
        <v>9</v>
      </c>
      <c r="P323" s="8"/>
      <c r="Q323" s="8">
        <v>13</v>
      </c>
      <c r="R323" s="9">
        <v>1</v>
      </c>
      <c r="S323" s="8"/>
      <c r="T323" s="8"/>
      <c r="U323" s="8"/>
      <c r="V323" s="8"/>
      <c r="W323" s="17">
        <v>3.7692307692307692</v>
      </c>
      <c r="X323" s="17">
        <v>4.6923076923076925</v>
      </c>
      <c r="Y323" s="17">
        <v>5.1818181818181817</v>
      </c>
      <c r="Z323" s="17">
        <v>4.3076923076923075</v>
      </c>
      <c r="AA323" s="17">
        <v>4.7692307692307692</v>
      </c>
      <c r="AB323" s="17">
        <v>3</v>
      </c>
      <c r="AC323" s="17">
        <v>3.4166666666666665</v>
      </c>
      <c r="AD323" s="17">
        <v>3.7272727272727271</v>
      </c>
      <c r="AE323" s="17">
        <v>3.8181818181818183</v>
      </c>
      <c r="AF323" s="17">
        <v>3.2307692307692308</v>
      </c>
      <c r="AG323" s="17">
        <v>4.6923076923076925</v>
      </c>
      <c r="AH323" s="17">
        <v>5.8461538461538458</v>
      </c>
      <c r="AI323" s="17">
        <v>4.833333333333333</v>
      </c>
      <c r="AJ323" s="17">
        <v>4.916666666666667</v>
      </c>
      <c r="AK323" s="17">
        <v>4.625</v>
      </c>
      <c r="AL323" s="17">
        <v>5</v>
      </c>
      <c r="AM323" s="19">
        <v>4.7692307692307692</v>
      </c>
      <c r="AN323" s="20">
        <f>(AH323+AI323+AJ323+AK323+AL323)/5</f>
        <v>5.0442307692307695</v>
      </c>
      <c r="AO323" s="18">
        <f>(AC323+AD323+AE323+AF323+AG323)/5</f>
        <v>3.7770396270396267</v>
      </c>
      <c r="AP323" s="18">
        <f>(W323+X323+Y323+Z323+AA323+AB323)/6</f>
        <v>4.2867132867132867</v>
      </c>
      <c r="AQ323" s="21">
        <f t="shared" si="33"/>
        <v>5.0552884615384617</v>
      </c>
      <c r="AR323" s="15">
        <v>86.5</v>
      </c>
      <c r="AS323" s="15">
        <v>4</v>
      </c>
      <c r="AT323" s="15">
        <v>78</v>
      </c>
      <c r="AU323" s="39">
        <f>IF(AN323=0,””,IF(AN323&lt;MEDIAN(AN:AN),0,1))</f>
        <v>1</v>
      </c>
      <c r="AV323" s="38">
        <f t="shared" si="36"/>
        <v>0</v>
      </c>
      <c r="AW323" s="38">
        <f t="shared" si="37"/>
        <v>0</v>
      </c>
      <c r="AX323" s="38"/>
      <c r="AY323"/>
      <c r="AZ323">
        <v>5.0442307692307695</v>
      </c>
      <c r="BA323">
        <v>3.7770396270396267</v>
      </c>
      <c r="BB323">
        <v>4.2867132867132867</v>
      </c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 s="35"/>
    </row>
    <row r="324" spans="1:137" s="36" customFormat="1" x14ac:dyDescent="0.2">
      <c r="A324" s="1" t="s">
        <v>711</v>
      </c>
      <c r="B324" s="2" t="s">
        <v>712</v>
      </c>
      <c r="C324" s="2"/>
      <c r="D324" s="2"/>
      <c r="E324" s="2"/>
      <c r="F324" s="2">
        <f t="shared" si="38"/>
        <v>0</v>
      </c>
      <c r="G324" s="2">
        <v>0</v>
      </c>
      <c r="H324" s="3" t="s">
        <v>706</v>
      </c>
      <c r="I324" s="3">
        <v>4</v>
      </c>
      <c r="J324" s="3">
        <v>2</v>
      </c>
      <c r="K324" s="4">
        <v>9.1999999999999993</v>
      </c>
      <c r="L324" s="16" t="s">
        <v>84</v>
      </c>
      <c r="M324" s="8"/>
      <c r="N324" s="8">
        <v>3</v>
      </c>
      <c r="O324" s="8">
        <v>9</v>
      </c>
      <c r="P324" s="8"/>
      <c r="Q324" s="8">
        <v>13</v>
      </c>
      <c r="R324" s="9">
        <v>1</v>
      </c>
      <c r="S324" s="8"/>
      <c r="T324" s="8"/>
      <c r="U324" s="8"/>
      <c r="V324" s="8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32"/>
      <c r="AN324" s="33"/>
      <c r="AO324" s="31"/>
      <c r="AP324" s="30"/>
      <c r="AQ324" s="21">
        <f t="shared" si="33"/>
        <v>0</v>
      </c>
      <c r="AR324" s="15">
        <v>182</v>
      </c>
      <c r="AS324" s="15">
        <v>-25</v>
      </c>
      <c r="AT324" s="15">
        <v>83</v>
      </c>
      <c r="AU324" s="39" t="e">
        <f>IF(AN324=0,””,IF(AN324&lt;MEDIAN(AN:AN),0,1))</f>
        <v>#NAME?</v>
      </c>
      <c r="AV324" s="38">
        <f t="shared" si="36"/>
        <v>0</v>
      </c>
      <c r="AW324" s="38">
        <f t="shared" si="37"/>
        <v>0</v>
      </c>
      <c r="AX324" s="38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 s="35"/>
    </row>
    <row r="325" spans="1:137" s="36" customFormat="1" x14ac:dyDescent="0.2">
      <c r="A325" s="1" t="s">
        <v>713</v>
      </c>
      <c r="B325" s="2" t="s">
        <v>714</v>
      </c>
      <c r="C325" s="2"/>
      <c r="D325" s="2"/>
      <c r="E325" s="2"/>
      <c r="F325" s="2">
        <f t="shared" si="38"/>
        <v>0</v>
      </c>
      <c r="G325" s="2">
        <v>1</v>
      </c>
      <c r="H325" s="3" t="s">
        <v>706</v>
      </c>
      <c r="I325" s="3">
        <v>4</v>
      </c>
      <c r="J325" s="3">
        <v>2</v>
      </c>
      <c r="K325" s="4">
        <v>9.8000000000000007</v>
      </c>
      <c r="L325" s="16" t="s">
        <v>84</v>
      </c>
      <c r="M325" s="8"/>
      <c r="N325" s="8">
        <v>9</v>
      </c>
      <c r="O325" s="8"/>
      <c r="P325" s="8"/>
      <c r="Q325" s="8">
        <v>13</v>
      </c>
      <c r="R325" s="9">
        <v>1</v>
      </c>
      <c r="S325" s="8"/>
      <c r="T325" s="8"/>
      <c r="U325" s="8"/>
      <c r="V325" s="8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32"/>
      <c r="AN325" s="33"/>
      <c r="AO325" s="31"/>
      <c r="AP325" s="30"/>
      <c r="AQ325" s="21">
        <f t="shared" si="33"/>
        <v>0</v>
      </c>
      <c r="AR325" s="15">
        <v>57.5</v>
      </c>
      <c r="AS325" s="15">
        <v>24</v>
      </c>
      <c r="AT325" s="15">
        <v>100</v>
      </c>
      <c r="AU325" s="39" t="e">
        <f>IF(AN325=0,””,IF(AN325&lt;MEDIAN(AN:AN),0,1))</f>
        <v>#NAME?</v>
      </c>
      <c r="AV325" s="38">
        <f t="shared" si="36"/>
        <v>0</v>
      </c>
      <c r="AW325" s="38">
        <f t="shared" si="37"/>
        <v>0</v>
      </c>
      <c r="AX325" s="38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 s="35"/>
    </row>
    <row r="326" spans="1:137" s="36" customFormat="1" x14ac:dyDescent="0.2">
      <c r="A326" s="1" t="s">
        <v>715</v>
      </c>
      <c r="B326" s="2" t="s">
        <v>716</v>
      </c>
      <c r="C326" s="2"/>
      <c r="D326" s="2"/>
      <c r="E326" s="2"/>
      <c r="F326" s="2">
        <f t="shared" si="38"/>
        <v>0</v>
      </c>
      <c r="G326" s="2">
        <v>1</v>
      </c>
      <c r="H326" s="3" t="s">
        <v>706</v>
      </c>
      <c r="I326" s="3">
        <v>4</v>
      </c>
      <c r="J326" s="3">
        <v>2</v>
      </c>
      <c r="K326" s="4">
        <v>9</v>
      </c>
      <c r="L326" s="16" t="s">
        <v>84</v>
      </c>
      <c r="M326" s="8"/>
      <c r="N326" s="8">
        <v>9</v>
      </c>
      <c r="O326" s="8"/>
      <c r="P326" s="8"/>
      <c r="Q326" s="8">
        <v>12</v>
      </c>
      <c r="R326" s="9">
        <v>0</v>
      </c>
      <c r="S326" s="8">
        <v>1</v>
      </c>
      <c r="T326" s="8"/>
      <c r="U326" s="8"/>
      <c r="V326" s="8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32"/>
      <c r="AN326" s="33"/>
      <c r="AO326" s="31"/>
      <c r="AP326" s="30"/>
      <c r="AQ326" s="21">
        <f t="shared" si="33"/>
        <v>0</v>
      </c>
      <c r="AR326" s="15">
        <v>119</v>
      </c>
      <c r="AS326" s="15">
        <v>118.5</v>
      </c>
      <c r="AT326" s="15">
        <v>266</v>
      </c>
      <c r="AU326" s="39" t="e">
        <f>IF(AN326=0,””,IF(AN326&lt;MEDIAN(AN:AN),0,1))</f>
        <v>#NAME?</v>
      </c>
      <c r="AV326" s="38">
        <f t="shared" si="36"/>
        <v>0</v>
      </c>
      <c r="AW326" s="38">
        <f t="shared" si="37"/>
        <v>0</v>
      </c>
      <c r="AX326" s="38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 s="35"/>
    </row>
    <row r="327" spans="1:137" s="36" customFormat="1" x14ac:dyDescent="0.2">
      <c r="A327" s="1" t="s">
        <v>717</v>
      </c>
      <c r="B327" s="2" t="s">
        <v>718</v>
      </c>
      <c r="C327" s="2"/>
      <c r="D327" s="2"/>
      <c r="E327" s="2"/>
      <c r="F327" s="2">
        <f t="shared" si="38"/>
        <v>0</v>
      </c>
      <c r="G327" s="2">
        <v>0</v>
      </c>
      <c r="H327" s="3" t="s">
        <v>706</v>
      </c>
      <c r="I327" s="3">
        <v>4</v>
      </c>
      <c r="J327" s="3">
        <v>2</v>
      </c>
      <c r="K327" s="4">
        <v>9.1</v>
      </c>
      <c r="L327" s="16" t="s">
        <v>37</v>
      </c>
      <c r="M327" s="8"/>
      <c r="N327" s="8">
        <v>6</v>
      </c>
      <c r="O327" s="8">
        <v>7</v>
      </c>
      <c r="P327" s="8"/>
      <c r="Q327" s="8">
        <v>10</v>
      </c>
      <c r="R327" s="9">
        <v>1</v>
      </c>
      <c r="S327" s="8"/>
      <c r="T327" s="8"/>
      <c r="U327" s="8"/>
      <c r="V327" s="8"/>
      <c r="W327" s="17">
        <v>5</v>
      </c>
      <c r="X327" s="17">
        <v>4.1538461538461542</v>
      </c>
      <c r="Y327" s="17">
        <v>5</v>
      </c>
      <c r="Z327" s="17">
        <v>5.5</v>
      </c>
      <c r="AA327" s="17">
        <v>6.416666666666667</v>
      </c>
      <c r="AB327" s="17">
        <v>3.3076923076923075</v>
      </c>
      <c r="AC327" s="17">
        <v>2.6666666666666665</v>
      </c>
      <c r="AD327" s="17">
        <v>2.5833333333333335</v>
      </c>
      <c r="AE327" s="17">
        <v>3.0833333333333335</v>
      </c>
      <c r="AF327" s="17">
        <v>3.6153846153846154</v>
      </c>
      <c r="AG327" s="17">
        <v>4.583333333333333</v>
      </c>
      <c r="AH327" s="17">
        <v>5.166666666666667</v>
      </c>
      <c r="AI327" s="17">
        <v>3.2727272727272729</v>
      </c>
      <c r="AJ327" s="17">
        <v>5.7</v>
      </c>
      <c r="AK327" s="17">
        <v>4.125</v>
      </c>
      <c r="AL327" s="17">
        <v>5.8</v>
      </c>
      <c r="AM327" s="19">
        <v>4.7692307692307692</v>
      </c>
      <c r="AN327" s="20">
        <f>(AH327+AI327+AJ327+AK327+AL327)/5</f>
        <v>4.8128787878787884</v>
      </c>
      <c r="AO327" s="18">
        <f>(AC327+AD327+AE327+AF327+AG327)/5</f>
        <v>3.3064102564102562</v>
      </c>
      <c r="AP327" s="18">
        <f>(W327+X327+Y327+Z327+AA327+AB327)/6</f>
        <v>4.8963675213675213</v>
      </c>
      <c r="AQ327" s="21">
        <f t="shared" si="33"/>
        <v>4.5660984848484851</v>
      </c>
      <c r="AR327" s="15">
        <v>70</v>
      </c>
      <c r="AS327" s="15">
        <v>41</v>
      </c>
      <c r="AT327" s="15">
        <v>72.5</v>
      </c>
      <c r="AU327" s="39">
        <f>IF(AN327=0,””,IF(AN327&lt;MEDIAN(AN:AN),0,1))</f>
        <v>1</v>
      </c>
      <c r="AV327" s="38">
        <f t="shared" si="36"/>
        <v>0</v>
      </c>
      <c r="AW327" s="38">
        <f t="shared" si="37"/>
        <v>1</v>
      </c>
      <c r="AX327" s="38"/>
      <c r="AY327"/>
      <c r="AZ327">
        <v>4.8128787878787884</v>
      </c>
      <c r="BA327">
        <v>3.3064102564102562</v>
      </c>
      <c r="BB327">
        <v>4.8963675213675213</v>
      </c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 s="35"/>
    </row>
    <row r="328" spans="1:137" s="36" customFormat="1" x14ac:dyDescent="0.2">
      <c r="A328" s="1" t="s">
        <v>719</v>
      </c>
      <c r="B328" s="2" t="s">
        <v>720</v>
      </c>
      <c r="C328" s="2"/>
      <c r="D328" s="2"/>
      <c r="E328" s="2"/>
      <c r="F328" s="2">
        <f t="shared" si="38"/>
        <v>0</v>
      </c>
      <c r="G328" s="2">
        <v>0</v>
      </c>
      <c r="H328" s="3" t="s">
        <v>706</v>
      </c>
      <c r="I328" s="3">
        <v>4</v>
      </c>
      <c r="J328" s="3">
        <v>2</v>
      </c>
      <c r="K328" s="4">
        <v>8.9</v>
      </c>
      <c r="L328" s="16" t="s">
        <v>84</v>
      </c>
      <c r="M328" s="8"/>
      <c r="N328" s="8">
        <v>3</v>
      </c>
      <c r="O328" s="8">
        <v>3</v>
      </c>
      <c r="P328" s="8">
        <v>9</v>
      </c>
      <c r="Q328" s="8">
        <v>10</v>
      </c>
      <c r="R328" s="9">
        <v>1</v>
      </c>
      <c r="S328" s="8"/>
      <c r="T328" s="8"/>
      <c r="U328" s="8"/>
      <c r="V328" s="8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32"/>
      <c r="AN328" s="33"/>
      <c r="AO328" s="31"/>
      <c r="AP328" s="30"/>
      <c r="AQ328" s="21">
        <f t="shared" si="33"/>
        <v>0</v>
      </c>
      <c r="AR328" s="15">
        <v>25.5</v>
      </c>
      <c r="AS328" s="15">
        <v>-93.5</v>
      </c>
      <c r="AT328" s="15">
        <v>-9</v>
      </c>
      <c r="AU328" s="39" t="e">
        <f>IF(AN328=0,””,IF(AN328&lt;MEDIAN(AN:AN),0,1))</f>
        <v>#NAME?</v>
      </c>
      <c r="AV328" s="38">
        <f t="shared" si="36"/>
        <v>0</v>
      </c>
      <c r="AW328" s="38">
        <f t="shared" si="37"/>
        <v>0</v>
      </c>
      <c r="AX328" s="3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 s="35"/>
    </row>
    <row r="329" spans="1:137" s="36" customFormat="1" x14ac:dyDescent="0.2">
      <c r="A329" s="1" t="s">
        <v>721</v>
      </c>
      <c r="B329" s="2" t="s">
        <v>722</v>
      </c>
      <c r="C329" s="2"/>
      <c r="D329" s="2"/>
      <c r="E329" s="2"/>
      <c r="F329" s="2">
        <f t="shared" si="38"/>
        <v>0</v>
      </c>
      <c r="G329" s="2">
        <v>0</v>
      </c>
      <c r="H329" s="3" t="s">
        <v>706</v>
      </c>
      <c r="I329" s="3">
        <v>4</v>
      </c>
      <c r="J329" s="3">
        <v>2</v>
      </c>
      <c r="K329" s="4">
        <v>9.3000000000000007</v>
      </c>
      <c r="L329" s="16" t="s">
        <v>84</v>
      </c>
      <c r="M329" s="8"/>
      <c r="N329" s="8">
        <v>9</v>
      </c>
      <c r="O329" s="8"/>
      <c r="P329" s="8"/>
      <c r="Q329" s="8">
        <v>12</v>
      </c>
      <c r="R329" s="9">
        <v>0</v>
      </c>
      <c r="S329" s="8">
        <v>1</v>
      </c>
      <c r="T329" s="8"/>
      <c r="U329" s="8"/>
      <c r="V329" s="8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32"/>
      <c r="AN329" s="33"/>
      <c r="AO329" s="31"/>
      <c r="AP329" s="30"/>
      <c r="AQ329" s="21">
        <f t="shared" si="33"/>
        <v>0</v>
      </c>
      <c r="AR329" s="15">
        <v>161.5</v>
      </c>
      <c r="AS329" s="15">
        <v>-14.5</v>
      </c>
      <c r="AT329" s="15">
        <v>134</v>
      </c>
      <c r="AU329" s="39" t="e">
        <f>IF(AN329=0,””,IF(AN329&lt;MEDIAN(AN:AN),0,1))</f>
        <v>#NAME?</v>
      </c>
      <c r="AV329" s="38">
        <f t="shared" si="36"/>
        <v>0</v>
      </c>
      <c r="AW329" s="38">
        <f t="shared" si="37"/>
        <v>0</v>
      </c>
      <c r="AX329" s="38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 s="35"/>
    </row>
    <row r="330" spans="1:137" s="36" customFormat="1" x14ac:dyDescent="0.2">
      <c r="A330" s="1" t="s">
        <v>723</v>
      </c>
      <c r="B330" s="2" t="s">
        <v>724</v>
      </c>
      <c r="C330" s="2"/>
      <c r="D330" s="2"/>
      <c r="E330" s="2"/>
      <c r="F330" s="2">
        <f t="shared" si="38"/>
        <v>0</v>
      </c>
      <c r="G330" s="2">
        <v>1</v>
      </c>
      <c r="H330" s="3" t="s">
        <v>706</v>
      </c>
      <c r="I330" s="3">
        <v>4</v>
      </c>
      <c r="J330" s="3">
        <v>2</v>
      </c>
      <c r="K330" s="4">
        <v>9.4</v>
      </c>
      <c r="L330" s="16" t="s">
        <v>37</v>
      </c>
      <c r="M330" s="8"/>
      <c r="N330" s="8">
        <v>20</v>
      </c>
      <c r="O330" s="8">
        <v>10</v>
      </c>
      <c r="P330" s="8"/>
      <c r="Q330" s="8">
        <v>13</v>
      </c>
      <c r="R330" s="9">
        <v>0</v>
      </c>
      <c r="S330" s="8">
        <v>1</v>
      </c>
      <c r="T330" s="8"/>
      <c r="U330" s="8"/>
      <c r="V330" s="8"/>
      <c r="W330" s="17">
        <v>4.0769230769230766</v>
      </c>
      <c r="X330" s="17">
        <v>5</v>
      </c>
      <c r="Y330" s="17">
        <v>4.6923076923076925</v>
      </c>
      <c r="Z330" s="17">
        <v>4.1538461538461542</v>
      </c>
      <c r="AA330" s="17">
        <v>5.1538461538461542</v>
      </c>
      <c r="AB330" s="17">
        <v>4.3076923076923075</v>
      </c>
      <c r="AC330" s="17">
        <v>3.75</v>
      </c>
      <c r="AD330" s="17">
        <v>5.166666666666667</v>
      </c>
      <c r="AE330" s="17">
        <v>2.6666666666666665</v>
      </c>
      <c r="AF330" s="17">
        <v>4.4615384615384617</v>
      </c>
      <c r="AG330" s="17">
        <v>4.4615384615384617</v>
      </c>
      <c r="AH330" s="17">
        <v>5.3076923076923075</v>
      </c>
      <c r="AI330" s="17">
        <v>5</v>
      </c>
      <c r="AJ330" s="17">
        <v>5.5</v>
      </c>
      <c r="AK330" s="17">
        <v>3.625</v>
      </c>
      <c r="AL330" s="17">
        <v>3.8</v>
      </c>
      <c r="AM330" s="19">
        <v>3.6923076923076925</v>
      </c>
      <c r="AN330" s="20">
        <f>(AH330+AI330+AJ330+AK330+AL330)/5</f>
        <v>4.6465384615384613</v>
      </c>
      <c r="AO330" s="18">
        <f>(AC330+AD330+AE330+AF330+AG330)/5</f>
        <v>4.1012820512820509</v>
      </c>
      <c r="AP330" s="18">
        <f>(W330+X330+Y330+Z330+AA330+AB330)/6</f>
        <v>4.5641025641025639</v>
      </c>
      <c r="AQ330" s="21">
        <f t="shared" si="33"/>
        <v>4.8581730769230766</v>
      </c>
      <c r="AR330" s="15">
        <v>17</v>
      </c>
      <c r="AS330" s="15">
        <v>45</v>
      </c>
      <c r="AT330" s="15">
        <v>185</v>
      </c>
      <c r="AU330" s="39">
        <f>IF(AN330=0,””,IF(AN330&lt;MEDIAN(AN:AN),0,1))</f>
        <v>0</v>
      </c>
      <c r="AV330" s="38">
        <f t="shared" si="36"/>
        <v>0</v>
      </c>
      <c r="AW330" s="38">
        <f t="shared" si="37"/>
        <v>1</v>
      </c>
      <c r="AX330" s="38"/>
      <c r="AY330"/>
      <c r="AZ330">
        <v>4.6465384615384613</v>
      </c>
      <c r="BA330">
        <v>4.1012820512820509</v>
      </c>
      <c r="BB330">
        <v>4.5641025641025639</v>
      </c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 s="35"/>
    </row>
    <row r="331" spans="1:137" s="36" customFormat="1" x14ac:dyDescent="0.2">
      <c r="A331" s="1" t="s">
        <v>725</v>
      </c>
      <c r="B331" s="2" t="s">
        <v>726</v>
      </c>
      <c r="C331" s="2"/>
      <c r="D331" s="2"/>
      <c r="E331" s="2"/>
      <c r="F331" s="2">
        <f t="shared" si="38"/>
        <v>0</v>
      </c>
      <c r="G331" s="2">
        <v>1</v>
      </c>
      <c r="H331" s="3" t="s">
        <v>706</v>
      </c>
      <c r="I331" s="3">
        <v>4</v>
      </c>
      <c r="J331" s="3">
        <v>2</v>
      </c>
      <c r="K331" s="4">
        <v>9.3000000000000007</v>
      </c>
      <c r="L331" s="16" t="s">
        <v>84</v>
      </c>
      <c r="M331" s="8"/>
      <c r="N331" s="8">
        <v>5</v>
      </c>
      <c r="O331" s="8">
        <v>9</v>
      </c>
      <c r="P331" s="8"/>
      <c r="Q331" s="8">
        <v>13</v>
      </c>
      <c r="R331" s="9">
        <v>1</v>
      </c>
      <c r="S331" s="8"/>
      <c r="T331" s="8"/>
      <c r="U331" s="8"/>
      <c r="V331" s="8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32"/>
      <c r="AN331" s="33"/>
      <c r="AO331" s="31"/>
      <c r="AP331" s="30"/>
      <c r="AQ331" s="21">
        <f t="shared" si="33"/>
        <v>0</v>
      </c>
      <c r="AR331" s="15">
        <v>131</v>
      </c>
      <c r="AS331" s="15">
        <v>11</v>
      </c>
      <c r="AT331" s="15">
        <v>104</v>
      </c>
      <c r="AU331" s="39" t="e">
        <f>IF(AN331=0,””,IF(AN331&lt;MEDIAN(AN:AN),0,1))</f>
        <v>#NAME?</v>
      </c>
      <c r="AV331" s="38">
        <f t="shared" si="36"/>
        <v>0</v>
      </c>
      <c r="AW331" s="38">
        <f t="shared" si="37"/>
        <v>0</v>
      </c>
      <c r="AX331" s="38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 s="35"/>
    </row>
    <row r="332" spans="1:137" s="36" customFormat="1" x14ac:dyDescent="0.2">
      <c r="A332" s="1" t="s">
        <v>727</v>
      </c>
      <c r="B332" s="2" t="s">
        <v>728</v>
      </c>
      <c r="C332" s="2"/>
      <c r="D332" s="2"/>
      <c r="E332" s="2"/>
      <c r="F332" s="2">
        <f t="shared" si="38"/>
        <v>0</v>
      </c>
      <c r="G332" s="2">
        <v>0</v>
      </c>
      <c r="H332" s="3" t="s">
        <v>706</v>
      </c>
      <c r="I332" s="3">
        <v>4</v>
      </c>
      <c r="J332" s="3">
        <v>2</v>
      </c>
      <c r="K332" s="4">
        <v>9.1</v>
      </c>
      <c r="L332" s="16" t="s">
        <v>84</v>
      </c>
      <c r="M332" s="8"/>
      <c r="N332" s="8">
        <v>6</v>
      </c>
      <c r="O332" s="8">
        <v>9</v>
      </c>
      <c r="P332" s="8"/>
      <c r="Q332" s="8">
        <v>12</v>
      </c>
      <c r="R332" s="9">
        <v>1</v>
      </c>
      <c r="S332" s="8"/>
      <c r="T332" s="8"/>
      <c r="U332" s="8"/>
      <c r="V332" s="8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32"/>
      <c r="AN332" s="33"/>
      <c r="AO332" s="31"/>
      <c r="AP332" s="30"/>
      <c r="AQ332" s="21">
        <f t="shared" ref="AQ332:AQ359" si="39">(AH332+AI332+AJ332+AK332)/4</f>
        <v>0</v>
      </c>
      <c r="AR332" s="15">
        <v>110.5</v>
      </c>
      <c r="AS332" s="15">
        <v>77</v>
      </c>
      <c r="AT332" s="15">
        <v>124.5</v>
      </c>
      <c r="AU332" s="39" t="e">
        <f>IF(AN332=0,””,IF(AN332&lt;MEDIAN(AN:AN),0,1))</f>
        <v>#NAME?</v>
      </c>
      <c r="AV332" s="38">
        <f t="shared" si="36"/>
        <v>0</v>
      </c>
      <c r="AW332" s="38">
        <f t="shared" si="37"/>
        <v>0</v>
      </c>
      <c r="AX332" s="38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 s="35"/>
    </row>
    <row r="333" spans="1:137" s="36" customFormat="1" x14ac:dyDescent="0.2">
      <c r="A333" s="1" t="s">
        <v>729</v>
      </c>
      <c r="B333" s="2" t="s">
        <v>730</v>
      </c>
      <c r="C333" s="2"/>
      <c r="D333" s="2"/>
      <c r="E333" s="2"/>
      <c r="F333" s="2">
        <f t="shared" si="38"/>
        <v>0</v>
      </c>
      <c r="G333" s="2">
        <v>1</v>
      </c>
      <c r="H333" s="3" t="s">
        <v>706</v>
      </c>
      <c r="I333" s="3">
        <v>4</v>
      </c>
      <c r="J333" s="3">
        <v>2</v>
      </c>
      <c r="K333" s="4">
        <v>9.1999999999999993</v>
      </c>
      <c r="L333" s="16" t="s">
        <v>37</v>
      </c>
      <c r="M333" s="8"/>
      <c r="N333" s="8">
        <v>7</v>
      </c>
      <c r="O333" s="8"/>
      <c r="P333" s="8"/>
      <c r="Q333" s="8">
        <v>14</v>
      </c>
      <c r="R333" s="9">
        <v>1</v>
      </c>
      <c r="S333" s="8"/>
      <c r="T333" s="8"/>
      <c r="U333" s="8"/>
      <c r="V333" s="8"/>
      <c r="W333" s="17">
        <v>5.3076923076923075</v>
      </c>
      <c r="X333" s="17">
        <v>5</v>
      </c>
      <c r="Y333" s="17">
        <v>4.8461538461538458</v>
      </c>
      <c r="Z333" s="17">
        <v>5.5384615384615383</v>
      </c>
      <c r="AA333" s="17">
        <v>5.9230769230769234</v>
      </c>
      <c r="AB333" s="17">
        <v>1.4615384615384615</v>
      </c>
      <c r="AC333" s="17">
        <v>4.916666666666667</v>
      </c>
      <c r="AD333" s="17">
        <v>3.25</v>
      </c>
      <c r="AE333" s="17">
        <v>4.166666666666667</v>
      </c>
      <c r="AF333" s="17">
        <v>5.583333333333333</v>
      </c>
      <c r="AG333" s="17">
        <v>3.6153846153846154</v>
      </c>
      <c r="AH333" s="17">
        <v>3.3846153846153846</v>
      </c>
      <c r="AI333" s="17">
        <v>5.1538461538461542</v>
      </c>
      <c r="AJ333" s="17">
        <v>4.666666666666667</v>
      </c>
      <c r="AK333" s="17">
        <v>3.25</v>
      </c>
      <c r="AL333" s="17">
        <v>3.2</v>
      </c>
      <c r="AM333" s="19">
        <v>3.2307692307692308</v>
      </c>
      <c r="AN333" s="20">
        <f>(AH333+AI333+AJ333+AK333+AL333)/5</f>
        <v>3.9310256410256406</v>
      </c>
      <c r="AO333" s="18">
        <f>(AC333+AD333+AE333+AF333+AG333)/5</f>
        <v>4.3064102564102571</v>
      </c>
      <c r="AP333" s="18">
        <f>(W333+X333+Y333+Z333+AA333+AB333)/6</f>
        <v>4.6794871794871797</v>
      </c>
      <c r="AQ333" s="21">
        <f t="shared" si="39"/>
        <v>4.1137820512820511</v>
      </c>
      <c r="AR333" s="15">
        <v>44.5</v>
      </c>
      <c r="AS333" s="15">
        <v>9</v>
      </c>
      <c r="AT333" s="15">
        <v>102</v>
      </c>
      <c r="AU333" s="39">
        <f>IF(AN333=0,””,IF(AN333&lt;MEDIAN(AN:AN),0,1))</f>
        <v>0</v>
      </c>
      <c r="AV333" s="38">
        <f t="shared" si="36"/>
        <v>1</v>
      </c>
      <c r="AW333" s="38">
        <f t="shared" si="37"/>
        <v>1</v>
      </c>
      <c r="AX333" s="38"/>
      <c r="AY333"/>
      <c r="AZ333">
        <v>3.9310256410256406</v>
      </c>
      <c r="BA333">
        <v>4.3064102564102571</v>
      </c>
      <c r="BB333">
        <v>4.6794871794871797</v>
      </c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 s="35"/>
    </row>
    <row r="334" spans="1:137" s="36" customFormat="1" x14ac:dyDescent="0.2">
      <c r="A334" s="1" t="s">
        <v>731</v>
      </c>
      <c r="B334" s="2" t="s">
        <v>732</v>
      </c>
      <c r="C334" s="2"/>
      <c r="D334" s="2"/>
      <c r="E334" s="2"/>
      <c r="F334" s="2">
        <f t="shared" si="38"/>
        <v>0</v>
      </c>
      <c r="G334" s="2">
        <v>1</v>
      </c>
      <c r="H334" s="3" t="s">
        <v>733</v>
      </c>
      <c r="I334" s="3">
        <v>4</v>
      </c>
      <c r="J334" s="3">
        <v>2</v>
      </c>
      <c r="K334" s="4">
        <v>9.1999999999999993</v>
      </c>
      <c r="L334" s="16" t="s">
        <v>84</v>
      </c>
      <c r="M334" s="8"/>
      <c r="N334" s="8">
        <v>9</v>
      </c>
      <c r="O334" s="8"/>
      <c r="P334" s="8"/>
      <c r="Q334" s="8">
        <v>12</v>
      </c>
      <c r="R334" s="9">
        <v>1</v>
      </c>
      <c r="S334" s="8"/>
      <c r="T334" s="8"/>
      <c r="U334" s="8"/>
      <c r="V334" s="8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32"/>
      <c r="AN334" s="33"/>
      <c r="AO334" s="31"/>
      <c r="AP334" s="30"/>
      <c r="AQ334" s="21">
        <f t="shared" si="39"/>
        <v>0</v>
      </c>
      <c r="AR334" s="15">
        <v>101.5</v>
      </c>
      <c r="AS334" s="15">
        <v>27.5</v>
      </c>
      <c r="AT334" s="15">
        <v>85.5</v>
      </c>
      <c r="AU334" s="39" t="e">
        <f>IF(AN334=0,””,IF(AN334&lt;MEDIAN(AN:AN),0,1))</f>
        <v>#NAME?</v>
      </c>
      <c r="AV334" s="38">
        <f t="shared" si="36"/>
        <v>0</v>
      </c>
      <c r="AW334" s="38">
        <f t="shared" si="37"/>
        <v>0</v>
      </c>
      <c r="AX334" s="38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 s="35"/>
    </row>
    <row r="335" spans="1:137" s="36" customFormat="1" x14ac:dyDescent="0.2">
      <c r="A335" s="1" t="s">
        <v>734</v>
      </c>
      <c r="B335" s="2" t="s">
        <v>735</v>
      </c>
      <c r="C335" s="2"/>
      <c r="D335" s="2"/>
      <c r="E335" s="2"/>
      <c r="F335" s="2">
        <f t="shared" si="38"/>
        <v>0</v>
      </c>
      <c r="G335" s="2">
        <v>0</v>
      </c>
      <c r="H335" s="3" t="s">
        <v>733</v>
      </c>
      <c r="I335" s="3">
        <v>4</v>
      </c>
      <c r="J335" s="3">
        <v>2</v>
      </c>
      <c r="K335" s="4">
        <v>8.9</v>
      </c>
      <c r="L335" s="16" t="s">
        <v>37</v>
      </c>
      <c r="M335" s="8"/>
      <c r="N335" s="8">
        <v>6</v>
      </c>
      <c r="O335" s="8">
        <v>7</v>
      </c>
      <c r="P335" s="8"/>
      <c r="Q335" s="8">
        <v>12</v>
      </c>
      <c r="R335" s="9">
        <v>1</v>
      </c>
      <c r="S335" s="8"/>
      <c r="T335" s="8"/>
      <c r="U335" s="8"/>
      <c r="V335" s="8"/>
      <c r="W335" s="17">
        <v>4.7692307692307692</v>
      </c>
      <c r="X335" s="17">
        <v>3.9230769230769229</v>
      </c>
      <c r="Y335" s="17">
        <v>4.1538461538461542</v>
      </c>
      <c r="Z335" s="17">
        <v>4.615384615384615</v>
      </c>
      <c r="AA335" s="17">
        <v>5.2307692307692308</v>
      </c>
      <c r="AB335" s="17">
        <v>4.0769230769230766</v>
      </c>
      <c r="AC335" s="17">
        <v>3.75</v>
      </c>
      <c r="AD335" s="17">
        <v>4.833333333333333</v>
      </c>
      <c r="AE335" s="17">
        <v>5.166666666666667</v>
      </c>
      <c r="AF335" s="17">
        <v>5.8461538461538458</v>
      </c>
      <c r="AG335" s="17">
        <v>4.4615384615384617</v>
      </c>
      <c r="AH335" s="17">
        <v>4.1538461538461542</v>
      </c>
      <c r="AI335" s="17">
        <v>4.384615384615385</v>
      </c>
      <c r="AJ335" s="17">
        <v>6.083333333333333</v>
      </c>
      <c r="AK335" s="17">
        <v>4.875</v>
      </c>
      <c r="AL335" s="17">
        <v>3.6</v>
      </c>
      <c r="AM335" s="19">
        <v>4.384615384615385</v>
      </c>
      <c r="AN335" s="20">
        <f>(AH335+AI335+AJ335+AK335+AL335)/5</f>
        <v>4.6193589743589749</v>
      </c>
      <c r="AO335" s="18">
        <f>(AC335+AD335+AE335+AF335+AG335)/5</f>
        <v>4.8115384615384613</v>
      </c>
      <c r="AP335" s="18">
        <f>(W335+X335+Y335+Z335+AA335+AB335)/6</f>
        <v>4.4615384615384608</v>
      </c>
      <c r="AQ335" s="21">
        <f t="shared" si="39"/>
        <v>4.8741987179487181</v>
      </c>
      <c r="AR335" s="15">
        <v>-2.5</v>
      </c>
      <c r="AS335" s="15">
        <v>71.5</v>
      </c>
      <c r="AT335" s="15">
        <v>5.5</v>
      </c>
      <c r="AU335" s="39">
        <f>IF(AN335=0,””,IF(AN335&lt;MEDIAN(AN:AN),0,1))</f>
        <v>0</v>
      </c>
      <c r="AV335" s="38">
        <f t="shared" si="36"/>
        <v>1</v>
      </c>
      <c r="AW335" s="38">
        <f t="shared" si="37"/>
        <v>0</v>
      </c>
      <c r="AX335" s="38"/>
      <c r="AY335"/>
      <c r="AZ335">
        <v>4.6193589743589749</v>
      </c>
      <c r="BA335">
        <v>4.8115384615384613</v>
      </c>
      <c r="BB335">
        <v>4.4615384615384608</v>
      </c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 s="35"/>
    </row>
    <row r="336" spans="1:137" s="36" customFormat="1" x14ac:dyDescent="0.2">
      <c r="A336" s="1" t="s">
        <v>736</v>
      </c>
      <c r="B336" s="2" t="s">
        <v>737</v>
      </c>
      <c r="C336" s="2"/>
      <c r="D336" s="2"/>
      <c r="E336" s="2"/>
      <c r="F336" s="2">
        <f t="shared" si="38"/>
        <v>0</v>
      </c>
      <c r="G336" s="2">
        <v>1</v>
      </c>
      <c r="H336" s="3" t="s">
        <v>733</v>
      </c>
      <c r="I336" s="3">
        <v>4</v>
      </c>
      <c r="J336" s="3">
        <v>2</v>
      </c>
      <c r="K336" s="4">
        <v>8.6</v>
      </c>
      <c r="L336" s="16" t="s">
        <v>84</v>
      </c>
      <c r="M336" s="8"/>
      <c r="N336" s="8">
        <v>9</v>
      </c>
      <c r="O336" s="8"/>
      <c r="P336" s="8"/>
      <c r="Q336" s="8">
        <v>13</v>
      </c>
      <c r="R336" s="9">
        <v>1</v>
      </c>
      <c r="S336" s="8"/>
      <c r="T336" s="8"/>
      <c r="U336" s="8"/>
      <c r="V336" s="8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32"/>
      <c r="AN336" s="33"/>
      <c r="AO336" s="31"/>
      <c r="AP336" s="30"/>
      <c r="AQ336" s="21">
        <f t="shared" si="39"/>
        <v>0</v>
      </c>
      <c r="AR336" s="15">
        <v>0</v>
      </c>
      <c r="AS336" s="15">
        <v>47.5</v>
      </c>
      <c r="AT336" s="15">
        <v>146.5</v>
      </c>
      <c r="AU336" s="39" t="e">
        <f>IF(AN336=0,””,IF(AN336&lt;MEDIAN(AN:AN),0,1))</f>
        <v>#NAME?</v>
      </c>
      <c r="AV336" s="38">
        <f t="shared" si="36"/>
        <v>0</v>
      </c>
      <c r="AW336" s="38">
        <f t="shared" si="37"/>
        <v>0</v>
      </c>
      <c r="AX336" s="38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 s="35"/>
    </row>
    <row r="337" spans="1:137" s="36" customFormat="1" x14ac:dyDescent="0.2">
      <c r="A337" s="1" t="s">
        <v>738</v>
      </c>
      <c r="B337" s="2" t="s">
        <v>739</v>
      </c>
      <c r="C337" s="2"/>
      <c r="D337" s="2"/>
      <c r="E337" s="2"/>
      <c r="F337" s="2">
        <f t="shared" si="38"/>
        <v>0</v>
      </c>
      <c r="G337" s="2">
        <v>1</v>
      </c>
      <c r="H337" s="3" t="s">
        <v>733</v>
      </c>
      <c r="I337" s="3">
        <v>4</v>
      </c>
      <c r="J337" s="3">
        <v>2</v>
      </c>
      <c r="K337" s="4">
        <v>9.3000000000000007</v>
      </c>
      <c r="L337" s="16" t="s">
        <v>84</v>
      </c>
      <c r="M337" s="8"/>
      <c r="N337" s="8">
        <v>9</v>
      </c>
      <c r="O337" s="8"/>
      <c r="P337" s="8"/>
      <c r="Q337" s="8">
        <v>12</v>
      </c>
      <c r="R337" s="9">
        <v>0</v>
      </c>
      <c r="S337" s="8">
        <v>1</v>
      </c>
      <c r="T337" s="8"/>
      <c r="U337" s="8"/>
      <c r="V337" s="8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32"/>
      <c r="AN337" s="33"/>
      <c r="AO337" s="31"/>
      <c r="AP337" s="30"/>
      <c r="AQ337" s="21">
        <f t="shared" si="39"/>
        <v>0</v>
      </c>
      <c r="AR337" s="15">
        <v>67</v>
      </c>
      <c r="AS337" s="15">
        <v>-75</v>
      </c>
      <c r="AT337" s="15">
        <v>30</v>
      </c>
      <c r="AU337" s="39" t="e">
        <f>IF(AN337=0,””,IF(AN337&lt;MEDIAN(AN:AN),0,1))</f>
        <v>#NAME?</v>
      </c>
      <c r="AV337" s="38">
        <f t="shared" si="36"/>
        <v>0</v>
      </c>
      <c r="AW337" s="38">
        <f t="shared" si="37"/>
        <v>0</v>
      </c>
      <c r="AX337" s="38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 s="35"/>
    </row>
    <row r="338" spans="1:137" s="36" customFormat="1" x14ac:dyDescent="0.2">
      <c r="A338" s="1" t="s">
        <v>740</v>
      </c>
      <c r="B338" s="2" t="s">
        <v>741</v>
      </c>
      <c r="C338" s="2"/>
      <c r="D338" s="2"/>
      <c r="E338" s="2"/>
      <c r="F338" s="2">
        <f t="shared" si="38"/>
        <v>0</v>
      </c>
      <c r="G338" s="2">
        <v>0</v>
      </c>
      <c r="H338" s="3" t="s">
        <v>733</v>
      </c>
      <c r="I338" s="3">
        <v>4</v>
      </c>
      <c r="J338" s="3">
        <v>2</v>
      </c>
      <c r="K338" s="4">
        <v>9.3000000000000007</v>
      </c>
      <c r="L338" s="16" t="s">
        <v>37</v>
      </c>
      <c r="M338" s="8"/>
      <c r="N338" s="8">
        <v>9</v>
      </c>
      <c r="O338" s="8"/>
      <c r="P338" s="8"/>
      <c r="Q338" s="8">
        <v>12</v>
      </c>
      <c r="R338" s="9">
        <v>0</v>
      </c>
      <c r="S338" s="8">
        <v>1</v>
      </c>
      <c r="T338" s="8"/>
      <c r="U338" s="8"/>
      <c r="V338" s="8"/>
      <c r="W338" s="17">
        <v>5.7692307692307692</v>
      </c>
      <c r="X338" s="17">
        <v>5.7692307692307692</v>
      </c>
      <c r="Y338" s="17">
        <v>5.2307692307692308</v>
      </c>
      <c r="Z338" s="17">
        <v>4.7692307692307692</v>
      </c>
      <c r="AA338" s="17">
        <v>5.7692307692307692</v>
      </c>
      <c r="AB338" s="17">
        <v>2.3846153846153846</v>
      </c>
      <c r="AC338" s="17">
        <v>3.5833333333333335</v>
      </c>
      <c r="AD338" s="17">
        <v>3.75</v>
      </c>
      <c r="AE338" s="17">
        <v>4.083333333333333</v>
      </c>
      <c r="AF338" s="17">
        <v>5.0769230769230766</v>
      </c>
      <c r="AG338" s="17">
        <v>4.1538461538461542</v>
      </c>
      <c r="AH338" s="17">
        <v>4</v>
      </c>
      <c r="AI338" s="17">
        <v>4.9230769230769234</v>
      </c>
      <c r="AJ338" s="17">
        <v>5</v>
      </c>
      <c r="AK338" s="17">
        <v>4.25</v>
      </c>
      <c r="AL338" s="17">
        <v>4.2</v>
      </c>
      <c r="AM338" s="19">
        <v>4.2307692307692308</v>
      </c>
      <c r="AN338" s="20">
        <f>(AH338+AI338+AJ338+AK338+AL338)/5</f>
        <v>4.4746153846153849</v>
      </c>
      <c r="AO338" s="18">
        <f>(AC338+AD338+AE338+AF338+AG338)/5</f>
        <v>4.1294871794871799</v>
      </c>
      <c r="AP338" s="18">
        <f>(W338+X338+Y338+Z338+AA338+AB338)/6</f>
        <v>4.9487179487179489</v>
      </c>
      <c r="AQ338" s="21">
        <f t="shared" si="39"/>
        <v>4.5432692307692308</v>
      </c>
      <c r="AR338" s="15">
        <v>188</v>
      </c>
      <c r="AS338" s="15">
        <v>70</v>
      </c>
      <c r="AT338" s="15">
        <v>97</v>
      </c>
      <c r="AU338" s="39">
        <f>IF(AN338=0,””,IF(AN338&lt;MEDIAN(AN:AN),0,1))</f>
        <v>0</v>
      </c>
      <c r="AV338" s="38">
        <f t="shared" si="36"/>
        <v>0</v>
      </c>
      <c r="AW338" s="38">
        <f t="shared" si="37"/>
        <v>1</v>
      </c>
      <c r="AX338" s="38"/>
      <c r="AY338"/>
      <c r="AZ338">
        <v>4.4746153846153849</v>
      </c>
      <c r="BA338">
        <v>4.1294871794871799</v>
      </c>
      <c r="BB338">
        <v>4.9487179487179489</v>
      </c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 s="35"/>
    </row>
    <row r="339" spans="1:137" s="36" customFormat="1" x14ac:dyDescent="0.2">
      <c r="A339" s="1" t="s">
        <v>742</v>
      </c>
      <c r="B339" s="2" t="s">
        <v>743</v>
      </c>
      <c r="C339" s="2"/>
      <c r="D339" s="2"/>
      <c r="E339" s="2"/>
      <c r="F339" s="2">
        <f t="shared" si="38"/>
        <v>0</v>
      </c>
      <c r="G339" s="2">
        <v>0</v>
      </c>
      <c r="H339" s="3" t="s">
        <v>733</v>
      </c>
      <c r="I339" s="3">
        <v>4</v>
      </c>
      <c r="J339" s="3">
        <v>2</v>
      </c>
      <c r="K339" s="4">
        <v>9.1</v>
      </c>
      <c r="L339" s="16" t="s">
        <v>84</v>
      </c>
      <c r="M339" s="8"/>
      <c r="N339" s="8">
        <v>9</v>
      </c>
      <c r="O339" s="8"/>
      <c r="P339" s="8"/>
      <c r="Q339" s="8">
        <v>13</v>
      </c>
      <c r="R339" s="9">
        <v>1</v>
      </c>
      <c r="S339" s="8"/>
      <c r="T339" s="8"/>
      <c r="U339" s="8"/>
      <c r="V339" s="8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32"/>
      <c r="AN339" s="33"/>
      <c r="AO339" s="31"/>
      <c r="AP339" s="30"/>
      <c r="AQ339" s="21">
        <f t="shared" si="39"/>
        <v>0</v>
      </c>
      <c r="AR339" s="15">
        <v>76</v>
      </c>
      <c r="AS339" s="15">
        <v>-12</v>
      </c>
      <c r="AT339" s="15">
        <v>-34</v>
      </c>
      <c r="AU339" s="39" t="e">
        <f>IF(AN339=0,””,IF(AN339&lt;MEDIAN(AN:AN),0,1))</f>
        <v>#NAME?</v>
      </c>
      <c r="AV339" s="38">
        <f t="shared" si="36"/>
        <v>0</v>
      </c>
      <c r="AW339" s="38">
        <f t="shared" si="37"/>
        <v>0</v>
      </c>
      <c r="AX339" s="38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 s="35"/>
    </row>
    <row r="340" spans="1:137" s="36" customFormat="1" x14ac:dyDescent="0.2">
      <c r="A340" s="1" t="s">
        <v>744</v>
      </c>
      <c r="B340" s="2" t="s">
        <v>745</v>
      </c>
      <c r="C340" s="2"/>
      <c r="D340" s="2"/>
      <c r="E340" s="2"/>
      <c r="F340" s="2"/>
      <c r="G340" s="2">
        <v>1</v>
      </c>
      <c r="H340" s="3" t="s">
        <v>733</v>
      </c>
      <c r="I340" s="3">
        <v>4</v>
      </c>
      <c r="J340" s="3">
        <v>2</v>
      </c>
      <c r="K340" s="4">
        <v>9.1999999999999993</v>
      </c>
      <c r="L340" s="16" t="s">
        <v>37</v>
      </c>
      <c r="M340" s="8"/>
      <c r="N340" s="8">
        <v>9</v>
      </c>
      <c r="O340" s="8"/>
      <c r="P340" s="8"/>
      <c r="Q340" s="8">
        <v>10</v>
      </c>
      <c r="R340" s="9">
        <v>1</v>
      </c>
      <c r="S340" s="8"/>
      <c r="T340" s="8"/>
      <c r="U340" s="8"/>
      <c r="V340" s="8"/>
      <c r="W340" s="17">
        <v>4.3076923076923075</v>
      </c>
      <c r="X340" s="17">
        <v>5.4615384615384617</v>
      </c>
      <c r="Y340" s="17">
        <v>4.2307692307692308</v>
      </c>
      <c r="Z340" s="17">
        <v>4.1538461538461542</v>
      </c>
      <c r="AA340" s="17">
        <v>6</v>
      </c>
      <c r="AB340" s="17">
        <v>4.2307692307692308</v>
      </c>
      <c r="AC340" s="17">
        <v>5.333333333333333</v>
      </c>
      <c r="AD340" s="17">
        <v>3.4166666666666665</v>
      </c>
      <c r="AE340" s="17">
        <v>4.166666666666667</v>
      </c>
      <c r="AF340" s="17">
        <v>5.384615384615385</v>
      </c>
      <c r="AG340" s="17">
        <v>4.083333333333333</v>
      </c>
      <c r="AH340" s="17">
        <v>5</v>
      </c>
      <c r="AI340" s="17">
        <v>4.8461538461538458</v>
      </c>
      <c r="AJ340" s="17">
        <v>5.666666666666667</v>
      </c>
      <c r="AK340" s="17">
        <v>4.5</v>
      </c>
      <c r="AL340" s="17">
        <v>3.8</v>
      </c>
      <c r="AM340" s="19">
        <v>4.2307692307692308</v>
      </c>
      <c r="AN340" s="20">
        <f>(AH340+AI340+AJ340+AK340+AL340)/5</f>
        <v>4.7625641025641032</v>
      </c>
      <c r="AO340" s="18">
        <f>(AC340+AD340+AE340+AF340+AG340)/5</f>
        <v>4.476923076923077</v>
      </c>
      <c r="AP340" s="18">
        <f>(W340+X340+Y340+Z340+AA340+AB340)/6</f>
        <v>4.7307692307692308</v>
      </c>
      <c r="AQ340" s="21">
        <f t="shared" si="39"/>
        <v>5.0032051282051286</v>
      </c>
      <c r="AR340" s="15">
        <v>10.5</v>
      </c>
      <c r="AS340" s="15">
        <v>15</v>
      </c>
      <c r="AT340" s="15">
        <v>121</v>
      </c>
      <c r="AU340" s="39">
        <f>IF(AN340=0,””,IF(AN340&lt;MEDIAN(AN:AN),0,1))</f>
        <v>1</v>
      </c>
      <c r="AV340" s="38">
        <f t="shared" si="36"/>
        <v>1</v>
      </c>
      <c r="AW340" s="38">
        <f t="shared" si="37"/>
        <v>1</v>
      </c>
      <c r="AX340" s="38"/>
      <c r="AY340"/>
      <c r="AZ340">
        <v>4.7625641025641032</v>
      </c>
      <c r="BA340">
        <v>4.476923076923077</v>
      </c>
      <c r="BB340">
        <v>4.7307692307692308</v>
      </c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 s="35"/>
    </row>
    <row r="341" spans="1:137" s="36" customFormat="1" x14ac:dyDescent="0.2">
      <c r="A341" s="1" t="s">
        <v>746</v>
      </c>
      <c r="B341" s="2" t="s">
        <v>747</v>
      </c>
      <c r="C341" s="2"/>
      <c r="D341" s="2"/>
      <c r="E341" s="2"/>
      <c r="F341" s="2"/>
      <c r="G341" s="2">
        <v>1</v>
      </c>
      <c r="H341" s="3" t="s">
        <v>733</v>
      </c>
      <c r="I341" s="3">
        <v>4</v>
      </c>
      <c r="J341" s="3">
        <v>2</v>
      </c>
      <c r="K341" s="4">
        <v>8.6999999999999993</v>
      </c>
      <c r="L341" s="16" t="s">
        <v>37</v>
      </c>
      <c r="M341" s="8"/>
      <c r="N341" s="8">
        <v>4</v>
      </c>
      <c r="O341" s="8">
        <v>9</v>
      </c>
      <c r="P341" s="8"/>
      <c r="Q341" s="8">
        <v>11</v>
      </c>
      <c r="R341" s="9">
        <v>1</v>
      </c>
      <c r="S341" s="8"/>
      <c r="T341" s="8"/>
      <c r="U341" s="8"/>
      <c r="V341" s="8"/>
      <c r="W341" s="17">
        <v>5.384615384615385</v>
      </c>
      <c r="X341" s="17">
        <v>6</v>
      </c>
      <c r="Y341" s="17">
        <v>6</v>
      </c>
      <c r="Z341" s="17">
        <v>5.0769230769230766</v>
      </c>
      <c r="AA341" s="17">
        <v>6.2307692307692308</v>
      </c>
      <c r="AB341" s="17">
        <v>3.4615384615384617</v>
      </c>
      <c r="AC341" s="17">
        <v>4.416666666666667</v>
      </c>
      <c r="AD341" s="17">
        <v>3.9166666666666665</v>
      </c>
      <c r="AE341" s="17">
        <v>4</v>
      </c>
      <c r="AF341" s="17">
        <v>5.6923076923076925</v>
      </c>
      <c r="AG341" s="17">
        <v>5.1538461538461542</v>
      </c>
      <c r="AH341" s="17">
        <v>4.1538461538461542</v>
      </c>
      <c r="AI341" s="17">
        <v>5.5384615384615383</v>
      </c>
      <c r="AJ341" s="17">
        <v>3.6363636363636362</v>
      </c>
      <c r="AK341" s="17">
        <v>2.375</v>
      </c>
      <c r="AL341" s="17">
        <v>5.4</v>
      </c>
      <c r="AM341" s="19">
        <v>3.5384615384615383</v>
      </c>
      <c r="AN341" s="20">
        <f>(AH341+AI341+AJ341+AK341+AL341)/5</f>
        <v>4.2207342657342668</v>
      </c>
      <c r="AO341" s="18">
        <f>(AC341+AD341+AE341+AF341+AG341)/5</f>
        <v>4.6358974358974354</v>
      </c>
      <c r="AP341" s="18">
        <f>(W341+X341+Y341+Z341+AA341+AB341)/6</f>
        <v>5.3589743589743586</v>
      </c>
      <c r="AQ341" s="21">
        <f t="shared" si="39"/>
        <v>3.9259178321678325</v>
      </c>
      <c r="AR341" s="22">
        <v>80.5</v>
      </c>
      <c r="AS341" s="22">
        <v>64</v>
      </c>
      <c r="AT341" s="22">
        <v>-13</v>
      </c>
      <c r="AU341" s="39">
        <f>IF(AN341=0,””,IF(AN341&lt;MEDIAN(AN:AN),0,1))</f>
        <v>0</v>
      </c>
      <c r="AV341" s="38">
        <f t="shared" si="36"/>
        <v>1</v>
      </c>
      <c r="AW341" s="38">
        <f t="shared" si="37"/>
        <v>1</v>
      </c>
      <c r="AX341" s="38"/>
      <c r="AY341"/>
      <c r="AZ341">
        <v>4.2207342657342668</v>
      </c>
      <c r="BA341">
        <v>4.6358974358974354</v>
      </c>
      <c r="BB341">
        <v>5.3589743589743586</v>
      </c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 s="35"/>
    </row>
    <row r="342" spans="1:137" s="36" customFormat="1" x14ac:dyDescent="0.2">
      <c r="A342" s="1" t="s">
        <v>748</v>
      </c>
      <c r="B342" s="2" t="s">
        <v>749</v>
      </c>
      <c r="C342" s="2"/>
      <c r="D342" s="2"/>
      <c r="E342" s="2"/>
      <c r="F342" s="2"/>
      <c r="G342" s="2">
        <v>1</v>
      </c>
      <c r="H342" s="3" t="s">
        <v>733</v>
      </c>
      <c r="I342" s="3">
        <v>4</v>
      </c>
      <c r="J342" s="3">
        <v>2</v>
      </c>
      <c r="K342" s="4">
        <v>9.6999999999999993</v>
      </c>
      <c r="L342" s="16" t="s">
        <v>84</v>
      </c>
      <c r="M342" s="8"/>
      <c r="N342" s="8">
        <v>9</v>
      </c>
      <c r="O342" s="8"/>
      <c r="P342" s="8"/>
      <c r="Q342" s="8">
        <v>12</v>
      </c>
      <c r="R342" s="9">
        <v>1</v>
      </c>
      <c r="S342" s="8"/>
      <c r="T342" s="8"/>
      <c r="U342" s="8"/>
      <c r="V342" s="8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32"/>
      <c r="AN342" s="33"/>
      <c r="AO342" s="31"/>
      <c r="AP342" s="30"/>
      <c r="AQ342" s="21">
        <f t="shared" si="39"/>
        <v>0</v>
      </c>
      <c r="AR342" s="15">
        <v>24</v>
      </c>
      <c r="AS342" s="15">
        <v>114</v>
      </c>
      <c r="AT342" s="15">
        <v>95</v>
      </c>
      <c r="AU342" s="39" t="e">
        <f>IF(AN342=0,””,IF(AN342&lt;MEDIAN(AN:AN),0,1))</f>
        <v>#NAME?</v>
      </c>
      <c r="AV342" s="38">
        <f t="shared" si="36"/>
        <v>0</v>
      </c>
      <c r="AW342" s="38">
        <f t="shared" si="37"/>
        <v>0</v>
      </c>
      <c r="AX342" s="38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 s="35"/>
    </row>
    <row r="343" spans="1:137" s="36" customFormat="1" x14ac:dyDescent="0.2">
      <c r="A343" s="1" t="s">
        <v>750</v>
      </c>
      <c r="B343" s="2" t="s">
        <v>751</v>
      </c>
      <c r="C343" s="2"/>
      <c r="D343" s="2"/>
      <c r="E343" s="2"/>
      <c r="F343" s="2"/>
      <c r="G343" s="2">
        <v>1</v>
      </c>
      <c r="H343" s="3" t="s">
        <v>733</v>
      </c>
      <c r="I343" s="3">
        <v>4</v>
      </c>
      <c r="J343" s="3">
        <v>2</v>
      </c>
      <c r="K343" s="4">
        <v>9.6999999999999993</v>
      </c>
      <c r="L343" s="16" t="s">
        <v>84</v>
      </c>
      <c r="M343" s="8"/>
      <c r="N343" s="8">
        <v>9</v>
      </c>
      <c r="O343" s="8"/>
      <c r="P343" s="8"/>
      <c r="Q343" s="8">
        <v>12</v>
      </c>
      <c r="R343" s="9">
        <v>1</v>
      </c>
      <c r="S343" s="8"/>
      <c r="T343" s="8"/>
      <c r="U343" s="8"/>
      <c r="V343" s="8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32"/>
      <c r="AN343" s="33"/>
      <c r="AO343" s="31"/>
      <c r="AP343" s="30"/>
      <c r="AQ343" s="21">
        <f t="shared" si="39"/>
        <v>0</v>
      </c>
      <c r="AR343" s="15">
        <v>100.5</v>
      </c>
      <c r="AS343" s="15">
        <v>111</v>
      </c>
      <c r="AT343" s="15">
        <v>-32</v>
      </c>
      <c r="AU343" s="39" t="e">
        <f>IF(AN343=0,””,IF(AN343&lt;MEDIAN(AN:AN),0,1))</f>
        <v>#NAME?</v>
      </c>
      <c r="AV343" s="38">
        <f t="shared" si="36"/>
        <v>0</v>
      </c>
      <c r="AW343" s="38">
        <f t="shared" si="37"/>
        <v>0</v>
      </c>
      <c r="AX343" s="38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 s="35"/>
    </row>
    <row r="344" spans="1:137" s="36" customFormat="1" x14ac:dyDescent="0.2">
      <c r="A344" s="1" t="s">
        <v>752</v>
      </c>
      <c r="B344" s="2" t="s">
        <v>753</v>
      </c>
      <c r="C344" s="2"/>
      <c r="D344" s="2"/>
      <c r="E344" s="2"/>
      <c r="F344" s="2"/>
      <c r="G344" s="2">
        <v>1</v>
      </c>
      <c r="H344" s="3" t="s">
        <v>733</v>
      </c>
      <c r="I344" s="3">
        <v>4</v>
      </c>
      <c r="J344" s="3">
        <v>2</v>
      </c>
      <c r="K344" s="4">
        <v>9.8000000000000007</v>
      </c>
      <c r="L344" s="16" t="s">
        <v>37</v>
      </c>
      <c r="M344" s="8"/>
      <c r="N344" s="8">
        <v>9</v>
      </c>
      <c r="O344" s="8"/>
      <c r="P344" s="8"/>
      <c r="Q344" s="8">
        <v>13</v>
      </c>
      <c r="R344" s="9">
        <v>1</v>
      </c>
      <c r="S344" s="8"/>
      <c r="T344" s="8"/>
      <c r="U344" s="8"/>
      <c r="V344" s="8"/>
      <c r="W344" s="17">
        <v>4.5</v>
      </c>
      <c r="X344" s="17">
        <v>4.2307692307692308</v>
      </c>
      <c r="Y344" s="17">
        <v>5.583333333333333</v>
      </c>
      <c r="Z344" s="17">
        <v>4.9230769230769234</v>
      </c>
      <c r="AA344" s="17">
        <v>5.0769230769230766</v>
      </c>
      <c r="AB344" s="17">
        <v>3.25</v>
      </c>
      <c r="AC344" s="17">
        <v>3.2</v>
      </c>
      <c r="AD344" s="17">
        <v>4.6363636363636367</v>
      </c>
      <c r="AE344" s="17">
        <v>3.5</v>
      </c>
      <c r="AF344" s="17">
        <v>5.3076923076923075</v>
      </c>
      <c r="AG344" s="17">
        <v>4.833333333333333</v>
      </c>
      <c r="AH344" s="17">
        <v>5.1538461538461542</v>
      </c>
      <c r="AI344" s="17">
        <v>5.5454545454545459</v>
      </c>
      <c r="AJ344" s="17">
        <v>4.833333333333333</v>
      </c>
      <c r="AK344" s="17">
        <v>5.625</v>
      </c>
      <c r="AL344" s="17">
        <v>4.4000000000000004</v>
      </c>
      <c r="AM344" s="19">
        <v>5.1538461538461542</v>
      </c>
      <c r="AN344" s="20">
        <f>(AH344+AI344+AJ344+AK344+AL344)/5</f>
        <v>5.1115268065268067</v>
      </c>
      <c r="AO344" s="18">
        <f>(AC344+AD344+AE344+AF344+AG344)/5</f>
        <v>4.2954778554778548</v>
      </c>
      <c r="AP344" s="18">
        <f>(W344+X344+Y344+Z344+AA344+AB344)/6</f>
        <v>4.5940170940170937</v>
      </c>
      <c r="AQ344" s="21">
        <f t="shared" si="39"/>
        <v>5.289408508158508</v>
      </c>
      <c r="AR344" s="15">
        <v>93</v>
      </c>
      <c r="AS344" s="15">
        <v>72.5</v>
      </c>
      <c r="AT344" s="15">
        <v>148</v>
      </c>
      <c r="AU344" s="39">
        <f>IF(AN344=0,””,IF(AN344&lt;MEDIAN(AN:AN),0,1))</f>
        <v>1</v>
      </c>
      <c r="AV344" s="38">
        <f t="shared" si="36"/>
        <v>1</v>
      </c>
      <c r="AW344" s="38">
        <f t="shared" si="37"/>
        <v>1</v>
      </c>
      <c r="AX344" s="38"/>
      <c r="AY344"/>
      <c r="AZ344">
        <v>5.1115268065268067</v>
      </c>
      <c r="BA344">
        <v>4.2954778554778548</v>
      </c>
      <c r="BB344">
        <v>4.5940170940170937</v>
      </c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 s="35"/>
    </row>
    <row r="345" spans="1:137" s="36" customFormat="1" x14ac:dyDescent="0.2">
      <c r="A345" s="1" t="s">
        <v>754</v>
      </c>
      <c r="B345" s="2" t="s">
        <v>755</v>
      </c>
      <c r="C345" s="123">
        <v>40672</v>
      </c>
      <c r="D345" s="2">
        <v>7</v>
      </c>
      <c r="E345" s="2">
        <v>11</v>
      </c>
      <c r="F345" s="2">
        <f t="shared" si="38"/>
        <v>95</v>
      </c>
      <c r="G345" s="2">
        <v>1</v>
      </c>
      <c r="H345" s="27">
        <v>5.2</v>
      </c>
      <c r="I345" s="27">
        <v>5</v>
      </c>
      <c r="J345" s="3">
        <v>2</v>
      </c>
      <c r="K345" s="4">
        <v>10</v>
      </c>
      <c r="L345" s="28" t="s">
        <v>40</v>
      </c>
      <c r="M345" s="8"/>
      <c r="N345" s="8"/>
      <c r="O345" s="8"/>
      <c r="P345" s="8"/>
      <c r="Q345" s="8"/>
      <c r="R345" s="9"/>
      <c r="S345" s="8"/>
      <c r="T345" s="8"/>
      <c r="U345" s="8"/>
      <c r="V345" s="8"/>
      <c r="W345" s="17">
        <v>4.5384615384615383</v>
      </c>
      <c r="X345" s="17">
        <v>5</v>
      </c>
      <c r="Y345" s="17">
        <v>5.4615384615384617</v>
      </c>
      <c r="Z345" s="17">
        <v>3.9230769230769229</v>
      </c>
      <c r="AA345" s="17">
        <v>6.384615384615385</v>
      </c>
      <c r="AB345" s="17">
        <v>5.3076923076923075</v>
      </c>
      <c r="AC345" s="17">
        <v>3.6666666666666665</v>
      </c>
      <c r="AD345" s="17">
        <v>4.5</v>
      </c>
      <c r="AE345" s="17">
        <v>4.333333333333333</v>
      </c>
      <c r="AF345" s="17">
        <v>4.0769230769230766</v>
      </c>
      <c r="AG345" s="17">
        <v>4.333333333333333</v>
      </c>
      <c r="AH345" s="17">
        <v>6</v>
      </c>
      <c r="AI345" s="17">
        <v>5</v>
      </c>
      <c r="AJ345" s="17">
        <v>5.083333333333333</v>
      </c>
      <c r="AK345" s="17">
        <v>5.5</v>
      </c>
      <c r="AL345" s="17">
        <v>2.2000000000000002</v>
      </c>
      <c r="AM345" s="19">
        <v>4.2307692307692308</v>
      </c>
      <c r="AN345" s="20">
        <f>(AH345+AI345+AJ345+AK345+AL345)/5</f>
        <v>4.7566666666666659</v>
      </c>
      <c r="AO345" s="18">
        <f>(AC345+AD345+AE345+AF345+AG345)/5</f>
        <v>4.1820512820512814</v>
      </c>
      <c r="AP345" s="18">
        <f>(W345+X345+Y345+Z345+AA345+AB345)/6</f>
        <v>5.1025641025641022</v>
      </c>
      <c r="AQ345" s="21">
        <f t="shared" si="39"/>
        <v>5.395833333333333</v>
      </c>
      <c r="AR345" s="15"/>
      <c r="AS345" s="15"/>
      <c r="AT345" s="15"/>
      <c r="AU345" s="39">
        <f>IF(AN345=0,””,IF(AN345&lt;MEDIAN(AN:AN),0,1))</f>
        <v>1</v>
      </c>
      <c r="AV345" s="38">
        <f t="shared" si="36"/>
        <v>0</v>
      </c>
      <c r="AW345" s="38">
        <f t="shared" si="37"/>
        <v>1</v>
      </c>
      <c r="AX345" s="38"/>
      <c r="AY345"/>
      <c r="AZ345">
        <v>4.7566666666666659</v>
      </c>
      <c r="BA345">
        <v>4.1820512820512814</v>
      </c>
      <c r="BB345">
        <v>5.1025641025641022</v>
      </c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 s="35"/>
    </row>
    <row r="346" spans="1:137" s="36" customFormat="1" x14ac:dyDescent="0.2">
      <c r="A346" s="1" t="s">
        <v>756</v>
      </c>
      <c r="B346" s="2" t="s">
        <v>757</v>
      </c>
      <c r="C346" s="123">
        <v>40681</v>
      </c>
      <c r="D346" s="2">
        <v>7</v>
      </c>
      <c r="E346" s="2">
        <v>10</v>
      </c>
      <c r="F346" s="2">
        <f t="shared" si="38"/>
        <v>94</v>
      </c>
      <c r="G346" s="2">
        <v>0</v>
      </c>
      <c r="H346" s="27">
        <v>5.2</v>
      </c>
      <c r="I346" s="27">
        <v>5</v>
      </c>
      <c r="J346" s="3">
        <v>2</v>
      </c>
      <c r="K346" s="4">
        <v>9.6999999999999993</v>
      </c>
      <c r="L346" s="28" t="s">
        <v>84</v>
      </c>
      <c r="M346" s="8"/>
      <c r="N346" s="8">
        <v>4</v>
      </c>
      <c r="O346" s="8">
        <v>7</v>
      </c>
      <c r="P346" s="8"/>
      <c r="Q346" s="8">
        <v>12</v>
      </c>
      <c r="R346" s="9">
        <v>1</v>
      </c>
      <c r="S346" s="8"/>
      <c r="T346" s="8"/>
      <c r="U346" s="8"/>
      <c r="V346" s="8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32"/>
      <c r="AN346" s="33"/>
      <c r="AO346" s="31"/>
      <c r="AP346" s="30"/>
      <c r="AQ346" s="21">
        <f t="shared" si="39"/>
        <v>0</v>
      </c>
      <c r="AR346" s="15">
        <v>27.5</v>
      </c>
      <c r="AS346" s="15">
        <v>30</v>
      </c>
      <c r="AT346" s="15">
        <v>113</v>
      </c>
      <c r="AU346" s="39" t="e">
        <f>IF(AN346=0,””,IF(AN346&lt;MEDIAN(AN:AN),0,1))</f>
        <v>#NAME?</v>
      </c>
      <c r="AV346" s="38">
        <f t="shared" si="36"/>
        <v>0</v>
      </c>
      <c r="AW346" s="38">
        <f t="shared" si="37"/>
        <v>0</v>
      </c>
      <c r="AX346" s="38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 s="35"/>
    </row>
    <row r="347" spans="1:137" s="36" customFormat="1" x14ac:dyDescent="0.2">
      <c r="A347" s="1" t="s">
        <v>758</v>
      </c>
      <c r="B347" s="2" t="s">
        <v>759</v>
      </c>
      <c r="C347" s="123">
        <v>40480</v>
      </c>
      <c r="D347" s="2">
        <v>8</v>
      </c>
      <c r="E347" s="2">
        <v>5</v>
      </c>
      <c r="F347" s="2">
        <f t="shared" si="38"/>
        <v>101</v>
      </c>
      <c r="G347" s="2">
        <v>1</v>
      </c>
      <c r="H347" s="27">
        <v>5.2</v>
      </c>
      <c r="I347" s="27">
        <v>5</v>
      </c>
      <c r="J347" s="3">
        <v>2</v>
      </c>
      <c r="K347" s="4">
        <v>8.6999999999999993</v>
      </c>
      <c r="L347" s="28" t="s">
        <v>106</v>
      </c>
      <c r="M347" s="8"/>
      <c r="N347" s="8"/>
      <c r="O347" s="8"/>
      <c r="P347" s="8"/>
      <c r="Q347" s="8"/>
      <c r="R347" s="9"/>
      <c r="S347" s="8"/>
      <c r="T347" s="8"/>
      <c r="U347" s="8"/>
      <c r="V347" s="8"/>
      <c r="W347" s="17">
        <v>6.0769230769230766</v>
      </c>
      <c r="X347" s="17">
        <v>3.8461538461538463</v>
      </c>
      <c r="Y347" s="17">
        <v>6.1538461538461542</v>
      </c>
      <c r="Z347" s="17">
        <v>5.5384615384615383</v>
      </c>
      <c r="AA347" s="17">
        <v>6.2</v>
      </c>
      <c r="AB347" s="17">
        <v>1.3076923076923077</v>
      </c>
      <c r="AC347" s="17">
        <v>2</v>
      </c>
      <c r="AD347" s="17">
        <v>3</v>
      </c>
      <c r="AE347" s="17">
        <v>4.5</v>
      </c>
      <c r="AF347" s="17">
        <v>4.416666666666667</v>
      </c>
      <c r="AG347" s="17">
        <v>5.166666666666667</v>
      </c>
      <c r="AH347" s="17">
        <v>2.5384615384615383</v>
      </c>
      <c r="AI347" s="17">
        <v>5.2307692307692308</v>
      </c>
      <c r="AJ347" s="17">
        <v>5.166666666666667</v>
      </c>
      <c r="AK347" s="17">
        <v>3.3333333333333335</v>
      </c>
      <c r="AL347" s="17">
        <v>3</v>
      </c>
      <c r="AM347" s="19">
        <v>3.2142857142857144</v>
      </c>
      <c r="AN347" s="20">
        <f>(AH347+AI347+AJ347+AK347+AL347)/5</f>
        <v>3.8538461538461539</v>
      </c>
      <c r="AO347" s="18">
        <f>(AC347+AD347+AE347+AF347+AG347)/5</f>
        <v>3.8166666666666673</v>
      </c>
      <c r="AP347" s="18">
        <f>(W347+X347+Y347+Z347+AA347+AB347)/6</f>
        <v>4.8538461538461535</v>
      </c>
      <c r="AQ347" s="21">
        <f t="shared" si="39"/>
        <v>4.0673076923076925</v>
      </c>
      <c r="AR347" s="15">
        <v>45</v>
      </c>
      <c r="AS347" s="15">
        <v>92</v>
      </c>
      <c r="AT347" s="15">
        <v>90</v>
      </c>
      <c r="AU347" s="39">
        <f>IF(AN347=0,””,IF(AN347&lt;MEDIAN(AN:AN),0,1))</f>
        <v>0</v>
      </c>
      <c r="AV347" s="38">
        <f t="shared" si="36"/>
        <v>0</v>
      </c>
      <c r="AW347" s="38">
        <f t="shared" si="37"/>
        <v>1</v>
      </c>
      <c r="AX347" s="38"/>
      <c r="AY347"/>
      <c r="AZ347">
        <v>3.8538461538461539</v>
      </c>
      <c r="BA347">
        <v>3.8166666666666673</v>
      </c>
      <c r="BB347">
        <v>4.8538461538461535</v>
      </c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 s="35"/>
    </row>
    <row r="348" spans="1:137" s="36" customFormat="1" x14ac:dyDescent="0.2">
      <c r="A348" s="1" t="s">
        <v>760</v>
      </c>
      <c r="B348" s="2" t="s">
        <v>761</v>
      </c>
      <c r="C348" s="123">
        <v>40710</v>
      </c>
      <c r="D348" s="2">
        <v>7</v>
      </c>
      <c r="E348" s="2">
        <v>9</v>
      </c>
      <c r="F348" s="2">
        <f t="shared" si="38"/>
        <v>93</v>
      </c>
      <c r="G348" s="2">
        <v>0</v>
      </c>
      <c r="H348" s="27">
        <v>5.2</v>
      </c>
      <c r="I348" s="27">
        <v>5</v>
      </c>
      <c r="J348" s="3">
        <v>2</v>
      </c>
      <c r="K348" s="4">
        <v>7.6</v>
      </c>
      <c r="L348" s="28" t="s">
        <v>84</v>
      </c>
      <c r="M348" s="8"/>
      <c r="N348" s="8">
        <v>8</v>
      </c>
      <c r="O348" s="8"/>
      <c r="P348" s="8"/>
      <c r="Q348" s="8">
        <v>11</v>
      </c>
      <c r="R348" s="9">
        <v>1</v>
      </c>
      <c r="S348" s="8"/>
      <c r="T348" s="8"/>
      <c r="U348" s="8"/>
      <c r="V348" s="8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32"/>
      <c r="AN348" s="33"/>
      <c r="AO348" s="31"/>
      <c r="AP348" s="30"/>
      <c r="AQ348" s="21">
        <f t="shared" si="39"/>
        <v>0</v>
      </c>
      <c r="AR348" s="15">
        <v>20</v>
      </c>
      <c r="AS348" s="15">
        <v>151</v>
      </c>
      <c r="AT348" s="15">
        <v>-13</v>
      </c>
      <c r="AU348" s="39" t="e">
        <f>IF(AN348=0,””,IF(AN348&lt;MEDIAN(AN:AN),0,1))</f>
        <v>#NAME?</v>
      </c>
      <c r="AV348" s="38">
        <f t="shared" si="36"/>
        <v>0</v>
      </c>
      <c r="AW348" s="38">
        <f t="shared" si="37"/>
        <v>0</v>
      </c>
      <c r="AX348" s="3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 s="35"/>
    </row>
    <row r="349" spans="1:137" s="36" customFormat="1" x14ac:dyDescent="0.2">
      <c r="A349" s="1" t="s">
        <v>762</v>
      </c>
      <c r="B349" s="2" t="s">
        <v>763</v>
      </c>
      <c r="C349" s="123">
        <v>40679</v>
      </c>
      <c r="D349" s="2">
        <v>7</v>
      </c>
      <c r="E349" s="2">
        <v>10</v>
      </c>
      <c r="F349" s="2">
        <f t="shared" si="38"/>
        <v>94</v>
      </c>
      <c r="G349" s="2">
        <v>1</v>
      </c>
      <c r="H349" s="27">
        <v>5.2</v>
      </c>
      <c r="I349" s="27">
        <v>5</v>
      </c>
      <c r="J349" s="3">
        <v>2</v>
      </c>
      <c r="K349" s="4">
        <v>8.3000000000000007</v>
      </c>
      <c r="L349" s="28" t="s">
        <v>106</v>
      </c>
      <c r="M349" s="8"/>
      <c r="N349" s="8"/>
      <c r="O349" s="8"/>
      <c r="P349" s="8"/>
      <c r="Q349" s="8"/>
      <c r="R349" s="9"/>
      <c r="S349" s="8"/>
      <c r="T349" s="8"/>
      <c r="U349" s="8"/>
      <c r="V349" s="8"/>
      <c r="W349" s="17">
        <v>5.5</v>
      </c>
      <c r="X349" s="17">
        <v>4.8461538461538458</v>
      </c>
      <c r="Y349" s="17">
        <v>4.5384615384615383</v>
      </c>
      <c r="Z349" s="17">
        <v>4.7692307692307692</v>
      </c>
      <c r="AA349" s="17">
        <v>5</v>
      </c>
      <c r="AB349" s="17">
        <v>2.6153846153846154</v>
      </c>
      <c r="AC349" s="17">
        <v>4.666666666666667</v>
      </c>
      <c r="AD349" s="17">
        <v>3.9166666666666665</v>
      </c>
      <c r="AE349" s="17">
        <v>3.0833333333333335</v>
      </c>
      <c r="AF349" s="17">
        <v>3.0833333333333335</v>
      </c>
      <c r="AG349" s="17">
        <v>5.384615384615385</v>
      </c>
      <c r="AH349" s="17">
        <v>4.7692307692307692</v>
      </c>
      <c r="AI349" s="17">
        <v>5.615384615384615</v>
      </c>
      <c r="AJ349" s="17">
        <v>4.416666666666667</v>
      </c>
      <c r="AK349" s="17">
        <v>4.4444444444444446</v>
      </c>
      <c r="AL349" s="17">
        <v>5</v>
      </c>
      <c r="AM349" s="19">
        <v>4.6428571428571432</v>
      </c>
      <c r="AN349" s="20">
        <f>(AH349+AI349+AJ349+AK349+AL349)/5</f>
        <v>4.8491452991452988</v>
      </c>
      <c r="AO349" s="18">
        <f>(AC349+AD349+AE349+AF349+AG349)/5</f>
        <v>4.0269230769230777</v>
      </c>
      <c r="AP349" s="18">
        <f>(W349+X349+Y349+Z349+AA349+AB349)/6</f>
        <v>4.5448717948717947</v>
      </c>
      <c r="AQ349" s="21">
        <f t="shared" si="39"/>
        <v>4.8114316239316235</v>
      </c>
      <c r="AR349" s="15">
        <v>71</v>
      </c>
      <c r="AS349" s="15">
        <v>-53.5</v>
      </c>
      <c r="AT349" s="15">
        <v>219.5</v>
      </c>
      <c r="AU349" s="39">
        <f>IF(AN349=0,””,IF(AN349&lt;MEDIAN(AN:AN),0,1))</f>
        <v>1</v>
      </c>
      <c r="AV349" s="38">
        <f t="shared" si="36"/>
        <v>0</v>
      </c>
      <c r="AW349" s="38">
        <f t="shared" si="37"/>
        <v>0</v>
      </c>
      <c r="AX349" s="38"/>
      <c r="AY349"/>
      <c r="AZ349">
        <v>4.8491452991452988</v>
      </c>
      <c r="BA349">
        <v>4.0269230769230777</v>
      </c>
      <c r="BB349">
        <v>4.5448717948717947</v>
      </c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 s="35"/>
    </row>
    <row r="350" spans="1:137" s="36" customFormat="1" x14ac:dyDescent="0.2">
      <c r="A350" s="1" t="s">
        <v>764</v>
      </c>
      <c r="B350" s="2" t="s">
        <v>765</v>
      </c>
      <c r="C350" s="123">
        <v>40679</v>
      </c>
      <c r="D350" s="2">
        <v>7</v>
      </c>
      <c r="E350" s="2">
        <v>10</v>
      </c>
      <c r="F350" s="2">
        <f t="shared" si="38"/>
        <v>94</v>
      </c>
      <c r="G350" s="2">
        <v>1</v>
      </c>
      <c r="H350" s="27">
        <v>5.2</v>
      </c>
      <c r="I350" s="27">
        <v>5</v>
      </c>
      <c r="J350" s="3">
        <v>2</v>
      </c>
      <c r="K350" s="4">
        <v>8.8000000000000007</v>
      </c>
      <c r="L350" s="28" t="s">
        <v>37</v>
      </c>
      <c r="M350" s="8"/>
      <c r="N350" s="8">
        <v>9</v>
      </c>
      <c r="O350" s="8"/>
      <c r="P350" s="8"/>
      <c r="Q350" s="8">
        <v>11</v>
      </c>
      <c r="R350" s="9">
        <v>1</v>
      </c>
      <c r="S350" s="8"/>
      <c r="T350" s="8"/>
      <c r="U350" s="8"/>
      <c r="V350" s="8"/>
      <c r="W350" s="17">
        <v>5.2307692307692308</v>
      </c>
      <c r="X350" s="17">
        <v>5.0769230769230766</v>
      </c>
      <c r="Y350" s="17">
        <v>5.9230769230769234</v>
      </c>
      <c r="Z350" s="17">
        <v>5.1538461538461542</v>
      </c>
      <c r="AA350" s="17">
        <v>5.25</v>
      </c>
      <c r="AB350" s="17">
        <v>3</v>
      </c>
      <c r="AC350" s="17">
        <v>4.583333333333333</v>
      </c>
      <c r="AD350" s="17">
        <v>3.5833333333333335</v>
      </c>
      <c r="AE350" s="17">
        <v>3.3333333333333335</v>
      </c>
      <c r="AF350" s="17">
        <v>3</v>
      </c>
      <c r="AG350" s="17">
        <v>5.3076923076923075</v>
      </c>
      <c r="AH350" s="17">
        <v>4.8461538461538458</v>
      </c>
      <c r="AI350" s="17">
        <v>5.3076923076923075</v>
      </c>
      <c r="AJ350" s="17">
        <v>5.25</v>
      </c>
      <c r="AK350" s="17">
        <v>4.2222222222222223</v>
      </c>
      <c r="AL350" s="17">
        <v>5</v>
      </c>
      <c r="AM350" s="19">
        <v>4.5</v>
      </c>
      <c r="AN350" s="20">
        <f>(AH350+AI350+AJ350+AK350+AL350)/5</f>
        <v>4.9252136752136746</v>
      </c>
      <c r="AO350" s="18">
        <f>(AC350+AD350+AE350+AF350+AG350)/5</f>
        <v>3.9615384615384612</v>
      </c>
      <c r="AP350" s="18">
        <f>(W350+X350+Y350+Z350+AA350+AB350)/6</f>
        <v>4.9391025641025639</v>
      </c>
      <c r="AQ350" s="21">
        <f t="shared" si="39"/>
        <v>4.9065170940170937</v>
      </c>
      <c r="AR350" s="15">
        <v>-30</v>
      </c>
      <c r="AS350" s="15">
        <v>149</v>
      </c>
      <c r="AT350" s="15">
        <v>190.5</v>
      </c>
      <c r="AU350" s="39">
        <f>IF(AN350=0,””,IF(AN350&lt;MEDIAN(AN:AN),0,1))</f>
        <v>1</v>
      </c>
      <c r="AV350" s="38">
        <f t="shared" si="36"/>
        <v>0</v>
      </c>
      <c r="AW350" s="38">
        <f t="shared" si="37"/>
        <v>1</v>
      </c>
      <c r="AX350" s="38"/>
      <c r="AY350"/>
      <c r="AZ350">
        <v>4.9252136752136746</v>
      </c>
      <c r="BA350">
        <v>3.9615384615384612</v>
      </c>
      <c r="BB350">
        <v>4.9391025641025639</v>
      </c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 s="35"/>
    </row>
    <row r="351" spans="1:137" s="36" customFormat="1" x14ac:dyDescent="0.2">
      <c r="A351" s="1" t="s">
        <v>766</v>
      </c>
      <c r="B351" s="2" t="s">
        <v>767</v>
      </c>
      <c r="C351" s="123">
        <v>40622</v>
      </c>
      <c r="D351" s="2">
        <v>8</v>
      </c>
      <c r="E351" s="2">
        <v>0</v>
      </c>
      <c r="F351" s="2">
        <f t="shared" si="38"/>
        <v>96</v>
      </c>
      <c r="G351" s="2">
        <v>1</v>
      </c>
      <c r="H351" s="27">
        <v>5.2</v>
      </c>
      <c r="I351" s="27">
        <v>5</v>
      </c>
      <c r="J351" s="3">
        <v>2</v>
      </c>
      <c r="K351" s="4">
        <v>7.1</v>
      </c>
      <c r="L351" s="28" t="s">
        <v>106</v>
      </c>
      <c r="M351" s="8"/>
      <c r="N351" s="8"/>
      <c r="O351" s="8"/>
      <c r="P351" s="8"/>
      <c r="Q351" s="8"/>
      <c r="R351" s="9"/>
      <c r="S351" s="8"/>
      <c r="T351" s="8"/>
      <c r="U351" s="8"/>
      <c r="V351" s="8"/>
      <c r="W351" s="17">
        <v>4</v>
      </c>
      <c r="X351" s="17">
        <v>3.9166666666666665</v>
      </c>
      <c r="Y351" s="17">
        <v>5.2222222222222223</v>
      </c>
      <c r="Z351" s="17">
        <v>3.5714285714285716</v>
      </c>
      <c r="AA351" s="17">
        <v>5</v>
      </c>
      <c r="AB351" s="17">
        <v>4</v>
      </c>
      <c r="AC351" s="17">
        <v>3.5</v>
      </c>
      <c r="AD351" s="17">
        <v>4.4000000000000004</v>
      </c>
      <c r="AE351" s="17">
        <v>4.9000000000000004</v>
      </c>
      <c r="AF351" s="17">
        <v>4.8181818181818183</v>
      </c>
      <c r="AG351" s="17">
        <v>4.3636363636363633</v>
      </c>
      <c r="AH351" s="17">
        <v>3.8333333333333335</v>
      </c>
      <c r="AI351" s="17">
        <v>4</v>
      </c>
      <c r="AJ351" s="17">
        <v>4.1111111111111107</v>
      </c>
      <c r="AK351" s="17">
        <v>4</v>
      </c>
      <c r="AL351" s="17">
        <v>3.8</v>
      </c>
      <c r="AM351" s="19">
        <v>3.9230769230769229</v>
      </c>
      <c r="AN351" s="20">
        <f>(AH351+AI351+AJ351+AK351+AL351)/5</f>
        <v>3.9488888888888889</v>
      </c>
      <c r="AO351" s="18">
        <f>(AC351+AD351+AE351+AF351+AG351)/5</f>
        <v>4.3963636363636365</v>
      </c>
      <c r="AP351" s="18">
        <f>(W351+X351+Y351+Z351+AA351+AB351)/6</f>
        <v>4.2850529100529107</v>
      </c>
      <c r="AQ351" s="21">
        <f t="shared" si="39"/>
        <v>3.9861111111111112</v>
      </c>
      <c r="AR351" s="15">
        <v>69</v>
      </c>
      <c r="AS351" s="15">
        <v>138</v>
      </c>
      <c r="AT351" s="15">
        <v>-21.5</v>
      </c>
      <c r="AU351" s="39">
        <f>IF(AN351=0,””,IF(AN351&lt;MEDIAN(AN:AN),0,1))</f>
        <v>0</v>
      </c>
      <c r="AV351" s="38">
        <f t="shared" si="36"/>
        <v>1</v>
      </c>
      <c r="AW351" s="38">
        <f t="shared" si="37"/>
        <v>0</v>
      </c>
      <c r="AX351" s="38"/>
      <c r="AY351"/>
      <c r="AZ351">
        <v>3.9488888888888889</v>
      </c>
      <c r="BA351">
        <v>4.3963636363636365</v>
      </c>
      <c r="BB351">
        <v>4.2850529100529107</v>
      </c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 s="35"/>
    </row>
    <row r="352" spans="1:137" s="36" customFormat="1" x14ac:dyDescent="0.2">
      <c r="A352" s="1" t="s">
        <v>768</v>
      </c>
      <c r="B352" s="2" t="s">
        <v>769</v>
      </c>
      <c r="C352" s="2"/>
      <c r="D352" s="2"/>
      <c r="E352" s="2"/>
      <c r="F352" s="2"/>
      <c r="G352" s="2">
        <v>0</v>
      </c>
      <c r="H352" s="27">
        <v>5.2</v>
      </c>
      <c r="I352" s="27">
        <v>5</v>
      </c>
      <c r="J352" s="3">
        <v>2</v>
      </c>
      <c r="K352" s="4">
        <v>9.9</v>
      </c>
      <c r="L352" s="28" t="s">
        <v>37</v>
      </c>
      <c r="M352" s="8"/>
      <c r="N352" s="8">
        <v>8</v>
      </c>
      <c r="O352" s="8"/>
      <c r="P352" s="8"/>
      <c r="Q352" s="8">
        <v>12</v>
      </c>
      <c r="R352" s="9">
        <v>1</v>
      </c>
      <c r="S352" s="8"/>
      <c r="T352" s="8"/>
      <c r="U352" s="8"/>
      <c r="V352" s="8"/>
      <c r="W352" s="17">
        <v>3.9230769230769229</v>
      </c>
      <c r="X352" s="17">
        <v>4.2307692307692308</v>
      </c>
      <c r="Y352" s="17">
        <v>3.6666666666666665</v>
      </c>
      <c r="Z352" s="17">
        <v>3.5384615384615383</v>
      </c>
      <c r="AA352" s="17">
        <v>4.916666666666667</v>
      </c>
      <c r="AB352" s="17">
        <v>3.1538461538461537</v>
      </c>
      <c r="AC352" s="17">
        <v>4.8181818181818183</v>
      </c>
      <c r="AD352" s="17">
        <v>3.3333333333333335</v>
      </c>
      <c r="AE352" s="17">
        <v>3.9166666666666665</v>
      </c>
      <c r="AF352" s="17">
        <v>3.6153846153846154</v>
      </c>
      <c r="AG352" s="17">
        <v>5.333333333333333</v>
      </c>
      <c r="AH352" s="17">
        <v>6.083333333333333</v>
      </c>
      <c r="AI352" s="17">
        <v>5.5</v>
      </c>
      <c r="AJ352" s="17">
        <v>4.75</v>
      </c>
      <c r="AK352" s="17">
        <v>5.1111111111111107</v>
      </c>
      <c r="AL352" s="17">
        <v>5.8</v>
      </c>
      <c r="AM352" s="19">
        <v>5.3571428571428568</v>
      </c>
      <c r="AN352" s="20">
        <f>(AH352+AI352+AJ352+AK352+AL352)/5</f>
        <v>5.4488888888888889</v>
      </c>
      <c r="AO352" s="18">
        <f>(AC352+AD352+AE352+AF352+AG352)/5</f>
        <v>4.2033799533799527</v>
      </c>
      <c r="AP352" s="18">
        <f>(W352+X352+Y352+Z352+AA352+AB352)/6</f>
        <v>3.9049145299145298</v>
      </c>
      <c r="AQ352" s="21">
        <f t="shared" si="39"/>
        <v>5.3611111111111107</v>
      </c>
      <c r="AR352" s="15">
        <v>8.5</v>
      </c>
      <c r="AS352" s="15">
        <v>9.5</v>
      </c>
      <c r="AT352" s="15">
        <v>132.5</v>
      </c>
      <c r="AU352" s="39">
        <f>IF(AN352=0,””,IF(AN352&lt;MEDIAN(AN:AN),0,1))</f>
        <v>1</v>
      </c>
      <c r="AV352" s="38">
        <f t="shared" si="36"/>
        <v>0</v>
      </c>
      <c r="AW352" s="38">
        <f t="shared" si="37"/>
        <v>0</v>
      </c>
      <c r="AX352" s="38"/>
      <c r="AY352"/>
      <c r="AZ352">
        <v>5.4488888888888889</v>
      </c>
      <c r="BA352">
        <v>4.2033799533799527</v>
      </c>
      <c r="BB352">
        <v>3.9049145299145298</v>
      </c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 s="35"/>
    </row>
    <row r="353" spans="1:137" s="36" customFormat="1" x14ac:dyDescent="0.2">
      <c r="A353" s="1" t="s">
        <v>770</v>
      </c>
      <c r="B353" s="2" t="s">
        <v>771</v>
      </c>
      <c r="C353" s="2"/>
      <c r="D353" s="2"/>
      <c r="E353" s="2"/>
      <c r="F353" s="2"/>
      <c r="G353" s="2">
        <v>1</v>
      </c>
      <c r="H353" s="27">
        <v>5.2</v>
      </c>
      <c r="I353" s="27">
        <v>5</v>
      </c>
      <c r="J353" s="3">
        <v>2</v>
      </c>
      <c r="K353" s="4">
        <v>9.1</v>
      </c>
      <c r="L353" s="28" t="s">
        <v>633</v>
      </c>
      <c r="M353" s="8"/>
      <c r="N353" s="8"/>
      <c r="O353" s="8"/>
      <c r="P353" s="8"/>
      <c r="Q353" s="8"/>
      <c r="R353" s="9"/>
      <c r="S353" s="8"/>
      <c r="T353" s="8"/>
      <c r="U353" s="8"/>
      <c r="V353" s="8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32"/>
      <c r="AN353" s="33"/>
      <c r="AO353" s="31"/>
      <c r="AP353" s="30"/>
      <c r="AQ353" s="21">
        <f t="shared" si="39"/>
        <v>0</v>
      </c>
      <c r="AR353" s="15">
        <v>43.5</v>
      </c>
      <c r="AS353" s="15">
        <v>146</v>
      </c>
      <c r="AT353" s="15">
        <v>18</v>
      </c>
      <c r="AU353" s="39" t="e">
        <f>IF(AN353=0,””,IF(AN353&lt;MEDIAN(AN:AN),0,1))</f>
        <v>#NAME?</v>
      </c>
      <c r="AV353" s="38">
        <f t="shared" si="36"/>
        <v>0</v>
      </c>
      <c r="AW353" s="38">
        <f t="shared" si="37"/>
        <v>0</v>
      </c>
      <c r="AX353" s="38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 s="35"/>
    </row>
    <row r="354" spans="1:137" s="36" customFormat="1" x14ac:dyDescent="0.2">
      <c r="A354" s="1" t="s">
        <v>772</v>
      </c>
      <c r="B354" s="2" t="s">
        <v>773</v>
      </c>
      <c r="C354" s="2"/>
      <c r="D354" s="2"/>
      <c r="E354" s="2"/>
      <c r="F354" s="2"/>
      <c r="G354" s="2">
        <v>0</v>
      </c>
      <c r="H354" s="27">
        <v>5.2</v>
      </c>
      <c r="I354" s="27">
        <v>5</v>
      </c>
      <c r="J354" s="3">
        <v>2</v>
      </c>
      <c r="K354" s="4">
        <v>7.4</v>
      </c>
      <c r="L354" s="28" t="s">
        <v>633</v>
      </c>
      <c r="M354" s="8"/>
      <c r="N354" s="8"/>
      <c r="O354" s="8"/>
      <c r="P354" s="8"/>
      <c r="Q354" s="8"/>
      <c r="R354" s="9"/>
      <c r="S354" s="8"/>
      <c r="T354" s="8"/>
      <c r="U354" s="8"/>
      <c r="V354" s="8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32"/>
      <c r="AN354" s="33"/>
      <c r="AO354" s="31"/>
      <c r="AP354" s="30"/>
      <c r="AQ354" s="21">
        <f t="shared" si="39"/>
        <v>0</v>
      </c>
      <c r="AR354" s="15">
        <v>178</v>
      </c>
      <c r="AS354" s="15">
        <v>124.5</v>
      </c>
      <c r="AT354" s="15">
        <v>58</v>
      </c>
      <c r="AU354" s="39" t="e">
        <f>IF(AN354=0,””,IF(AN354&lt;MEDIAN(AN:AN),0,1))</f>
        <v>#NAME?</v>
      </c>
      <c r="AV354" s="38">
        <f t="shared" si="36"/>
        <v>0</v>
      </c>
      <c r="AW354" s="38">
        <f t="shared" si="37"/>
        <v>0</v>
      </c>
      <c r="AX354" s="38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 s="35"/>
    </row>
    <row r="355" spans="1:137" s="36" customFormat="1" x14ac:dyDescent="0.2">
      <c r="A355" s="1" t="s">
        <v>774</v>
      </c>
      <c r="B355" s="2" t="s">
        <v>775</v>
      </c>
      <c r="C355" s="123">
        <v>40770</v>
      </c>
      <c r="D355" s="2">
        <v>7</v>
      </c>
      <c r="E355" s="2">
        <v>7</v>
      </c>
      <c r="F355" s="2">
        <f t="shared" si="38"/>
        <v>91</v>
      </c>
      <c r="G355" s="2">
        <v>1</v>
      </c>
      <c r="H355" s="27">
        <v>5.2</v>
      </c>
      <c r="I355" s="27">
        <v>5</v>
      </c>
      <c r="J355" s="3">
        <v>2</v>
      </c>
      <c r="K355" s="4">
        <v>7.6</v>
      </c>
      <c r="L355" s="28" t="s">
        <v>37</v>
      </c>
      <c r="M355" s="8"/>
      <c r="N355" s="8">
        <v>4</v>
      </c>
      <c r="O355" s="8">
        <v>8</v>
      </c>
      <c r="P355" s="8"/>
      <c r="Q355" s="8">
        <v>12</v>
      </c>
      <c r="R355" s="9">
        <v>1</v>
      </c>
      <c r="S355" s="8"/>
      <c r="T355" s="8"/>
      <c r="U355" s="8"/>
      <c r="V355" s="8"/>
      <c r="W355" s="17">
        <v>3.5384615384615383</v>
      </c>
      <c r="X355" s="17">
        <v>4.7692307692307692</v>
      </c>
      <c r="Y355" s="17">
        <v>5.1538461538461542</v>
      </c>
      <c r="Z355" s="17">
        <v>3.8461538461538463</v>
      </c>
      <c r="AA355" s="17">
        <v>4.0769230769230766</v>
      </c>
      <c r="AB355" s="17">
        <v>4.9230769230769234</v>
      </c>
      <c r="AC355" s="17">
        <v>4.666666666666667</v>
      </c>
      <c r="AD355" s="17">
        <v>4.333333333333333</v>
      </c>
      <c r="AE355" s="17">
        <v>4.5</v>
      </c>
      <c r="AF355" s="17">
        <v>4.615384615384615</v>
      </c>
      <c r="AG355" s="17">
        <v>3.7692307692307692</v>
      </c>
      <c r="AH355" s="17">
        <v>4.0769230769230766</v>
      </c>
      <c r="AI355" s="17">
        <v>4.615384615384615</v>
      </c>
      <c r="AJ355" s="17">
        <v>3.9166666666666665</v>
      </c>
      <c r="AK355" s="17">
        <v>3.5555555555555554</v>
      </c>
      <c r="AL355" s="17">
        <v>4.2</v>
      </c>
      <c r="AM355" s="19">
        <v>3.7857142857142856</v>
      </c>
      <c r="AN355" s="20">
        <f>(AH355+AI355+AJ355+AK355+AL355)/5</f>
        <v>4.0729059829059828</v>
      </c>
      <c r="AO355" s="18">
        <f>(AC355+AD355+AE355+AF355+AG355)/5</f>
        <v>4.3769230769230765</v>
      </c>
      <c r="AP355" s="18">
        <f>(W355+X355+Y355+Z355+AA355+AB355)/6</f>
        <v>4.3846153846153841</v>
      </c>
      <c r="AQ355" s="21">
        <f t="shared" si="39"/>
        <v>4.0411324786324787</v>
      </c>
      <c r="AR355" s="23">
        <v>81.5</v>
      </c>
      <c r="AS355" s="23">
        <v>55.5</v>
      </c>
      <c r="AT355" s="23">
        <v>277</v>
      </c>
      <c r="AU355" s="39">
        <f>IF(AN355=0,””,IF(AN355&lt;MEDIAN(AN:AN),0,1))</f>
        <v>0</v>
      </c>
      <c r="AV355" s="38">
        <f t="shared" si="36"/>
        <v>1</v>
      </c>
      <c r="AW355" s="38">
        <f t="shared" si="37"/>
        <v>0</v>
      </c>
      <c r="AX355" s="38"/>
      <c r="AY355"/>
      <c r="AZ355">
        <v>4.0729059829059828</v>
      </c>
      <c r="BA355">
        <v>4.3769230769230765</v>
      </c>
      <c r="BB355">
        <v>4.3846153846153841</v>
      </c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 s="35"/>
    </row>
    <row r="356" spans="1:137" s="36" customFormat="1" x14ac:dyDescent="0.2">
      <c r="A356" s="1" t="s">
        <v>776</v>
      </c>
      <c r="B356" s="2" t="s">
        <v>777</v>
      </c>
      <c r="C356" s="2"/>
      <c r="D356" s="2"/>
      <c r="E356" s="2"/>
      <c r="F356" s="2"/>
      <c r="G356" s="2">
        <v>0</v>
      </c>
      <c r="H356" s="27">
        <v>5.2</v>
      </c>
      <c r="I356" s="27">
        <v>5</v>
      </c>
      <c r="J356" s="3">
        <v>2</v>
      </c>
      <c r="K356" s="4">
        <v>7.7</v>
      </c>
      <c r="L356" s="28" t="s">
        <v>84</v>
      </c>
      <c r="M356" s="8" t="s">
        <v>655</v>
      </c>
      <c r="N356" s="8">
        <v>5</v>
      </c>
      <c r="O356" s="8">
        <v>6</v>
      </c>
      <c r="P356" s="8">
        <v>7</v>
      </c>
      <c r="Q356" s="8">
        <v>12</v>
      </c>
      <c r="R356" s="9">
        <v>1</v>
      </c>
      <c r="S356" s="8"/>
      <c r="T356" s="8"/>
      <c r="U356" s="8"/>
      <c r="V356" s="8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32"/>
      <c r="AN356" s="33"/>
      <c r="AO356" s="31"/>
      <c r="AP356" s="30"/>
      <c r="AQ356" s="21">
        <f t="shared" si="39"/>
        <v>0</v>
      </c>
      <c r="AR356" s="15">
        <v>31.5</v>
      </c>
      <c r="AS356" s="15">
        <v>46</v>
      </c>
      <c r="AT356" s="15">
        <v>133.5</v>
      </c>
      <c r="AU356" s="39" t="e">
        <f>IF(AN356=0,””,IF(AN356&lt;MEDIAN(AN:AN),0,1))</f>
        <v>#NAME?</v>
      </c>
      <c r="AV356" s="38">
        <f t="shared" si="36"/>
        <v>0</v>
      </c>
      <c r="AW356" s="38">
        <f t="shared" si="37"/>
        <v>0</v>
      </c>
      <c r="AX356" s="38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 s="35"/>
    </row>
    <row r="357" spans="1:137" s="36" customFormat="1" x14ac:dyDescent="0.2">
      <c r="A357" s="1" t="s">
        <v>778</v>
      </c>
      <c r="B357" s="2" t="s">
        <v>779</v>
      </c>
      <c r="C357" s="123">
        <v>41219</v>
      </c>
      <c r="D357" s="2">
        <v>7</v>
      </c>
      <c r="E357" s="2">
        <v>4</v>
      </c>
      <c r="F357" s="2">
        <f t="shared" si="38"/>
        <v>88</v>
      </c>
      <c r="G357" s="2">
        <v>1</v>
      </c>
      <c r="H357" s="27">
        <v>5.2</v>
      </c>
      <c r="I357" s="27">
        <v>5</v>
      </c>
      <c r="J357" s="3">
        <v>2</v>
      </c>
      <c r="K357" s="4">
        <v>7.7</v>
      </c>
      <c r="L357" s="28" t="s">
        <v>633</v>
      </c>
      <c r="M357" s="8"/>
      <c r="N357" s="8"/>
      <c r="O357" s="8"/>
      <c r="P357" s="8"/>
      <c r="Q357" s="8"/>
      <c r="R357" s="9"/>
      <c r="S357" s="8"/>
      <c r="T357" s="8"/>
      <c r="U357" s="8"/>
      <c r="V357" s="8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32"/>
      <c r="AN357" s="33"/>
      <c r="AO357" s="31"/>
      <c r="AP357" s="30"/>
      <c r="AQ357" s="21">
        <f t="shared" si="39"/>
        <v>0</v>
      </c>
      <c r="AR357" s="15">
        <v>28.5</v>
      </c>
      <c r="AS357" s="15">
        <v>3</v>
      </c>
      <c r="AT357" s="15">
        <v>27</v>
      </c>
      <c r="AU357" s="39" t="e">
        <f>IF(AN357=0,””,IF(AN357&lt;MEDIAN(AN:AN),0,1))</f>
        <v>#NAME?</v>
      </c>
      <c r="AV357" s="38">
        <f t="shared" si="36"/>
        <v>0</v>
      </c>
      <c r="AW357" s="38">
        <f t="shared" si="37"/>
        <v>0</v>
      </c>
      <c r="AX357" s="38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 s="35"/>
    </row>
    <row r="358" spans="1:137" s="36" customFormat="1" x14ac:dyDescent="0.2">
      <c r="A358" s="1"/>
      <c r="B358" s="2"/>
      <c r="C358" s="2"/>
      <c r="D358" s="2"/>
      <c r="E358" s="2"/>
      <c r="F358" s="2"/>
      <c r="G358" s="2"/>
      <c r="H358" s="3"/>
      <c r="I358" s="3"/>
      <c r="J358" s="3"/>
      <c r="K358" s="4"/>
      <c r="L358" s="16"/>
      <c r="M358" s="8"/>
      <c r="N358" s="8"/>
      <c r="O358" s="8"/>
      <c r="P358" s="8"/>
      <c r="Q358" s="8"/>
      <c r="R358" s="9"/>
      <c r="S358" s="8"/>
      <c r="T358" s="8"/>
      <c r="U358" s="8"/>
      <c r="V358" s="8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32"/>
      <c r="AN358" s="33"/>
      <c r="AO358" s="33"/>
      <c r="AP358" s="33"/>
      <c r="AQ358" s="21">
        <f t="shared" si="39"/>
        <v>0</v>
      </c>
      <c r="AR358" s="15"/>
      <c r="AS358" s="15"/>
      <c r="AT358" s="15"/>
      <c r="AU358" s="38"/>
      <c r="AV358" s="38"/>
      <c r="AW358" s="38"/>
      <c r="AX358" s="3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 s="35"/>
    </row>
    <row r="359" spans="1:137" s="36" customFormat="1" x14ac:dyDescent="0.2">
      <c r="A359" s="1"/>
      <c r="B359" s="2"/>
      <c r="C359" s="2"/>
      <c r="D359" s="2"/>
      <c r="E359" s="2"/>
      <c r="F359" s="2"/>
      <c r="G359" s="2"/>
      <c r="H359" s="3"/>
      <c r="I359" s="3"/>
      <c r="J359" s="3"/>
      <c r="K359" s="4"/>
      <c r="L359" s="16"/>
      <c r="M359" s="8"/>
      <c r="N359" s="8"/>
      <c r="O359" s="8"/>
      <c r="P359" s="8"/>
      <c r="Q359" s="8"/>
      <c r="R359" s="9"/>
      <c r="S359" s="8"/>
      <c r="T359" s="8"/>
      <c r="U359" s="8"/>
      <c r="V359" s="8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32"/>
      <c r="AN359" s="33"/>
      <c r="AO359" s="33"/>
      <c r="AP359" s="33"/>
      <c r="AQ359" s="21">
        <f t="shared" si="39"/>
        <v>0</v>
      </c>
      <c r="AR359" s="15"/>
      <c r="AS359" s="15"/>
      <c r="AT359" s="15"/>
      <c r="AU359" s="38"/>
      <c r="AV359" s="38"/>
      <c r="AW359" s="38"/>
      <c r="AX359" s="38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 s="35"/>
    </row>
  </sheetData>
  <sortState xmlns:xlrd2="http://schemas.microsoft.com/office/spreadsheetml/2017/richdata2" ref="A1:EG360">
    <sortCondition ref="A1:A36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 formulas</vt:lpstr>
      <vt:lpstr>ANT</vt:lpstr>
      <vt:lpstr>Completa final - Bassy y Joel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2019-08-22T02:37:30Z</dcterms:created>
  <dcterms:modified xsi:type="dcterms:W3CDTF">2019-09-25T17:16:49Z</dcterms:modified>
</cp:coreProperties>
</file>