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Data All" sheetId="3" r:id="rId1"/>
    <sheet name="Commands and Stata Output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V58" l="1"/>
  <c r="W39"/>
  <c r="W36"/>
  <c r="W34"/>
  <c r="W16"/>
  <c r="W9"/>
  <c r="W7"/>
  <c r="I52"/>
  <c r="G52"/>
  <c r="E52"/>
  <c r="I51"/>
  <c r="G51"/>
  <c r="E51"/>
  <c r="I50"/>
  <c r="G50"/>
  <c r="E50"/>
  <c r="I49"/>
  <c r="G49"/>
  <c r="E49"/>
  <c r="I48"/>
  <c r="G48"/>
  <c r="E48"/>
  <c r="I47"/>
  <c r="G47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I32"/>
  <c r="G32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I25"/>
  <c r="G25"/>
  <c r="E25"/>
  <c r="I24"/>
  <c r="G24"/>
  <c r="E24"/>
  <c r="I23"/>
  <c r="G23"/>
  <c r="E23"/>
  <c r="I22"/>
  <c r="G22"/>
  <c r="E22"/>
  <c r="I21"/>
  <c r="G21"/>
  <c r="E21"/>
  <c r="I20"/>
  <c r="G20"/>
  <c r="E20"/>
  <c r="I19"/>
  <c r="G19"/>
  <c r="E19"/>
  <c r="I18"/>
  <c r="G18"/>
  <c r="E18"/>
  <c r="I17"/>
  <c r="G17"/>
  <c r="E17"/>
  <c r="I16"/>
  <c r="G16"/>
  <c r="E16"/>
  <c r="I15"/>
  <c r="G15"/>
  <c r="E15"/>
  <c r="I14"/>
  <c r="G14"/>
  <c r="E14"/>
  <c r="I13"/>
  <c r="G13"/>
  <c r="E13"/>
  <c r="I12"/>
  <c r="G12"/>
  <c r="E12"/>
  <c r="I11"/>
  <c r="G11"/>
  <c r="E11"/>
  <c r="I10"/>
  <c r="G10"/>
  <c r="E10"/>
  <c r="I9"/>
  <c r="G9"/>
  <c r="E9"/>
  <c r="I8"/>
  <c r="G8"/>
  <c r="E8"/>
  <c r="I7"/>
  <c r="G7"/>
  <c r="E7"/>
  <c r="I6"/>
  <c r="G6"/>
  <c r="E6"/>
  <c r="I5"/>
  <c r="G5"/>
  <c r="E5"/>
  <c r="I4"/>
  <c r="G4"/>
  <c r="E4"/>
  <c r="I3"/>
  <c r="G3"/>
  <c r="E3"/>
  <c r="I2"/>
  <c r="G2"/>
  <c r="E2"/>
</calcChain>
</file>

<file path=xl/sharedStrings.xml><?xml version="1.0" encoding="utf-8"?>
<sst xmlns="http://schemas.openxmlformats.org/spreadsheetml/2006/main" count="79" uniqueCount="78">
  <si>
    <t>country</t>
  </si>
  <si>
    <t>GDP per capita 2021</t>
  </si>
  <si>
    <t>Normalized to 1</t>
  </si>
  <si>
    <t>State Frag</t>
  </si>
  <si>
    <t>/100</t>
  </si>
  <si>
    <t>Constraint on Executive Average 1960-2022</t>
  </si>
  <si>
    <t>Development Composite Score C*D*F</t>
  </si>
  <si>
    <t>Years Under Imperial  Domination</t>
  </si>
  <si>
    <t>Years Over Imperial Domination</t>
  </si>
  <si>
    <t>GDP P Capita 1500</t>
  </si>
  <si>
    <t>Hindu/Budhist</t>
  </si>
  <si>
    <t>Military Spending  as % of GDP 2021</t>
  </si>
  <si>
    <t>War</t>
  </si>
  <si>
    <t>indyear</t>
  </si>
  <si>
    <t>Constraint on Executive 2017</t>
  </si>
  <si>
    <t>Afghanistan</t>
  </si>
  <si>
    <t>United Arab Emirates</t>
  </si>
  <si>
    <t>Australia</t>
  </si>
  <si>
    <t>Bolivia</t>
  </si>
  <si>
    <t>Brazil</t>
  </si>
  <si>
    <t>Canada</t>
  </si>
  <si>
    <t>Switzerland</t>
  </si>
  <si>
    <t>Chile</t>
  </si>
  <si>
    <t>China</t>
  </si>
  <si>
    <t>Cameroon</t>
  </si>
  <si>
    <t>Colombia</t>
  </si>
  <si>
    <t>Cuba</t>
  </si>
  <si>
    <t>Germany</t>
  </si>
  <si>
    <t>Denmark</t>
  </si>
  <si>
    <t>Algeria</t>
  </si>
  <si>
    <t xml:space="preserve">Ethiopia </t>
  </si>
  <si>
    <t>France</t>
  </si>
  <si>
    <t>United Kingdom</t>
  </si>
  <si>
    <t>Ghana</t>
  </si>
  <si>
    <t>Greece</t>
  </si>
  <si>
    <t>Honduras</t>
  </si>
  <si>
    <t>Haiti</t>
  </si>
  <si>
    <t>Indonesia</t>
  </si>
  <si>
    <t>India</t>
  </si>
  <si>
    <t>Iraq</t>
  </si>
  <si>
    <t>Israel</t>
  </si>
  <si>
    <t>Italy</t>
  </si>
  <si>
    <t>Jamaica</t>
  </si>
  <si>
    <t>Jordan</t>
  </si>
  <si>
    <t>Japan</t>
  </si>
  <si>
    <t>Kuwait</t>
  </si>
  <si>
    <t>Lebanon</t>
  </si>
  <si>
    <t>Libya</t>
  </si>
  <si>
    <t>Mexico</t>
  </si>
  <si>
    <t>Mongolia</t>
  </si>
  <si>
    <t>Nigeria</t>
  </si>
  <si>
    <t>Netherlands</t>
  </si>
  <si>
    <t>Nepal</t>
  </si>
  <si>
    <t>Peru</t>
  </si>
  <si>
    <t>Poland</t>
  </si>
  <si>
    <t>Portugal</t>
  </si>
  <si>
    <t>Russia</t>
  </si>
  <si>
    <t>Senegal</t>
  </si>
  <si>
    <t>Sierra Leone</t>
  </si>
  <si>
    <t>Thailand</t>
  </si>
  <si>
    <t>Turkey</t>
  </si>
  <si>
    <t>Uganda</t>
  </si>
  <si>
    <t>Uruguay</t>
  </si>
  <si>
    <t>United States</t>
  </si>
  <si>
    <t>Vietnam</t>
  </si>
  <si>
    <t>South Africa</t>
  </si>
  <si>
    <t>Command for columns 2,4,6,8 in Tables A&amp;B</t>
  </si>
  <si>
    <t>Columns 2</t>
  </si>
  <si>
    <t>Column 4</t>
  </si>
  <si>
    <t>Column 6</t>
  </si>
  <si>
    <t>Column 8</t>
  </si>
  <si>
    <t>gov eff/100</t>
  </si>
  <si>
    <t>Population Density 1500</t>
  </si>
  <si>
    <t>Catholic</t>
  </si>
  <si>
    <t>Muslim</t>
  </si>
  <si>
    <t>Protestant</t>
  </si>
  <si>
    <t>Gov Effect</t>
  </si>
  <si>
    <t>Gov Effectiveness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</si>
</sst>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2" fillId="0" borderId="0" xfId="0" applyNumberFormat="1" applyFont="1" applyFill="1" applyBorder="1"/>
    <xf numFmtId="0" fontId="2" fillId="0" borderId="0" xfId="0" applyFont="1" applyFill="1" applyBorder="1"/>
    <xf numFmtId="1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2</xdr:row>
      <xdr:rowOff>38100</xdr:rowOff>
    </xdr:from>
    <xdr:to>
      <xdr:col>9</xdr:col>
      <xdr:colOff>243840</xdr:colOff>
      <xdr:row>20</xdr:row>
      <xdr:rowOff>24130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403860"/>
          <a:ext cx="5486400" cy="32778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182880</xdr:colOff>
      <xdr:row>21</xdr:row>
      <xdr:rowOff>7620</xdr:rowOff>
    </xdr:from>
    <xdr:to>
      <xdr:col>18</xdr:col>
      <xdr:colOff>182880</xdr:colOff>
      <xdr:row>39</xdr:row>
      <xdr:rowOff>142875</xdr:rowOff>
    </xdr:to>
    <xdr:pic>
      <xdr:nvPicPr>
        <xdr:cNvPr id="8" name="Picture 7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3848100"/>
          <a:ext cx="5486400" cy="34270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205740</xdr:colOff>
      <xdr:row>20</xdr:row>
      <xdr:rowOff>152400</xdr:rowOff>
    </xdr:from>
    <xdr:to>
      <xdr:col>8</xdr:col>
      <xdr:colOff>594360</xdr:colOff>
      <xdr:row>39</xdr:row>
      <xdr:rowOff>7620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3810000"/>
          <a:ext cx="5265420" cy="332994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533400</xdr:colOff>
      <xdr:row>2</xdr:row>
      <xdr:rowOff>45720</xdr:rowOff>
    </xdr:from>
    <xdr:to>
      <xdr:col>28</xdr:col>
      <xdr:colOff>304800</xdr:colOff>
      <xdr:row>19</xdr:row>
      <xdr:rowOff>137160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411480"/>
          <a:ext cx="5867400" cy="3200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281940</xdr:colOff>
      <xdr:row>21</xdr:row>
      <xdr:rowOff>0</xdr:rowOff>
    </xdr:from>
    <xdr:to>
      <xdr:col>27</xdr:col>
      <xdr:colOff>167640</xdr:colOff>
      <xdr:row>40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4740" y="3840480"/>
          <a:ext cx="5372100" cy="347472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434340</xdr:colOff>
      <xdr:row>2</xdr:row>
      <xdr:rowOff>30480</xdr:rowOff>
    </xdr:from>
    <xdr:to>
      <xdr:col>38</xdr:col>
      <xdr:colOff>182880</xdr:colOff>
      <xdr:row>19</xdr:row>
      <xdr:rowOff>175260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140" y="396240"/>
          <a:ext cx="5844540" cy="325374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144780</xdr:colOff>
      <xdr:row>20</xdr:row>
      <xdr:rowOff>91440</xdr:rowOff>
    </xdr:from>
    <xdr:to>
      <xdr:col>38</xdr:col>
      <xdr:colOff>220980</xdr:colOff>
      <xdr:row>40</xdr:row>
      <xdr:rowOff>121920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13580" y="3749040"/>
          <a:ext cx="6172200" cy="368808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388620</xdr:colOff>
      <xdr:row>2</xdr:row>
      <xdr:rowOff>106680</xdr:rowOff>
    </xdr:from>
    <xdr:to>
      <xdr:col>18</xdr:col>
      <xdr:colOff>419100</xdr:colOff>
      <xdr:row>20</xdr:row>
      <xdr:rowOff>60960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472440"/>
          <a:ext cx="5516880" cy="324612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topLeftCell="L1" workbookViewId="0">
      <selection activeCell="C1" sqref="C1"/>
    </sheetView>
  </sheetViews>
  <sheetFormatPr defaultRowHeight="15"/>
  <cols>
    <col min="1" max="1" width="19.5703125" customWidth="1"/>
    <col min="2" max="2" width="18" bestFit="1" customWidth="1"/>
    <col min="3" max="3" width="24" customWidth="1"/>
    <col min="4" max="4" width="16.42578125" customWidth="1"/>
    <col min="5" max="7" width="8.85546875" hidden="1" customWidth="1"/>
    <col min="8" max="8" width="40.85546875" customWidth="1"/>
    <col min="9" max="9" width="18.140625" customWidth="1"/>
    <col min="10" max="10" width="37.7109375" customWidth="1"/>
    <col min="11" max="11" width="35.85546875" customWidth="1"/>
    <col min="12" max="12" width="32.28515625" customWidth="1"/>
    <col min="13" max="13" width="18.85546875" customWidth="1"/>
    <col min="14" max="14" width="27.7109375" customWidth="1"/>
    <col min="15" max="15" width="17.140625" customWidth="1"/>
    <col min="16" max="16" width="18.140625" customWidth="1"/>
    <col min="17" max="17" width="14.85546875" customWidth="1"/>
    <col min="18" max="18" width="14.42578125" customWidth="1"/>
    <col min="19" max="23" width="0" hidden="1" customWidth="1"/>
    <col min="24" max="24" width="16.42578125" customWidth="1"/>
  </cols>
  <sheetData>
    <row r="1" spans="1:24">
      <c r="A1" s="1" t="s">
        <v>0</v>
      </c>
      <c r="B1" s="1" t="s">
        <v>1</v>
      </c>
      <c r="C1" s="1" t="s">
        <v>77</v>
      </c>
      <c r="D1" s="1" t="s">
        <v>71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</v>
      </c>
      <c r="J1" s="1" t="s">
        <v>6</v>
      </c>
      <c r="K1" s="2" t="s">
        <v>7</v>
      </c>
      <c r="L1" s="3" t="s">
        <v>8</v>
      </c>
      <c r="M1" s="1" t="s">
        <v>9</v>
      </c>
      <c r="N1" s="3" t="s">
        <v>72</v>
      </c>
      <c r="O1" s="6" t="s">
        <v>73</v>
      </c>
      <c r="P1" s="6" t="s">
        <v>74</v>
      </c>
      <c r="Q1" s="6" t="s">
        <v>75</v>
      </c>
      <c r="R1" s="1" t="s">
        <v>10</v>
      </c>
      <c r="T1" s="3" t="s">
        <v>11</v>
      </c>
      <c r="U1" s="3" t="s">
        <v>12</v>
      </c>
      <c r="V1" t="s">
        <v>13</v>
      </c>
      <c r="W1" s="1" t="s">
        <v>14</v>
      </c>
      <c r="X1" s="1" t="s">
        <v>76</v>
      </c>
    </row>
    <row r="2" spans="1:24">
      <c r="A2" t="s">
        <v>15</v>
      </c>
      <c r="B2">
        <v>426.03001529179818</v>
      </c>
      <c r="C2">
        <v>0.19236230850219727</v>
      </c>
      <c r="D2">
        <f t="shared" ref="D2:D31" si="0">C2/100</f>
        <v>1.9236230850219727E-3</v>
      </c>
      <c r="E2">
        <f t="shared" ref="E2:E12" si="1">C2/37.5</f>
        <v>5.1296615600585939E-3</v>
      </c>
      <c r="F2">
        <v>105</v>
      </c>
      <c r="G2">
        <f t="shared" ref="G2:G28" si="2">F2/100</f>
        <v>1.05</v>
      </c>
      <c r="H2">
        <v>2</v>
      </c>
      <c r="I2">
        <f t="shared" ref="I2:I30" si="3">H2/7</f>
        <v>0.2857142857142857</v>
      </c>
      <c r="J2">
        <f t="shared" ref="J2:J33" si="4">B2*C2*H2/100</f>
        <v>1.6390423446551341</v>
      </c>
      <c r="K2" s="4">
        <v>180</v>
      </c>
      <c r="L2">
        <v>0</v>
      </c>
      <c r="M2">
        <v>800</v>
      </c>
      <c r="N2">
        <v>3.07</v>
      </c>
      <c r="O2">
        <v>0</v>
      </c>
      <c r="P2">
        <v>0.99299999999999999</v>
      </c>
      <c r="Q2">
        <v>0</v>
      </c>
      <c r="R2">
        <v>0</v>
      </c>
      <c r="T2">
        <v>3.3</v>
      </c>
      <c r="U2">
        <v>1</v>
      </c>
      <c r="V2">
        <v>1919</v>
      </c>
      <c r="W2">
        <v>4</v>
      </c>
      <c r="X2">
        <v>0.8656303882598877</v>
      </c>
    </row>
    <row r="3" spans="1:24">
      <c r="A3" t="s">
        <v>16</v>
      </c>
      <c r="B3">
        <v>42535.966045038331</v>
      </c>
      <c r="C3">
        <v>0.86636167102389861</v>
      </c>
      <c r="D3">
        <f t="shared" si="0"/>
        <v>8.6636167102389864E-3</v>
      </c>
      <c r="E3">
        <f t="shared" si="1"/>
        <v>2.310297789397063E-2</v>
      </c>
      <c r="F3">
        <v>39</v>
      </c>
      <c r="G3">
        <f t="shared" si="2"/>
        <v>0.39</v>
      </c>
      <c r="H3">
        <v>3</v>
      </c>
      <c r="I3">
        <f t="shared" si="3"/>
        <v>0.42857142857142855</v>
      </c>
      <c r="J3">
        <f t="shared" si="4"/>
        <v>1105.5459186418566</v>
      </c>
      <c r="K3" s="4">
        <v>505</v>
      </c>
      <c r="L3">
        <v>0</v>
      </c>
      <c r="M3">
        <v>797</v>
      </c>
      <c r="N3">
        <v>0.44</v>
      </c>
      <c r="O3">
        <v>4.0000000000000001E-3</v>
      </c>
      <c r="P3">
        <v>0.94899999999999995</v>
      </c>
      <c r="Q3">
        <v>3.0000000000000001E-3</v>
      </c>
      <c r="R3">
        <v>0</v>
      </c>
      <c r="T3">
        <v>2.06</v>
      </c>
      <c r="U3">
        <v>1</v>
      </c>
      <c r="V3">
        <v>1971</v>
      </c>
      <c r="W3">
        <v>3</v>
      </c>
      <c r="X3">
        <v>3.8986275196075439</v>
      </c>
    </row>
    <row r="4" spans="1:24">
      <c r="A4" t="s">
        <v>17</v>
      </c>
      <c r="B4">
        <v>59341.23774016575</v>
      </c>
      <c r="C4">
        <v>0.89176183276706267</v>
      </c>
      <c r="D4">
        <f t="shared" si="0"/>
        <v>8.9176183276706272E-3</v>
      </c>
      <c r="E4">
        <f t="shared" si="1"/>
        <v>2.3780315540455003E-2</v>
      </c>
      <c r="F4">
        <v>22.7</v>
      </c>
      <c r="G4">
        <f t="shared" si="2"/>
        <v>0.22699999999999998</v>
      </c>
      <c r="H4">
        <v>7</v>
      </c>
      <c r="I4">
        <f t="shared" si="3"/>
        <v>1</v>
      </c>
      <c r="J4">
        <f t="shared" si="4"/>
        <v>3704.2775648085335</v>
      </c>
      <c r="K4" s="4">
        <v>0</v>
      </c>
      <c r="L4">
        <v>415</v>
      </c>
      <c r="M4">
        <v>826</v>
      </c>
      <c r="N4">
        <v>0.03</v>
      </c>
      <c r="O4">
        <v>0.29599999999999999</v>
      </c>
      <c r="P4">
        <v>2E-3</v>
      </c>
      <c r="Q4">
        <v>0.23499999999999999</v>
      </c>
      <c r="R4">
        <v>0</v>
      </c>
      <c r="T4">
        <v>2</v>
      </c>
      <c r="U4">
        <v>1</v>
      </c>
      <c r="V4">
        <v>1901</v>
      </c>
      <c r="W4">
        <v>7</v>
      </c>
      <c r="X4">
        <v>4.0129282474517822</v>
      </c>
    </row>
    <row r="5" spans="1:24">
      <c r="A5" t="s">
        <v>18</v>
      </c>
      <c r="B5">
        <v>3061.7386096362015</v>
      </c>
      <c r="C5">
        <v>0.39290633466508651</v>
      </c>
      <c r="D5">
        <f t="shared" si="0"/>
        <v>3.9290633466508651E-3</v>
      </c>
      <c r="E5">
        <f t="shared" si="1"/>
        <v>1.047750225773564E-2</v>
      </c>
      <c r="F5">
        <v>73</v>
      </c>
      <c r="G5">
        <f t="shared" si="2"/>
        <v>0.73</v>
      </c>
      <c r="H5">
        <v>3</v>
      </c>
      <c r="I5">
        <f t="shared" si="3"/>
        <v>0.42857142857142855</v>
      </c>
      <c r="J5">
        <f t="shared" si="4"/>
        <v>36.089294844442144</v>
      </c>
      <c r="K5" s="4">
        <v>520</v>
      </c>
      <c r="L5">
        <v>0</v>
      </c>
      <c r="M5">
        <v>1184</v>
      </c>
      <c r="N5">
        <v>0.8</v>
      </c>
      <c r="O5">
        <v>0.92500000000000004</v>
      </c>
      <c r="P5">
        <v>0</v>
      </c>
      <c r="Q5">
        <v>2.3E-2</v>
      </c>
      <c r="R5">
        <v>0</v>
      </c>
      <c r="T5">
        <v>1.54</v>
      </c>
      <c r="U5">
        <v>1</v>
      </c>
      <c r="V5">
        <v>1825</v>
      </c>
      <c r="W5">
        <v>6</v>
      </c>
      <c r="X5">
        <v>1.7680785059928894</v>
      </c>
    </row>
    <row r="6" spans="1:24">
      <c r="A6" t="s">
        <v>19</v>
      </c>
      <c r="B6">
        <v>8537.9392201322553</v>
      </c>
      <c r="C6">
        <v>0.45326845513449776</v>
      </c>
      <c r="D6">
        <f t="shared" si="0"/>
        <v>4.5326845513449779E-3</v>
      </c>
      <c r="E6">
        <f t="shared" si="1"/>
        <v>1.2087158803586608E-2</v>
      </c>
      <c r="F6">
        <v>73</v>
      </c>
      <c r="G6">
        <f t="shared" si="2"/>
        <v>0.73</v>
      </c>
      <c r="H6">
        <v>3</v>
      </c>
      <c r="I6">
        <f t="shared" si="3"/>
        <v>0.42857142857142855</v>
      </c>
      <c r="J6">
        <f t="shared" si="4"/>
        <v>116.09935561024758</v>
      </c>
      <c r="K6" s="4">
        <v>522</v>
      </c>
      <c r="L6">
        <v>0</v>
      </c>
      <c r="M6">
        <v>867</v>
      </c>
      <c r="N6">
        <v>2.2000000000000002</v>
      </c>
      <c r="O6">
        <v>0.878</v>
      </c>
      <c r="P6">
        <v>1E-3</v>
      </c>
      <c r="Q6">
        <v>0.04</v>
      </c>
      <c r="R6">
        <v>0</v>
      </c>
      <c r="T6">
        <v>1.19</v>
      </c>
      <c r="U6">
        <v>1</v>
      </c>
      <c r="V6">
        <v>1822</v>
      </c>
      <c r="W6">
        <v>6</v>
      </c>
      <c r="X6">
        <v>2.0397080481052399</v>
      </c>
    </row>
    <row r="7" spans="1:24">
      <c r="A7" t="s">
        <v>20</v>
      </c>
      <c r="B7">
        <v>43936.308104825213</v>
      </c>
      <c r="C7">
        <v>0.91197601954142249</v>
      </c>
      <c r="D7">
        <f t="shared" si="0"/>
        <v>9.1197601954142241E-3</v>
      </c>
      <c r="E7">
        <f t="shared" si="1"/>
        <v>2.4319360521104599E-2</v>
      </c>
      <c r="F7">
        <v>20</v>
      </c>
      <c r="G7">
        <f t="shared" si="2"/>
        <v>0.2</v>
      </c>
      <c r="H7">
        <v>7</v>
      </c>
      <c r="I7">
        <f t="shared" si="3"/>
        <v>1</v>
      </c>
      <c r="J7">
        <f t="shared" si="4"/>
        <v>2804.8201565148829</v>
      </c>
      <c r="K7" s="4">
        <v>0</v>
      </c>
      <c r="L7">
        <v>415</v>
      </c>
      <c r="M7">
        <v>800</v>
      </c>
      <c r="N7">
        <v>0.02</v>
      </c>
      <c r="O7">
        <v>0.46600000000000003</v>
      </c>
      <c r="P7">
        <v>6.0000000000000001E-3</v>
      </c>
      <c r="Q7">
        <v>0.29599999999999999</v>
      </c>
      <c r="R7">
        <v>0</v>
      </c>
      <c r="T7">
        <v>0.55000000000000004</v>
      </c>
      <c r="U7">
        <v>0</v>
      </c>
      <c r="V7">
        <v>1960</v>
      </c>
      <c r="W7">
        <f t="shared" ref="W7" si="5">V7/100</f>
        <v>19.600000000000001</v>
      </c>
      <c r="X7">
        <v>4.1038920879364014</v>
      </c>
    </row>
    <row r="8" spans="1:24">
      <c r="A8" t="s">
        <v>21</v>
      </c>
      <c r="B8">
        <v>87339.75975195464</v>
      </c>
      <c r="C8">
        <v>1.0071664386325412</v>
      </c>
      <c r="D8">
        <f t="shared" si="0"/>
        <v>1.0071664386325412E-2</v>
      </c>
      <c r="E8">
        <f t="shared" si="1"/>
        <v>2.6857771696867764E-2</v>
      </c>
      <c r="F8">
        <v>18.899999999999999</v>
      </c>
      <c r="G8">
        <f t="shared" si="2"/>
        <v>0.18899999999999997</v>
      </c>
      <c r="H8">
        <v>7</v>
      </c>
      <c r="I8">
        <f t="shared" si="3"/>
        <v>1</v>
      </c>
      <c r="J8">
        <f t="shared" si="4"/>
        <v>6157.597234627854</v>
      </c>
      <c r="K8" s="4">
        <v>0</v>
      </c>
      <c r="L8">
        <v>195</v>
      </c>
      <c r="M8">
        <v>956</v>
      </c>
      <c r="N8">
        <v>20.25</v>
      </c>
      <c r="O8">
        <v>0.52800000000000002</v>
      </c>
      <c r="P8">
        <v>3.0000000000000001E-3</v>
      </c>
      <c r="Q8">
        <v>0.432</v>
      </c>
      <c r="R8">
        <v>0</v>
      </c>
      <c r="T8">
        <v>1.8</v>
      </c>
      <c r="U8">
        <v>3</v>
      </c>
      <c r="V8">
        <v>1867</v>
      </c>
      <c r="W8">
        <v>7</v>
      </c>
      <c r="X8">
        <v>4.5322489738464355</v>
      </c>
    </row>
    <row r="9" spans="1:24">
      <c r="A9" t="s">
        <v>22</v>
      </c>
      <c r="B9">
        <v>14115.96013683343</v>
      </c>
      <c r="C9">
        <v>0.69468114111158585</v>
      </c>
      <c r="D9">
        <f t="shared" si="0"/>
        <v>6.9468114111158582E-3</v>
      </c>
      <c r="E9">
        <f t="shared" si="1"/>
        <v>1.852483042964229E-2</v>
      </c>
      <c r="F9">
        <v>43</v>
      </c>
      <c r="G9">
        <f t="shared" si="2"/>
        <v>0.43</v>
      </c>
      <c r="H9">
        <v>3</v>
      </c>
      <c r="I9">
        <f t="shared" si="3"/>
        <v>0.42857142857142855</v>
      </c>
      <c r="J9">
        <f t="shared" si="4"/>
        <v>294.18273887223307</v>
      </c>
      <c r="K9" s="4">
        <v>483</v>
      </c>
      <c r="L9">
        <v>0</v>
      </c>
      <c r="M9">
        <v>800</v>
      </c>
      <c r="N9">
        <v>0.81</v>
      </c>
      <c r="O9">
        <v>0.82099999999999995</v>
      </c>
      <c r="P9">
        <v>0</v>
      </c>
      <c r="Q9">
        <v>1.9E-2</v>
      </c>
      <c r="R9">
        <v>0</v>
      </c>
      <c r="T9">
        <v>2</v>
      </c>
      <c r="U9">
        <v>1</v>
      </c>
      <c r="V9">
        <v>1960</v>
      </c>
      <c r="W9">
        <f t="shared" ref="W9" si="6">V9/100</f>
        <v>19.600000000000001</v>
      </c>
      <c r="X9">
        <v>3.1260651350021362</v>
      </c>
    </row>
    <row r="10" spans="1:24">
      <c r="A10" t="s">
        <v>23</v>
      </c>
      <c r="B10">
        <v>11188.302540313363</v>
      </c>
      <c r="C10">
        <v>0.74237219492594397</v>
      </c>
      <c r="D10">
        <f t="shared" si="0"/>
        <v>7.4237219492594396E-3</v>
      </c>
      <c r="E10">
        <f t="shared" si="1"/>
        <v>1.9796591864691838E-2</v>
      </c>
      <c r="F10">
        <v>66</v>
      </c>
      <c r="G10">
        <f t="shared" si="2"/>
        <v>0.66</v>
      </c>
      <c r="H10">
        <v>2</v>
      </c>
      <c r="I10">
        <f t="shared" si="3"/>
        <v>0.2857142857142857</v>
      </c>
      <c r="J10">
        <f t="shared" si="4"/>
        <v>166.11769428695894</v>
      </c>
      <c r="K10" s="4">
        <v>0</v>
      </c>
      <c r="L10">
        <v>267</v>
      </c>
      <c r="M10">
        <v>1207</v>
      </c>
      <c r="N10">
        <v>9.68</v>
      </c>
      <c r="O10">
        <v>0</v>
      </c>
      <c r="P10">
        <v>2.4E-2</v>
      </c>
      <c r="Q10">
        <v>0</v>
      </c>
      <c r="R10">
        <v>0.15</v>
      </c>
      <c r="T10">
        <v>0.7</v>
      </c>
      <c r="U10">
        <v>1</v>
      </c>
      <c r="V10">
        <v>1800</v>
      </c>
      <c r="W10">
        <v>7</v>
      </c>
      <c r="X10">
        <v>3.340674877166748</v>
      </c>
    </row>
    <row r="11" spans="1:24">
      <c r="A11" t="s">
        <v>24</v>
      </c>
      <c r="B11">
        <v>1432.8626845743024</v>
      </c>
      <c r="C11">
        <v>0.36104163858625626</v>
      </c>
      <c r="D11">
        <f t="shared" si="0"/>
        <v>3.6104163858625628E-3</v>
      </c>
      <c r="E11">
        <f t="shared" si="1"/>
        <v>9.627777028966833E-3</v>
      </c>
      <c r="F11">
        <v>96</v>
      </c>
      <c r="G11">
        <f t="shared" si="2"/>
        <v>0.96</v>
      </c>
      <c r="H11">
        <v>4</v>
      </c>
      <c r="I11">
        <f t="shared" si="3"/>
        <v>0.5714285714285714</v>
      </c>
      <c r="J11">
        <f t="shared" si="4"/>
        <v>20.692923660312328</v>
      </c>
      <c r="K11" s="4">
        <v>136</v>
      </c>
      <c r="L11">
        <v>0</v>
      </c>
      <c r="M11">
        <v>800</v>
      </c>
      <c r="N11">
        <v>2.9</v>
      </c>
      <c r="O11">
        <v>0.35</v>
      </c>
      <c r="P11">
        <v>0.22</v>
      </c>
      <c r="Q11">
        <v>0.18099999999999999</v>
      </c>
      <c r="R11">
        <v>0</v>
      </c>
      <c r="T11">
        <v>1.5</v>
      </c>
      <c r="U11">
        <v>1</v>
      </c>
      <c r="V11">
        <v>1500</v>
      </c>
      <c r="W11">
        <v>3</v>
      </c>
      <c r="X11">
        <v>1.6246873736381531</v>
      </c>
    </row>
    <row r="12" spans="1:24">
      <c r="A12" t="s">
        <v>25</v>
      </c>
      <c r="B12">
        <v>6418.0977512044474</v>
      </c>
      <c r="C12">
        <v>0.55232017135454547</v>
      </c>
      <c r="D12">
        <f t="shared" si="0"/>
        <v>5.5232017135454546E-3</v>
      </c>
      <c r="E12">
        <f t="shared" si="1"/>
        <v>1.4728537902787879E-2</v>
      </c>
      <c r="F12">
        <v>78</v>
      </c>
      <c r="G12">
        <f t="shared" si="2"/>
        <v>0.78</v>
      </c>
      <c r="H12">
        <v>3</v>
      </c>
      <c r="I12">
        <f t="shared" si="3"/>
        <v>0.42857142857142855</v>
      </c>
      <c r="J12">
        <f t="shared" si="4"/>
        <v>106.34534549146389</v>
      </c>
      <c r="K12" s="4">
        <v>522</v>
      </c>
      <c r="L12">
        <v>0</v>
      </c>
      <c r="M12">
        <v>942</v>
      </c>
      <c r="N12">
        <v>3.6</v>
      </c>
      <c r="O12">
        <v>0.96599999999999997</v>
      </c>
      <c r="P12">
        <v>2E-3</v>
      </c>
      <c r="Q12">
        <v>8.9999999999999993E-3</v>
      </c>
      <c r="R12">
        <v>0</v>
      </c>
      <c r="T12">
        <v>1</v>
      </c>
      <c r="U12">
        <v>1</v>
      </c>
      <c r="V12">
        <v>1960</v>
      </c>
      <c r="W12">
        <v>2</v>
      </c>
      <c r="X12">
        <v>2.4854407710954547</v>
      </c>
    </row>
    <row r="13" spans="1:24">
      <c r="A13" t="s">
        <v>26</v>
      </c>
      <c r="B13">
        <v>7291.0678851641132</v>
      </c>
      <c r="C13">
        <v>0.50771218207147384</v>
      </c>
      <c r="D13">
        <f t="shared" si="0"/>
        <v>5.0771218207147388E-3</v>
      </c>
      <c r="E13">
        <f>C13/37.5</f>
        <v>1.3538991521905968E-2</v>
      </c>
      <c r="F13">
        <v>60</v>
      </c>
      <c r="G13">
        <f t="shared" si="2"/>
        <v>0.6</v>
      </c>
      <c r="H13">
        <v>3</v>
      </c>
      <c r="I13">
        <f t="shared" si="3"/>
        <v>0.42857142857142855</v>
      </c>
      <c r="J13">
        <f t="shared" si="4"/>
        <v>111.05291956823754</v>
      </c>
      <c r="K13" s="4">
        <v>511</v>
      </c>
      <c r="L13">
        <v>0</v>
      </c>
      <c r="M13">
        <v>295</v>
      </c>
      <c r="N13">
        <v>0.6</v>
      </c>
      <c r="O13">
        <v>0.32</v>
      </c>
      <c r="P13">
        <v>0</v>
      </c>
      <c r="Q13">
        <v>8.0000000000000002E-3</v>
      </c>
      <c r="R13">
        <v>0</v>
      </c>
      <c r="T13">
        <v>3</v>
      </c>
      <c r="U13">
        <v>1</v>
      </c>
      <c r="V13">
        <v>1810</v>
      </c>
      <c r="W13">
        <v>6</v>
      </c>
      <c r="X13">
        <v>2.2847048193216324</v>
      </c>
    </row>
    <row r="14" spans="1:24">
      <c r="A14" t="s">
        <v>27</v>
      </c>
      <c r="B14">
        <v>42726.485322007</v>
      </c>
      <c r="C14">
        <v>0.85136585765414763</v>
      </c>
      <c r="D14">
        <f t="shared" si="0"/>
        <v>8.5136585765414764E-3</v>
      </c>
      <c r="E14">
        <f t="shared" ref="E14:E39" si="7">C14/37.5</f>
        <v>2.2703089537443936E-2</v>
      </c>
      <c r="F14">
        <v>24</v>
      </c>
      <c r="G14">
        <f t="shared" si="2"/>
        <v>0.24</v>
      </c>
      <c r="H14">
        <v>7</v>
      </c>
      <c r="I14">
        <f t="shared" si="3"/>
        <v>1</v>
      </c>
      <c r="J14">
        <f t="shared" si="4"/>
        <v>2546.3109574502491</v>
      </c>
      <c r="K14" s="4">
        <v>77</v>
      </c>
      <c r="L14">
        <v>138</v>
      </c>
      <c r="M14">
        <v>1827</v>
      </c>
      <c r="N14">
        <v>25.7</v>
      </c>
      <c r="O14">
        <v>0.35</v>
      </c>
      <c r="P14">
        <v>2.0000000000000001E-4</v>
      </c>
      <c r="Q14">
        <v>0.46400000000000002</v>
      </c>
      <c r="R14">
        <v>0</v>
      </c>
      <c r="T14">
        <v>4.2</v>
      </c>
      <c r="U14">
        <v>2</v>
      </c>
      <c r="V14">
        <v>1902</v>
      </c>
      <c r="W14">
        <v>3</v>
      </c>
      <c r="X14">
        <v>3.8311463594436646</v>
      </c>
    </row>
    <row r="15" spans="1:24">
      <c r="A15" t="s">
        <v>28</v>
      </c>
      <c r="B15">
        <v>58359.583994563334</v>
      </c>
      <c r="C15">
        <v>1.000905195871989</v>
      </c>
      <c r="D15">
        <f t="shared" si="0"/>
        <v>1.000905195871989E-2</v>
      </c>
      <c r="E15">
        <f t="shared" si="7"/>
        <v>2.6690805223253039E-2</v>
      </c>
      <c r="F15">
        <v>18</v>
      </c>
      <c r="G15">
        <f t="shared" si="2"/>
        <v>0.18</v>
      </c>
      <c r="H15">
        <v>7</v>
      </c>
      <c r="I15">
        <f t="shared" si="3"/>
        <v>1</v>
      </c>
      <c r="J15">
        <f t="shared" si="4"/>
        <v>4088.8687594360345</v>
      </c>
      <c r="K15" s="4">
        <v>0</v>
      </c>
      <c r="L15">
        <v>486</v>
      </c>
      <c r="M15">
        <v>1827</v>
      </c>
      <c r="N15">
        <v>15</v>
      </c>
      <c r="O15">
        <v>6.0000000000000001E-3</v>
      </c>
      <c r="P15">
        <v>2E-3</v>
      </c>
      <c r="Q15">
        <v>0.95199999999999996</v>
      </c>
      <c r="R15">
        <v>0</v>
      </c>
      <c r="T15">
        <v>1.75</v>
      </c>
      <c r="U15">
        <v>0</v>
      </c>
      <c r="V15">
        <v>1500</v>
      </c>
      <c r="W15">
        <v>7</v>
      </c>
      <c r="X15">
        <v>4.5040733814239502</v>
      </c>
    </row>
    <row r="16" spans="1:24">
      <c r="A16" t="s">
        <v>29</v>
      </c>
      <c r="B16">
        <v>3943.1719833771222</v>
      </c>
      <c r="C16">
        <v>0.41760892338222927</v>
      </c>
      <c r="D16">
        <f t="shared" si="0"/>
        <v>4.1760892338222923E-3</v>
      </c>
      <c r="E16">
        <f t="shared" si="7"/>
        <v>1.1136237956859448E-2</v>
      </c>
      <c r="F16">
        <v>72</v>
      </c>
      <c r="G16">
        <f t="shared" si="2"/>
        <v>0.72</v>
      </c>
      <c r="H16">
        <v>3</v>
      </c>
      <c r="I16">
        <f t="shared" si="3"/>
        <v>0.42857142857142855</v>
      </c>
      <c r="J16">
        <f t="shared" si="4"/>
        <v>49.401114200672694</v>
      </c>
      <c r="K16" s="4">
        <v>506</v>
      </c>
      <c r="L16">
        <v>0</v>
      </c>
      <c r="M16">
        <v>685</v>
      </c>
      <c r="N16">
        <v>0.6</v>
      </c>
      <c r="O16">
        <v>5.0000000000000001E-3</v>
      </c>
      <c r="P16">
        <v>0.99099999999999999</v>
      </c>
      <c r="Q16">
        <v>0</v>
      </c>
      <c r="R16">
        <v>0</v>
      </c>
      <c r="W16">
        <f t="shared" ref="W16" si="8">V16/100</f>
        <v>0</v>
      </c>
      <c r="X16">
        <v>1.8792401552200317</v>
      </c>
    </row>
    <row r="17" spans="1:24">
      <c r="A17" t="s">
        <v>30</v>
      </c>
      <c r="B17">
        <v>834.9579586305141</v>
      </c>
      <c r="C17">
        <v>0.41928104559580487</v>
      </c>
      <c r="D17">
        <f t="shared" si="0"/>
        <v>4.192810455958049E-3</v>
      </c>
      <c r="E17">
        <f t="shared" si="7"/>
        <v>1.1180827882554796E-2</v>
      </c>
      <c r="F17">
        <v>99</v>
      </c>
      <c r="G17">
        <f t="shared" si="2"/>
        <v>0.99</v>
      </c>
      <c r="H17">
        <v>3</v>
      </c>
      <c r="I17">
        <f t="shared" si="3"/>
        <v>0.42857142857142855</v>
      </c>
      <c r="J17">
        <f t="shared" si="4"/>
        <v>10.502461377694221</v>
      </c>
      <c r="K17" s="4">
        <v>86</v>
      </c>
      <c r="L17">
        <v>0</v>
      </c>
      <c r="M17">
        <v>900</v>
      </c>
      <c r="N17">
        <v>2.1</v>
      </c>
      <c r="O17">
        <v>7.0000000000000001E-3</v>
      </c>
      <c r="P17">
        <v>0.314</v>
      </c>
      <c r="Q17">
        <v>3.7999999999999999E-2</v>
      </c>
      <c r="R17">
        <v>0</v>
      </c>
      <c r="T17">
        <v>1.3</v>
      </c>
      <c r="U17">
        <v>2</v>
      </c>
      <c r="V17">
        <v>1922</v>
      </c>
      <c r="W17">
        <v>3</v>
      </c>
      <c r="X17">
        <v>1.8867647051811218</v>
      </c>
    </row>
    <row r="18" spans="1:24">
      <c r="A18" t="s">
        <v>31</v>
      </c>
      <c r="B18">
        <v>38045.902161300575</v>
      </c>
      <c r="C18">
        <v>0.8372276888953315</v>
      </c>
      <c r="D18">
        <f t="shared" si="0"/>
        <v>8.3722768889533151E-3</v>
      </c>
      <c r="E18">
        <f t="shared" si="7"/>
        <v>2.2326071703875506E-2</v>
      </c>
      <c r="F18">
        <v>30</v>
      </c>
      <c r="G18">
        <f t="shared" si="2"/>
        <v>0.3</v>
      </c>
      <c r="H18">
        <v>7</v>
      </c>
      <c r="I18">
        <f t="shared" si="3"/>
        <v>1</v>
      </c>
      <c r="J18">
        <f t="shared" si="4"/>
        <v>2229.7157916910505</v>
      </c>
      <c r="K18" s="4">
        <v>0</v>
      </c>
      <c r="L18">
        <v>420</v>
      </c>
      <c r="M18">
        <v>1694</v>
      </c>
      <c r="N18">
        <v>27</v>
      </c>
      <c r="O18">
        <v>0.76400000000000001</v>
      </c>
      <c r="P18">
        <v>0.03</v>
      </c>
      <c r="Q18">
        <v>2.4E-2</v>
      </c>
      <c r="R18">
        <v>0</v>
      </c>
      <c r="T18">
        <v>2.35</v>
      </c>
      <c r="U18">
        <v>0</v>
      </c>
      <c r="V18">
        <v>1918</v>
      </c>
      <c r="W18">
        <v>7</v>
      </c>
      <c r="X18">
        <v>3.7675246000289917</v>
      </c>
    </row>
    <row r="19" spans="1:24">
      <c r="A19" t="s">
        <v>32</v>
      </c>
      <c r="B19">
        <v>45101.536026387956</v>
      </c>
      <c r="C19">
        <v>0.83988467852274573</v>
      </c>
      <c r="D19">
        <f t="shared" si="0"/>
        <v>8.3988467852274575E-3</v>
      </c>
      <c r="E19">
        <f t="shared" si="7"/>
        <v>2.2396924760606552E-2</v>
      </c>
      <c r="F19">
        <v>40</v>
      </c>
      <c r="G19">
        <f t="shared" si="2"/>
        <v>0.4</v>
      </c>
      <c r="H19">
        <v>7</v>
      </c>
      <c r="I19">
        <f t="shared" si="3"/>
        <v>1</v>
      </c>
      <c r="J19">
        <f t="shared" si="4"/>
        <v>2651.606236048342</v>
      </c>
      <c r="K19" s="4">
        <v>0</v>
      </c>
      <c r="L19">
        <v>415</v>
      </c>
      <c r="M19">
        <v>1697</v>
      </c>
      <c r="N19">
        <v>17.3</v>
      </c>
      <c r="O19">
        <v>0.13100000000000001</v>
      </c>
      <c r="P19">
        <v>1.4E-2</v>
      </c>
      <c r="Q19">
        <v>0.161</v>
      </c>
      <c r="R19">
        <v>0</v>
      </c>
      <c r="T19">
        <v>2</v>
      </c>
      <c r="U19">
        <v>0</v>
      </c>
      <c r="V19">
        <v>1917</v>
      </c>
      <c r="W19">
        <v>7</v>
      </c>
      <c r="X19">
        <v>3.779481053352356</v>
      </c>
    </row>
    <row r="20" spans="1:24">
      <c r="A20" t="s">
        <v>33</v>
      </c>
      <c r="B20">
        <v>2014.7364735269257</v>
      </c>
      <c r="C20">
        <v>0.52233804265658057</v>
      </c>
      <c r="D20">
        <f t="shared" si="0"/>
        <v>5.2233804265658058E-3</v>
      </c>
      <c r="E20">
        <f t="shared" si="7"/>
        <v>1.3929014470842148E-2</v>
      </c>
      <c r="F20">
        <v>63</v>
      </c>
      <c r="G20">
        <f t="shared" si="2"/>
        <v>0.63</v>
      </c>
      <c r="H20">
        <v>2</v>
      </c>
      <c r="I20">
        <f t="shared" si="3"/>
        <v>0.2857142857142857</v>
      </c>
      <c r="J20">
        <f t="shared" si="4"/>
        <v>21.047470121017522</v>
      </c>
      <c r="K20" s="4">
        <v>540</v>
      </c>
      <c r="L20">
        <v>0</v>
      </c>
      <c r="M20">
        <v>800</v>
      </c>
      <c r="N20">
        <v>7.5</v>
      </c>
      <c r="O20">
        <v>0.187</v>
      </c>
      <c r="P20">
        <v>0.157</v>
      </c>
      <c r="Q20">
        <v>0.25800000000000001</v>
      </c>
      <c r="R20">
        <v>0</v>
      </c>
      <c r="T20">
        <v>1.9</v>
      </c>
      <c r="U20">
        <v>4</v>
      </c>
      <c r="V20">
        <v>1500</v>
      </c>
      <c r="W20">
        <v>7</v>
      </c>
      <c r="X20">
        <v>2.3505211919546127</v>
      </c>
    </row>
    <row r="21" spans="1:24">
      <c r="A21" t="s">
        <v>34</v>
      </c>
      <c r="B21">
        <v>18907.849144801523</v>
      </c>
      <c r="C21">
        <v>0.65412212742699516</v>
      </c>
      <c r="D21">
        <f t="shared" si="0"/>
        <v>6.5412212742699512E-3</v>
      </c>
      <c r="E21">
        <f t="shared" si="7"/>
        <v>1.7443256731386539E-2</v>
      </c>
      <c r="F21">
        <v>56</v>
      </c>
      <c r="G21">
        <f t="shared" si="2"/>
        <v>0.56000000000000005</v>
      </c>
      <c r="H21">
        <v>7</v>
      </c>
      <c r="I21">
        <f t="shared" si="3"/>
        <v>1</v>
      </c>
      <c r="J21">
        <f t="shared" si="4"/>
        <v>865.76297553663835</v>
      </c>
      <c r="K21" s="4">
        <v>367</v>
      </c>
      <c r="L21">
        <v>0</v>
      </c>
      <c r="M21">
        <v>1200</v>
      </c>
      <c r="N21">
        <v>7.7</v>
      </c>
      <c r="O21">
        <v>4.0000000000000001E-3</v>
      </c>
      <c r="P21">
        <v>1.4999999999999999E-2</v>
      </c>
      <c r="Q21">
        <v>1E-3</v>
      </c>
      <c r="R21">
        <v>0</v>
      </c>
      <c r="T21">
        <v>2.1</v>
      </c>
      <c r="U21">
        <v>5</v>
      </c>
      <c r="V21">
        <v>1500</v>
      </c>
      <c r="W21">
        <v>7</v>
      </c>
      <c r="X21">
        <v>2.9435495734214783</v>
      </c>
    </row>
    <row r="22" spans="1:24">
      <c r="A22" t="s">
        <v>35</v>
      </c>
      <c r="B22">
        <v>2428.0291807681406</v>
      </c>
      <c r="C22">
        <v>0.38174988163842094</v>
      </c>
      <c r="D22">
        <f t="shared" si="0"/>
        <v>3.8174988163842093E-3</v>
      </c>
      <c r="E22">
        <f t="shared" si="7"/>
        <v>1.0179996843691225E-2</v>
      </c>
      <c r="F22">
        <v>78</v>
      </c>
      <c r="G22">
        <f t="shared" si="2"/>
        <v>0.78</v>
      </c>
      <c r="H22">
        <v>3</v>
      </c>
      <c r="I22">
        <f t="shared" si="3"/>
        <v>0.42857142857142855</v>
      </c>
      <c r="J22">
        <f t="shared" si="4"/>
        <v>27.8069955711861</v>
      </c>
      <c r="K22" s="4">
        <v>520</v>
      </c>
      <c r="L22">
        <v>0</v>
      </c>
      <c r="M22">
        <v>800</v>
      </c>
      <c r="N22">
        <v>9.6999999999999993</v>
      </c>
      <c r="O22">
        <v>0.95799999999999996</v>
      </c>
      <c r="P22">
        <v>1E-3</v>
      </c>
      <c r="Q22">
        <v>2.5999999999999999E-2</v>
      </c>
      <c r="R22">
        <v>0</v>
      </c>
      <c r="T22">
        <v>3.8</v>
      </c>
      <c r="U22">
        <v>1</v>
      </c>
      <c r="V22">
        <v>1821</v>
      </c>
      <c r="W22">
        <v>7</v>
      </c>
      <c r="X22">
        <v>1.7178744673728943</v>
      </c>
    </row>
    <row r="23" spans="1:24">
      <c r="A23" t="s">
        <v>36</v>
      </c>
      <c r="B23">
        <v>1283.0528696431895</v>
      </c>
      <c r="C23">
        <v>6.9447146521674261E-2</v>
      </c>
      <c r="D23">
        <f t="shared" si="0"/>
        <v>6.9447146521674262E-4</v>
      </c>
      <c r="E23">
        <f t="shared" si="7"/>
        <v>1.8519239072446469E-3</v>
      </c>
      <c r="F23">
        <v>100</v>
      </c>
      <c r="G23">
        <f t="shared" si="2"/>
        <v>1</v>
      </c>
      <c r="H23">
        <v>3</v>
      </c>
      <c r="I23">
        <f t="shared" si="3"/>
        <v>0.42857142857142855</v>
      </c>
      <c r="J23">
        <f t="shared" si="4"/>
        <v>2.6731308189949563</v>
      </c>
      <c r="K23" s="4">
        <v>522</v>
      </c>
      <c r="L23">
        <v>0</v>
      </c>
      <c r="M23">
        <v>800</v>
      </c>
      <c r="N23">
        <v>7.2</v>
      </c>
      <c r="O23">
        <v>0.82599999999999996</v>
      </c>
      <c r="P23">
        <v>0</v>
      </c>
      <c r="Q23">
        <v>0.128</v>
      </c>
      <c r="R23">
        <v>0</v>
      </c>
      <c r="T23">
        <v>0.4</v>
      </c>
      <c r="U23">
        <v>1</v>
      </c>
      <c r="V23">
        <v>1821</v>
      </c>
      <c r="W23">
        <v>7</v>
      </c>
      <c r="X23">
        <v>0.31251215934753418</v>
      </c>
    </row>
    <row r="24" spans="1:24">
      <c r="A24" t="s">
        <v>37</v>
      </c>
      <c r="B24">
        <v>3892.5389904924955</v>
      </c>
      <c r="C24">
        <v>0.63977939552730989</v>
      </c>
      <c r="D24">
        <f t="shared" si="0"/>
        <v>6.397793955273099E-3</v>
      </c>
      <c r="E24">
        <f t="shared" si="7"/>
        <v>1.7060783880728264E-2</v>
      </c>
      <c r="F24">
        <v>67</v>
      </c>
      <c r="G24">
        <f t="shared" si="2"/>
        <v>0.67</v>
      </c>
      <c r="H24">
        <v>5</v>
      </c>
      <c r="I24">
        <f t="shared" si="3"/>
        <v>0.7142857142857143</v>
      </c>
      <c r="J24">
        <f t="shared" si="4"/>
        <v>124.5183121201887</v>
      </c>
      <c r="K24" s="4">
        <v>420</v>
      </c>
      <c r="L24">
        <v>0</v>
      </c>
      <c r="M24">
        <v>929</v>
      </c>
      <c r="N24">
        <v>4.0999999999999996</v>
      </c>
      <c r="O24">
        <v>2.7E-2</v>
      </c>
      <c r="P24">
        <v>0.434</v>
      </c>
      <c r="Q24">
        <v>1.0999999999999999E-2</v>
      </c>
      <c r="R24">
        <v>7.0000000000000007E-2</v>
      </c>
      <c r="T24">
        <v>1.6</v>
      </c>
      <c r="U24">
        <v>1</v>
      </c>
      <c r="V24">
        <v>1821</v>
      </c>
      <c r="W24">
        <v>5</v>
      </c>
      <c r="X24">
        <v>2.8790072798728943</v>
      </c>
    </row>
    <row r="25" spans="1:24">
      <c r="A25" t="s">
        <v>38</v>
      </c>
      <c r="B25">
        <v>1936.9427020637556</v>
      </c>
      <c r="C25">
        <v>0.6183027956220839</v>
      </c>
      <c r="D25">
        <f t="shared" si="0"/>
        <v>6.1830279562208393E-3</v>
      </c>
      <c r="E25">
        <f t="shared" si="7"/>
        <v>1.6488074549922238E-2</v>
      </c>
      <c r="F25">
        <v>75</v>
      </c>
      <c r="G25">
        <f t="shared" si="2"/>
        <v>0.75</v>
      </c>
      <c r="H25">
        <v>6</v>
      </c>
      <c r="I25">
        <f t="shared" si="3"/>
        <v>0.8571428571428571</v>
      </c>
      <c r="J25">
        <f t="shared" si="4"/>
        <v>71.857025258748791</v>
      </c>
      <c r="K25" s="4">
        <v>265</v>
      </c>
      <c r="L25">
        <v>0</v>
      </c>
      <c r="M25">
        <v>1264</v>
      </c>
      <c r="N25">
        <v>44.1</v>
      </c>
      <c r="O25">
        <v>1.2999999999999999E-2</v>
      </c>
      <c r="P25">
        <v>0.11600000000000001</v>
      </c>
      <c r="Q25">
        <v>4.8000000000000001E-2</v>
      </c>
      <c r="R25">
        <v>0.79</v>
      </c>
      <c r="T25">
        <v>0.19</v>
      </c>
      <c r="U25">
        <v>1</v>
      </c>
      <c r="V25">
        <v>1804</v>
      </c>
      <c r="W25">
        <v>5</v>
      </c>
      <c r="X25">
        <v>2.7823625802993774</v>
      </c>
    </row>
    <row r="26" spans="1:24">
      <c r="A26" t="s">
        <v>39</v>
      </c>
      <c r="B26">
        <v>4224.2538348868893</v>
      </c>
      <c r="C26">
        <v>0.26848581102159286</v>
      </c>
      <c r="D26">
        <f t="shared" si="0"/>
        <v>2.6848581102159284E-3</v>
      </c>
      <c r="E26">
        <f t="shared" si="7"/>
        <v>7.1596216272424764E-3</v>
      </c>
      <c r="F26">
        <v>94</v>
      </c>
      <c r="G26">
        <f t="shared" si="2"/>
        <v>0.94</v>
      </c>
      <c r="H26">
        <v>2</v>
      </c>
      <c r="I26">
        <f t="shared" si="3"/>
        <v>0.2857142857142857</v>
      </c>
      <c r="J26">
        <f t="shared" si="4"/>
        <v>22.683044336413605</v>
      </c>
      <c r="K26" s="4">
        <v>488</v>
      </c>
      <c r="L26">
        <v>0</v>
      </c>
      <c r="M26">
        <v>1100</v>
      </c>
      <c r="N26">
        <v>2.2999999999999998</v>
      </c>
      <c r="O26">
        <v>1.7999999999999999E-2</v>
      </c>
      <c r="P26">
        <v>0.95799999999999996</v>
      </c>
      <c r="Q26">
        <v>0</v>
      </c>
      <c r="R26">
        <v>0</v>
      </c>
      <c r="T26">
        <v>2.1</v>
      </c>
      <c r="U26">
        <v>2</v>
      </c>
      <c r="V26">
        <v>1947</v>
      </c>
      <c r="W26">
        <v>7</v>
      </c>
      <c r="X26">
        <v>1.208186149597168</v>
      </c>
    </row>
    <row r="27" spans="1:24">
      <c r="A27" t="s">
        <v>40</v>
      </c>
      <c r="B27">
        <v>40805.191757456894</v>
      </c>
      <c r="C27">
        <v>0.84265920850965714</v>
      </c>
      <c r="D27">
        <f t="shared" si="0"/>
        <v>8.4265920850965723E-3</v>
      </c>
      <c r="E27">
        <f t="shared" si="7"/>
        <v>2.247091222692419E-2</v>
      </c>
      <c r="F27">
        <v>42</v>
      </c>
      <c r="G27">
        <f t="shared" si="2"/>
        <v>0.42</v>
      </c>
      <c r="H27">
        <v>7</v>
      </c>
      <c r="I27">
        <f t="shared" si="3"/>
        <v>1</v>
      </c>
      <c r="J27">
        <f t="shared" si="4"/>
        <v>2406.9409412596392</v>
      </c>
      <c r="K27" s="4">
        <v>0</v>
      </c>
      <c r="L27">
        <v>82</v>
      </c>
      <c r="M27">
        <v>1100</v>
      </c>
      <c r="N27">
        <v>14.9</v>
      </c>
      <c r="O27">
        <v>0.01</v>
      </c>
      <c r="P27">
        <v>0.08</v>
      </c>
      <c r="Q27">
        <v>2E-3</v>
      </c>
      <c r="R27">
        <v>0</v>
      </c>
      <c r="T27">
        <v>2.2999999999999998</v>
      </c>
      <c r="U27">
        <v>2</v>
      </c>
      <c r="V27">
        <v>1500</v>
      </c>
      <c r="W27">
        <v>2</v>
      </c>
      <c r="X27">
        <v>3.791966438293457</v>
      </c>
    </row>
    <row r="28" spans="1:24">
      <c r="A28" t="s">
        <v>41</v>
      </c>
      <c r="B28">
        <v>31505.948922498865</v>
      </c>
      <c r="C28">
        <v>0.63582132922278511</v>
      </c>
      <c r="D28">
        <f t="shared" si="0"/>
        <v>6.358213292227851E-3</v>
      </c>
      <c r="E28">
        <f t="shared" si="7"/>
        <v>1.6955235445940936E-2</v>
      </c>
      <c r="F28">
        <v>43</v>
      </c>
      <c r="G28">
        <f t="shared" si="2"/>
        <v>0.43</v>
      </c>
      <c r="H28">
        <v>7</v>
      </c>
      <c r="I28">
        <f t="shared" si="3"/>
        <v>1</v>
      </c>
      <c r="J28">
        <f t="shared" si="4"/>
        <v>1402.2508025629882</v>
      </c>
      <c r="K28" s="4">
        <v>0</v>
      </c>
      <c r="L28">
        <v>127</v>
      </c>
      <c r="M28">
        <v>2703</v>
      </c>
      <c r="N28">
        <v>30.4</v>
      </c>
      <c r="O28">
        <v>0.83199999999999996</v>
      </c>
      <c r="P28">
        <v>1E-3</v>
      </c>
      <c r="Q28">
        <v>4.0000000000000001E-3</v>
      </c>
      <c r="R28">
        <v>0</v>
      </c>
      <c r="T28">
        <v>3.7</v>
      </c>
      <c r="U28">
        <v>2</v>
      </c>
      <c r="V28">
        <v>1932</v>
      </c>
      <c r="W28">
        <v>6</v>
      </c>
      <c r="X28">
        <v>2.861195981502533</v>
      </c>
    </row>
    <row r="29" spans="1:24">
      <c r="A29" t="s">
        <v>42</v>
      </c>
      <c r="B29">
        <v>4971.8899546693228</v>
      </c>
      <c r="C29">
        <v>0.64755722549226546</v>
      </c>
      <c r="D29">
        <f t="shared" si="0"/>
        <v>6.4755722549226548E-3</v>
      </c>
      <c r="E29">
        <f t="shared" si="7"/>
        <v>1.7268192679793747E-2</v>
      </c>
      <c r="F29">
        <v>62</v>
      </c>
      <c r="G29">
        <f t="shared" ref="G29:G49" si="9">F29/100</f>
        <v>0.62</v>
      </c>
      <c r="H29">
        <v>7</v>
      </c>
      <c r="I29">
        <f t="shared" si="3"/>
        <v>1</v>
      </c>
      <c r="J29">
        <f t="shared" si="4"/>
        <v>225.37082851489725</v>
      </c>
      <c r="K29" s="4">
        <v>513</v>
      </c>
      <c r="L29">
        <v>0</v>
      </c>
      <c r="M29">
        <v>800</v>
      </c>
      <c r="N29">
        <v>26.4</v>
      </c>
      <c r="O29">
        <v>9.6000000000000002E-2</v>
      </c>
      <c r="P29">
        <v>1E-3</v>
      </c>
      <c r="Q29">
        <v>0.55500000000000005</v>
      </c>
      <c r="R29">
        <v>0</v>
      </c>
      <c r="T29">
        <v>0.1</v>
      </c>
      <c r="U29">
        <v>0</v>
      </c>
      <c r="V29">
        <v>1918</v>
      </c>
      <c r="W29">
        <v>7</v>
      </c>
      <c r="X29">
        <v>2.9140075147151947</v>
      </c>
    </row>
    <row r="30" spans="1:24">
      <c r="A30" t="s">
        <v>43</v>
      </c>
      <c r="B30">
        <v>3781.5282862725694</v>
      </c>
      <c r="C30">
        <v>0.60608862506018746</v>
      </c>
      <c r="D30">
        <f t="shared" si="0"/>
        <v>6.0608862506018749E-3</v>
      </c>
      <c r="E30">
        <f t="shared" si="7"/>
        <v>1.6162363334938333E-2</v>
      </c>
      <c r="F30">
        <v>77</v>
      </c>
      <c r="G30">
        <f t="shared" si="9"/>
        <v>0.77</v>
      </c>
      <c r="H30">
        <v>3</v>
      </c>
      <c r="I30">
        <f t="shared" si="3"/>
        <v>0.42857142857142855</v>
      </c>
      <c r="J30">
        <f t="shared" si="4"/>
        <v>68.758238389594467</v>
      </c>
      <c r="K30" s="4">
        <v>506</v>
      </c>
      <c r="L30">
        <v>0</v>
      </c>
      <c r="M30">
        <v>1000</v>
      </c>
      <c r="N30">
        <v>1</v>
      </c>
      <c r="O30">
        <v>1.7000000000000001E-2</v>
      </c>
      <c r="P30">
        <v>0.93</v>
      </c>
      <c r="Q30">
        <v>3.0000000000000001E-3</v>
      </c>
      <c r="R30">
        <v>0</v>
      </c>
      <c r="T30">
        <v>5</v>
      </c>
      <c r="U30">
        <v>4</v>
      </c>
      <c r="V30">
        <v>1948</v>
      </c>
      <c r="W30">
        <v>7</v>
      </c>
      <c r="X30">
        <v>2.7273988127708435</v>
      </c>
    </row>
    <row r="31" spans="1:24">
      <c r="A31" t="s">
        <v>44</v>
      </c>
      <c r="B31">
        <v>35291.013855508303</v>
      </c>
      <c r="C31">
        <v>0.8672795295715332</v>
      </c>
      <c r="D31">
        <f t="shared" si="0"/>
        <v>8.6727952957153312E-3</v>
      </c>
      <c r="E31">
        <f t="shared" si="7"/>
        <v>2.3127454121907552E-2</v>
      </c>
      <c r="F31">
        <v>31</v>
      </c>
      <c r="G31">
        <f t="shared" si="9"/>
        <v>0.31</v>
      </c>
      <c r="H31">
        <v>7</v>
      </c>
      <c r="I31">
        <f t="shared" ref="I31:I52" si="10">H31/7</f>
        <v>1</v>
      </c>
      <c r="J31">
        <f t="shared" si="4"/>
        <v>2142.5021726295395</v>
      </c>
      <c r="K31" s="4">
        <v>77</v>
      </c>
      <c r="L31">
        <v>81</v>
      </c>
      <c r="M31">
        <v>900</v>
      </c>
      <c r="N31">
        <v>33.700000000000003</v>
      </c>
      <c r="O31">
        <v>6.0000000000000001E-3</v>
      </c>
      <c r="P31">
        <v>0</v>
      </c>
      <c r="Q31">
        <v>8.9999999999999993E-3</v>
      </c>
      <c r="R31">
        <v>0</v>
      </c>
      <c r="T31">
        <v>1.55</v>
      </c>
      <c r="U31">
        <v>2</v>
      </c>
      <c r="V31">
        <v>1861</v>
      </c>
      <c r="W31">
        <v>7</v>
      </c>
      <c r="X31">
        <v>3.9027578830718994</v>
      </c>
    </row>
    <row r="32" spans="1:24">
      <c r="A32" t="s">
        <v>45</v>
      </c>
      <c r="B32" s="5">
        <v>24300.33</v>
      </c>
      <c r="C32" s="5">
        <v>0.54702950103415382</v>
      </c>
      <c r="D32">
        <f t="shared" ref="D32:D52" si="11">C32/100</f>
        <v>5.4702950103415384E-3</v>
      </c>
      <c r="E32">
        <f t="shared" si="7"/>
        <v>1.4587453360910769E-2</v>
      </c>
      <c r="F32">
        <v>52</v>
      </c>
      <c r="G32">
        <f t="shared" si="9"/>
        <v>0.52</v>
      </c>
      <c r="H32">
        <v>3</v>
      </c>
      <c r="I32">
        <f t="shared" si="10"/>
        <v>0.42857142857142855</v>
      </c>
      <c r="J32">
        <f t="shared" si="4"/>
        <v>398.78992184595847</v>
      </c>
      <c r="K32" s="4">
        <v>506</v>
      </c>
      <c r="L32">
        <v>0</v>
      </c>
      <c r="M32">
        <v>979</v>
      </c>
      <c r="N32">
        <v>3.9</v>
      </c>
      <c r="O32">
        <v>2.1000000000000001E-2</v>
      </c>
      <c r="P32">
        <v>0.95099999999999996</v>
      </c>
      <c r="Q32">
        <v>1E-3</v>
      </c>
      <c r="R32">
        <v>0</v>
      </c>
      <c r="T32">
        <v>2.5</v>
      </c>
      <c r="U32">
        <v>1</v>
      </c>
      <c r="V32">
        <v>1953</v>
      </c>
      <c r="W32">
        <v>2</v>
      </c>
      <c r="X32">
        <v>2.4616327546536922</v>
      </c>
    </row>
    <row r="33" spans="1:24">
      <c r="A33" t="s">
        <v>46</v>
      </c>
      <c r="B33">
        <v>6095.568779507189</v>
      </c>
      <c r="C33">
        <v>0.26954682668050128</v>
      </c>
      <c r="D33">
        <f t="shared" si="11"/>
        <v>2.6954682668050129E-3</v>
      </c>
      <c r="E33">
        <f t="shared" si="7"/>
        <v>7.187915378146701E-3</v>
      </c>
      <c r="F33">
        <v>91</v>
      </c>
      <c r="G33">
        <f t="shared" si="9"/>
        <v>0.91</v>
      </c>
      <c r="H33">
        <v>3</v>
      </c>
      <c r="I33">
        <f t="shared" si="10"/>
        <v>0.42857142857142855</v>
      </c>
      <c r="J33">
        <f t="shared" si="4"/>
        <v>49.291236639866966</v>
      </c>
      <c r="K33" s="4">
        <v>506</v>
      </c>
      <c r="L33">
        <v>0</v>
      </c>
      <c r="M33">
        <v>1100</v>
      </c>
      <c r="N33">
        <v>42.5</v>
      </c>
      <c r="O33">
        <v>0.3</v>
      </c>
      <c r="P33">
        <v>0.3</v>
      </c>
      <c r="Q33">
        <v>0.3</v>
      </c>
      <c r="R33">
        <v>0</v>
      </c>
      <c r="T33">
        <v>2.6</v>
      </c>
      <c r="U33">
        <v>1</v>
      </c>
      <c r="V33">
        <v>1945</v>
      </c>
      <c r="W33">
        <v>7</v>
      </c>
      <c r="X33">
        <v>1.2129607200622559</v>
      </c>
    </row>
    <row r="34" spans="1:24">
      <c r="A34" t="s">
        <v>47</v>
      </c>
      <c r="B34">
        <v>9043.5443059585959</v>
      </c>
      <c r="C34">
        <v>0.17271844546000162</v>
      </c>
      <c r="D34">
        <f t="shared" si="11"/>
        <v>1.7271844546000161E-3</v>
      </c>
      <c r="E34">
        <f t="shared" si="7"/>
        <v>4.6058252122667094E-3</v>
      </c>
      <c r="F34">
        <v>94</v>
      </c>
      <c r="G34">
        <f t="shared" si="9"/>
        <v>0.94</v>
      </c>
      <c r="H34">
        <v>1</v>
      </c>
      <c r="I34">
        <f t="shared" si="10"/>
        <v>0.14285714285714285</v>
      </c>
      <c r="J34">
        <f t="shared" ref="J34:J52" si="12">B34*C34*H34/100</f>
        <v>15.61986913973818</v>
      </c>
      <c r="K34" s="4">
        <v>506</v>
      </c>
      <c r="L34">
        <v>0</v>
      </c>
      <c r="M34">
        <v>800</v>
      </c>
      <c r="N34">
        <v>0.3</v>
      </c>
      <c r="O34">
        <v>2E-3</v>
      </c>
      <c r="P34">
        <v>0.98099999999999998</v>
      </c>
      <c r="Q34">
        <v>1E-3</v>
      </c>
      <c r="R34">
        <v>0</v>
      </c>
      <c r="W34">
        <f t="shared" ref="W34" si="13">V34/100</f>
        <v>0</v>
      </c>
      <c r="X34">
        <v>0.77723300457000732</v>
      </c>
    </row>
    <row r="35" spans="1:24">
      <c r="A35" t="s">
        <v>48</v>
      </c>
      <c r="B35">
        <v>9525.4096842066228</v>
      </c>
      <c r="C35">
        <v>0.48618615998162162</v>
      </c>
      <c r="D35">
        <f t="shared" si="11"/>
        <v>4.8618615998162161E-3</v>
      </c>
      <c r="E35">
        <f t="shared" si="7"/>
        <v>1.2964964266176576E-2</v>
      </c>
      <c r="F35">
        <v>70</v>
      </c>
      <c r="G35">
        <f t="shared" si="9"/>
        <v>0.7</v>
      </c>
      <c r="H35">
        <v>3</v>
      </c>
      <c r="I35">
        <f t="shared" si="10"/>
        <v>0.42857142857142855</v>
      </c>
      <c r="J35">
        <f t="shared" si="12"/>
        <v>138.93367069848509</v>
      </c>
      <c r="K35" s="4">
        <v>501</v>
      </c>
      <c r="L35">
        <v>0</v>
      </c>
      <c r="M35">
        <v>574</v>
      </c>
      <c r="N35">
        <v>12.8</v>
      </c>
      <c r="O35">
        <v>0.94699999999999995</v>
      </c>
      <c r="P35">
        <v>0</v>
      </c>
      <c r="Q35">
        <v>1.2E-2</v>
      </c>
      <c r="R35">
        <v>0</v>
      </c>
      <c r="T35">
        <v>0.6</v>
      </c>
      <c r="U35">
        <v>0</v>
      </c>
      <c r="V35">
        <v>1839</v>
      </c>
      <c r="W35">
        <v>7</v>
      </c>
      <c r="X35">
        <v>2.1878377199172974</v>
      </c>
    </row>
    <row r="36" spans="1:24">
      <c r="A36" t="s">
        <v>49</v>
      </c>
      <c r="B36">
        <v>4107.1836521614869</v>
      </c>
      <c r="C36">
        <v>0.45173780123392743</v>
      </c>
      <c r="D36">
        <f t="shared" si="11"/>
        <v>4.5173780123392744E-3</v>
      </c>
      <c r="E36">
        <f t="shared" si="7"/>
        <v>1.2046341366238065E-2</v>
      </c>
      <c r="F36">
        <v>52</v>
      </c>
      <c r="G36">
        <f t="shared" si="9"/>
        <v>0.52</v>
      </c>
      <c r="H36">
        <v>6</v>
      </c>
      <c r="I36">
        <f t="shared" si="10"/>
        <v>0.8571428571428571</v>
      </c>
      <c r="J36">
        <f t="shared" si="12"/>
        <v>111.32220673748172</v>
      </c>
      <c r="K36" s="4">
        <v>299</v>
      </c>
      <c r="L36">
        <v>0</v>
      </c>
      <c r="M36">
        <v>800</v>
      </c>
      <c r="N36">
        <v>0.4</v>
      </c>
      <c r="O36">
        <v>0</v>
      </c>
      <c r="P36">
        <v>1.4E-2</v>
      </c>
      <c r="Q36">
        <v>0</v>
      </c>
      <c r="R36">
        <v>0.5</v>
      </c>
      <c r="W36">
        <f t="shared" ref="W36" si="14">V36/100</f>
        <v>0</v>
      </c>
      <c r="X36">
        <v>2.0328201055526733</v>
      </c>
    </row>
    <row r="37" spans="1:24">
      <c r="A37" t="s">
        <v>50</v>
      </c>
      <c r="B37">
        <v>2429.5857810844504</v>
      </c>
      <c r="C37">
        <v>0.33422251542409259</v>
      </c>
      <c r="D37">
        <f t="shared" si="11"/>
        <v>3.3422251542409259E-3</v>
      </c>
      <c r="E37">
        <f t="shared" si="7"/>
        <v>8.9126004113091357E-3</v>
      </c>
      <c r="F37">
        <v>97</v>
      </c>
      <c r="G37">
        <f t="shared" si="9"/>
        <v>0.97</v>
      </c>
      <c r="H37">
        <v>4</v>
      </c>
      <c r="I37">
        <f t="shared" si="10"/>
        <v>0.5714285714285714</v>
      </c>
      <c r="J37">
        <f t="shared" si="12"/>
        <v>32.480890847706149</v>
      </c>
      <c r="K37" s="4">
        <v>201</v>
      </c>
      <c r="L37">
        <v>0</v>
      </c>
      <c r="M37">
        <v>800</v>
      </c>
      <c r="N37">
        <v>12.1</v>
      </c>
      <c r="O37">
        <v>0.121</v>
      </c>
      <c r="P37">
        <v>0.45</v>
      </c>
      <c r="Q37">
        <v>0.158</v>
      </c>
      <c r="R37">
        <v>0</v>
      </c>
      <c r="T37">
        <v>1.2</v>
      </c>
      <c r="U37">
        <v>1</v>
      </c>
      <c r="V37">
        <v>1975</v>
      </c>
      <c r="W37">
        <v>5</v>
      </c>
      <c r="X37">
        <v>1.5040013194084167</v>
      </c>
    </row>
    <row r="38" spans="1:24">
      <c r="A38" t="s">
        <v>51</v>
      </c>
      <c r="B38">
        <v>48301.528960018972</v>
      </c>
      <c r="C38">
        <v>0.94815158843994141</v>
      </c>
      <c r="D38">
        <f t="shared" si="11"/>
        <v>9.4815158843994142E-3</v>
      </c>
      <c r="E38">
        <f t="shared" si="7"/>
        <v>2.5284042358398439E-2</v>
      </c>
      <c r="F38">
        <v>22</v>
      </c>
      <c r="G38">
        <f t="shared" si="9"/>
        <v>0.22</v>
      </c>
      <c r="H38">
        <v>7</v>
      </c>
      <c r="I38">
        <f t="shared" si="10"/>
        <v>1</v>
      </c>
      <c r="J38">
        <f t="shared" si="12"/>
        <v>3205.8019985263873</v>
      </c>
      <c r="K38" s="4">
        <v>0</v>
      </c>
      <c r="L38">
        <v>427</v>
      </c>
      <c r="M38">
        <v>2332</v>
      </c>
      <c r="N38">
        <v>32.299999999999997</v>
      </c>
      <c r="O38">
        <v>0.42599999999999999</v>
      </c>
      <c r="P38">
        <v>0.01</v>
      </c>
      <c r="Q38">
        <v>0.42399999999999999</v>
      </c>
      <c r="R38">
        <v>0</v>
      </c>
      <c r="T38">
        <v>0.9</v>
      </c>
      <c r="U38">
        <v>1</v>
      </c>
      <c r="V38">
        <v>1964</v>
      </c>
      <c r="W38">
        <v>6</v>
      </c>
      <c r="X38">
        <v>4.2666821479797363</v>
      </c>
    </row>
    <row r="39" spans="1:24">
      <c r="A39" t="s">
        <v>52</v>
      </c>
      <c r="B39">
        <v>1037.0921215679823</v>
      </c>
      <c r="C39">
        <v>0.36188305748833549</v>
      </c>
      <c r="D39">
        <f t="shared" si="11"/>
        <v>3.6188305748833549E-3</v>
      </c>
      <c r="E39">
        <f t="shared" si="7"/>
        <v>9.650214866355613E-3</v>
      </c>
      <c r="F39">
        <v>80</v>
      </c>
      <c r="G39">
        <f t="shared" si="9"/>
        <v>0.8</v>
      </c>
      <c r="H39">
        <v>3</v>
      </c>
      <c r="I39">
        <f t="shared" si="10"/>
        <v>0.42857142857142855</v>
      </c>
      <c r="J39">
        <f t="shared" si="12"/>
        <v>11.25918203550258</v>
      </c>
      <c r="K39" s="4">
        <v>207</v>
      </c>
      <c r="L39">
        <v>0</v>
      </c>
      <c r="M39">
        <v>1264</v>
      </c>
      <c r="N39">
        <v>13.4</v>
      </c>
      <c r="O39">
        <v>0</v>
      </c>
      <c r="P39">
        <v>0.03</v>
      </c>
      <c r="Q39">
        <v>0</v>
      </c>
      <c r="R39">
        <v>0.9</v>
      </c>
      <c r="W39">
        <f t="shared" ref="W39" si="15">V39/100</f>
        <v>0</v>
      </c>
      <c r="X39">
        <v>1.6284737586975098</v>
      </c>
    </row>
    <row r="40" spans="1:24">
      <c r="A40" t="s">
        <v>53</v>
      </c>
      <c r="B40">
        <v>6437.1020226234541</v>
      </c>
      <c r="C40">
        <v>0.49760153558519149</v>
      </c>
      <c r="D40">
        <f t="shared" si="11"/>
        <v>4.9760153558519151E-3</v>
      </c>
      <c r="E40">
        <f t="shared" ref="E40:E52" si="16">C40/37.5</f>
        <v>1.3269374282271772E-2</v>
      </c>
      <c r="F40">
        <v>70</v>
      </c>
      <c r="G40">
        <f t="shared" si="9"/>
        <v>0.7</v>
      </c>
      <c r="H40">
        <v>6</v>
      </c>
      <c r="I40">
        <f t="shared" si="10"/>
        <v>0.8571428571428571</v>
      </c>
      <c r="J40">
        <f t="shared" si="12"/>
        <v>192.18671107055837</v>
      </c>
      <c r="K40" s="4">
        <v>488</v>
      </c>
      <c r="L40">
        <v>0</v>
      </c>
      <c r="M40">
        <v>800</v>
      </c>
      <c r="N40">
        <v>3.1</v>
      </c>
      <c r="O40">
        <v>0.95099999999999996</v>
      </c>
      <c r="P40">
        <v>0</v>
      </c>
      <c r="Q40">
        <v>2.7E-2</v>
      </c>
      <c r="R40">
        <v>0</v>
      </c>
      <c r="T40">
        <v>1.6</v>
      </c>
      <c r="U40">
        <v>2</v>
      </c>
      <c r="V40">
        <v>1500</v>
      </c>
      <c r="W40">
        <v>7</v>
      </c>
      <c r="X40">
        <v>2.2392069101333618</v>
      </c>
    </row>
    <row r="41" spans="1:24">
      <c r="A41" t="s">
        <v>54</v>
      </c>
      <c r="B41">
        <v>15850.285512210403</v>
      </c>
      <c r="C41">
        <v>0.62061705854203963</v>
      </c>
      <c r="D41">
        <f t="shared" si="11"/>
        <v>6.2061705854203966E-3</v>
      </c>
      <c r="E41">
        <f t="shared" si="16"/>
        <v>1.6549788227787722E-2</v>
      </c>
      <c r="F41">
        <v>42</v>
      </c>
      <c r="G41">
        <f t="shared" si="9"/>
        <v>0.42</v>
      </c>
      <c r="H41">
        <v>5</v>
      </c>
      <c r="I41">
        <f t="shared" si="10"/>
        <v>0.7142857142857143</v>
      </c>
      <c r="J41">
        <f t="shared" si="12"/>
        <v>491.84787858197632</v>
      </c>
      <c r="K41" s="4">
        <v>44</v>
      </c>
      <c r="L41">
        <v>244</v>
      </c>
      <c r="M41">
        <v>944</v>
      </c>
      <c r="N41">
        <v>13.1</v>
      </c>
      <c r="O41">
        <v>0.81</v>
      </c>
      <c r="P41">
        <v>0</v>
      </c>
      <c r="Q41">
        <v>1E-3</v>
      </c>
      <c r="R41">
        <v>0</v>
      </c>
      <c r="T41">
        <v>8</v>
      </c>
      <c r="U41">
        <v>0</v>
      </c>
      <c r="V41">
        <v>1970</v>
      </c>
      <c r="W41">
        <v>2</v>
      </c>
      <c r="X41">
        <v>2.7927767634391785</v>
      </c>
    </row>
    <row r="42" spans="1:24">
      <c r="A42" t="s">
        <v>55</v>
      </c>
      <c r="B42">
        <v>20831.087013996308</v>
      </c>
      <c r="C42">
        <v>0.77584636211395264</v>
      </c>
      <c r="D42">
        <f t="shared" si="11"/>
        <v>7.7584636211395263E-3</v>
      </c>
      <c r="E42">
        <f t="shared" si="16"/>
        <v>2.0689236323038738E-2</v>
      </c>
      <c r="F42">
        <v>27.5</v>
      </c>
      <c r="G42">
        <f t="shared" si="9"/>
        <v>0.27500000000000002</v>
      </c>
      <c r="H42">
        <v>6</v>
      </c>
      <c r="I42">
        <f t="shared" si="10"/>
        <v>0.8571428571428571</v>
      </c>
      <c r="J42">
        <f t="shared" si="12"/>
        <v>969.70338472129413</v>
      </c>
      <c r="K42" s="4">
        <v>0</v>
      </c>
      <c r="L42">
        <v>522</v>
      </c>
      <c r="M42">
        <v>1281</v>
      </c>
      <c r="N42">
        <v>12.5</v>
      </c>
      <c r="O42">
        <v>0.94099999999999995</v>
      </c>
      <c r="P42">
        <v>0</v>
      </c>
      <c r="Q42">
        <v>1.0999999999999999E-2</v>
      </c>
      <c r="R42">
        <v>0</v>
      </c>
      <c r="T42">
        <v>4</v>
      </c>
      <c r="U42">
        <v>2</v>
      </c>
      <c r="V42">
        <v>1971</v>
      </c>
      <c r="W42">
        <v>6</v>
      </c>
      <c r="X42">
        <v>3.4913086295127869</v>
      </c>
    </row>
    <row r="43" spans="1:24">
      <c r="A43" t="s">
        <v>56</v>
      </c>
      <c r="B43">
        <v>10216.251953125</v>
      </c>
      <c r="C43">
        <v>0.51642206311225891</v>
      </c>
      <c r="D43">
        <f t="shared" si="11"/>
        <v>5.1642206311225888E-3</v>
      </c>
      <c r="E43">
        <f t="shared" si="16"/>
        <v>1.3771255016326905E-2</v>
      </c>
      <c r="F43">
        <v>72</v>
      </c>
      <c r="G43">
        <f t="shared" si="9"/>
        <v>0.72</v>
      </c>
      <c r="H43">
        <v>4</v>
      </c>
      <c r="I43">
        <f t="shared" si="10"/>
        <v>0.5714285714285714</v>
      </c>
      <c r="J43">
        <f t="shared" si="12"/>
        <v>211.03591643629829</v>
      </c>
      <c r="K43" s="4">
        <v>0</v>
      </c>
      <c r="L43">
        <v>505</v>
      </c>
      <c r="M43">
        <v>800</v>
      </c>
      <c r="N43">
        <v>0.5</v>
      </c>
      <c r="O43">
        <v>1.4E-2</v>
      </c>
      <c r="P43">
        <v>0.113</v>
      </c>
      <c r="Q43">
        <v>0</v>
      </c>
      <c r="R43">
        <v>0</v>
      </c>
      <c r="T43">
        <v>0.4</v>
      </c>
      <c r="U43">
        <v>1</v>
      </c>
      <c r="V43">
        <v>1975</v>
      </c>
      <c r="W43">
        <v>6</v>
      </c>
      <c r="X43">
        <v>2.3238992840051651</v>
      </c>
    </row>
    <row r="44" spans="1:24">
      <c r="A44" t="s">
        <v>57</v>
      </c>
      <c r="B44">
        <v>1436.6536137801622</v>
      </c>
      <c r="C44">
        <v>0.56871776200003099</v>
      </c>
      <c r="D44">
        <f t="shared" si="11"/>
        <v>5.6871776200003096E-3</v>
      </c>
      <c r="E44">
        <f t="shared" si="16"/>
        <v>1.5165806986667493E-2</v>
      </c>
      <c r="F44">
        <v>72</v>
      </c>
      <c r="G44">
        <f t="shared" si="9"/>
        <v>0.72</v>
      </c>
      <c r="H44">
        <v>3</v>
      </c>
      <c r="I44">
        <f t="shared" si="10"/>
        <v>0.42857142857142855</v>
      </c>
      <c r="J44">
        <f t="shared" si="12"/>
        <v>24.511512839949322</v>
      </c>
      <c r="K44" s="4">
        <v>520</v>
      </c>
      <c r="L44">
        <v>0</v>
      </c>
      <c r="M44">
        <v>800</v>
      </c>
      <c r="N44">
        <v>1.9</v>
      </c>
      <c r="O44">
        <v>5.6000000000000001E-2</v>
      </c>
      <c r="P44">
        <v>0.91</v>
      </c>
      <c r="Q44">
        <v>1E-3</v>
      </c>
      <c r="R44">
        <v>0</v>
      </c>
      <c r="T44">
        <v>4</v>
      </c>
      <c r="U44">
        <v>0</v>
      </c>
      <c r="V44">
        <v>1971</v>
      </c>
      <c r="W44">
        <v>1</v>
      </c>
      <c r="X44">
        <v>2.5592299290001392</v>
      </c>
    </row>
    <row r="45" spans="1:24">
      <c r="A45" t="s">
        <v>58</v>
      </c>
      <c r="B45">
        <v>615.27795295541637</v>
      </c>
      <c r="C45">
        <v>0.30788707733154297</v>
      </c>
      <c r="D45">
        <f t="shared" si="11"/>
        <v>3.0788707733154295E-3</v>
      </c>
      <c r="E45">
        <f t="shared" si="16"/>
        <v>8.2103220621744799E-3</v>
      </c>
      <c r="F45">
        <v>82</v>
      </c>
      <c r="G45">
        <f t="shared" si="9"/>
        <v>0.82</v>
      </c>
      <c r="H45">
        <v>2</v>
      </c>
      <c r="I45">
        <f t="shared" si="10"/>
        <v>0.2857142857142857</v>
      </c>
      <c r="J45">
        <f t="shared" si="12"/>
        <v>3.7887226136395551</v>
      </c>
      <c r="K45" s="4">
        <v>201</v>
      </c>
      <c r="L45">
        <v>0</v>
      </c>
      <c r="M45">
        <v>800</v>
      </c>
      <c r="N45">
        <v>0.1</v>
      </c>
      <c r="O45">
        <v>2.1999999999999999E-2</v>
      </c>
      <c r="P45">
        <v>0.39400000000000002</v>
      </c>
      <c r="Q45">
        <v>4.8000000000000001E-2</v>
      </c>
      <c r="R45">
        <v>0</v>
      </c>
      <c r="T45">
        <v>2</v>
      </c>
      <c r="U45">
        <v>0</v>
      </c>
      <c r="V45">
        <v>1877</v>
      </c>
      <c r="W45">
        <v>7</v>
      </c>
      <c r="X45">
        <v>1.3854918479919434</v>
      </c>
    </row>
    <row r="46" spans="1:24">
      <c r="A46" t="s">
        <v>59</v>
      </c>
      <c r="B46">
        <v>6123.946890343499</v>
      </c>
      <c r="C46">
        <v>0.61179663737614953</v>
      </c>
      <c r="D46">
        <f t="shared" si="11"/>
        <v>6.1179663737614956E-3</v>
      </c>
      <c r="E46">
        <f t="shared" si="16"/>
        <v>1.6314576996697319E-2</v>
      </c>
      <c r="F46">
        <v>70</v>
      </c>
      <c r="G46">
        <f t="shared" si="9"/>
        <v>0.7</v>
      </c>
      <c r="H46">
        <v>3</v>
      </c>
      <c r="I46">
        <f t="shared" si="10"/>
        <v>0.42857142857142855</v>
      </c>
      <c r="J46">
        <f t="shared" si="12"/>
        <v>112.3983034494684</v>
      </c>
      <c r="K46" s="4">
        <v>60</v>
      </c>
      <c r="L46">
        <v>0</v>
      </c>
      <c r="M46">
        <v>909</v>
      </c>
      <c r="N46">
        <v>3.4</v>
      </c>
      <c r="O46">
        <v>4.0000000000000001E-3</v>
      </c>
      <c r="P46">
        <v>3.9E-2</v>
      </c>
      <c r="Q46">
        <v>2E-3</v>
      </c>
      <c r="R46">
        <v>0</v>
      </c>
      <c r="T46">
        <v>1</v>
      </c>
      <c r="U46">
        <v>1</v>
      </c>
      <c r="V46">
        <v>1956</v>
      </c>
      <c r="W46">
        <v>2</v>
      </c>
      <c r="X46">
        <v>2.7530848681926727</v>
      </c>
    </row>
    <row r="47" spans="1:24">
      <c r="A47" t="s">
        <v>60</v>
      </c>
      <c r="B47">
        <v>13341.598173748409</v>
      </c>
      <c r="C47">
        <v>0.53631214300791419</v>
      </c>
      <c r="D47">
        <f t="shared" si="11"/>
        <v>5.3631214300791418E-3</v>
      </c>
      <c r="E47">
        <f t="shared" si="16"/>
        <v>1.4301657146877712E-2</v>
      </c>
      <c r="F47">
        <v>78</v>
      </c>
      <c r="G47">
        <f t="shared" si="9"/>
        <v>0.78</v>
      </c>
      <c r="H47">
        <v>3</v>
      </c>
      <c r="I47">
        <f t="shared" si="10"/>
        <v>0.42857142857142855</v>
      </c>
      <c r="J47">
        <f t="shared" si="12"/>
        <v>214.65783323140451</v>
      </c>
      <c r="K47" s="4">
        <v>0</v>
      </c>
      <c r="L47">
        <v>422</v>
      </c>
      <c r="M47">
        <v>768</v>
      </c>
      <c r="N47">
        <v>8.1</v>
      </c>
      <c r="O47">
        <v>1E-3</v>
      </c>
      <c r="P47">
        <v>0.99199999999999999</v>
      </c>
      <c r="Q47">
        <v>0</v>
      </c>
      <c r="R47">
        <v>0</v>
      </c>
      <c r="T47">
        <v>0.3</v>
      </c>
      <c r="U47">
        <v>1</v>
      </c>
      <c r="V47">
        <v>1961</v>
      </c>
      <c r="W47">
        <v>6</v>
      </c>
      <c r="X47">
        <v>2.413404643535614</v>
      </c>
    </row>
    <row r="48" spans="1:24">
      <c r="A48" t="s">
        <v>61</v>
      </c>
      <c r="B48">
        <v>920.54761771965696</v>
      </c>
      <c r="C48">
        <v>0.42883835898505318</v>
      </c>
      <c r="D48">
        <f t="shared" si="11"/>
        <v>4.2883835898505319E-3</v>
      </c>
      <c r="E48">
        <f t="shared" si="16"/>
        <v>1.1435689572934752E-2</v>
      </c>
      <c r="F48">
        <v>92</v>
      </c>
      <c r="G48">
        <f t="shared" si="9"/>
        <v>0.92</v>
      </c>
      <c r="H48">
        <v>3</v>
      </c>
      <c r="I48">
        <f t="shared" si="10"/>
        <v>0.42857142857142855</v>
      </c>
      <c r="J48">
        <f t="shared" si="12"/>
        <v>11.84298389251493</v>
      </c>
      <c r="K48" s="4">
        <v>129</v>
      </c>
      <c r="L48">
        <v>0</v>
      </c>
      <c r="M48">
        <v>800</v>
      </c>
      <c r="N48">
        <v>7.5</v>
      </c>
      <c r="O48">
        <v>0.496</v>
      </c>
      <c r="P48">
        <v>0.1</v>
      </c>
      <c r="Q48">
        <v>1.9E-2</v>
      </c>
      <c r="R48">
        <v>0</v>
      </c>
      <c r="T48">
        <v>1.2</v>
      </c>
      <c r="U48">
        <v>1</v>
      </c>
      <c r="V48">
        <v>1821</v>
      </c>
      <c r="W48">
        <v>6</v>
      </c>
      <c r="X48">
        <v>1.9297726154327393</v>
      </c>
    </row>
    <row r="49" spans="1:24">
      <c r="A49" t="s">
        <v>62</v>
      </c>
      <c r="B49">
        <v>15874.737994986988</v>
      </c>
      <c r="C49">
        <v>0.74221204386817086</v>
      </c>
      <c r="D49">
        <f t="shared" si="11"/>
        <v>7.4221204386817089E-3</v>
      </c>
      <c r="E49">
        <f t="shared" si="16"/>
        <v>1.9792321169817891E-2</v>
      </c>
      <c r="F49">
        <v>35</v>
      </c>
      <c r="G49">
        <f t="shared" si="9"/>
        <v>0.35</v>
      </c>
      <c r="H49">
        <v>4</v>
      </c>
      <c r="I49">
        <f t="shared" si="10"/>
        <v>0.5714285714285714</v>
      </c>
      <c r="J49">
        <f t="shared" si="12"/>
        <v>471.29686932524004</v>
      </c>
      <c r="K49" s="4">
        <v>522</v>
      </c>
      <c r="L49">
        <v>0</v>
      </c>
      <c r="M49">
        <v>1838</v>
      </c>
      <c r="N49">
        <v>0.1</v>
      </c>
      <c r="O49">
        <v>0.59499999999999997</v>
      </c>
      <c r="P49">
        <v>0</v>
      </c>
      <c r="Q49">
        <v>1.9E-2</v>
      </c>
      <c r="R49">
        <v>0</v>
      </c>
      <c r="T49">
        <v>1.2</v>
      </c>
      <c r="U49">
        <v>1</v>
      </c>
      <c r="V49">
        <v>1975</v>
      </c>
      <c r="W49">
        <v>5</v>
      </c>
      <c r="X49">
        <v>3.3399541974067688</v>
      </c>
    </row>
    <row r="50" spans="1:24">
      <c r="A50" t="s">
        <v>63</v>
      </c>
      <c r="B50">
        <v>61855.518629915729</v>
      </c>
      <c r="C50">
        <v>0.85253588358561194</v>
      </c>
      <c r="D50">
        <f t="shared" si="11"/>
        <v>8.5253588358561189E-3</v>
      </c>
      <c r="E50">
        <f t="shared" si="16"/>
        <v>2.2734290228949652E-2</v>
      </c>
      <c r="F50">
        <v>46</v>
      </c>
      <c r="G50">
        <f t="shared" ref="G50:G52" si="17">F50/100</f>
        <v>0.46</v>
      </c>
      <c r="H50">
        <v>7</v>
      </c>
      <c r="I50">
        <f t="shared" si="10"/>
        <v>1</v>
      </c>
      <c r="J50">
        <f t="shared" si="12"/>
        <v>3691.383446086104</v>
      </c>
      <c r="K50" s="4">
        <v>170</v>
      </c>
      <c r="L50">
        <v>246</v>
      </c>
      <c r="M50">
        <v>800</v>
      </c>
      <c r="N50">
        <v>0.2</v>
      </c>
      <c r="O50">
        <v>0.3</v>
      </c>
      <c r="P50">
        <v>8.0000000000000002E-3</v>
      </c>
      <c r="Q50">
        <v>0.436</v>
      </c>
      <c r="R50">
        <v>0</v>
      </c>
      <c r="T50">
        <v>1.5</v>
      </c>
      <c r="U50">
        <v>2</v>
      </c>
      <c r="V50">
        <v>1500</v>
      </c>
      <c r="W50">
        <v>7</v>
      </c>
      <c r="X50">
        <v>3.8364114761352539</v>
      </c>
    </row>
    <row r="51" spans="1:24">
      <c r="A51" t="s">
        <v>64</v>
      </c>
      <c r="B51">
        <v>3409.0247166397962</v>
      </c>
      <c r="C51">
        <v>0.61732864379882813</v>
      </c>
      <c r="D51">
        <f t="shared" si="11"/>
        <v>6.1732864379882811E-3</v>
      </c>
      <c r="E51">
        <f t="shared" si="16"/>
        <v>1.6462097167968748E-2</v>
      </c>
      <c r="F51">
        <v>61</v>
      </c>
      <c r="G51">
        <f t="shared" si="17"/>
        <v>0.61</v>
      </c>
      <c r="H51">
        <v>3</v>
      </c>
      <c r="I51">
        <f t="shared" si="10"/>
        <v>0.42857142857142855</v>
      </c>
      <c r="J51">
        <f t="shared" si="12"/>
        <v>63.134658149997883</v>
      </c>
      <c r="K51" s="4">
        <v>145</v>
      </c>
      <c r="L51">
        <v>0</v>
      </c>
      <c r="M51">
        <v>927</v>
      </c>
      <c r="N51">
        <v>6.3</v>
      </c>
      <c r="O51">
        <v>3.9E-2</v>
      </c>
      <c r="P51">
        <v>0.01</v>
      </c>
      <c r="Q51">
        <v>2E-3</v>
      </c>
      <c r="R51">
        <v>0</v>
      </c>
      <c r="T51">
        <v>1.3</v>
      </c>
      <c r="U51">
        <v>1</v>
      </c>
      <c r="V51">
        <v>1500</v>
      </c>
      <c r="W51">
        <v>3</v>
      </c>
      <c r="X51">
        <v>2.7779788970947266</v>
      </c>
    </row>
    <row r="52" spans="1:24">
      <c r="A52" t="s">
        <v>65</v>
      </c>
      <c r="B52">
        <v>5947.8871985549204</v>
      </c>
      <c r="C52">
        <v>0.5516791459586885</v>
      </c>
      <c r="D52">
        <f t="shared" si="11"/>
        <v>5.5167914595868851E-3</v>
      </c>
      <c r="E52">
        <f t="shared" si="16"/>
        <v>1.4711443892231694E-2</v>
      </c>
      <c r="F52">
        <v>72</v>
      </c>
      <c r="G52">
        <f t="shared" si="17"/>
        <v>0.72</v>
      </c>
      <c r="H52">
        <v>7</v>
      </c>
      <c r="I52">
        <f t="shared" si="10"/>
        <v>1</v>
      </c>
      <c r="J52">
        <f t="shared" si="12"/>
        <v>229.69277309701764</v>
      </c>
      <c r="K52" s="4">
        <v>372</v>
      </c>
      <c r="L52">
        <v>0</v>
      </c>
      <c r="M52">
        <v>2715</v>
      </c>
      <c r="N52">
        <v>0.4</v>
      </c>
      <c r="O52">
        <v>0.104</v>
      </c>
      <c r="P52">
        <v>1.2999999999999999E-2</v>
      </c>
      <c r="Q52">
        <v>0.39</v>
      </c>
      <c r="R52">
        <v>0</v>
      </c>
      <c r="T52">
        <v>1.2</v>
      </c>
      <c r="U52">
        <v>2</v>
      </c>
      <c r="V52">
        <v>1500</v>
      </c>
      <c r="W52">
        <v>3</v>
      </c>
      <c r="X52">
        <v>2.4825561568140984</v>
      </c>
    </row>
    <row r="53" spans="1:24">
      <c r="T53">
        <v>2.2999999999999998</v>
      </c>
      <c r="U53">
        <v>1</v>
      </c>
      <c r="V53">
        <v>1825</v>
      </c>
      <c r="W53">
        <v>7</v>
      </c>
    </row>
    <row r="54" spans="1:24">
      <c r="T54">
        <v>3.5</v>
      </c>
      <c r="U54">
        <v>7</v>
      </c>
      <c r="V54">
        <v>1500</v>
      </c>
      <c r="W54">
        <v>7</v>
      </c>
    </row>
    <row r="55" spans="1:24">
      <c r="S55">
        <v>5.2</v>
      </c>
      <c r="T55">
        <v>0</v>
      </c>
      <c r="U55">
        <v>1811</v>
      </c>
      <c r="V55">
        <v>3</v>
      </c>
    </row>
    <row r="56" spans="1:24">
      <c r="S56">
        <v>2.4</v>
      </c>
      <c r="T56">
        <v>1</v>
      </c>
      <c r="U56">
        <v>1945</v>
      </c>
      <c r="V56">
        <v>3</v>
      </c>
    </row>
    <row r="57" spans="1:24">
      <c r="S57">
        <v>4.5</v>
      </c>
      <c r="T57">
        <v>0</v>
      </c>
      <c r="U57">
        <v>1918</v>
      </c>
      <c r="V57">
        <v>1</v>
      </c>
    </row>
    <row r="58" spans="1:24">
      <c r="V58">
        <f t="shared" ref="V58" si="18">U58/100</f>
        <v>0</v>
      </c>
    </row>
    <row r="59" spans="1:24">
      <c r="T59">
        <v>0.8</v>
      </c>
      <c r="U59">
        <v>0</v>
      </c>
      <c r="V59">
        <v>1910</v>
      </c>
      <c r="W59">
        <v>7</v>
      </c>
    </row>
    <row r="60" spans="1:24">
      <c r="T60">
        <v>1.3</v>
      </c>
      <c r="U60">
        <v>1</v>
      </c>
      <c r="V60">
        <v>1964</v>
      </c>
      <c r="W60">
        <v>5</v>
      </c>
    </row>
    <row r="61" spans="1:24">
      <c r="T61">
        <v>0.01</v>
      </c>
      <c r="U61">
        <v>1</v>
      </c>
      <c r="V61">
        <v>1965</v>
      </c>
      <c r="W61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2"/>
  <sheetViews>
    <sheetView topLeftCell="A2" workbookViewId="0">
      <selection activeCell="T2" sqref="T2:AB2"/>
    </sheetView>
  </sheetViews>
  <sheetFormatPr defaultRowHeight="15"/>
  <sheetData>
    <row r="1" spans="1:38">
      <c r="A1" s="7" t="s">
        <v>66</v>
      </c>
      <c r="B1" s="7"/>
      <c r="C1" s="7"/>
      <c r="D1" s="7"/>
      <c r="E1" s="7"/>
    </row>
    <row r="2" spans="1:38">
      <c r="A2" s="7" t="s">
        <v>67</v>
      </c>
      <c r="B2" s="7"/>
      <c r="C2" s="7"/>
      <c r="D2" s="7"/>
      <c r="E2" s="7"/>
      <c r="F2" s="7"/>
      <c r="G2" s="7"/>
      <c r="H2" s="7"/>
      <c r="I2" s="7"/>
      <c r="J2" s="7" t="s">
        <v>69</v>
      </c>
      <c r="K2" s="7"/>
      <c r="L2" s="7"/>
      <c r="M2" s="7"/>
      <c r="N2" s="7"/>
      <c r="O2" s="7"/>
      <c r="P2" s="7"/>
      <c r="Q2" s="7"/>
      <c r="R2" s="7"/>
      <c r="T2" s="7" t="s">
        <v>68</v>
      </c>
      <c r="U2" s="7"/>
      <c r="V2" s="7"/>
      <c r="W2" s="7"/>
      <c r="X2" s="7"/>
      <c r="Y2" s="7"/>
      <c r="Z2" s="7"/>
      <c r="AA2" s="7"/>
      <c r="AB2" s="7"/>
      <c r="AD2" s="7" t="s">
        <v>70</v>
      </c>
      <c r="AE2" s="7"/>
      <c r="AF2" s="7"/>
      <c r="AG2" s="7"/>
      <c r="AH2" s="7"/>
      <c r="AI2" s="7"/>
      <c r="AJ2" s="7"/>
      <c r="AK2" s="7"/>
      <c r="AL2" s="7"/>
    </row>
  </sheetData>
  <mergeCells count="5">
    <mergeCell ref="AD2:AL2"/>
    <mergeCell ref="A1:E1"/>
    <mergeCell ref="A2:I2"/>
    <mergeCell ref="J2:R2"/>
    <mergeCell ref="T2:A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Data All</vt:lpstr>
      <vt:lpstr>Commands and Stata 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toshiba</cp:lastModifiedBy>
  <dcterms:created xsi:type="dcterms:W3CDTF">2023-03-07T11:50:17Z</dcterms:created>
  <dcterms:modified xsi:type="dcterms:W3CDTF">2023-04-16T03:41:51Z</dcterms:modified>
</cp:coreProperties>
</file>