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D:\Google Drive\Documents\ders slaytları\Cok_Kriterli\"/>
    </mc:Choice>
  </mc:AlternateContent>
  <bookViews>
    <workbookView xWindow="0" yWindow="0" windowWidth="23040" windowHeight="9204" tabRatio="775"/>
  </bookViews>
  <sheets>
    <sheet name="Laplace" sheetId="1" r:id="rId1"/>
    <sheet name="Maximin-Minimax-MiniminMaksimax" sheetId="2" r:id="rId2"/>
    <sheet name="Hurwicz" sheetId="5" r:id="rId3"/>
    <sheet name="Savage" sheetId="6" r:id="rId4"/>
    <sheet name="Enyüksek Olabilirlik(R)" sheetId="7" r:id="rId5"/>
    <sheet name="Beklenen Değer(R)" sheetId="8" r:id="rId6"/>
    <sheet name="Beklenen Pişmanlık(R)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9" l="1"/>
  <c r="M22" i="9"/>
  <c r="M21" i="9"/>
  <c r="M20" i="9"/>
  <c r="M10" i="9"/>
  <c r="M11" i="9"/>
  <c r="M12" i="9"/>
  <c r="M9" i="9"/>
  <c r="L23" i="9"/>
  <c r="K23" i="9"/>
  <c r="J23" i="9"/>
  <c r="I23" i="9"/>
  <c r="L22" i="9"/>
  <c r="K22" i="9"/>
  <c r="J22" i="9"/>
  <c r="I22" i="9"/>
  <c r="L21" i="9"/>
  <c r="K21" i="9"/>
  <c r="J21" i="9"/>
  <c r="I21" i="9"/>
  <c r="L20" i="9"/>
  <c r="K20" i="9"/>
  <c r="J20" i="9"/>
  <c r="I20" i="9"/>
  <c r="L12" i="9"/>
  <c r="K12" i="9"/>
  <c r="J12" i="9"/>
  <c r="I12" i="9"/>
  <c r="L11" i="9"/>
  <c r="K11" i="9"/>
  <c r="J11" i="9"/>
  <c r="I11" i="9"/>
  <c r="L10" i="9"/>
  <c r="K10" i="9"/>
  <c r="J10" i="9"/>
  <c r="I10" i="9"/>
  <c r="L9" i="9"/>
  <c r="K9" i="9"/>
  <c r="J9" i="9"/>
  <c r="I9" i="9"/>
  <c r="G26" i="8"/>
  <c r="G25" i="8"/>
  <c r="G24" i="8"/>
  <c r="G23" i="8"/>
  <c r="G8" i="8"/>
  <c r="G9" i="8"/>
  <c r="G10" i="8"/>
  <c r="G7" i="8"/>
  <c r="M22" i="6"/>
  <c r="I9" i="6"/>
  <c r="M9" i="6" s="1"/>
  <c r="I21" i="6"/>
  <c r="M21" i="6" s="1"/>
  <c r="J21" i="6"/>
  <c r="K21" i="6"/>
  <c r="L21" i="6"/>
  <c r="I22" i="6"/>
  <c r="J22" i="6"/>
  <c r="K22" i="6"/>
  <c r="L22" i="6"/>
  <c r="I23" i="6"/>
  <c r="M23" i="6" s="1"/>
  <c r="J23" i="6"/>
  <c r="K23" i="6"/>
  <c r="L23" i="6"/>
  <c r="J20" i="6"/>
  <c r="K20" i="6"/>
  <c r="L20" i="6"/>
  <c r="I20" i="6"/>
  <c r="M20" i="6" s="1"/>
  <c r="J10" i="6"/>
  <c r="K10" i="6"/>
  <c r="L10" i="6"/>
  <c r="J11" i="6"/>
  <c r="K11" i="6"/>
  <c r="M11" i="6" s="1"/>
  <c r="L11" i="6"/>
  <c r="J12" i="6"/>
  <c r="K12" i="6"/>
  <c r="L12" i="6"/>
  <c r="L9" i="6"/>
  <c r="K9" i="6"/>
  <c r="J9" i="6"/>
  <c r="I10" i="6"/>
  <c r="M10" i="6" s="1"/>
  <c r="I11" i="6"/>
  <c r="I12" i="6"/>
  <c r="M12" i="6" s="1"/>
  <c r="I21" i="5"/>
  <c r="I22" i="5"/>
  <c r="I23" i="5"/>
  <c r="J23" i="5" s="1"/>
  <c r="I20" i="5"/>
  <c r="H21" i="5"/>
  <c r="H22" i="5"/>
  <c r="H23" i="5"/>
  <c r="H20" i="5"/>
  <c r="J20" i="5" s="1"/>
  <c r="I10" i="5"/>
  <c r="I11" i="5"/>
  <c r="I12" i="5"/>
  <c r="I9" i="5"/>
  <c r="H12" i="5"/>
  <c r="J12" i="5" s="1"/>
  <c r="H11" i="5"/>
  <c r="J11" i="5" s="1"/>
  <c r="H10" i="5"/>
  <c r="H9" i="5"/>
  <c r="K22" i="2"/>
  <c r="K23" i="2"/>
  <c r="K24" i="2"/>
  <c r="K21" i="2"/>
  <c r="H22" i="2"/>
  <c r="H23" i="2"/>
  <c r="H24" i="2"/>
  <c r="H21" i="2"/>
  <c r="H10" i="2"/>
  <c r="K10" i="2"/>
  <c r="H11" i="2"/>
  <c r="K11" i="2"/>
  <c r="H12" i="2"/>
  <c r="K12" i="2"/>
  <c r="K9" i="2"/>
  <c r="H9" i="2"/>
  <c r="L21" i="1"/>
  <c r="K21" i="1"/>
  <c r="M21" i="1" s="1"/>
  <c r="J21" i="1"/>
  <c r="I21" i="1"/>
  <c r="L20" i="1"/>
  <c r="K20" i="1"/>
  <c r="J20" i="1"/>
  <c r="I20" i="1"/>
  <c r="M20" i="1" s="1"/>
  <c r="M19" i="1"/>
  <c r="L19" i="1"/>
  <c r="K19" i="1"/>
  <c r="J19" i="1"/>
  <c r="I19" i="1"/>
  <c r="L18" i="1"/>
  <c r="K18" i="1"/>
  <c r="J18" i="1"/>
  <c r="M18" i="1" s="1"/>
  <c r="I18" i="1"/>
  <c r="I8" i="1"/>
  <c r="J8" i="1"/>
  <c r="K8" i="1"/>
  <c r="L8" i="1"/>
  <c r="I9" i="1"/>
  <c r="J9" i="1"/>
  <c r="K9" i="1"/>
  <c r="L9" i="1"/>
  <c r="I10" i="1"/>
  <c r="J10" i="1"/>
  <c r="K10" i="1"/>
  <c r="L10" i="1"/>
  <c r="J7" i="1"/>
  <c r="K7" i="1"/>
  <c r="L7" i="1"/>
  <c r="I7" i="1"/>
  <c r="M7" i="1" s="1"/>
  <c r="J10" i="5" l="1"/>
  <c r="J22" i="5"/>
  <c r="J21" i="5"/>
  <c r="J9" i="5"/>
  <c r="M10" i="1"/>
  <c r="M8" i="1"/>
  <c r="M9" i="1"/>
</calcChain>
</file>

<file path=xl/sharedStrings.xml><?xml version="1.0" encoding="utf-8"?>
<sst xmlns="http://schemas.openxmlformats.org/spreadsheetml/2006/main" count="288" uniqueCount="62">
  <si>
    <t>O1</t>
  </si>
  <si>
    <t>O2</t>
  </si>
  <si>
    <t>O3</t>
  </si>
  <si>
    <t>O4</t>
  </si>
  <si>
    <t>S1=100</t>
  </si>
  <si>
    <t>S2=200</t>
  </si>
  <si>
    <t>S3=250</t>
  </si>
  <si>
    <t>S4=300</t>
  </si>
  <si>
    <t>Olasılık</t>
  </si>
  <si>
    <t xml:space="preserve">       Olay
Strateji</t>
  </si>
  <si>
    <t xml:space="preserve">          Olay
Strateji</t>
  </si>
  <si>
    <t xml:space="preserve">             Olay
Strateji</t>
  </si>
  <si>
    <t>Beklenen Kazançlar</t>
  </si>
  <si>
    <t>En İyi Strateji</t>
  </si>
  <si>
    <t>S3</t>
  </si>
  <si>
    <t>LAPLACE ÖLÇÜTÜ</t>
  </si>
  <si>
    <t>KARAR MATRİSİ KAZANÇLARDAN OLUŞUYORSA</t>
  </si>
  <si>
    <t>S1</t>
  </si>
  <si>
    <t>S2</t>
  </si>
  <si>
    <t>S4</t>
  </si>
  <si>
    <t xml:space="preserve">        Olay
Strateji</t>
  </si>
  <si>
    <t>İyimser Karar Verici</t>
  </si>
  <si>
    <t>Satır Enb</t>
  </si>
  <si>
    <t>Satır Enk</t>
  </si>
  <si>
    <t>Eniyi Strateji</t>
  </si>
  <si>
    <t>Kötümser Karar Verici</t>
  </si>
  <si>
    <t>Maximax Ölçütü</t>
  </si>
  <si>
    <t>(Satır Enbüyüklerinin Enbüyüğü)</t>
  </si>
  <si>
    <t>(Satır Enküçüklerinin Enbüyüğü)</t>
  </si>
  <si>
    <t>KARAR MATRİSİ KAYIPLARDAN OLUŞUYORSA</t>
  </si>
  <si>
    <t>Minimin Ölçütü</t>
  </si>
  <si>
    <t>(Satır Enküçüklerinin Enküçüğü)</t>
  </si>
  <si>
    <t>Minimax Ölçütü</t>
  </si>
  <si>
    <t>Maximin Öçütü</t>
  </si>
  <si>
    <t>(Satır Enbüyüklerinin Enküçüğü)</t>
  </si>
  <si>
    <r>
      <t>Alpha(</t>
    </r>
    <r>
      <rPr>
        <sz val="11"/>
        <color theme="1"/>
        <rFont val="Symbol"/>
        <family val="1"/>
        <charset val="2"/>
      </rPr>
      <t>a)=</t>
    </r>
  </si>
  <si>
    <r>
      <t>(Satır Enb)*(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162"/>
        <scheme val="minor"/>
      </rPr>
      <t>)</t>
    </r>
  </si>
  <si>
    <r>
      <t>(Satır Enk)*(1-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162"/>
        <scheme val="minor"/>
      </rPr>
      <t>)</t>
    </r>
  </si>
  <si>
    <t>Beklenen Kazanç</t>
  </si>
  <si>
    <t>Beklenen Kazanç=
[(Satır Enb)*(a)]+[(Satır Enk)*(1-a)]</t>
  </si>
  <si>
    <r>
      <t>(Satır Enk)*(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162"/>
        <scheme val="minor"/>
      </rPr>
      <t>)</t>
    </r>
  </si>
  <si>
    <r>
      <t>(Satır Enb)*(1-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charset val="162"/>
        <scheme val="minor"/>
      </rPr>
      <t>)</t>
    </r>
  </si>
  <si>
    <t>Beklenen Kazanç=
[(Satır Enk)*(a)]+[(Satır Enb)*(1-a)]</t>
  </si>
  <si>
    <t xml:space="preserve">         Olay
Strateji</t>
  </si>
  <si>
    <t>Fırsat Kaybı (Pişmalık) Matrisi</t>
  </si>
  <si>
    <t>Satır
Enb</t>
  </si>
  <si>
    <t>Satır Enbüyüklerinn Enküçüğü (Maximin)</t>
  </si>
  <si>
    <t>Satır Enbüyüklerinn Enküçüğü (Makximin)</t>
  </si>
  <si>
    <t>MAXİMAX-MAXİMİN-MİNİMİN-MİNİMAX ÖLÇÜTLERİ</t>
  </si>
  <si>
    <t>HURWİCZ ÖLÇÜTÜ</t>
  </si>
  <si>
    <t>SAVAGE ÖLÇÜTÜ (PİŞMANLIK ÖLÇÜTÜ)</t>
  </si>
  <si>
    <t>EN YÜKSEK OLABİLİRLİK ÖLÇÜTÜ</t>
  </si>
  <si>
    <t>Gerçekleşme olasılığı en yüksek olan olay=O2</t>
  </si>
  <si>
    <t xml:space="preserve">O2 olayı gerçekleştiğinde en yüksek kazanç 34 ile S2 startejisidir. Bu durumda en iyi strateji S2'dir. </t>
  </si>
  <si>
    <t xml:space="preserve">O2 olayı gerçekleştiğinde en yüksek kazanç 24 ile S3 startejisidir. Bu durumda en iyi strateji S2'dir. </t>
  </si>
  <si>
    <t>Beklenen Kayıp</t>
  </si>
  <si>
    <t>BEKLENEN DEĞER ÖLÇÜTÜ</t>
  </si>
  <si>
    <t>BEKLENEN FIRSAT KAYBI ÖLÇÜTÜ</t>
  </si>
  <si>
    <t>Enbüyük Fırsat Kayıplarının Enküçüğü</t>
  </si>
  <si>
    <t>Enbüyük Fırsat Kayıpları</t>
  </si>
  <si>
    <t>Beklenen Fırsat Kaybı</t>
  </si>
  <si>
    <t>Beklenen Enküçük Fırsat Kaybı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</si>
</sst>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auto="1"/>
      </diagonal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/>
      <diagonal style="thin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/>
    <xf numFmtId="0" fontId="0" fillId="3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/>
    <xf numFmtId="0" fontId="0" fillId="3" borderId="9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3" borderId="21" xfId="0" applyFill="1" applyBorder="1" applyAlignment="1">
      <alignment horizontal="left" wrapText="1"/>
    </xf>
    <xf numFmtId="0" fontId="0" fillId="3" borderId="22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24" xfId="0" applyFill="1" applyBorder="1" applyAlignment="1">
      <alignment horizontal="left" wrapText="1"/>
    </xf>
    <xf numFmtId="0" fontId="0" fillId="3" borderId="25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0" fontId="0" fillId="3" borderId="27" xfId="0" applyFill="1" applyBorder="1"/>
    <xf numFmtId="0" fontId="0" fillId="3" borderId="28" xfId="0" applyFill="1" applyBorder="1"/>
    <xf numFmtId="0" fontId="0" fillId="0" borderId="11" xfId="0" applyBorder="1"/>
    <xf numFmtId="0" fontId="0" fillId="0" borderId="4" xfId="0" applyBorder="1"/>
    <xf numFmtId="0" fontId="0" fillId="3" borderId="29" xfId="0" applyFill="1" applyBorder="1" applyAlignment="1">
      <alignment horizontal="left" wrapText="1"/>
    </xf>
    <xf numFmtId="0" fontId="0" fillId="3" borderId="30" xfId="0" applyFill="1" applyBorder="1" applyAlignment="1">
      <alignment horizontal="left" wrapText="1"/>
    </xf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0" borderId="34" xfId="0" applyBorder="1"/>
    <xf numFmtId="0" fontId="0" fillId="2" borderId="35" xfId="0" applyFill="1" applyBorder="1" applyAlignment="1">
      <alignment horizontal="center"/>
    </xf>
    <xf numFmtId="0" fontId="0" fillId="0" borderId="35" xfId="0" applyBorder="1"/>
    <xf numFmtId="2" fontId="0" fillId="0" borderId="25" xfId="0" applyNumberFormat="1" applyBorder="1"/>
    <xf numFmtId="0" fontId="0" fillId="0" borderId="36" xfId="0" applyBorder="1"/>
    <xf numFmtId="0" fontId="0" fillId="0" borderId="37" xfId="0" applyBorder="1"/>
    <xf numFmtId="0" fontId="0" fillId="2" borderId="34" xfId="0" applyFill="1" applyBorder="1" applyAlignment="1">
      <alignment horizontal="center"/>
    </xf>
    <xf numFmtId="0" fontId="0" fillId="3" borderId="41" xfId="0" applyFill="1" applyBorder="1"/>
    <xf numFmtId="0" fontId="0" fillId="3" borderId="42" xfId="0" applyFill="1" applyBorder="1"/>
    <xf numFmtId="0" fontId="0" fillId="0" borderId="7" xfId="0" applyBorder="1"/>
    <xf numFmtId="0" fontId="0" fillId="0" borderId="2" xfId="0" applyBorder="1"/>
    <xf numFmtId="0" fontId="0" fillId="3" borderId="43" xfId="0" applyFill="1" applyBorder="1" applyAlignment="1">
      <alignment horizontal="center" wrapText="1"/>
    </xf>
    <xf numFmtId="0" fontId="0" fillId="3" borderId="40" xfId="0" applyFill="1" applyBorder="1" applyAlignment="1">
      <alignment horizontal="center" wrapText="1"/>
    </xf>
    <xf numFmtId="0" fontId="0" fillId="0" borderId="38" xfId="0" applyBorder="1"/>
    <xf numFmtId="0" fontId="0" fillId="2" borderId="39" xfId="0" applyFill="1" applyBorder="1"/>
    <xf numFmtId="0" fontId="0" fillId="0" borderId="39" xfId="0" applyBorder="1"/>
    <xf numFmtId="0" fontId="0" fillId="0" borderId="40" xfId="0" applyBorder="1"/>
    <xf numFmtId="0" fontId="0" fillId="0" borderId="26" xfId="0" applyBorder="1"/>
    <xf numFmtId="0" fontId="0" fillId="2" borderId="38" xfId="0" applyFill="1" applyBorder="1"/>
    <xf numFmtId="0" fontId="0" fillId="0" borderId="39" xfId="0" applyFill="1" applyBorder="1"/>
    <xf numFmtId="0" fontId="0" fillId="0" borderId="44" xfId="0" applyBorder="1"/>
    <xf numFmtId="0" fontId="0" fillId="3" borderId="45" xfId="0" applyFill="1" applyBorder="1"/>
    <xf numFmtId="0" fontId="0" fillId="0" borderId="12" xfId="0" applyBorder="1"/>
    <xf numFmtId="0" fontId="0" fillId="0" borderId="9" xfId="0" applyBorder="1"/>
    <xf numFmtId="0" fontId="0" fillId="3" borderId="13" xfId="0" applyFill="1" applyBorder="1"/>
    <xf numFmtId="2" fontId="0" fillId="0" borderId="46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3" borderId="47" xfId="0" applyFill="1" applyBorder="1" applyAlignment="1">
      <alignment horizontal="left" wrapText="1"/>
    </xf>
    <xf numFmtId="0" fontId="0" fillId="3" borderId="22" xfId="0" applyFill="1" applyBorder="1" applyAlignment="1">
      <alignment horizontal="center"/>
    </xf>
    <xf numFmtId="0" fontId="0" fillId="3" borderId="35" xfId="0" applyFill="1" applyBorder="1" applyAlignment="1">
      <alignment horizontal="center" wrapText="1"/>
    </xf>
    <xf numFmtId="0" fontId="0" fillId="0" borderId="3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2" fontId="0" fillId="0" borderId="26" xfId="0" applyNumberFormat="1" applyBorder="1"/>
    <xf numFmtId="0" fontId="0" fillId="3" borderId="48" xfId="0" applyFill="1" applyBorder="1" applyAlignment="1">
      <alignment horizontal="left"/>
    </xf>
    <xf numFmtId="0" fontId="0" fillId="3" borderId="25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49" xfId="0" applyFill="1" applyBorder="1" applyAlignment="1">
      <alignment horizontal="left" wrapText="1"/>
    </xf>
    <xf numFmtId="0" fontId="0" fillId="3" borderId="50" xfId="0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2" fontId="0" fillId="0" borderId="51" xfId="0" applyNumberFormat="1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3" borderId="52" xfId="0" applyFill="1" applyBorder="1"/>
    <xf numFmtId="0" fontId="0" fillId="3" borderId="27" xfId="0" applyFill="1" applyBorder="1" applyAlignment="1">
      <alignment horizontal="center" wrapText="1"/>
    </xf>
    <xf numFmtId="0" fontId="0" fillId="3" borderId="43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25" xfId="0" applyBorder="1"/>
    <xf numFmtId="2" fontId="0" fillId="0" borderId="18" xfId="0" applyNumberFormat="1" applyBorder="1"/>
    <xf numFmtId="0" fontId="0" fillId="3" borderId="54" xfId="0" applyFill="1" applyBorder="1"/>
    <xf numFmtId="0" fontId="0" fillId="3" borderId="55" xfId="0" applyFill="1" applyBorder="1"/>
    <xf numFmtId="0" fontId="0" fillId="0" borderId="43" xfId="0" applyBorder="1"/>
    <xf numFmtId="0" fontId="0" fillId="0" borderId="22" xfId="0" applyBorder="1"/>
    <xf numFmtId="0" fontId="0" fillId="0" borderId="23" xfId="0" applyBorder="1"/>
    <xf numFmtId="0" fontId="0" fillId="0" borderId="27" xfId="0" applyBorder="1"/>
    <xf numFmtId="0" fontId="0" fillId="0" borderId="28" xfId="0" applyBorder="1"/>
    <xf numFmtId="0" fontId="0" fillId="3" borderId="56" xfId="0" applyFill="1" applyBorder="1" applyAlignment="1">
      <alignment horizontal="left"/>
    </xf>
    <xf numFmtId="0" fontId="0" fillId="3" borderId="57" xfId="0" applyFill="1" applyBorder="1"/>
    <xf numFmtId="0" fontId="0" fillId="3" borderId="4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59" xfId="0" applyBorder="1"/>
    <xf numFmtId="0" fontId="0" fillId="3" borderId="18" xfId="0" applyFill="1" applyBorder="1"/>
    <xf numFmtId="0" fontId="0" fillId="0" borderId="10" xfId="0" applyBorder="1" applyAlignment="1">
      <alignment horizontal="center"/>
    </xf>
    <xf numFmtId="0" fontId="0" fillId="3" borderId="23" xfId="0" applyFill="1" applyBorder="1"/>
    <xf numFmtId="0" fontId="0" fillId="3" borderId="26" xfId="0" applyFill="1" applyBorder="1"/>
    <xf numFmtId="0" fontId="0" fillId="3" borderId="12" xfId="0" applyFill="1" applyBorder="1" applyAlignment="1">
      <alignment horizontal="center"/>
    </xf>
    <xf numFmtId="0" fontId="0" fillId="3" borderId="60" xfId="0" applyFill="1" applyBorder="1" applyAlignment="1">
      <alignment horizontal="center" wrapText="1"/>
    </xf>
    <xf numFmtId="0" fontId="0" fillId="3" borderId="53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3" borderId="54" xfId="0" applyFill="1" applyBorder="1" applyAlignment="1">
      <alignment horizontal="center" wrapText="1"/>
    </xf>
    <xf numFmtId="0" fontId="0" fillId="3" borderId="61" xfId="0" applyFill="1" applyBorder="1" applyAlignment="1">
      <alignment horizontal="center" wrapText="1"/>
    </xf>
    <xf numFmtId="0" fontId="0" fillId="0" borderId="4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3" borderId="55" xfId="0" applyFont="1" applyFill="1" applyBorder="1" applyAlignment="1">
      <alignment horizontal="center" wrapText="1"/>
    </xf>
    <xf numFmtId="0" fontId="1" fillId="3" borderId="62" xfId="0" applyFont="1" applyFill="1" applyBorder="1" applyAlignment="1">
      <alignment horizontal="center" wrapText="1"/>
    </xf>
    <xf numFmtId="0" fontId="0" fillId="3" borderId="63" xfId="0" applyFill="1" applyBorder="1" applyAlignment="1">
      <alignment horizontal="center" wrapText="1"/>
    </xf>
    <xf numFmtId="0" fontId="0" fillId="2" borderId="4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6" xfId="0" applyFill="1" applyBorder="1"/>
    <xf numFmtId="0" fontId="0" fillId="3" borderId="62" xfId="0" applyFill="1" applyBorder="1" applyAlignment="1">
      <alignment horizontal="center" wrapText="1"/>
    </xf>
    <xf numFmtId="0" fontId="0" fillId="0" borderId="33" xfId="0" applyBorder="1"/>
    <xf numFmtId="2" fontId="0" fillId="0" borderId="40" xfId="0" applyNumberFormat="1" applyBorder="1"/>
    <xf numFmtId="0" fontId="0" fillId="3" borderId="64" xfId="0" applyFill="1" applyBorder="1" applyAlignment="1">
      <alignment horizontal="center" wrapText="1"/>
    </xf>
    <xf numFmtId="0" fontId="0" fillId="3" borderId="65" xfId="0" applyFill="1" applyBorder="1" applyAlignment="1">
      <alignment horizontal="center" wrapText="1"/>
    </xf>
    <xf numFmtId="0" fontId="0" fillId="0" borderId="58" xfId="0" applyBorder="1"/>
    <xf numFmtId="0" fontId="0" fillId="0" borderId="41" xfId="0" applyBorder="1"/>
    <xf numFmtId="0" fontId="0" fillId="2" borderId="2" xfId="0" applyFill="1" applyBorder="1"/>
    <xf numFmtId="0" fontId="0" fillId="3" borderId="66" xfId="0" applyFill="1" applyBorder="1" applyAlignment="1">
      <alignment horizontal="center" wrapText="1"/>
    </xf>
    <xf numFmtId="0" fontId="0" fillId="3" borderId="67" xfId="0" applyFill="1" applyBorder="1" applyAlignment="1">
      <alignment horizontal="center" wrapText="1"/>
    </xf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34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10</xdr:row>
      <xdr:rowOff>99060</xdr:rowOff>
    </xdr:from>
    <xdr:to>
      <xdr:col>7</xdr:col>
      <xdr:colOff>487680</xdr:colOff>
      <xdr:row>12</xdr:row>
      <xdr:rowOff>106680</xdr:rowOff>
    </xdr:to>
    <xdr:cxnSp macro="">
      <xdr:nvCxnSpPr>
        <xdr:cNvPr id="13" name="Eğri Bağlayıcı 12"/>
        <xdr:cNvCxnSpPr/>
      </xdr:nvCxnSpPr>
      <xdr:spPr>
        <a:xfrm>
          <a:off x="2621280" y="1744980"/>
          <a:ext cx="2308860" cy="373380"/>
        </a:xfrm>
        <a:prstGeom prst="curved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99060</xdr:rowOff>
    </xdr:from>
    <xdr:to>
      <xdr:col>7</xdr:col>
      <xdr:colOff>502920</xdr:colOff>
      <xdr:row>13</xdr:row>
      <xdr:rowOff>76200</xdr:rowOff>
    </xdr:to>
    <xdr:cxnSp macro="">
      <xdr:nvCxnSpPr>
        <xdr:cNvPr id="17" name="Eğri Bağlayıcı 16"/>
        <xdr:cNvCxnSpPr/>
      </xdr:nvCxnSpPr>
      <xdr:spPr>
        <a:xfrm>
          <a:off x="2613660" y="1196340"/>
          <a:ext cx="2331720" cy="1074420"/>
        </a:xfrm>
        <a:prstGeom prst="curvedConnector3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</xdr:colOff>
      <xdr:row>20</xdr:row>
      <xdr:rowOff>129540</xdr:rowOff>
    </xdr:from>
    <xdr:to>
      <xdr:col>7</xdr:col>
      <xdr:colOff>601980</xdr:colOff>
      <xdr:row>23</xdr:row>
      <xdr:rowOff>83820</xdr:rowOff>
    </xdr:to>
    <xdr:cxnSp macro="">
      <xdr:nvCxnSpPr>
        <xdr:cNvPr id="21" name="Eğri Bağlayıcı 20"/>
        <xdr:cNvCxnSpPr/>
      </xdr:nvCxnSpPr>
      <xdr:spPr>
        <a:xfrm flipV="1">
          <a:off x="2628900" y="3604260"/>
          <a:ext cx="2415540" cy="502920"/>
        </a:xfrm>
        <a:prstGeom prst="curvedConnector3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21</xdr:row>
      <xdr:rowOff>121920</xdr:rowOff>
    </xdr:from>
    <xdr:to>
      <xdr:col>7</xdr:col>
      <xdr:colOff>548640</xdr:colOff>
      <xdr:row>24</xdr:row>
      <xdr:rowOff>83820</xdr:rowOff>
    </xdr:to>
    <xdr:cxnSp macro="">
      <xdr:nvCxnSpPr>
        <xdr:cNvPr id="23" name="Eğri Bağlayıcı 22"/>
        <xdr:cNvCxnSpPr/>
      </xdr:nvCxnSpPr>
      <xdr:spPr>
        <a:xfrm flipV="1">
          <a:off x="2583180" y="3779520"/>
          <a:ext cx="2407920" cy="510540"/>
        </a:xfrm>
        <a:prstGeom prst="curvedConnector3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1089660</xdr:colOff>
      <xdr:row>6</xdr:row>
      <xdr:rowOff>144780</xdr:rowOff>
    </xdr:from>
    <xdr:to>
      <xdr:col>14</xdr:col>
      <xdr:colOff>579120</xdr:colOff>
      <xdr:row>9</xdr:row>
      <xdr:rowOff>83820</xdr:rowOff>
    </xdr:to>
    <xdr:cxnSp macro="">
      <xdr:nvCxnSpPr>
        <xdr:cNvPr id="3" name="Eğri Bağlayıcı 2"/>
        <xdr:cNvCxnSpPr/>
      </xdr:nvCxnSpPr>
      <xdr:spPr>
        <a:xfrm flipV="1">
          <a:off x="9227820" y="1242060"/>
          <a:ext cx="1417320" cy="487680"/>
        </a:xfrm>
        <a:prstGeom prst="curvedConnector3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914400</xdr:colOff>
      <xdr:row>17</xdr:row>
      <xdr:rowOff>175260</xdr:rowOff>
    </xdr:from>
    <xdr:to>
      <xdr:col>14</xdr:col>
      <xdr:colOff>502920</xdr:colOff>
      <xdr:row>19</xdr:row>
      <xdr:rowOff>129540</xdr:rowOff>
    </xdr:to>
    <xdr:cxnSp macro="">
      <xdr:nvCxnSpPr>
        <xdr:cNvPr id="5" name="Eğri Bağlayıcı 4"/>
        <xdr:cNvCxnSpPr/>
      </xdr:nvCxnSpPr>
      <xdr:spPr>
        <a:xfrm flipV="1">
          <a:off x="9052560" y="3284220"/>
          <a:ext cx="1516380" cy="320040"/>
        </a:xfrm>
        <a:prstGeom prst="curvedConnector3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B1:N22"/>
  <sheetViews>
    <sheetView tabSelected="1" workbookViewId="0">
      <selection activeCell="G8" sqref="G8"/>
    </sheetView>
  </sheetViews>
  <sheetFormatPr defaultRowHeight="14.4" x14ac:dyDescent="0.3"/>
  <cols>
    <col min="2" max="2" width="11.44140625" customWidth="1"/>
    <col min="7" max="7" width="8.88671875" customWidth="1"/>
    <col min="12" max="12" width="4.44140625" bestFit="1" customWidth="1"/>
    <col min="13" max="13" width="11.33203125" customWidth="1"/>
    <col min="14" max="14" width="8.33203125" customWidth="1"/>
    <col min="15" max="15" width="8.88671875" customWidth="1"/>
  </cols>
  <sheetData>
    <row r="1" spans="2:14" ht="15" thickBot="1" x14ac:dyDescent="0.35"/>
    <row r="2" spans="2:14" ht="15" thickBot="1" x14ac:dyDescent="0.35">
      <c r="B2" s="36" t="s">
        <v>15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2:14" x14ac:dyDescent="0.3">
      <c r="B3" s="35" t="s">
        <v>16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2:14" ht="15" thickBot="1" x14ac:dyDescent="0.35">
      <c r="C4" s="1"/>
      <c r="D4" s="1"/>
      <c r="E4" s="1"/>
      <c r="F4" s="1"/>
    </row>
    <row r="5" spans="2:14" ht="14.4" customHeight="1" x14ac:dyDescent="0.3">
      <c r="B5" s="86" t="s">
        <v>11</v>
      </c>
      <c r="C5" s="42" t="s">
        <v>0</v>
      </c>
      <c r="D5" s="42" t="s">
        <v>1</v>
      </c>
      <c r="E5" s="42" t="s">
        <v>2</v>
      </c>
      <c r="F5" s="124" t="s">
        <v>3</v>
      </c>
      <c r="H5" s="41" t="s">
        <v>9</v>
      </c>
      <c r="I5" s="42" t="s">
        <v>0</v>
      </c>
      <c r="J5" s="42" t="s">
        <v>1</v>
      </c>
      <c r="K5" s="42" t="s">
        <v>2</v>
      </c>
      <c r="L5" s="65" t="s">
        <v>3</v>
      </c>
      <c r="M5" s="169" t="s">
        <v>12</v>
      </c>
      <c r="N5" s="164" t="s">
        <v>13</v>
      </c>
    </row>
    <row r="6" spans="2:14" ht="15" thickBot="1" x14ac:dyDescent="0.35">
      <c r="B6" s="93"/>
      <c r="C6" s="46">
        <v>100</v>
      </c>
      <c r="D6" s="46">
        <v>150</v>
      </c>
      <c r="E6" s="46">
        <v>200</v>
      </c>
      <c r="F6" s="125">
        <v>250</v>
      </c>
      <c r="H6" s="45"/>
      <c r="I6" s="46">
        <v>100</v>
      </c>
      <c r="J6" s="46">
        <v>150</v>
      </c>
      <c r="K6" s="46">
        <v>200</v>
      </c>
      <c r="L6" s="66">
        <v>250</v>
      </c>
      <c r="M6" s="170"/>
      <c r="N6" s="165"/>
    </row>
    <row r="7" spans="2:14" x14ac:dyDescent="0.3">
      <c r="B7" s="118" t="s">
        <v>4</v>
      </c>
      <c r="C7" s="112">
        <v>26</v>
      </c>
      <c r="D7" s="113">
        <v>26</v>
      </c>
      <c r="E7" s="113">
        <v>18</v>
      </c>
      <c r="F7" s="114">
        <v>22</v>
      </c>
      <c r="H7" s="118" t="s">
        <v>4</v>
      </c>
      <c r="I7" s="112">
        <f>I$11*C7</f>
        <v>6.5</v>
      </c>
      <c r="J7" s="113">
        <f t="shared" ref="J7:L7" si="0">J$11*D7</f>
        <v>6.5</v>
      </c>
      <c r="K7" s="113">
        <f t="shared" si="0"/>
        <v>4.5</v>
      </c>
      <c r="L7" s="167">
        <f t="shared" si="0"/>
        <v>5.5</v>
      </c>
      <c r="M7" s="112">
        <f>I7+J7+K7+L7</f>
        <v>23</v>
      </c>
      <c r="N7" s="114"/>
    </row>
    <row r="8" spans="2:14" x14ac:dyDescent="0.3">
      <c r="B8" s="56" t="s">
        <v>5</v>
      </c>
      <c r="C8" s="73">
        <v>22</v>
      </c>
      <c r="D8" s="3">
        <v>34</v>
      </c>
      <c r="E8" s="3">
        <v>30</v>
      </c>
      <c r="F8" s="60">
        <v>18</v>
      </c>
      <c r="H8" s="56" t="s">
        <v>5</v>
      </c>
      <c r="I8" s="73">
        <f t="shared" ref="I8:I10" si="1">I$11*C8</f>
        <v>5.5</v>
      </c>
      <c r="J8" s="3">
        <f t="shared" ref="J8:J10" si="2">J$11*D8</f>
        <v>8.5</v>
      </c>
      <c r="K8" s="3">
        <f t="shared" ref="K8:K10" si="3">K$11*E8</f>
        <v>7.5</v>
      </c>
      <c r="L8" s="68">
        <f t="shared" ref="L8:L10" si="4">L$11*F8</f>
        <v>4.5</v>
      </c>
      <c r="M8" s="73">
        <f t="shared" ref="M8:M10" si="5">I8+J8+K8+L8</f>
        <v>26</v>
      </c>
      <c r="N8" s="60"/>
    </row>
    <row r="9" spans="2:14" x14ac:dyDescent="0.3">
      <c r="B9" s="56" t="s">
        <v>6</v>
      </c>
      <c r="C9" s="73">
        <v>28</v>
      </c>
      <c r="D9" s="3">
        <v>24</v>
      </c>
      <c r="E9" s="3">
        <v>34</v>
      </c>
      <c r="F9" s="60">
        <v>26</v>
      </c>
      <c r="H9" s="56" t="s">
        <v>6</v>
      </c>
      <c r="I9" s="72">
        <f t="shared" si="1"/>
        <v>7</v>
      </c>
      <c r="J9" s="6">
        <f t="shared" si="2"/>
        <v>6</v>
      </c>
      <c r="K9" s="6">
        <f t="shared" si="3"/>
        <v>8.5</v>
      </c>
      <c r="L9" s="168">
        <f t="shared" si="4"/>
        <v>6.5</v>
      </c>
      <c r="M9" s="72">
        <f t="shared" si="5"/>
        <v>28</v>
      </c>
      <c r="N9" s="59" t="s">
        <v>14</v>
      </c>
    </row>
    <row r="10" spans="2:14" ht="15" thickBot="1" x14ac:dyDescent="0.35">
      <c r="B10" s="56" t="s">
        <v>7</v>
      </c>
      <c r="C10" s="73">
        <v>22</v>
      </c>
      <c r="D10" s="3">
        <v>30</v>
      </c>
      <c r="E10" s="3">
        <v>28</v>
      </c>
      <c r="F10" s="60">
        <v>20</v>
      </c>
      <c r="H10" s="79" t="s">
        <v>7</v>
      </c>
      <c r="I10" s="166">
        <f t="shared" si="1"/>
        <v>5.5</v>
      </c>
      <c r="J10" s="9">
        <f t="shared" si="2"/>
        <v>7.5</v>
      </c>
      <c r="K10" s="9">
        <f t="shared" si="3"/>
        <v>7</v>
      </c>
      <c r="L10" s="81">
        <f t="shared" si="4"/>
        <v>5</v>
      </c>
      <c r="M10" s="73">
        <f t="shared" si="5"/>
        <v>25</v>
      </c>
      <c r="N10" s="60"/>
    </row>
    <row r="11" spans="2:14" ht="15" thickBot="1" x14ac:dyDescent="0.35">
      <c r="B11" s="162"/>
      <c r="C11" s="163"/>
      <c r="D11" s="61"/>
      <c r="E11" s="61"/>
      <c r="F11" s="92"/>
      <c r="H11" s="82" t="s">
        <v>8</v>
      </c>
      <c r="I11" s="109">
        <v>0.25</v>
      </c>
      <c r="J11" s="84">
        <v>0.25</v>
      </c>
      <c r="K11" s="84">
        <v>0.25</v>
      </c>
      <c r="L11" s="101">
        <v>0.25</v>
      </c>
      <c r="M11" s="74"/>
      <c r="N11" s="75"/>
    </row>
    <row r="14" spans="2:14" x14ac:dyDescent="0.3">
      <c r="B14" s="4" t="s">
        <v>16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4" ht="15" thickBot="1" x14ac:dyDescent="0.35">
      <c r="C15" s="1"/>
      <c r="D15" s="1"/>
      <c r="E15" s="1"/>
      <c r="F15" s="1"/>
    </row>
    <row r="16" spans="2:14" x14ac:dyDescent="0.3">
      <c r="B16" s="97" t="s">
        <v>11</v>
      </c>
      <c r="C16" s="49" t="s">
        <v>0</v>
      </c>
      <c r="D16" s="42" t="s">
        <v>1</v>
      </c>
      <c r="E16" s="42" t="s">
        <v>2</v>
      </c>
      <c r="F16" s="124" t="s">
        <v>3</v>
      </c>
      <c r="H16" s="41" t="s">
        <v>20</v>
      </c>
      <c r="I16" s="42" t="s">
        <v>0</v>
      </c>
      <c r="J16" s="42" t="s">
        <v>1</v>
      </c>
      <c r="K16" s="42" t="s">
        <v>2</v>
      </c>
      <c r="L16" s="65" t="s">
        <v>3</v>
      </c>
      <c r="M16" s="169" t="s">
        <v>12</v>
      </c>
      <c r="N16" s="164" t="s">
        <v>13</v>
      </c>
    </row>
    <row r="17" spans="2:14" ht="15" thickBot="1" x14ac:dyDescent="0.35">
      <c r="B17" s="98"/>
      <c r="C17" s="50">
        <v>100</v>
      </c>
      <c r="D17" s="46">
        <v>150</v>
      </c>
      <c r="E17" s="46">
        <v>200</v>
      </c>
      <c r="F17" s="125">
        <v>250</v>
      </c>
      <c r="H17" s="45"/>
      <c r="I17" s="46">
        <v>100</v>
      </c>
      <c r="J17" s="46">
        <v>150</v>
      </c>
      <c r="K17" s="46">
        <v>200</v>
      </c>
      <c r="L17" s="66">
        <v>250</v>
      </c>
      <c r="M17" s="170"/>
      <c r="N17" s="165"/>
    </row>
    <row r="18" spans="2:14" x14ac:dyDescent="0.3">
      <c r="B18" s="55" t="s">
        <v>4</v>
      </c>
      <c r="C18" s="112">
        <v>26</v>
      </c>
      <c r="D18" s="113">
        <v>26</v>
      </c>
      <c r="E18" s="113">
        <v>18</v>
      </c>
      <c r="F18" s="114">
        <v>22</v>
      </c>
      <c r="H18" s="118" t="s">
        <v>4</v>
      </c>
      <c r="I18" s="172">
        <f>I$11*C18</f>
        <v>6.5</v>
      </c>
      <c r="J18" s="171">
        <f t="shared" ref="J18:J21" si="6">J$11*D18</f>
        <v>6.5</v>
      </c>
      <c r="K18" s="171">
        <f t="shared" ref="K18:K21" si="7">K$11*E18</f>
        <v>4.5</v>
      </c>
      <c r="L18" s="173">
        <f t="shared" ref="L18:L21" si="8">L$11*F18</f>
        <v>5.5</v>
      </c>
      <c r="M18" s="175">
        <f>I18+J18+K18+L18</f>
        <v>23</v>
      </c>
      <c r="N18" s="174" t="s">
        <v>17</v>
      </c>
    </row>
    <row r="19" spans="2:14" x14ac:dyDescent="0.3">
      <c r="B19" s="56" t="s">
        <v>5</v>
      </c>
      <c r="C19" s="73">
        <v>22</v>
      </c>
      <c r="D19" s="3">
        <v>34</v>
      </c>
      <c r="E19" s="3">
        <v>30</v>
      </c>
      <c r="F19" s="60">
        <v>18</v>
      </c>
      <c r="H19" s="56" t="s">
        <v>5</v>
      </c>
      <c r="I19" s="52">
        <f t="shared" ref="I19:I21" si="9">I$11*C19</f>
        <v>5.5</v>
      </c>
      <c r="J19" s="3">
        <f t="shared" si="6"/>
        <v>8.5</v>
      </c>
      <c r="K19" s="3">
        <f t="shared" si="7"/>
        <v>7.5</v>
      </c>
      <c r="L19" s="68">
        <f t="shared" si="8"/>
        <v>4.5</v>
      </c>
      <c r="M19" s="103">
        <f t="shared" ref="M19:M21" si="10">I19+J19+K19+L19</f>
        <v>26</v>
      </c>
      <c r="N19" s="176"/>
    </row>
    <row r="20" spans="2:14" x14ac:dyDescent="0.3">
      <c r="B20" s="56" t="s">
        <v>6</v>
      </c>
      <c r="C20" s="73">
        <v>28</v>
      </c>
      <c r="D20" s="3">
        <v>24</v>
      </c>
      <c r="E20" s="3">
        <v>34</v>
      </c>
      <c r="F20" s="60">
        <v>26</v>
      </c>
      <c r="H20" s="56" t="s">
        <v>6</v>
      </c>
      <c r="I20" s="52">
        <f t="shared" si="9"/>
        <v>7</v>
      </c>
      <c r="J20" s="3">
        <f t="shared" si="6"/>
        <v>6</v>
      </c>
      <c r="K20" s="3">
        <f t="shared" si="7"/>
        <v>8.5</v>
      </c>
      <c r="L20" s="68">
        <f t="shared" si="8"/>
        <v>6.5</v>
      </c>
      <c r="M20" s="142">
        <f t="shared" si="10"/>
        <v>28</v>
      </c>
      <c r="N20" s="89"/>
    </row>
    <row r="21" spans="2:14" ht="15" thickBot="1" x14ac:dyDescent="0.35">
      <c r="B21" s="56" t="s">
        <v>7</v>
      </c>
      <c r="C21" s="73">
        <v>22</v>
      </c>
      <c r="D21" s="3">
        <v>30</v>
      </c>
      <c r="E21" s="3">
        <v>28</v>
      </c>
      <c r="F21" s="60">
        <v>20</v>
      </c>
      <c r="H21" s="79" t="s">
        <v>7</v>
      </c>
      <c r="I21" s="80">
        <f t="shared" si="9"/>
        <v>5.5</v>
      </c>
      <c r="J21" s="9">
        <f t="shared" si="6"/>
        <v>7.5</v>
      </c>
      <c r="K21" s="9">
        <f t="shared" si="7"/>
        <v>7</v>
      </c>
      <c r="L21" s="81">
        <f t="shared" si="8"/>
        <v>5</v>
      </c>
      <c r="M21" s="103">
        <f t="shared" si="10"/>
        <v>25</v>
      </c>
      <c r="N21" s="176"/>
    </row>
    <row r="22" spans="2:14" ht="15" thickBot="1" x14ac:dyDescent="0.35">
      <c r="B22" s="177"/>
      <c r="C22" s="163"/>
      <c r="D22" s="61"/>
      <c r="E22" s="61"/>
      <c r="F22" s="92"/>
      <c r="H22" s="82" t="s">
        <v>8</v>
      </c>
      <c r="I22" s="83">
        <v>0.25</v>
      </c>
      <c r="J22" s="84">
        <v>0.25</v>
      </c>
      <c r="K22" s="84">
        <v>0.25</v>
      </c>
      <c r="L22" s="101">
        <v>0.25</v>
      </c>
      <c r="M22" s="74"/>
      <c r="N22" s="75"/>
    </row>
  </sheetData>
  <mergeCells count="13">
    <mergeCell ref="H16:H17"/>
    <mergeCell ref="C15:F15"/>
    <mergeCell ref="B16:B17"/>
    <mergeCell ref="M5:M6"/>
    <mergeCell ref="M16:M17"/>
    <mergeCell ref="N5:N6"/>
    <mergeCell ref="N16:N17"/>
    <mergeCell ref="C4:F4"/>
    <mergeCell ref="B5:B6"/>
    <mergeCell ref="H5:H6"/>
    <mergeCell ref="B2:N2"/>
    <mergeCell ref="B3:N3"/>
    <mergeCell ref="B14:N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B1:P25"/>
  <sheetViews>
    <sheetView workbookViewId="0">
      <selection activeCell="N17" sqref="N17"/>
    </sheetView>
  </sheetViews>
  <sheetFormatPr defaultRowHeight="14.4" x14ac:dyDescent="0.3"/>
  <cols>
    <col min="8" max="8" width="17.5546875" bestFit="1" customWidth="1"/>
    <col min="9" max="9" width="11" bestFit="1" customWidth="1"/>
    <col min="10" max="10" width="8.77734375" style="18" customWidth="1"/>
    <col min="11" max="11" width="17.21875" customWidth="1"/>
    <col min="12" max="12" width="11" bestFit="1" customWidth="1"/>
  </cols>
  <sheetData>
    <row r="1" spans="2:16" ht="15" thickBot="1" x14ac:dyDescent="0.35"/>
    <row r="2" spans="2:16" ht="15" thickBot="1" x14ac:dyDescent="0.35">
      <c r="B2" s="32" t="s">
        <v>48</v>
      </c>
      <c r="C2" s="33"/>
      <c r="D2" s="33"/>
      <c r="E2" s="33"/>
      <c r="F2" s="33"/>
      <c r="G2" s="33"/>
      <c r="H2" s="33"/>
      <c r="I2" s="33"/>
      <c r="J2" s="33"/>
      <c r="K2" s="33"/>
      <c r="L2" s="34"/>
      <c r="M2" s="22"/>
      <c r="N2" s="22"/>
      <c r="O2" s="22"/>
      <c r="P2" s="22"/>
    </row>
    <row r="3" spans="2:16" x14ac:dyDescent="0.3">
      <c r="B3" s="24" t="s">
        <v>16</v>
      </c>
      <c r="C3" s="25"/>
      <c r="D3" s="25"/>
      <c r="E3" s="25"/>
      <c r="F3" s="25"/>
      <c r="G3" s="25"/>
      <c r="H3" s="25"/>
      <c r="I3" s="25"/>
      <c r="J3" s="25"/>
      <c r="K3" s="25"/>
      <c r="L3" s="26"/>
      <c r="M3" s="23"/>
      <c r="N3" s="23"/>
      <c r="O3" s="23"/>
      <c r="P3" s="23"/>
    </row>
    <row r="4" spans="2:16" ht="15" thickBot="1" x14ac:dyDescent="0.35">
      <c r="B4" s="13"/>
      <c r="C4" s="13"/>
      <c r="D4" s="13"/>
      <c r="E4" s="13"/>
      <c r="F4" s="13"/>
      <c r="G4" s="13"/>
      <c r="H4" s="13"/>
      <c r="I4" s="13"/>
      <c r="J4" s="17"/>
      <c r="K4" s="13"/>
      <c r="L4" s="13"/>
      <c r="M4" s="13"/>
      <c r="N4" s="13"/>
      <c r="O4" s="13"/>
      <c r="P4" s="13"/>
    </row>
    <row r="5" spans="2:16" ht="14.4" customHeight="1" x14ac:dyDescent="0.3">
      <c r="C5" s="2"/>
      <c r="D5" s="2"/>
      <c r="E5" s="2"/>
      <c r="F5" s="2"/>
      <c r="H5" s="69" t="s">
        <v>21</v>
      </c>
      <c r="I5" s="44"/>
      <c r="J5" s="20"/>
      <c r="K5" s="127" t="s">
        <v>25</v>
      </c>
      <c r="L5" s="157"/>
    </row>
    <row r="6" spans="2:16" ht="14.4" customHeight="1" thickBot="1" x14ac:dyDescent="0.35">
      <c r="C6" s="2"/>
      <c r="D6" s="2"/>
      <c r="E6" s="2"/>
      <c r="F6" s="2"/>
      <c r="H6" s="155" t="s">
        <v>26</v>
      </c>
      <c r="I6" s="156"/>
      <c r="J6" s="20"/>
      <c r="K6" s="155" t="s">
        <v>33</v>
      </c>
      <c r="L6" s="156"/>
    </row>
    <row r="7" spans="2:16" ht="14.4" customHeight="1" x14ac:dyDescent="0.3">
      <c r="B7" s="86" t="s">
        <v>10</v>
      </c>
      <c r="C7" s="42" t="s">
        <v>0</v>
      </c>
      <c r="D7" s="42" t="s">
        <v>1</v>
      </c>
      <c r="E7" s="42" t="s">
        <v>2</v>
      </c>
      <c r="F7" s="124" t="s">
        <v>3</v>
      </c>
      <c r="H7" s="148" t="s">
        <v>27</v>
      </c>
      <c r="I7" s="149"/>
      <c r="J7" s="20"/>
      <c r="K7" s="148" t="s">
        <v>28</v>
      </c>
      <c r="L7" s="149"/>
    </row>
    <row r="8" spans="2:16" ht="15" thickBot="1" x14ac:dyDescent="0.35">
      <c r="B8" s="93"/>
      <c r="C8" s="46">
        <v>100</v>
      </c>
      <c r="D8" s="46">
        <v>150</v>
      </c>
      <c r="E8" s="46">
        <v>200</v>
      </c>
      <c r="F8" s="125">
        <v>250</v>
      </c>
      <c r="H8" s="119" t="s">
        <v>22</v>
      </c>
      <c r="I8" s="120" t="s">
        <v>24</v>
      </c>
      <c r="J8" s="21"/>
      <c r="K8" s="119" t="s">
        <v>23</v>
      </c>
      <c r="L8" s="120" t="s">
        <v>24</v>
      </c>
    </row>
    <row r="9" spans="2:16" x14ac:dyDescent="0.3">
      <c r="B9" s="118" t="s">
        <v>4</v>
      </c>
      <c r="C9" s="112">
        <v>26</v>
      </c>
      <c r="D9" s="113">
        <v>26</v>
      </c>
      <c r="E9" s="113">
        <v>18</v>
      </c>
      <c r="F9" s="114">
        <v>22</v>
      </c>
      <c r="H9" s="150">
        <f>MAX(C9:F9)</f>
        <v>26</v>
      </c>
      <c r="I9" s="151"/>
      <c r="J9" s="21"/>
      <c r="K9" s="150">
        <f>MIN(C9:F9)</f>
        <v>18</v>
      </c>
      <c r="L9" s="114"/>
    </row>
    <row r="10" spans="2:16" x14ac:dyDescent="0.3">
      <c r="B10" s="56" t="s">
        <v>5</v>
      </c>
      <c r="C10" s="73">
        <v>22</v>
      </c>
      <c r="D10" s="3">
        <v>34</v>
      </c>
      <c r="E10" s="3">
        <v>30</v>
      </c>
      <c r="F10" s="60">
        <v>18</v>
      </c>
      <c r="H10" s="152">
        <f t="shared" ref="H10:H12" si="0">MAX(C10:F10)</f>
        <v>34</v>
      </c>
      <c r="I10" s="59" t="s">
        <v>18</v>
      </c>
      <c r="J10" s="21"/>
      <c r="K10" s="103">
        <f t="shared" ref="K10:K12" si="1">MIN(C10:F10)</f>
        <v>18</v>
      </c>
      <c r="L10" s="60"/>
    </row>
    <row r="11" spans="2:16" x14ac:dyDescent="0.3">
      <c r="B11" s="56" t="s">
        <v>6</v>
      </c>
      <c r="C11" s="73">
        <v>28</v>
      </c>
      <c r="D11" s="3">
        <v>24</v>
      </c>
      <c r="E11" s="3">
        <v>34</v>
      </c>
      <c r="F11" s="60">
        <v>26</v>
      </c>
      <c r="H11" s="152">
        <f t="shared" si="0"/>
        <v>34</v>
      </c>
      <c r="I11" s="59" t="s">
        <v>14</v>
      </c>
      <c r="J11" s="21"/>
      <c r="K11" s="152">
        <f t="shared" si="1"/>
        <v>24</v>
      </c>
      <c r="L11" s="59" t="s">
        <v>14</v>
      </c>
    </row>
    <row r="12" spans="2:16" ht="15" thickBot="1" x14ac:dyDescent="0.35">
      <c r="B12" s="57" t="s">
        <v>7</v>
      </c>
      <c r="C12" s="74">
        <v>22</v>
      </c>
      <c r="D12" s="108">
        <v>30</v>
      </c>
      <c r="E12" s="108">
        <v>28</v>
      </c>
      <c r="F12" s="75">
        <v>20</v>
      </c>
      <c r="H12" s="153">
        <f t="shared" si="0"/>
        <v>30</v>
      </c>
      <c r="I12" s="154"/>
      <c r="J12" s="21"/>
      <c r="K12" s="153">
        <f t="shared" si="1"/>
        <v>20</v>
      </c>
      <c r="L12" s="75"/>
    </row>
    <row r="13" spans="2:16" x14ac:dyDescent="0.3">
      <c r="B13" s="10"/>
      <c r="C13" s="11"/>
      <c r="D13" s="11"/>
      <c r="E13" s="11"/>
      <c r="F13" s="11"/>
    </row>
    <row r="14" spans="2:16" x14ac:dyDescent="0.3">
      <c r="B14" s="10"/>
      <c r="C14" s="11"/>
      <c r="D14" s="11"/>
      <c r="E14" s="11"/>
      <c r="F14" s="11"/>
    </row>
    <row r="15" spans="2:16" x14ac:dyDescent="0.3">
      <c r="B15" s="27" t="s">
        <v>29</v>
      </c>
      <c r="C15" s="28"/>
      <c r="D15" s="28"/>
      <c r="E15" s="28"/>
      <c r="F15" s="28"/>
      <c r="G15" s="28"/>
      <c r="H15" s="28"/>
      <c r="I15" s="28"/>
      <c r="J15" s="28"/>
      <c r="K15" s="28"/>
      <c r="L15" s="29"/>
      <c r="M15" s="23"/>
      <c r="N15" s="23"/>
      <c r="O15" s="23"/>
      <c r="P15" s="23"/>
    </row>
    <row r="16" spans="2:16" ht="15" thickBot="1" x14ac:dyDescent="0.35"/>
    <row r="17" spans="2:12" ht="14.4" customHeight="1" x14ac:dyDescent="0.3">
      <c r="H17" s="69" t="s">
        <v>21</v>
      </c>
      <c r="I17" s="44"/>
      <c r="J17" s="20"/>
      <c r="K17" s="127" t="s">
        <v>25</v>
      </c>
      <c r="L17" s="157"/>
    </row>
    <row r="18" spans="2:12" ht="14.4" customHeight="1" thickBot="1" x14ac:dyDescent="0.35">
      <c r="C18" s="1"/>
      <c r="D18" s="1"/>
      <c r="E18" s="1"/>
      <c r="F18" s="1"/>
      <c r="H18" s="155" t="s">
        <v>30</v>
      </c>
      <c r="I18" s="161"/>
      <c r="J18" s="20"/>
      <c r="K18" s="155" t="s">
        <v>32</v>
      </c>
      <c r="L18" s="156"/>
    </row>
    <row r="19" spans="2:12" ht="14.4" customHeight="1" x14ac:dyDescent="0.3">
      <c r="B19" s="86" t="s">
        <v>10</v>
      </c>
      <c r="C19" s="42" t="s">
        <v>0</v>
      </c>
      <c r="D19" s="42" t="s">
        <v>1</v>
      </c>
      <c r="E19" s="42" t="s">
        <v>2</v>
      </c>
      <c r="F19" s="124" t="s">
        <v>3</v>
      </c>
      <c r="H19" s="148" t="s">
        <v>31</v>
      </c>
      <c r="I19" s="149"/>
      <c r="J19" s="20"/>
      <c r="K19" s="148" t="s">
        <v>34</v>
      </c>
      <c r="L19" s="149"/>
    </row>
    <row r="20" spans="2:12" ht="15" thickBot="1" x14ac:dyDescent="0.35">
      <c r="B20" s="93"/>
      <c r="C20" s="46">
        <v>100</v>
      </c>
      <c r="D20" s="46">
        <v>150</v>
      </c>
      <c r="E20" s="46">
        <v>200</v>
      </c>
      <c r="F20" s="125">
        <v>250</v>
      </c>
      <c r="H20" s="119" t="s">
        <v>22</v>
      </c>
      <c r="I20" s="120" t="s">
        <v>24</v>
      </c>
      <c r="J20" s="21"/>
      <c r="K20" s="119" t="s">
        <v>22</v>
      </c>
      <c r="L20" s="120" t="s">
        <v>24</v>
      </c>
    </row>
    <row r="21" spans="2:12" x14ac:dyDescent="0.3">
      <c r="B21" s="118" t="s">
        <v>4</v>
      </c>
      <c r="C21" s="112">
        <v>26</v>
      </c>
      <c r="D21" s="113">
        <v>26</v>
      </c>
      <c r="E21" s="113">
        <v>18</v>
      </c>
      <c r="F21" s="114">
        <v>22</v>
      </c>
      <c r="H21" s="158">
        <f>MIN(C21:F21)</f>
        <v>18</v>
      </c>
      <c r="I21" s="147" t="s">
        <v>17</v>
      </c>
      <c r="J21" s="21"/>
      <c r="K21" s="158">
        <f>MAX(C21:F21)</f>
        <v>26</v>
      </c>
      <c r="L21" s="159" t="s">
        <v>17</v>
      </c>
    </row>
    <row r="22" spans="2:12" x14ac:dyDescent="0.3">
      <c r="B22" s="56" t="s">
        <v>5</v>
      </c>
      <c r="C22" s="73">
        <v>22</v>
      </c>
      <c r="D22" s="3">
        <v>34</v>
      </c>
      <c r="E22" s="3">
        <v>30</v>
      </c>
      <c r="F22" s="60">
        <v>18</v>
      </c>
      <c r="H22" s="152">
        <f t="shared" ref="H22:H24" si="2">MIN(C22:F22)</f>
        <v>18</v>
      </c>
      <c r="I22" s="59" t="s">
        <v>18</v>
      </c>
      <c r="J22" s="21"/>
      <c r="K22" s="103">
        <f t="shared" ref="K22:K24" si="3">MAX(C22:F22)</f>
        <v>34</v>
      </c>
      <c r="L22" s="60"/>
    </row>
    <row r="23" spans="2:12" x14ac:dyDescent="0.3">
      <c r="B23" s="56" t="s">
        <v>6</v>
      </c>
      <c r="C23" s="73">
        <v>28</v>
      </c>
      <c r="D23" s="3">
        <v>24</v>
      </c>
      <c r="E23" s="3">
        <v>34</v>
      </c>
      <c r="F23" s="60">
        <v>26</v>
      </c>
      <c r="H23" s="103">
        <f t="shared" si="2"/>
        <v>24</v>
      </c>
      <c r="I23" s="89"/>
      <c r="J23" s="21"/>
      <c r="K23" s="103">
        <f t="shared" si="3"/>
        <v>34</v>
      </c>
      <c r="L23" s="60"/>
    </row>
    <row r="24" spans="2:12" ht="15" thickBot="1" x14ac:dyDescent="0.35">
      <c r="B24" s="57" t="s">
        <v>7</v>
      </c>
      <c r="C24" s="74">
        <v>22</v>
      </c>
      <c r="D24" s="108">
        <v>30</v>
      </c>
      <c r="E24" s="108">
        <v>28</v>
      </c>
      <c r="F24" s="75">
        <v>20</v>
      </c>
      <c r="H24" s="153">
        <f t="shared" si="2"/>
        <v>20</v>
      </c>
      <c r="I24" s="154"/>
      <c r="J24" s="21"/>
      <c r="K24" s="153">
        <f t="shared" si="3"/>
        <v>30</v>
      </c>
      <c r="L24" s="160"/>
    </row>
    <row r="25" spans="2:12" x14ac:dyDescent="0.3">
      <c r="B25" s="12"/>
      <c r="C25" s="11"/>
      <c r="D25" s="11"/>
      <c r="E25" s="11"/>
      <c r="F25" s="11"/>
    </row>
  </sheetData>
  <mergeCells count="18">
    <mergeCell ref="K18:L18"/>
    <mergeCell ref="K17:L17"/>
    <mergeCell ref="B2:L2"/>
    <mergeCell ref="B3:L3"/>
    <mergeCell ref="B15:L15"/>
    <mergeCell ref="H6:I6"/>
    <mergeCell ref="K5:L5"/>
    <mergeCell ref="K6:L6"/>
    <mergeCell ref="K7:L7"/>
    <mergeCell ref="H17:I17"/>
    <mergeCell ref="H7:I7"/>
    <mergeCell ref="C18:F18"/>
    <mergeCell ref="B19:B20"/>
    <mergeCell ref="H18:I18"/>
    <mergeCell ref="K19:L19"/>
    <mergeCell ref="H19:I19"/>
    <mergeCell ref="B7:B8"/>
    <mergeCell ref="H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B1:P24"/>
  <sheetViews>
    <sheetView workbookViewId="0">
      <selection activeCell="N11" sqref="N11"/>
    </sheetView>
  </sheetViews>
  <sheetFormatPr defaultRowHeight="14.4" x14ac:dyDescent="0.3"/>
  <cols>
    <col min="8" max="8" width="12.5546875" bestFit="1" customWidth="1"/>
    <col min="9" max="9" width="14.21875" bestFit="1" customWidth="1"/>
    <col min="10" max="10" width="30.33203125" style="18" customWidth="1"/>
    <col min="11" max="12" width="11" bestFit="1" customWidth="1"/>
  </cols>
  <sheetData>
    <row r="1" spans="2:16" ht="15" thickBot="1" x14ac:dyDescent="0.35"/>
    <row r="2" spans="2:16" ht="15" thickBot="1" x14ac:dyDescent="0.35">
      <c r="B2" s="32" t="s">
        <v>49</v>
      </c>
      <c r="C2" s="33"/>
      <c r="D2" s="33"/>
      <c r="E2" s="33"/>
      <c r="F2" s="33"/>
      <c r="G2" s="33"/>
      <c r="H2" s="33"/>
      <c r="I2" s="33"/>
      <c r="J2" s="33"/>
      <c r="K2" s="34"/>
      <c r="L2" s="22"/>
      <c r="M2" s="22"/>
      <c r="N2" s="22"/>
      <c r="O2" s="22"/>
      <c r="P2" s="22"/>
    </row>
    <row r="3" spans="2:16" x14ac:dyDescent="0.3">
      <c r="B3" s="24" t="s">
        <v>16</v>
      </c>
      <c r="C3" s="25"/>
      <c r="D3" s="25"/>
      <c r="E3" s="25"/>
      <c r="F3" s="25"/>
      <c r="G3" s="25"/>
      <c r="H3" s="25"/>
      <c r="I3" s="25"/>
      <c r="J3" s="25"/>
      <c r="K3" s="26"/>
      <c r="L3" s="23"/>
      <c r="M3" s="23"/>
      <c r="N3" s="23"/>
      <c r="O3" s="23"/>
      <c r="P3" s="23"/>
    </row>
    <row r="4" spans="2:16" x14ac:dyDescent="0.3">
      <c r="B4" s="13"/>
      <c r="C4" s="13"/>
      <c r="D4" s="13"/>
      <c r="E4" s="13"/>
      <c r="F4" s="13"/>
      <c r="G4" s="13"/>
      <c r="H4" s="13"/>
      <c r="I4" s="13"/>
      <c r="J4" s="17"/>
      <c r="K4" s="13"/>
      <c r="L4" s="13"/>
      <c r="M4" s="13"/>
      <c r="N4" s="13"/>
      <c r="O4" s="13"/>
      <c r="P4" s="13"/>
    </row>
    <row r="5" spans="2:16" ht="14.4" customHeight="1" x14ac:dyDescent="0.3">
      <c r="B5" s="30" t="s">
        <v>35</v>
      </c>
      <c r="C5" s="2">
        <v>0.6</v>
      </c>
      <c r="D5" s="2"/>
      <c r="E5" s="2"/>
      <c r="F5" s="2"/>
      <c r="J5" s="20"/>
    </row>
    <row r="6" spans="2:16" ht="14.4" customHeight="1" thickBot="1" x14ac:dyDescent="0.35">
      <c r="C6" s="2"/>
      <c r="D6" s="2"/>
      <c r="E6" s="2"/>
      <c r="F6" s="2"/>
      <c r="J6"/>
    </row>
    <row r="7" spans="2:16" ht="14.4" customHeight="1" x14ac:dyDescent="0.3">
      <c r="B7" s="97" t="s">
        <v>10</v>
      </c>
      <c r="C7" s="95" t="s">
        <v>0</v>
      </c>
      <c r="D7" s="87" t="s">
        <v>1</v>
      </c>
      <c r="E7" s="87" t="s">
        <v>2</v>
      </c>
      <c r="F7" s="90" t="s">
        <v>3</v>
      </c>
      <c r="H7" s="135" t="s">
        <v>36</v>
      </c>
      <c r="I7" s="136" t="s">
        <v>37</v>
      </c>
      <c r="J7" s="43" t="s">
        <v>39</v>
      </c>
      <c r="K7" s="137" t="s">
        <v>24</v>
      </c>
    </row>
    <row r="8" spans="2:16" ht="15" thickBot="1" x14ac:dyDescent="0.35">
      <c r="B8" s="98"/>
      <c r="C8" s="96">
        <v>100</v>
      </c>
      <c r="D8" s="94">
        <v>150</v>
      </c>
      <c r="E8" s="94">
        <v>200</v>
      </c>
      <c r="F8" s="120">
        <v>250</v>
      </c>
      <c r="H8" s="138"/>
      <c r="I8" s="139"/>
      <c r="J8" s="139"/>
      <c r="K8" s="140"/>
    </row>
    <row r="9" spans="2:16" x14ac:dyDescent="0.3">
      <c r="B9" s="55" t="s">
        <v>4</v>
      </c>
      <c r="C9" s="112">
        <v>26</v>
      </c>
      <c r="D9" s="113">
        <v>26</v>
      </c>
      <c r="E9" s="113">
        <v>18</v>
      </c>
      <c r="F9" s="114">
        <v>22</v>
      </c>
      <c r="H9" s="141">
        <f>MAX(C9:F9)</f>
        <v>26</v>
      </c>
      <c r="I9" s="134">
        <f>MIN(C9:G9)</f>
        <v>18</v>
      </c>
      <c r="J9" s="134">
        <f>(H9*C$5)+(I9*(1-C$5))</f>
        <v>22.8</v>
      </c>
      <c r="K9" s="58"/>
    </row>
    <row r="10" spans="2:16" x14ac:dyDescent="0.3">
      <c r="B10" s="56" t="s">
        <v>5</v>
      </c>
      <c r="C10" s="73">
        <v>22</v>
      </c>
      <c r="D10" s="3">
        <v>34</v>
      </c>
      <c r="E10" s="3">
        <v>30</v>
      </c>
      <c r="F10" s="60">
        <v>18</v>
      </c>
      <c r="H10" s="142">
        <f t="shared" ref="H10:H12" si="0">MAX(C10:F10)</f>
        <v>34</v>
      </c>
      <c r="I10" s="16">
        <f t="shared" ref="I10:I12" si="1">MIN(C10:G10)</f>
        <v>18</v>
      </c>
      <c r="J10" s="16">
        <f t="shared" ref="J10:J12" si="2">(H10*C$5)+(I10*(1-C$5))</f>
        <v>27.599999999999998</v>
      </c>
      <c r="K10" s="60"/>
    </row>
    <row r="11" spans="2:16" x14ac:dyDescent="0.3">
      <c r="B11" s="56" t="s">
        <v>6</v>
      </c>
      <c r="C11" s="73">
        <v>28</v>
      </c>
      <c r="D11" s="3">
        <v>24</v>
      </c>
      <c r="E11" s="3">
        <v>34</v>
      </c>
      <c r="F11" s="60">
        <v>26</v>
      </c>
      <c r="H11" s="142">
        <f t="shared" si="0"/>
        <v>34</v>
      </c>
      <c r="I11" s="16">
        <f t="shared" si="1"/>
        <v>24</v>
      </c>
      <c r="J11" s="7">
        <f t="shared" si="2"/>
        <v>30</v>
      </c>
      <c r="K11" s="59" t="s">
        <v>14</v>
      </c>
    </row>
    <row r="12" spans="2:16" ht="15" thickBot="1" x14ac:dyDescent="0.35">
      <c r="B12" s="57" t="s">
        <v>7</v>
      </c>
      <c r="C12" s="74">
        <v>22</v>
      </c>
      <c r="D12" s="108">
        <v>30</v>
      </c>
      <c r="E12" s="108">
        <v>28</v>
      </c>
      <c r="F12" s="75">
        <v>20</v>
      </c>
      <c r="H12" s="143">
        <f t="shared" si="0"/>
        <v>30</v>
      </c>
      <c r="I12" s="132">
        <f t="shared" si="1"/>
        <v>20</v>
      </c>
      <c r="J12" s="132">
        <f t="shared" si="2"/>
        <v>26</v>
      </c>
      <c r="K12" s="75"/>
    </row>
    <row r="13" spans="2:16" x14ac:dyDescent="0.3">
      <c r="B13" s="10"/>
      <c r="C13" s="11"/>
      <c r="D13" s="11"/>
      <c r="E13" s="11"/>
      <c r="F13" s="11"/>
    </row>
    <row r="14" spans="2:16" x14ac:dyDescent="0.3">
      <c r="B14" s="10"/>
      <c r="C14" s="11"/>
      <c r="D14" s="11"/>
      <c r="E14" s="11"/>
      <c r="F14" s="11"/>
    </row>
    <row r="15" spans="2:16" x14ac:dyDescent="0.3">
      <c r="B15" s="27" t="s">
        <v>29</v>
      </c>
      <c r="C15" s="28"/>
      <c r="D15" s="28"/>
      <c r="E15" s="28"/>
      <c r="F15" s="28"/>
      <c r="G15" s="28"/>
      <c r="H15" s="28"/>
      <c r="I15" s="28"/>
      <c r="J15" s="28"/>
      <c r="K15" s="29"/>
      <c r="L15" s="23"/>
      <c r="M15" s="23"/>
      <c r="N15" s="23"/>
      <c r="O15" s="23"/>
      <c r="P15" s="23"/>
    </row>
    <row r="17" spans="2:11" ht="14.4" customHeight="1" thickBot="1" x14ac:dyDescent="0.35">
      <c r="C17" s="1"/>
      <c r="D17" s="1"/>
      <c r="E17" s="1"/>
      <c r="F17" s="1"/>
      <c r="H17" s="20"/>
      <c r="J17"/>
    </row>
    <row r="18" spans="2:11" ht="14.4" customHeight="1" x14ac:dyDescent="0.3">
      <c r="B18" s="97" t="s">
        <v>43</v>
      </c>
      <c r="C18" s="95" t="s">
        <v>0</v>
      </c>
      <c r="D18" s="87" t="s">
        <v>1</v>
      </c>
      <c r="E18" s="87" t="s">
        <v>2</v>
      </c>
      <c r="F18" s="90" t="s">
        <v>3</v>
      </c>
      <c r="H18" s="135" t="s">
        <v>40</v>
      </c>
      <c r="I18" s="136" t="s">
        <v>41</v>
      </c>
      <c r="J18" s="43" t="s">
        <v>42</v>
      </c>
      <c r="K18" s="137" t="s">
        <v>24</v>
      </c>
    </row>
    <row r="19" spans="2:11" ht="15" thickBot="1" x14ac:dyDescent="0.35">
      <c r="B19" s="98"/>
      <c r="C19" s="96">
        <v>100</v>
      </c>
      <c r="D19" s="94">
        <v>150</v>
      </c>
      <c r="E19" s="94">
        <v>200</v>
      </c>
      <c r="F19" s="120">
        <v>250</v>
      </c>
      <c r="H19" s="138"/>
      <c r="I19" s="139"/>
      <c r="J19" s="139"/>
      <c r="K19" s="140"/>
    </row>
    <row r="20" spans="2:11" x14ac:dyDescent="0.3">
      <c r="B20" s="55" t="s">
        <v>4</v>
      </c>
      <c r="C20" s="112">
        <v>26</v>
      </c>
      <c r="D20" s="113">
        <v>26</v>
      </c>
      <c r="E20" s="113">
        <v>18</v>
      </c>
      <c r="F20" s="114">
        <v>22</v>
      </c>
      <c r="H20" s="144">
        <f>MIN(C20:F20)</f>
        <v>18</v>
      </c>
      <c r="I20" s="145">
        <f>MAX(C20:G20)</f>
        <v>26</v>
      </c>
      <c r="J20" s="146">
        <f>(H20*C$5)+(I20*(1-C$5))</f>
        <v>21.2</v>
      </c>
      <c r="K20" s="147" t="s">
        <v>17</v>
      </c>
    </row>
    <row r="21" spans="2:11" x14ac:dyDescent="0.3">
      <c r="B21" s="56" t="s">
        <v>5</v>
      </c>
      <c r="C21" s="73">
        <v>22</v>
      </c>
      <c r="D21" s="3">
        <v>34</v>
      </c>
      <c r="E21" s="3">
        <v>30</v>
      </c>
      <c r="F21" s="60">
        <v>18</v>
      </c>
      <c r="H21" s="142">
        <f t="shared" ref="H21:H23" si="3">MIN(C21:F21)</f>
        <v>18</v>
      </c>
      <c r="I21" s="16">
        <f t="shared" ref="I21:I23" si="4">MAX(C21:G21)</f>
        <v>34</v>
      </c>
      <c r="J21" s="16">
        <f t="shared" ref="J21:J23" si="5">(H21*C$5)+(I21*(1-C$5))</f>
        <v>24.4</v>
      </c>
      <c r="K21" s="60"/>
    </row>
    <row r="22" spans="2:11" x14ac:dyDescent="0.3">
      <c r="B22" s="56" t="s">
        <v>6</v>
      </c>
      <c r="C22" s="73">
        <v>28</v>
      </c>
      <c r="D22" s="3">
        <v>24</v>
      </c>
      <c r="E22" s="3">
        <v>34</v>
      </c>
      <c r="F22" s="60">
        <v>26</v>
      </c>
      <c r="H22" s="142">
        <f t="shared" si="3"/>
        <v>24</v>
      </c>
      <c r="I22" s="16">
        <f t="shared" si="4"/>
        <v>34</v>
      </c>
      <c r="J22" s="16">
        <f t="shared" si="5"/>
        <v>28</v>
      </c>
      <c r="K22" s="89"/>
    </row>
    <row r="23" spans="2:11" ht="15" thickBot="1" x14ac:dyDescent="0.35">
      <c r="B23" s="57" t="s">
        <v>7</v>
      </c>
      <c r="C23" s="74">
        <v>22</v>
      </c>
      <c r="D23" s="108">
        <v>30</v>
      </c>
      <c r="E23" s="108">
        <v>28</v>
      </c>
      <c r="F23" s="75">
        <v>20</v>
      </c>
      <c r="H23" s="143">
        <f t="shared" si="3"/>
        <v>20</v>
      </c>
      <c r="I23" s="132">
        <f t="shared" si="4"/>
        <v>30</v>
      </c>
      <c r="J23" s="132">
        <f t="shared" si="5"/>
        <v>24</v>
      </c>
      <c r="K23" s="75"/>
    </row>
    <row r="24" spans="2:11" x14ac:dyDescent="0.3">
      <c r="B24" s="12"/>
      <c r="C24" s="11"/>
      <c r="D24" s="11"/>
      <c r="E24" s="11"/>
      <c r="F24" s="11"/>
    </row>
  </sheetData>
  <mergeCells count="14">
    <mergeCell ref="K7:K8"/>
    <mergeCell ref="H18:H19"/>
    <mergeCell ref="I18:I19"/>
    <mergeCell ref="J18:J19"/>
    <mergeCell ref="K18:K19"/>
    <mergeCell ref="B2:K2"/>
    <mergeCell ref="B3:K3"/>
    <mergeCell ref="B15:K15"/>
    <mergeCell ref="C17:F17"/>
    <mergeCell ref="B18:B19"/>
    <mergeCell ref="B7:B8"/>
    <mergeCell ref="H7:H8"/>
    <mergeCell ref="I7:I8"/>
    <mergeCell ref="J7:J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B1:P24"/>
  <sheetViews>
    <sheetView workbookViewId="0">
      <selection activeCell="Q17" sqref="Q17"/>
    </sheetView>
  </sheetViews>
  <sheetFormatPr defaultRowHeight="14.4" x14ac:dyDescent="0.3"/>
  <cols>
    <col min="8" max="8" width="12.5546875" bestFit="1" customWidth="1"/>
    <col min="9" max="9" width="11.109375" customWidth="1"/>
    <col min="10" max="10" width="10.77734375" style="18" customWidth="1"/>
    <col min="11" max="12" width="11" bestFit="1" customWidth="1"/>
    <col min="13" max="13" width="20.33203125" customWidth="1"/>
    <col min="14" max="14" width="19.21875" customWidth="1"/>
    <col min="15" max="15" width="11.33203125" customWidth="1"/>
  </cols>
  <sheetData>
    <row r="1" spans="2:16" ht="15" thickBot="1" x14ac:dyDescent="0.35"/>
    <row r="2" spans="2:16" ht="15" thickBot="1" x14ac:dyDescent="0.35">
      <c r="B2" s="32" t="s">
        <v>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22"/>
    </row>
    <row r="3" spans="2:16" x14ac:dyDescent="0.3">
      <c r="B3" s="24" t="s">
        <v>16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3"/>
    </row>
    <row r="4" spans="2:16" x14ac:dyDescent="0.3">
      <c r="B4" s="13"/>
      <c r="C4" s="13"/>
      <c r="D4" s="13"/>
      <c r="E4" s="13"/>
      <c r="F4" s="13"/>
      <c r="G4" s="13"/>
      <c r="H4" s="13"/>
      <c r="I4" s="13"/>
      <c r="J4" s="17"/>
      <c r="K4" s="13"/>
      <c r="L4" s="13"/>
      <c r="M4" s="13"/>
      <c r="N4" s="13"/>
      <c r="O4" s="13"/>
      <c r="P4" s="13"/>
    </row>
    <row r="5" spans="2:16" ht="14.4" customHeight="1" x14ac:dyDescent="0.3">
      <c r="B5" s="30" t="s">
        <v>35</v>
      </c>
      <c r="C5" s="2">
        <v>0.6</v>
      </c>
      <c r="D5" s="2"/>
      <c r="E5" s="2"/>
      <c r="F5" s="2"/>
      <c r="J5" s="20"/>
    </row>
    <row r="6" spans="2:16" ht="14.4" customHeight="1" thickBot="1" x14ac:dyDescent="0.35">
      <c r="C6" s="2"/>
      <c r="D6" s="2"/>
      <c r="E6" s="2"/>
      <c r="F6" s="2"/>
      <c r="H6" t="s">
        <v>44</v>
      </c>
      <c r="J6"/>
      <c r="M6" s="8" t="s">
        <v>59</v>
      </c>
      <c r="N6" s="31" t="s">
        <v>58</v>
      </c>
      <c r="O6" s="126"/>
    </row>
    <row r="7" spans="2:16" ht="14.4" customHeight="1" x14ac:dyDescent="0.3">
      <c r="B7" s="97" t="s">
        <v>10</v>
      </c>
      <c r="C7" s="106" t="s">
        <v>0</v>
      </c>
      <c r="D7" s="87" t="s">
        <v>1</v>
      </c>
      <c r="E7" s="87" t="s">
        <v>2</v>
      </c>
      <c r="F7" s="90" t="s">
        <v>3</v>
      </c>
      <c r="H7" s="97" t="s">
        <v>10</v>
      </c>
      <c r="I7" s="106" t="s">
        <v>0</v>
      </c>
      <c r="J7" s="87" t="s">
        <v>1</v>
      </c>
      <c r="K7" s="87" t="s">
        <v>2</v>
      </c>
      <c r="L7" s="99" t="s">
        <v>3</v>
      </c>
      <c r="M7" s="127" t="s">
        <v>45</v>
      </c>
      <c r="N7" s="43" t="s">
        <v>46</v>
      </c>
      <c r="O7" s="44" t="s">
        <v>24</v>
      </c>
    </row>
    <row r="8" spans="2:16" ht="15" thickBot="1" x14ac:dyDescent="0.35">
      <c r="B8" s="98"/>
      <c r="C8" s="119">
        <v>100</v>
      </c>
      <c r="D8" s="94">
        <v>150</v>
      </c>
      <c r="E8" s="94">
        <v>200</v>
      </c>
      <c r="F8" s="120">
        <v>250</v>
      </c>
      <c r="H8" s="98"/>
      <c r="I8" s="119">
        <v>100</v>
      </c>
      <c r="J8" s="94">
        <v>150</v>
      </c>
      <c r="K8" s="94">
        <v>200</v>
      </c>
      <c r="L8" s="100">
        <v>250</v>
      </c>
      <c r="M8" s="128"/>
      <c r="N8" s="47"/>
      <c r="O8" s="48"/>
    </row>
    <row r="9" spans="2:16" x14ac:dyDescent="0.3">
      <c r="B9" s="118" t="s">
        <v>4</v>
      </c>
      <c r="C9" s="112">
        <v>26</v>
      </c>
      <c r="D9" s="113">
        <v>26</v>
      </c>
      <c r="E9" s="113">
        <v>18</v>
      </c>
      <c r="F9" s="114">
        <v>22</v>
      </c>
      <c r="H9" s="55" t="s">
        <v>4</v>
      </c>
      <c r="I9" s="112">
        <f>MAX(C$9:C$12)-C9</f>
        <v>2</v>
      </c>
      <c r="J9" s="113">
        <f>MAX(D$9:D$12)-D9</f>
        <v>8</v>
      </c>
      <c r="K9" s="113">
        <f>MAX(E$9:E$12)-E9</f>
        <v>16</v>
      </c>
      <c r="L9" s="114">
        <f>MAX(F$9:F$12)-F9</f>
        <v>4</v>
      </c>
      <c r="M9" s="71">
        <f>MAX(I9:L9)</f>
        <v>16</v>
      </c>
      <c r="N9" s="40"/>
      <c r="O9" s="58"/>
    </row>
    <row r="10" spans="2:16" x14ac:dyDescent="0.3">
      <c r="B10" s="56" t="s">
        <v>5</v>
      </c>
      <c r="C10" s="73">
        <v>22</v>
      </c>
      <c r="D10" s="3">
        <v>34</v>
      </c>
      <c r="E10" s="3">
        <v>30</v>
      </c>
      <c r="F10" s="60">
        <v>18</v>
      </c>
      <c r="H10" s="56" t="s">
        <v>5</v>
      </c>
      <c r="I10" s="73">
        <f t="shared" ref="I10:I12" si="0">MAX(C$9:C$12)-C10</f>
        <v>6</v>
      </c>
      <c r="J10" s="3">
        <f t="shared" ref="J10:J12" si="1">MAX(D$9:D$12)-D10</f>
        <v>0</v>
      </c>
      <c r="K10" s="3">
        <f t="shared" ref="K10:K12" si="2">MAX(E$9:E$12)-E10</f>
        <v>4</v>
      </c>
      <c r="L10" s="60">
        <f t="shared" ref="L10:L12" si="3">MAX(F$9:F$12)-F10</f>
        <v>8</v>
      </c>
      <c r="M10" s="73">
        <f t="shared" ref="M10:M12" si="4">MAX(I10:L10)</f>
        <v>8</v>
      </c>
      <c r="N10" s="3"/>
      <c r="O10" s="60"/>
    </row>
    <row r="11" spans="2:16" x14ac:dyDescent="0.3">
      <c r="B11" s="56" t="s">
        <v>6</v>
      </c>
      <c r="C11" s="73">
        <v>28</v>
      </c>
      <c r="D11" s="3">
        <v>24</v>
      </c>
      <c r="E11" s="3">
        <v>34</v>
      </c>
      <c r="F11" s="60">
        <v>26</v>
      </c>
      <c r="H11" s="56" t="s">
        <v>6</v>
      </c>
      <c r="I11" s="73">
        <f t="shared" si="0"/>
        <v>0</v>
      </c>
      <c r="J11" s="3">
        <f t="shared" si="1"/>
        <v>10</v>
      </c>
      <c r="K11" s="3">
        <f t="shared" si="2"/>
        <v>0</v>
      </c>
      <c r="L11" s="60">
        <f t="shared" si="3"/>
        <v>0</v>
      </c>
      <c r="M11" s="73">
        <f t="shared" si="4"/>
        <v>10</v>
      </c>
      <c r="N11" s="3"/>
      <c r="O11" s="60"/>
    </row>
    <row r="12" spans="2:16" ht="15" thickBot="1" x14ac:dyDescent="0.35">
      <c r="B12" s="57" t="s">
        <v>7</v>
      </c>
      <c r="C12" s="74">
        <v>22</v>
      </c>
      <c r="D12" s="108">
        <v>30</v>
      </c>
      <c r="E12" s="108">
        <v>28</v>
      </c>
      <c r="F12" s="75">
        <v>20</v>
      </c>
      <c r="H12" s="57" t="s">
        <v>7</v>
      </c>
      <c r="I12" s="74">
        <f t="shared" si="0"/>
        <v>6</v>
      </c>
      <c r="J12" s="108">
        <f t="shared" si="1"/>
        <v>4</v>
      </c>
      <c r="K12" s="108">
        <f t="shared" si="2"/>
        <v>6</v>
      </c>
      <c r="L12" s="75">
        <f t="shared" si="3"/>
        <v>6</v>
      </c>
      <c r="M12" s="74">
        <f t="shared" si="4"/>
        <v>6</v>
      </c>
      <c r="N12" s="129">
        <v>6</v>
      </c>
      <c r="O12" s="130" t="s">
        <v>19</v>
      </c>
    </row>
    <row r="13" spans="2:16" x14ac:dyDescent="0.3">
      <c r="B13" s="10"/>
      <c r="C13" s="11"/>
      <c r="D13" s="11"/>
      <c r="E13" s="11"/>
      <c r="F13" s="11"/>
    </row>
    <row r="14" spans="2:16" x14ac:dyDescent="0.3">
      <c r="B14" s="10"/>
      <c r="C14" s="11"/>
      <c r="D14" s="11"/>
      <c r="E14" s="11"/>
      <c r="F14" s="11"/>
    </row>
    <row r="15" spans="2:16" x14ac:dyDescent="0.3">
      <c r="B15" s="27" t="s">
        <v>29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3"/>
    </row>
    <row r="17" spans="2:15" ht="14.4" customHeight="1" thickBot="1" x14ac:dyDescent="0.35">
      <c r="C17" s="1"/>
      <c r="D17" s="1"/>
      <c r="E17" s="1"/>
      <c r="F17" s="1"/>
      <c r="H17" s="20"/>
      <c r="J17"/>
      <c r="M17" s="8" t="s">
        <v>59</v>
      </c>
      <c r="N17" s="31" t="s">
        <v>58</v>
      </c>
      <c r="O17" s="126"/>
    </row>
    <row r="18" spans="2:15" ht="14.4" customHeight="1" x14ac:dyDescent="0.3">
      <c r="B18" s="97" t="s">
        <v>43</v>
      </c>
      <c r="C18" s="106" t="s">
        <v>0</v>
      </c>
      <c r="D18" s="87" t="s">
        <v>1</v>
      </c>
      <c r="E18" s="87" t="s">
        <v>2</v>
      </c>
      <c r="F18" s="90" t="s">
        <v>3</v>
      </c>
      <c r="H18" s="97" t="s">
        <v>10</v>
      </c>
      <c r="I18" s="95" t="s">
        <v>0</v>
      </c>
      <c r="J18" s="87" t="s">
        <v>1</v>
      </c>
      <c r="K18" s="87" t="s">
        <v>2</v>
      </c>
      <c r="L18" s="90" t="s">
        <v>3</v>
      </c>
      <c r="M18" s="69" t="s">
        <v>45</v>
      </c>
      <c r="N18" s="43" t="s">
        <v>47</v>
      </c>
      <c r="O18" s="44" t="s">
        <v>24</v>
      </c>
    </row>
    <row r="19" spans="2:15" ht="15" thickBot="1" x14ac:dyDescent="0.35">
      <c r="B19" s="98"/>
      <c r="C19" s="119">
        <v>100</v>
      </c>
      <c r="D19" s="94">
        <v>150</v>
      </c>
      <c r="E19" s="94">
        <v>200</v>
      </c>
      <c r="F19" s="120">
        <v>250</v>
      </c>
      <c r="H19" s="98"/>
      <c r="I19" s="96">
        <v>100</v>
      </c>
      <c r="J19" s="94">
        <v>150</v>
      </c>
      <c r="K19" s="94">
        <v>200</v>
      </c>
      <c r="L19" s="120">
        <v>250</v>
      </c>
      <c r="M19" s="131"/>
      <c r="N19" s="14"/>
      <c r="O19" s="88"/>
    </row>
    <row r="20" spans="2:15" x14ac:dyDescent="0.3">
      <c r="B20" s="55" t="s">
        <v>4</v>
      </c>
      <c r="C20" s="112">
        <v>26</v>
      </c>
      <c r="D20" s="113">
        <v>26</v>
      </c>
      <c r="E20" s="113">
        <v>18</v>
      </c>
      <c r="F20" s="114">
        <v>22</v>
      </c>
      <c r="H20" s="118" t="s">
        <v>4</v>
      </c>
      <c r="I20" s="112">
        <f>C20-MIN(C$20:C$23)</f>
        <v>4</v>
      </c>
      <c r="J20" s="113">
        <f t="shared" ref="J20:L20" si="5">D20-MIN(D$20:D$23)</f>
        <v>2</v>
      </c>
      <c r="K20" s="113">
        <f t="shared" si="5"/>
        <v>0</v>
      </c>
      <c r="L20" s="114">
        <f t="shared" si="5"/>
        <v>4</v>
      </c>
      <c r="M20" s="73">
        <f>MAX(I20:L20)</f>
        <v>4</v>
      </c>
      <c r="N20" s="7">
        <v>4</v>
      </c>
      <c r="O20" s="59" t="s">
        <v>17</v>
      </c>
    </row>
    <row r="21" spans="2:15" x14ac:dyDescent="0.3">
      <c r="B21" s="56" t="s">
        <v>5</v>
      </c>
      <c r="C21" s="73">
        <v>22</v>
      </c>
      <c r="D21" s="3">
        <v>34</v>
      </c>
      <c r="E21" s="3">
        <v>30</v>
      </c>
      <c r="F21" s="60">
        <v>18</v>
      </c>
      <c r="H21" s="56" t="s">
        <v>5</v>
      </c>
      <c r="I21" s="73">
        <f t="shared" ref="I21:I23" si="6">C21-MIN(C$20:C$23)</f>
        <v>0</v>
      </c>
      <c r="J21" s="3">
        <f t="shared" ref="J21:J23" si="7">D21-MIN(D$20:D$23)</f>
        <v>10</v>
      </c>
      <c r="K21" s="3">
        <f t="shared" ref="K21:K23" si="8">E21-MIN(E$20:E$23)</f>
        <v>12</v>
      </c>
      <c r="L21" s="60">
        <f t="shared" ref="L21:L23" si="9">F21-MIN(F$20:F$23)</f>
        <v>0</v>
      </c>
      <c r="M21" s="73">
        <f t="shared" ref="M21:M23" si="10">MAX(I21:L21)</f>
        <v>12</v>
      </c>
      <c r="N21" s="3"/>
      <c r="O21" s="60"/>
    </row>
    <row r="22" spans="2:15" x14ac:dyDescent="0.3">
      <c r="B22" s="56" t="s">
        <v>6</v>
      </c>
      <c r="C22" s="73">
        <v>28</v>
      </c>
      <c r="D22" s="3">
        <v>24</v>
      </c>
      <c r="E22" s="3">
        <v>34</v>
      </c>
      <c r="F22" s="60">
        <v>26</v>
      </c>
      <c r="H22" s="56" t="s">
        <v>6</v>
      </c>
      <c r="I22" s="73">
        <f t="shared" si="6"/>
        <v>6</v>
      </c>
      <c r="J22" s="3">
        <f t="shared" si="7"/>
        <v>0</v>
      </c>
      <c r="K22" s="3">
        <f t="shared" si="8"/>
        <v>16</v>
      </c>
      <c r="L22" s="60">
        <f t="shared" si="9"/>
        <v>8</v>
      </c>
      <c r="M22" s="73">
        <f t="shared" si="10"/>
        <v>16</v>
      </c>
      <c r="N22" s="3"/>
      <c r="O22" s="60"/>
    </row>
    <row r="23" spans="2:15" ht="15" thickBot="1" x14ac:dyDescent="0.35">
      <c r="B23" s="57" t="s">
        <v>7</v>
      </c>
      <c r="C23" s="74">
        <v>22</v>
      </c>
      <c r="D23" s="108">
        <v>30</v>
      </c>
      <c r="E23" s="108">
        <v>28</v>
      </c>
      <c r="F23" s="75">
        <v>20</v>
      </c>
      <c r="H23" s="57" t="s">
        <v>7</v>
      </c>
      <c r="I23" s="74">
        <f t="shared" si="6"/>
        <v>0</v>
      </c>
      <c r="J23" s="108">
        <f t="shared" si="7"/>
        <v>6</v>
      </c>
      <c r="K23" s="108">
        <f t="shared" si="8"/>
        <v>10</v>
      </c>
      <c r="L23" s="75">
        <f t="shared" si="9"/>
        <v>2</v>
      </c>
      <c r="M23" s="74">
        <f t="shared" si="10"/>
        <v>10</v>
      </c>
      <c r="N23" s="132"/>
      <c r="O23" s="133"/>
    </row>
    <row r="24" spans="2:15" x14ac:dyDescent="0.3">
      <c r="B24" s="12"/>
      <c r="C24" s="11"/>
      <c r="D24" s="11"/>
      <c r="E24" s="11"/>
      <c r="F24" s="11"/>
    </row>
  </sheetData>
  <mergeCells count="16">
    <mergeCell ref="N6:O6"/>
    <mergeCell ref="N17:O17"/>
    <mergeCell ref="B2:O2"/>
    <mergeCell ref="B3:O3"/>
    <mergeCell ref="B15:O15"/>
    <mergeCell ref="M7:M8"/>
    <mergeCell ref="M18:M19"/>
    <mergeCell ref="N7:N8"/>
    <mergeCell ref="O7:O8"/>
    <mergeCell ref="N18:N19"/>
    <mergeCell ref="O18:O19"/>
    <mergeCell ref="C17:F17"/>
    <mergeCell ref="B18:B19"/>
    <mergeCell ref="H18:H19"/>
    <mergeCell ref="B7:B8"/>
    <mergeCell ref="H7: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B1:I27"/>
  <sheetViews>
    <sheetView topLeftCell="A4" workbookViewId="0">
      <selection activeCell="K7" sqref="K7"/>
    </sheetView>
  </sheetViews>
  <sheetFormatPr defaultRowHeight="14.4" x14ac:dyDescent="0.3"/>
  <cols>
    <col min="2" max="2" width="11.44140625" customWidth="1"/>
    <col min="7" max="7" width="8.88671875" customWidth="1"/>
  </cols>
  <sheetData>
    <row r="1" spans="2:9" ht="15" thickBot="1" x14ac:dyDescent="0.35"/>
    <row r="2" spans="2:9" ht="15" thickBot="1" x14ac:dyDescent="0.35">
      <c r="B2" s="36" t="s">
        <v>51</v>
      </c>
      <c r="C2" s="37"/>
      <c r="D2" s="37"/>
      <c r="E2" s="37"/>
      <c r="F2" s="37"/>
      <c r="G2" s="38"/>
    </row>
    <row r="3" spans="2:9" x14ac:dyDescent="0.3">
      <c r="B3" s="35" t="s">
        <v>16</v>
      </c>
      <c r="C3" s="35"/>
      <c r="D3" s="35"/>
      <c r="E3" s="35"/>
      <c r="F3" s="35"/>
      <c r="G3" s="35"/>
    </row>
    <row r="4" spans="2:9" ht="15" thickBot="1" x14ac:dyDescent="0.35">
      <c r="C4" s="123"/>
      <c r="D4" s="123"/>
      <c r="E4" s="123"/>
      <c r="F4" s="123"/>
    </row>
    <row r="5" spans="2:9" ht="14.4" customHeight="1" x14ac:dyDescent="0.3">
      <c r="B5" s="41" t="s">
        <v>11</v>
      </c>
      <c r="C5" s="42" t="s">
        <v>0</v>
      </c>
      <c r="D5" s="42" t="s">
        <v>1</v>
      </c>
      <c r="E5" s="42" t="s">
        <v>2</v>
      </c>
      <c r="F5" s="124" t="s">
        <v>3</v>
      </c>
    </row>
    <row r="6" spans="2:9" ht="15" thickBot="1" x14ac:dyDescent="0.35">
      <c r="B6" s="45"/>
      <c r="C6" s="46">
        <v>100</v>
      </c>
      <c r="D6" s="46">
        <v>150</v>
      </c>
      <c r="E6" s="46">
        <v>200</v>
      </c>
      <c r="F6" s="125">
        <v>250</v>
      </c>
    </row>
    <row r="7" spans="2:9" x14ac:dyDescent="0.3">
      <c r="B7" s="118" t="s">
        <v>4</v>
      </c>
      <c r="C7" s="51">
        <v>26</v>
      </c>
      <c r="D7" s="40">
        <v>26</v>
      </c>
      <c r="E7" s="40">
        <v>18</v>
      </c>
      <c r="F7" s="40">
        <v>22</v>
      </c>
    </row>
    <row r="8" spans="2:9" x14ac:dyDescent="0.3">
      <c r="B8" s="56" t="s">
        <v>5</v>
      </c>
      <c r="C8" s="52">
        <v>22</v>
      </c>
      <c r="D8" s="3">
        <v>34</v>
      </c>
      <c r="E8" s="3">
        <v>30</v>
      </c>
      <c r="F8" s="3">
        <v>18</v>
      </c>
    </row>
    <row r="9" spans="2:9" x14ac:dyDescent="0.3">
      <c r="B9" s="56" t="s">
        <v>6</v>
      </c>
      <c r="C9" s="52">
        <v>28</v>
      </c>
      <c r="D9" s="3">
        <v>24</v>
      </c>
      <c r="E9" s="3">
        <v>34</v>
      </c>
      <c r="F9" s="3">
        <v>26</v>
      </c>
    </row>
    <row r="10" spans="2:9" ht="15" thickBot="1" x14ac:dyDescent="0.35">
      <c r="B10" s="79" t="s">
        <v>7</v>
      </c>
      <c r="C10" s="80">
        <v>22</v>
      </c>
      <c r="D10" s="9">
        <v>30</v>
      </c>
      <c r="E10" s="9">
        <v>28</v>
      </c>
      <c r="F10" s="9">
        <v>20</v>
      </c>
    </row>
    <row r="11" spans="2:9" ht="15" thickBot="1" x14ac:dyDescent="0.35">
      <c r="B11" s="82" t="s">
        <v>8</v>
      </c>
      <c r="C11" s="83">
        <v>0.2</v>
      </c>
      <c r="D11" s="84">
        <v>0.5</v>
      </c>
      <c r="E11" s="84">
        <v>0.2</v>
      </c>
      <c r="F11" s="85">
        <v>0.1</v>
      </c>
    </row>
    <row r="13" spans="2:9" x14ac:dyDescent="0.3">
      <c r="I13" t="s">
        <v>52</v>
      </c>
    </row>
    <row r="14" spans="2:9" x14ac:dyDescent="0.3">
      <c r="I14" t="s">
        <v>53</v>
      </c>
    </row>
    <row r="16" spans="2:9" ht="14.4" customHeight="1" x14ac:dyDescent="0.3"/>
    <row r="19" spans="2:9" x14ac:dyDescent="0.3">
      <c r="B19" s="4" t="s">
        <v>16</v>
      </c>
      <c r="C19" s="4"/>
      <c r="D19" s="4"/>
      <c r="E19" s="4"/>
      <c r="F19" s="4"/>
      <c r="G19" s="4"/>
    </row>
    <row r="20" spans="2:9" ht="15" thickBot="1" x14ac:dyDescent="0.35">
      <c r="C20" s="123"/>
      <c r="D20" s="123"/>
      <c r="E20" s="123"/>
      <c r="F20" s="123"/>
    </row>
    <row r="21" spans="2:9" x14ac:dyDescent="0.3">
      <c r="B21" s="53" t="s">
        <v>11</v>
      </c>
      <c r="C21" s="49" t="s">
        <v>0</v>
      </c>
      <c r="D21" s="42" t="s">
        <v>1</v>
      </c>
      <c r="E21" s="42" t="s">
        <v>2</v>
      </c>
      <c r="F21" s="124" t="s">
        <v>3</v>
      </c>
      <c r="I21" t="s">
        <v>52</v>
      </c>
    </row>
    <row r="22" spans="2:9" ht="15" thickBot="1" x14ac:dyDescent="0.35">
      <c r="B22" s="54"/>
      <c r="C22" s="50">
        <v>100</v>
      </c>
      <c r="D22" s="46">
        <v>150</v>
      </c>
      <c r="E22" s="46">
        <v>200</v>
      </c>
      <c r="F22" s="125">
        <v>250</v>
      </c>
      <c r="I22" t="s">
        <v>54</v>
      </c>
    </row>
    <row r="23" spans="2:9" x14ac:dyDescent="0.3">
      <c r="B23" s="55" t="s">
        <v>4</v>
      </c>
      <c r="C23" s="51">
        <v>26</v>
      </c>
      <c r="D23" s="40">
        <v>26</v>
      </c>
      <c r="E23" s="40">
        <v>18</v>
      </c>
      <c r="F23" s="40">
        <v>22</v>
      </c>
    </row>
    <row r="24" spans="2:9" x14ac:dyDescent="0.3">
      <c r="B24" s="56" t="s">
        <v>5</v>
      </c>
      <c r="C24" s="52">
        <v>22</v>
      </c>
      <c r="D24" s="3">
        <v>34</v>
      </c>
      <c r="E24" s="3">
        <v>30</v>
      </c>
      <c r="F24" s="3">
        <v>18</v>
      </c>
    </row>
    <row r="25" spans="2:9" x14ac:dyDescent="0.3">
      <c r="B25" s="56" t="s">
        <v>6</v>
      </c>
      <c r="C25" s="52">
        <v>28</v>
      </c>
      <c r="D25" s="3">
        <v>24</v>
      </c>
      <c r="E25" s="3">
        <v>34</v>
      </c>
      <c r="F25" s="3">
        <v>26</v>
      </c>
    </row>
    <row r="26" spans="2:9" ht="15" thickBot="1" x14ac:dyDescent="0.35">
      <c r="B26" s="79" t="s">
        <v>7</v>
      </c>
      <c r="C26" s="80">
        <v>22</v>
      </c>
      <c r="D26" s="9">
        <v>30</v>
      </c>
      <c r="E26" s="9">
        <v>28</v>
      </c>
      <c r="F26" s="9">
        <v>20</v>
      </c>
    </row>
    <row r="27" spans="2:9" ht="15" thickBot="1" x14ac:dyDescent="0.35">
      <c r="B27" s="82" t="s">
        <v>8</v>
      </c>
      <c r="C27" s="83">
        <v>0.2</v>
      </c>
      <c r="D27" s="84">
        <v>0.5</v>
      </c>
      <c r="E27" s="84">
        <v>0.2</v>
      </c>
      <c r="F27" s="85">
        <v>0.1</v>
      </c>
    </row>
  </sheetData>
  <mergeCells count="7">
    <mergeCell ref="B19:G19"/>
    <mergeCell ref="C20:F20"/>
    <mergeCell ref="B21:B22"/>
    <mergeCell ref="B2:G2"/>
    <mergeCell ref="B3:G3"/>
    <mergeCell ref="C4:F4"/>
    <mergeCell ref="B5:B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1:H27"/>
  <sheetViews>
    <sheetView workbookViewId="0">
      <selection activeCell="M15" sqref="M15"/>
    </sheetView>
  </sheetViews>
  <sheetFormatPr defaultRowHeight="14.4" x14ac:dyDescent="0.3"/>
  <cols>
    <col min="2" max="2" width="11.44140625" customWidth="1"/>
    <col min="7" max="7" width="9.6640625" customWidth="1"/>
  </cols>
  <sheetData>
    <row r="1" spans="2:8" ht="15" thickBot="1" x14ac:dyDescent="0.35"/>
    <row r="2" spans="2:8" ht="15" thickBot="1" x14ac:dyDescent="0.35">
      <c r="B2" s="32" t="s">
        <v>56</v>
      </c>
      <c r="C2" s="33"/>
      <c r="D2" s="33"/>
      <c r="E2" s="33"/>
      <c r="F2" s="33"/>
      <c r="G2" s="33"/>
      <c r="H2" s="34"/>
    </row>
    <row r="3" spans="2:8" x14ac:dyDescent="0.3">
      <c r="B3" s="24" t="s">
        <v>16</v>
      </c>
      <c r="C3" s="25"/>
      <c r="D3" s="25"/>
      <c r="E3" s="25"/>
      <c r="F3" s="25"/>
      <c r="G3" s="25"/>
      <c r="H3" s="26"/>
    </row>
    <row r="4" spans="2:8" ht="15" thickBot="1" x14ac:dyDescent="0.35">
      <c r="C4" s="39"/>
      <c r="D4" s="39"/>
      <c r="E4" s="39"/>
      <c r="F4" s="39"/>
    </row>
    <row r="5" spans="2:8" ht="14.4" customHeight="1" x14ac:dyDescent="0.3">
      <c r="B5" s="53" t="s">
        <v>11</v>
      </c>
      <c r="C5" s="49" t="s">
        <v>0</v>
      </c>
      <c r="D5" s="42" t="s">
        <v>1</v>
      </c>
      <c r="E5" s="42" t="s">
        <v>2</v>
      </c>
      <c r="F5" s="65" t="s">
        <v>3</v>
      </c>
      <c r="G5" s="69" t="s">
        <v>38</v>
      </c>
      <c r="H5" s="44" t="s">
        <v>24</v>
      </c>
    </row>
    <row r="6" spans="2:8" ht="15" thickBot="1" x14ac:dyDescent="0.35">
      <c r="B6" s="54"/>
      <c r="C6" s="50">
        <v>100</v>
      </c>
      <c r="D6" s="46">
        <v>150</v>
      </c>
      <c r="E6" s="46">
        <v>200</v>
      </c>
      <c r="F6" s="66">
        <v>250</v>
      </c>
      <c r="G6" s="70"/>
      <c r="H6" s="48"/>
    </row>
    <row r="7" spans="2:8" x14ac:dyDescent="0.3">
      <c r="B7" s="55" t="s">
        <v>4</v>
      </c>
      <c r="C7" s="51">
        <v>26</v>
      </c>
      <c r="D7" s="40">
        <v>26</v>
      </c>
      <c r="E7" s="40">
        <v>18</v>
      </c>
      <c r="F7" s="67">
        <v>22</v>
      </c>
      <c r="G7" s="71">
        <f>(C$11*C7)+(D$11*D7)+(E$11*E7)+(F$11*F7)</f>
        <v>24</v>
      </c>
      <c r="H7" s="58"/>
    </row>
    <row r="8" spans="2:8" x14ac:dyDescent="0.3">
      <c r="B8" s="56" t="s">
        <v>5</v>
      </c>
      <c r="C8" s="52">
        <v>22</v>
      </c>
      <c r="D8" s="3">
        <v>34</v>
      </c>
      <c r="E8" s="3">
        <v>30</v>
      </c>
      <c r="F8" s="68">
        <v>18</v>
      </c>
      <c r="G8" s="72">
        <f t="shared" ref="G8:G11" si="0">(C$11*C8)+(D$11*D8)+(E$11*E8)+(F$11*F8)</f>
        <v>29.2</v>
      </c>
      <c r="H8" s="59" t="s">
        <v>18</v>
      </c>
    </row>
    <row r="9" spans="2:8" x14ac:dyDescent="0.3">
      <c r="B9" s="56" t="s">
        <v>6</v>
      </c>
      <c r="C9" s="52">
        <v>28</v>
      </c>
      <c r="D9" s="3">
        <v>24</v>
      </c>
      <c r="E9" s="3">
        <v>34</v>
      </c>
      <c r="F9" s="68">
        <v>26</v>
      </c>
      <c r="G9" s="73">
        <f t="shared" si="0"/>
        <v>27.000000000000004</v>
      </c>
      <c r="H9" s="60"/>
    </row>
    <row r="10" spans="2:8" ht="15" thickBot="1" x14ac:dyDescent="0.35">
      <c r="B10" s="79" t="s">
        <v>7</v>
      </c>
      <c r="C10" s="80">
        <v>22</v>
      </c>
      <c r="D10" s="9">
        <v>30</v>
      </c>
      <c r="E10" s="9">
        <v>28</v>
      </c>
      <c r="F10" s="81">
        <v>20</v>
      </c>
      <c r="G10" s="73">
        <f t="shared" si="0"/>
        <v>27</v>
      </c>
      <c r="H10" s="60"/>
    </row>
    <row r="11" spans="2:8" ht="15" thickBot="1" x14ac:dyDescent="0.35">
      <c r="B11" s="82" t="s">
        <v>8</v>
      </c>
      <c r="C11" s="83">
        <v>0.2</v>
      </c>
      <c r="D11" s="84">
        <v>0.5</v>
      </c>
      <c r="E11" s="84">
        <v>0.2</v>
      </c>
      <c r="F11" s="85">
        <v>0.1</v>
      </c>
      <c r="G11" s="78"/>
      <c r="H11" s="63"/>
    </row>
    <row r="16" spans="2:8" ht="14.4" customHeight="1" x14ac:dyDescent="0.3"/>
    <row r="19" spans="2:8" x14ac:dyDescent="0.3">
      <c r="B19" s="27" t="s">
        <v>16</v>
      </c>
      <c r="C19" s="28"/>
      <c r="D19" s="28"/>
      <c r="E19" s="28"/>
      <c r="F19" s="28"/>
      <c r="G19" s="28"/>
      <c r="H19" s="29"/>
    </row>
    <row r="20" spans="2:8" ht="15" thickBot="1" x14ac:dyDescent="0.35">
      <c r="C20" s="39"/>
      <c r="D20" s="39"/>
      <c r="E20" s="39"/>
      <c r="F20" s="39"/>
    </row>
    <row r="21" spans="2:8" x14ac:dyDescent="0.3">
      <c r="B21" s="53" t="s">
        <v>11</v>
      </c>
      <c r="C21" s="49" t="s">
        <v>0</v>
      </c>
      <c r="D21" s="42" t="s">
        <v>1</v>
      </c>
      <c r="E21" s="42" t="s">
        <v>2</v>
      </c>
      <c r="F21" s="65" t="s">
        <v>3</v>
      </c>
      <c r="G21" s="69" t="s">
        <v>55</v>
      </c>
      <c r="H21" s="44" t="s">
        <v>24</v>
      </c>
    </row>
    <row r="22" spans="2:8" ht="15" thickBot="1" x14ac:dyDescent="0.35">
      <c r="B22" s="54"/>
      <c r="C22" s="50">
        <v>100</v>
      </c>
      <c r="D22" s="46">
        <v>150</v>
      </c>
      <c r="E22" s="46">
        <v>200</v>
      </c>
      <c r="F22" s="66">
        <v>250</v>
      </c>
      <c r="G22" s="70"/>
      <c r="H22" s="48"/>
    </row>
    <row r="23" spans="2:8" x14ac:dyDescent="0.3">
      <c r="B23" s="55" t="s">
        <v>4</v>
      </c>
      <c r="C23" s="51">
        <v>26</v>
      </c>
      <c r="D23" s="40">
        <v>26</v>
      </c>
      <c r="E23" s="40">
        <v>18</v>
      </c>
      <c r="F23" s="67">
        <v>22</v>
      </c>
      <c r="G23" s="76">
        <f>(C$11*C23)+(D$11*D23)+(E$11*E23)+(F$11*F23)</f>
        <v>24</v>
      </c>
      <c r="H23" s="64" t="s">
        <v>18</v>
      </c>
    </row>
    <row r="24" spans="2:8" x14ac:dyDescent="0.3">
      <c r="B24" s="56" t="s">
        <v>5</v>
      </c>
      <c r="C24" s="52">
        <v>22</v>
      </c>
      <c r="D24" s="3">
        <v>34</v>
      </c>
      <c r="E24" s="3">
        <v>30</v>
      </c>
      <c r="F24" s="68">
        <v>18</v>
      </c>
      <c r="G24" s="77">
        <f t="shared" ref="G24:G26" si="1">(C$11*C24)+(D$11*D24)+(E$11*E24)+(F$11*F24)</f>
        <v>29.2</v>
      </c>
      <c r="H24" s="60"/>
    </row>
    <row r="25" spans="2:8" x14ac:dyDescent="0.3">
      <c r="B25" s="56" t="s">
        <v>6</v>
      </c>
      <c r="C25" s="52">
        <v>28</v>
      </c>
      <c r="D25" s="3">
        <v>24</v>
      </c>
      <c r="E25" s="3">
        <v>34</v>
      </c>
      <c r="F25" s="68">
        <v>26</v>
      </c>
      <c r="G25" s="73">
        <f t="shared" si="1"/>
        <v>27.000000000000004</v>
      </c>
      <c r="H25" s="60"/>
    </row>
    <row r="26" spans="2:8" ht="15" thickBot="1" x14ac:dyDescent="0.35">
      <c r="B26" s="79" t="s">
        <v>7</v>
      </c>
      <c r="C26" s="80">
        <v>22</v>
      </c>
      <c r="D26" s="9">
        <v>30</v>
      </c>
      <c r="E26" s="9">
        <v>28</v>
      </c>
      <c r="F26" s="81">
        <v>20</v>
      </c>
      <c r="G26" s="73">
        <f t="shared" si="1"/>
        <v>27</v>
      </c>
      <c r="H26" s="60"/>
    </row>
    <row r="27" spans="2:8" ht="15" thickBot="1" x14ac:dyDescent="0.35">
      <c r="B27" s="82" t="s">
        <v>8</v>
      </c>
      <c r="C27" s="83">
        <v>0.2</v>
      </c>
      <c r="D27" s="84">
        <v>0.5</v>
      </c>
      <c r="E27" s="84">
        <v>0.2</v>
      </c>
      <c r="F27" s="85">
        <v>0.1</v>
      </c>
      <c r="G27" s="78"/>
      <c r="H27" s="63"/>
    </row>
  </sheetData>
  <mergeCells count="11">
    <mergeCell ref="B21:B22"/>
    <mergeCell ref="G5:G6"/>
    <mergeCell ref="G21:G22"/>
    <mergeCell ref="H5:H6"/>
    <mergeCell ref="H21:H22"/>
    <mergeCell ref="B2:H2"/>
    <mergeCell ref="B3:H3"/>
    <mergeCell ref="B19:H19"/>
    <mergeCell ref="C4:F4"/>
    <mergeCell ref="B5:B6"/>
    <mergeCell ref="C20:F2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B1:P24"/>
  <sheetViews>
    <sheetView workbookViewId="0">
      <selection activeCell="Q14" sqref="Q14"/>
    </sheetView>
  </sheetViews>
  <sheetFormatPr defaultRowHeight="14.4" x14ac:dyDescent="0.3"/>
  <cols>
    <col min="8" max="8" width="12.5546875" bestFit="1" customWidth="1"/>
    <col min="9" max="9" width="11.109375" customWidth="1"/>
    <col min="10" max="10" width="10.77734375" style="18" customWidth="1"/>
    <col min="11" max="12" width="11" bestFit="1" customWidth="1"/>
    <col min="13" max="13" width="19.21875" customWidth="1"/>
  </cols>
  <sheetData>
    <row r="1" spans="2:16" ht="15" thickBot="1" x14ac:dyDescent="0.35"/>
    <row r="2" spans="2:16" ht="15" thickBot="1" x14ac:dyDescent="0.35">
      <c r="B2" s="32" t="s">
        <v>57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4"/>
      <c r="O2" s="22"/>
    </row>
    <row r="3" spans="2:16" x14ac:dyDescent="0.3">
      <c r="B3" s="24" t="s">
        <v>16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  <c r="O3" s="23"/>
    </row>
    <row r="4" spans="2:16" x14ac:dyDescent="0.3">
      <c r="B4" s="13"/>
      <c r="C4" s="13"/>
      <c r="D4" s="13"/>
      <c r="E4" s="13"/>
      <c r="F4" s="13"/>
      <c r="G4" s="13"/>
      <c r="H4" s="13"/>
      <c r="I4" s="13"/>
      <c r="J4" s="17"/>
      <c r="K4" s="13"/>
      <c r="L4" s="13"/>
      <c r="M4" s="13"/>
      <c r="N4" s="13"/>
      <c r="O4" s="13"/>
    </row>
    <row r="5" spans="2:16" ht="14.4" customHeight="1" x14ac:dyDescent="0.3">
      <c r="B5" s="30" t="s">
        <v>35</v>
      </c>
      <c r="C5" s="2">
        <v>0.6</v>
      </c>
      <c r="D5" s="2"/>
      <c r="E5" s="2"/>
      <c r="F5" s="2"/>
      <c r="J5" s="20"/>
    </row>
    <row r="6" spans="2:16" ht="14.4" customHeight="1" thickBot="1" x14ac:dyDescent="0.35">
      <c r="C6" s="2"/>
      <c r="D6" s="2"/>
      <c r="E6" s="2"/>
      <c r="F6" s="2"/>
      <c r="H6" t="s">
        <v>44</v>
      </c>
      <c r="J6"/>
    </row>
    <row r="7" spans="2:16" ht="14.4" customHeight="1" x14ac:dyDescent="0.3">
      <c r="B7" s="97" t="s">
        <v>10</v>
      </c>
      <c r="C7" s="95" t="s">
        <v>0</v>
      </c>
      <c r="D7" s="87" t="s">
        <v>1</v>
      </c>
      <c r="E7" s="87" t="s">
        <v>2</v>
      </c>
      <c r="F7" s="90" t="s">
        <v>3</v>
      </c>
      <c r="H7" s="97" t="s">
        <v>10</v>
      </c>
      <c r="I7" s="95" t="s">
        <v>0</v>
      </c>
      <c r="J7" s="87" t="s">
        <v>1</v>
      </c>
      <c r="K7" s="87" t="s">
        <v>2</v>
      </c>
      <c r="L7" s="99" t="s">
        <v>3</v>
      </c>
      <c r="M7" s="69" t="s">
        <v>60</v>
      </c>
      <c r="N7" s="44" t="s">
        <v>24</v>
      </c>
      <c r="P7" t="s">
        <v>61</v>
      </c>
    </row>
    <row r="8" spans="2:16" ht="15" thickBot="1" x14ac:dyDescent="0.35">
      <c r="B8" s="98"/>
      <c r="C8" s="96">
        <v>100</v>
      </c>
      <c r="D8" s="94">
        <v>150</v>
      </c>
      <c r="E8" s="94">
        <v>200</v>
      </c>
      <c r="F8" s="120">
        <v>250</v>
      </c>
      <c r="H8" s="98"/>
      <c r="I8" s="96">
        <v>100</v>
      </c>
      <c r="J8" s="94">
        <v>150</v>
      </c>
      <c r="K8" s="94">
        <v>200</v>
      </c>
      <c r="L8" s="100">
        <v>250</v>
      </c>
      <c r="M8" s="70"/>
      <c r="N8" s="48"/>
    </row>
    <row r="9" spans="2:16" x14ac:dyDescent="0.3">
      <c r="B9" s="118" t="s">
        <v>4</v>
      </c>
      <c r="C9" s="51">
        <v>26</v>
      </c>
      <c r="D9" s="40">
        <v>26</v>
      </c>
      <c r="E9" s="40">
        <v>18</v>
      </c>
      <c r="F9" s="58">
        <v>22</v>
      </c>
      <c r="H9" s="55" t="s">
        <v>4</v>
      </c>
      <c r="I9" s="51">
        <f>MAX(C$9:C$12)-C9</f>
        <v>2</v>
      </c>
      <c r="J9" s="40">
        <f>MAX(D$9:D$12)-D9</f>
        <v>8</v>
      </c>
      <c r="K9" s="40">
        <f>MAX(E$9:E$12)-E9</f>
        <v>16</v>
      </c>
      <c r="L9" s="67">
        <f>MAX(F$9:F$12)-F9</f>
        <v>4</v>
      </c>
      <c r="M9" s="102">
        <f>(I$13*I9)+(J$13*J9)+(K$13*K9)+(L$13*L9)</f>
        <v>8</v>
      </c>
      <c r="N9" s="58"/>
    </row>
    <row r="10" spans="2:16" x14ac:dyDescent="0.3">
      <c r="B10" s="56" t="s">
        <v>5</v>
      </c>
      <c r="C10" s="52">
        <v>22</v>
      </c>
      <c r="D10" s="3">
        <v>34</v>
      </c>
      <c r="E10" s="3">
        <v>30</v>
      </c>
      <c r="F10" s="60">
        <v>18</v>
      </c>
      <c r="H10" s="56" t="s">
        <v>5</v>
      </c>
      <c r="I10" s="52">
        <f t="shared" ref="I10:L12" si="0">MAX(C$9:C$12)-C10</f>
        <v>6</v>
      </c>
      <c r="J10" s="3">
        <f t="shared" si="0"/>
        <v>0</v>
      </c>
      <c r="K10" s="3">
        <f t="shared" si="0"/>
        <v>4</v>
      </c>
      <c r="L10" s="68">
        <f t="shared" si="0"/>
        <v>8</v>
      </c>
      <c r="M10" s="103">
        <f t="shared" ref="M10:M12" si="1">(I$13*I10)+(J$13*J10)+(K$13*K10)+(L$13*L10)</f>
        <v>2.8</v>
      </c>
      <c r="N10" s="59" t="s">
        <v>18</v>
      </c>
    </row>
    <row r="11" spans="2:16" x14ac:dyDescent="0.3">
      <c r="B11" s="56" t="s">
        <v>6</v>
      </c>
      <c r="C11" s="52">
        <v>28</v>
      </c>
      <c r="D11" s="3">
        <v>24</v>
      </c>
      <c r="E11" s="3">
        <v>34</v>
      </c>
      <c r="F11" s="60">
        <v>26</v>
      </c>
      <c r="H11" s="56" t="s">
        <v>6</v>
      </c>
      <c r="I11" s="52">
        <f t="shared" si="0"/>
        <v>0</v>
      </c>
      <c r="J11" s="3">
        <f t="shared" si="0"/>
        <v>10</v>
      </c>
      <c r="K11" s="3">
        <f t="shared" si="0"/>
        <v>0</v>
      </c>
      <c r="L11" s="68">
        <f t="shared" si="0"/>
        <v>0</v>
      </c>
      <c r="M11" s="103">
        <f t="shared" si="1"/>
        <v>5</v>
      </c>
      <c r="N11" s="60"/>
    </row>
    <row r="12" spans="2:16" ht="15" thickBot="1" x14ac:dyDescent="0.35">
      <c r="B12" s="57" t="s">
        <v>7</v>
      </c>
      <c r="C12" s="80">
        <v>22</v>
      </c>
      <c r="D12" s="9">
        <v>30</v>
      </c>
      <c r="E12" s="9">
        <v>28</v>
      </c>
      <c r="F12" s="121">
        <v>20</v>
      </c>
      <c r="H12" s="79" t="s">
        <v>7</v>
      </c>
      <c r="I12" s="80">
        <f t="shared" si="0"/>
        <v>6</v>
      </c>
      <c r="J12" s="9">
        <f t="shared" si="0"/>
        <v>4</v>
      </c>
      <c r="K12" s="9">
        <f t="shared" si="0"/>
        <v>6</v>
      </c>
      <c r="L12" s="81">
        <f t="shared" si="0"/>
        <v>6</v>
      </c>
      <c r="M12" s="103">
        <f t="shared" si="1"/>
        <v>5</v>
      </c>
      <c r="N12" s="89"/>
    </row>
    <row r="13" spans="2:16" ht="15" thickBot="1" x14ac:dyDescent="0.35">
      <c r="B13" s="122" t="s">
        <v>8</v>
      </c>
      <c r="C13" s="84">
        <v>0.2</v>
      </c>
      <c r="D13" s="84">
        <v>0.5</v>
      </c>
      <c r="E13" s="84">
        <v>0.2</v>
      </c>
      <c r="F13" s="85">
        <v>0.1</v>
      </c>
      <c r="H13" s="82" t="s">
        <v>8</v>
      </c>
      <c r="I13" s="83">
        <v>0.2</v>
      </c>
      <c r="J13" s="84">
        <v>0.5</v>
      </c>
      <c r="K13" s="84">
        <v>0.2</v>
      </c>
      <c r="L13" s="101">
        <v>0.1</v>
      </c>
      <c r="M13" s="78"/>
      <c r="N13" s="63"/>
    </row>
    <row r="14" spans="2:16" x14ac:dyDescent="0.3">
      <c r="B14" s="10"/>
      <c r="C14" s="11"/>
      <c r="D14" s="11"/>
      <c r="E14" s="11"/>
      <c r="F14" s="11"/>
    </row>
    <row r="15" spans="2:16" x14ac:dyDescent="0.3">
      <c r="B15" s="27" t="s">
        <v>29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9"/>
      <c r="O15" s="23"/>
    </row>
    <row r="17" spans="2:16" ht="14.4" customHeight="1" thickBot="1" x14ac:dyDescent="0.35">
      <c r="C17" s="1"/>
      <c r="D17" s="1"/>
      <c r="E17" s="1"/>
      <c r="F17" s="1"/>
      <c r="H17" s="20"/>
      <c r="J17"/>
    </row>
    <row r="18" spans="2:16" ht="14.4" customHeight="1" x14ac:dyDescent="0.3">
      <c r="B18" s="97" t="s">
        <v>43</v>
      </c>
      <c r="C18" s="106" t="s">
        <v>0</v>
      </c>
      <c r="D18" s="87" t="s">
        <v>1</v>
      </c>
      <c r="E18" s="87" t="s">
        <v>2</v>
      </c>
      <c r="F18" s="90" t="s">
        <v>3</v>
      </c>
      <c r="H18" s="97" t="s">
        <v>10</v>
      </c>
      <c r="I18" s="106" t="s">
        <v>0</v>
      </c>
      <c r="J18" s="87" t="s">
        <v>1</v>
      </c>
      <c r="K18" s="87" t="s">
        <v>2</v>
      </c>
      <c r="L18" s="90" t="s">
        <v>3</v>
      </c>
      <c r="M18" s="105" t="s">
        <v>60</v>
      </c>
      <c r="N18" s="44" t="s">
        <v>24</v>
      </c>
      <c r="P18" t="s">
        <v>61</v>
      </c>
    </row>
    <row r="19" spans="2:16" ht="15" thickBot="1" x14ac:dyDescent="0.35">
      <c r="B19" s="117"/>
      <c r="C19" s="119">
        <v>100</v>
      </c>
      <c r="D19" s="94">
        <v>150</v>
      </c>
      <c r="E19" s="94">
        <v>200</v>
      </c>
      <c r="F19" s="120">
        <v>250</v>
      </c>
      <c r="H19" s="98"/>
      <c r="I19" s="107">
        <v>100</v>
      </c>
      <c r="J19" s="15">
        <v>150</v>
      </c>
      <c r="K19" s="15">
        <v>200</v>
      </c>
      <c r="L19" s="91">
        <v>250</v>
      </c>
      <c r="M19" s="19"/>
      <c r="N19" s="88"/>
    </row>
    <row r="20" spans="2:16" x14ac:dyDescent="0.3">
      <c r="B20" s="118" t="s">
        <v>4</v>
      </c>
      <c r="C20" s="115">
        <v>26</v>
      </c>
      <c r="D20" s="113">
        <v>26</v>
      </c>
      <c r="E20" s="113">
        <v>18</v>
      </c>
      <c r="F20" s="114">
        <v>22</v>
      </c>
      <c r="H20" s="110" t="s">
        <v>4</v>
      </c>
      <c r="I20" s="73">
        <f>C20-MIN(C$20:C$23)</f>
        <v>4</v>
      </c>
      <c r="J20" s="3">
        <f t="shared" ref="J20:L23" si="2">D20-MIN(D$20:D$23)</f>
        <v>2</v>
      </c>
      <c r="K20" s="3">
        <f t="shared" si="2"/>
        <v>0</v>
      </c>
      <c r="L20" s="60">
        <f t="shared" si="2"/>
        <v>4</v>
      </c>
      <c r="M20" s="5">
        <f>(I$13*I20)+(J$13*J20)+(K$13*K20)+(L$13*L20)</f>
        <v>2.2000000000000002</v>
      </c>
      <c r="N20" s="59" t="s">
        <v>17</v>
      </c>
    </row>
    <row r="21" spans="2:16" x14ac:dyDescent="0.3">
      <c r="B21" s="56" t="s">
        <v>5</v>
      </c>
      <c r="C21" s="52">
        <v>22</v>
      </c>
      <c r="D21" s="3">
        <v>34</v>
      </c>
      <c r="E21" s="3">
        <v>30</v>
      </c>
      <c r="F21" s="60">
        <v>18</v>
      </c>
      <c r="H21" s="104" t="s">
        <v>5</v>
      </c>
      <c r="I21" s="73">
        <f t="shared" ref="I21:I23" si="3">C21-MIN(C$20:C$23)</f>
        <v>0</v>
      </c>
      <c r="J21" s="3">
        <f t="shared" si="2"/>
        <v>10</v>
      </c>
      <c r="K21" s="3">
        <f t="shared" si="2"/>
        <v>12</v>
      </c>
      <c r="L21" s="60">
        <f t="shared" si="2"/>
        <v>0</v>
      </c>
      <c r="M21" s="5">
        <f t="shared" ref="M21:M23" si="4">(I$13*I21)+(J$13*J21)+(K$13*K21)+(L$13*L21)</f>
        <v>7.4</v>
      </c>
      <c r="N21" s="60"/>
    </row>
    <row r="22" spans="2:16" x14ac:dyDescent="0.3">
      <c r="B22" s="56" t="s">
        <v>6</v>
      </c>
      <c r="C22" s="52">
        <v>28</v>
      </c>
      <c r="D22" s="3">
        <v>24</v>
      </c>
      <c r="E22" s="3">
        <v>34</v>
      </c>
      <c r="F22" s="60">
        <v>26</v>
      </c>
      <c r="H22" s="104" t="s">
        <v>6</v>
      </c>
      <c r="I22" s="73">
        <f t="shared" si="3"/>
        <v>6</v>
      </c>
      <c r="J22" s="3">
        <f t="shared" si="2"/>
        <v>0</v>
      </c>
      <c r="K22" s="3">
        <f t="shared" si="2"/>
        <v>16</v>
      </c>
      <c r="L22" s="60">
        <f t="shared" si="2"/>
        <v>8</v>
      </c>
      <c r="M22" s="5">
        <f t="shared" si="4"/>
        <v>5.2</v>
      </c>
      <c r="N22" s="60"/>
    </row>
    <row r="23" spans="2:16" ht="15" thickBot="1" x14ac:dyDescent="0.35">
      <c r="B23" s="57" t="s">
        <v>7</v>
      </c>
      <c r="C23" s="116">
        <v>22</v>
      </c>
      <c r="D23" s="108">
        <v>30</v>
      </c>
      <c r="E23" s="108">
        <v>28</v>
      </c>
      <c r="F23" s="75">
        <v>20</v>
      </c>
      <c r="H23" s="111" t="s">
        <v>7</v>
      </c>
      <c r="I23" s="74">
        <f t="shared" si="3"/>
        <v>0</v>
      </c>
      <c r="J23" s="108">
        <f t="shared" si="2"/>
        <v>6</v>
      </c>
      <c r="K23" s="108">
        <f t="shared" si="2"/>
        <v>10</v>
      </c>
      <c r="L23" s="75">
        <f t="shared" si="2"/>
        <v>2</v>
      </c>
      <c r="M23" s="5">
        <f t="shared" si="4"/>
        <v>5.2</v>
      </c>
      <c r="N23" s="89"/>
    </row>
    <row r="24" spans="2:16" ht="15" thickBot="1" x14ac:dyDescent="0.35">
      <c r="B24" s="82" t="s">
        <v>8</v>
      </c>
      <c r="C24" s="83">
        <v>0.2</v>
      </c>
      <c r="D24" s="84">
        <v>0.5</v>
      </c>
      <c r="E24" s="84">
        <v>0.2</v>
      </c>
      <c r="F24" s="85">
        <v>0.1</v>
      </c>
      <c r="H24" s="82" t="s">
        <v>8</v>
      </c>
      <c r="I24" s="109">
        <v>0.2</v>
      </c>
      <c r="J24" s="84">
        <v>0.5</v>
      </c>
      <c r="K24" s="84">
        <v>0.2</v>
      </c>
      <c r="L24" s="85">
        <v>0.1</v>
      </c>
      <c r="M24" s="62"/>
      <c r="N24" s="63"/>
    </row>
  </sheetData>
  <mergeCells count="12">
    <mergeCell ref="N7:N8"/>
    <mergeCell ref="C17:F17"/>
    <mergeCell ref="B18:B19"/>
    <mergeCell ref="H18:H19"/>
    <mergeCell ref="M18:M19"/>
    <mergeCell ref="N18:N19"/>
    <mergeCell ref="B15:N15"/>
    <mergeCell ref="B7:B8"/>
    <mergeCell ref="H7:H8"/>
    <mergeCell ref="M7:M8"/>
    <mergeCell ref="B2:N2"/>
    <mergeCell ref="B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Laplace</vt:lpstr>
      <vt:lpstr>Maximin-Minimax-MiniminMaksimax</vt:lpstr>
      <vt:lpstr>Hurwicz</vt:lpstr>
      <vt:lpstr>Savage</vt:lpstr>
      <vt:lpstr>Enyüksek Olabilirlik(R)</vt:lpstr>
      <vt:lpstr>Beklenen Değer(R)</vt:lpstr>
      <vt:lpstr>Beklenen Pişmanlık(R)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Ünal Halit ÖZDEN</dc:creator>
  <cp:lastModifiedBy>Ünal Halit ÖZDEN</cp:lastModifiedBy>
  <dcterms:created xsi:type="dcterms:W3CDTF">2021-12-09T14:20:50Z</dcterms:created>
  <dcterms:modified xsi:type="dcterms:W3CDTF">2021-12-09T18:06:12Z</dcterms:modified>
</cp:coreProperties>
</file>