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k\Downloads\"/>
    </mc:Choice>
  </mc:AlternateContent>
  <xr:revisionPtr revIDLastSave="0" documentId="13_ncr:1_{C71A9CEC-8167-47E4-98B0-82F5128DAAA9}" xr6:coauthVersionLast="36" xr6:coauthVersionMax="36" xr10:uidLastSave="{00000000-0000-0000-0000-000000000000}"/>
  <bookViews>
    <workbookView xWindow="0" yWindow="0" windowWidth="21570" windowHeight="8055" xr2:uid="{DD9532F0-B415-4463-A875-8AD824D9D7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G12" i="1"/>
  <c r="H11" i="1"/>
  <c r="G9" i="1"/>
  <c r="G8" i="1"/>
  <c r="G7" i="1"/>
  <c r="A2" i="1"/>
  <c r="A1" i="1"/>
  <c r="A4" i="1"/>
  <c r="G13" i="1" l="1"/>
  <c r="G10" i="1"/>
  <c r="G11" i="1" s="1"/>
  <c r="A3" i="1"/>
</calcChain>
</file>

<file path=xl/sharedStrings.xml><?xml version="1.0" encoding="utf-8"?>
<sst xmlns="http://schemas.openxmlformats.org/spreadsheetml/2006/main" count="15" uniqueCount="14">
  <si>
    <t>NAV</t>
    <phoneticPr fontId="1" type="noConversion"/>
  </si>
  <si>
    <t>현재가</t>
    <phoneticPr fontId="1" type="noConversion"/>
  </si>
  <si>
    <t>차이</t>
    <phoneticPr fontId="1" type="noConversion"/>
  </si>
  <si>
    <t>종목명</t>
    <phoneticPr fontId="1" type="noConversion"/>
  </si>
  <si>
    <t>KODEX 200</t>
    <phoneticPr fontId="1" type="noConversion"/>
  </si>
  <si>
    <t>종목코드</t>
    <phoneticPr fontId="1" type="noConversion"/>
  </si>
  <si>
    <t>현재가</t>
    <phoneticPr fontId="1" type="noConversion"/>
  </si>
  <si>
    <t>069500</t>
    <phoneticPr fontId="1" type="noConversion"/>
  </si>
  <si>
    <t>거래량</t>
    <phoneticPr fontId="1" type="noConversion"/>
  </si>
  <si>
    <t>iNAV</t>
    <phoneticPr fontId="1" type="noConversion"/>
  </si>
  <si>
    <t>ETF-iNAV</t>
    <phoneticPr fontId="1" type="noConversion"/>
  </si>
  <si>
    <t>괴리율 (%)</t>
    <phoneticPr fontId="1" type="noConversion"/>
  </si>
  <si>
    <t>지수기준가</t>
    <phoneticPr fontId="1" type="noConversion"/>
  </si>
  <si>
    <t>NAV-지수기준가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</si>
</sst>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checkexpert.rtd">
      <tp>
        <v>39425.17</v>
        <stp/>
        <stp>15301</stp>
        <stp>069500</stp>
        <tr r="A1" s="1"/>
        <tr r="G9" s="1"/>
      </tp>
      <tp>
        <v>-15.17</v>
        <stp/>
        <stp>15305</stp>
        <stp>069500</stp>
        <tr r="A4" s="1"/>
      </tp>
      <tp>
        <v>-0.03</v>
        <stp/>
        <stp>15304</stp>
        <stp>069500</stp>
        <tr r="H11" s="1"/>
      </tp>
      <tp>
        <v>39410</v>
        <stp/>
        <stp>15001</stp>
        <stp>069500</stp>
        <tr r="A2" s="1"/>
        <tr r="G7" s="1"/>
      </tp>
      <tp>
        <v>39310</v>
        <stp/>
        <stp>33405</stp>
        <stp>069500</stp>
        <tr r="G12" s="1"/>
      </tp>
      <tp>
        <v>115.17</v>
        <stp/>
        <stp>33406</stp>
        <stp>069500</stp>
        <tr r="H13" s="1"/>
      </tp>
      <tp>
        <v>1564839</v>
        <stp/>
        <stp>30620</stp>
        <stp>069500</stp>
        <tr r="G8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C754-C12A-4D4B-B432-3FDA3A33A400}">
  <dimension ref="A1:H13"/>
  <sheetViews>
    <sheetView tabSelected="1" workbookViewId="0">
      <selection activeCell="C8" sqref="C8"/>
    </sheetView>
  </sheetViews>
  <sheetFormatPr defaultRowHeight="16.5" x14ac:dyDescent="0.3"/>
  <cols>
    <col min="1" max="1" width="19.125" bestFit="1" customWidth="1"/>
    <col min="6" max="6" width="16.125" bestFit="1" customWidth="1"/>
    <col min="7" max="7" width="13.5" bestFit="1" customWidth="1"/>
  </cols>
  <sheetData>
    <row r="1" spans="1:8" x14ac:dyDescent="0.3">
      <c r="A1" s="1">
        <f>RTD("checkexpert.rtd",,"15301","069500")</f>
        <v>39425.17</v>
      </c>
      <c r="B1" t="s">
        <v>0</v>
      </c>
    </row>
    <row r="2" spans="1:8" x14ac:dyDescent="0.3">
      <c r="A2" s="1">
        <f>RTD("checkexpert.rtd",,"15001","069500")</f>
        <v>39410</v>
      </c>
      <c r="B2" t="s">
        <v>1</v>
      </c>
    </row>
    <row r="3" spans="1:8" x14ac:dyDescent="0.3">
      <c r="A3" s="1">
        <f>A2-A1</f>
        <v>-15.169999999998254</v>
      </c>
      <c r="B3" t="s">
        <v>2</v>
      </c>
    </row>
    <row r="4" spans="1:8" x14ac:dyDescent="0.3">
      <c r="A4" s="1">
        <f>RTD("checkexpert.rtd",,"15305","069500")</f>
        <v>-15.17</v>
      </c>
      <c r="B4" t="s">
        <v>2</v>
      </c>
      <c r="F4" t="s">
        <v>3</v>
      </c>
      <c r="G4" t="s">
        <v>4</v>
      </c>
    </row>
    <row r="5" spans="1:8" x14ac:dyDescent="0.3">
      <c r="F5" t="s">
        <v>5</v>
      </c>
      <c r="G5" s="2" t="s">
        <v>7</v>
      </c>
    </row>
    <row r="7" spans="1:8" x14ac:dyDescent="0.3">
      <c r="F7" t="s">
        <v>6</v>
      </c>
      <c r="G7" s="1">
        <f>RTD("checkexpert.rtd",,"15001",G5)</f>
        <v>39410</v>
      </c>
    </row>
    <row r="8" spans="1:8" x14ac:dyDescent="0.3">
      <c r="F8" t="s">
        <v>8</v>
      </c>
      <c r="G8" s="1">
        <f>RTD("checkexpert.rtd",,"30620",G5)</f>
        <v>1564839</v>
      </c>
    </row>
    <row r="9" spans="1:8" x14ac:dyDescent="0.3">
      <c r="F9" t="s">
        <v>9</v>
      </c>
      <c r="G9" s="1">
        <f>RTD("checkexpert.rtd",,"15301",G5)</f>
        <v>39425.17</v>
      </c>
    </row>
    <row r="10" spans="1:8" x14ac:dyDescent="0.3">
      <c r="F10" t="s">
        <v>10</v>
      </c>
      <c r="G10" s="1">
        <f>G7-G9</f>
        <v>-15.169999999998254</v>
      </c>
    </row>
    <row r="11" spans="1:8" x14ac:dyDescent="0.3">
      <c r="F11" t="s">
        <v>11</v>
      </c>
      <c r="G11" s="1">
        <f>(G10)/G9*100</f>
        <v>-3.8477957102019483E-2</v>
      </c>
      <c r="H11" s="3">
        <f>RTD("checkexpert.rtd",,"15304",G5)</f>
        <v>-0.03</v>
      </c>
    </row>
    <row r="12" spans="1:8" x14ac:dyDescent="0.3">
      <c r="F12" t="s">
        <v>12</v>
      </c>
      <c r="G12" s="1">
        <f>RTD("checkexpert.rtd",,"33405",G5)</f>
        <v>39310</v>
      </c>
      <c r="H12" s="3"/>
    </row>
    <row r="13" spans="1:8" x14ac:dyDescent="0.3">
      <c r="F13" t="s">
        <v>13</v>
      </c>
      <c r="G13" s="1">
        <f>G9-G12</f>
        <v>115.16999999999825</v>
      </c>
      <c r="H13" s="3">
        <f>RTD("checkexpert.rtd",,"33406",G5)</f>
        <v>115.17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</dc:creator>
  <cp:lastModifiedBy>Check</cp:lastModifiedBy>
  <dcterms:created xsi:type="dcterms:W3CDTF">2021-10-17T23:49:03Z</dcterms:created>
  <dcterms:modified xsi:type="dcterms:W3CDTF">2021-10-21T04:27:37Z</dcterms:modified>
</cp:coreProperties>
</file>