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480" yWindow="0" windowWidth="1216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2" i="1"/>
  <c r="D17" i="1"/>
  <c r="C11" i="1"/>
  <c r="D16" i="1"/>
  <c r="D19" i="1"/>
  <c r="C16" i="1"/>
  <c r="C17" i="1"/>
  <c r="C19" i="1"/>
</calcChain>
</file>

<file path=xl/sharedStrings.xml><?xml version="1.0" encoding="utf-8"?>
<sst xmlns="http://schemas.openxmlformats.org/spreadsheetml/2006/main" count="13" uniqueCount="13">
  <si>
    <t>Black Scholes Formula</t>
  </si>
  <si>
    <t>K</t>
  </si>
  <si>
    <t>volatility</t>
  </si>
  <si>
    <t>r</t>
  </si>
  <si>
    <t>T</t>
  </si>
  <si>
    <r>
      <t>S</t>
    </r>
    <r>
      <rPr>
        <vertAlign val="subscript"/>
        <sz val="12"/>
        <color theme="1"/>
        <rFont val="Calibri"/>
        <scheme val="minor"/>
      </rPr>
      <t>o</t>
    </r>
  </si>
  <si>
    <t>d1</t>
  </si>
  <si>
    <t>d2</t>
  </si>
  <si>
    <r>
      <t>Ke</t>
    </r>
    <r>
      <rPr>
        <vertAlign val="superscript"/>
        <sz val="12"/>
        <color theme="1"/>
        <rFont val="Calibri"/>
        <scheme val="minor"/>
      </rPr>
      <t>-rt</t>
    </r>
  </si>
  <si>
    <t>NORMDIST(d1)</t>
  </si>
  <si>
    <t>NORMDIST(d2)</t>
  </si>
  <si>
    <r>
      <t>C</t>
    </r>
    <r>
      <rPr>
        <vertAlign val="subscript"/>
        <sz val="12"/>
        <color theme="1"/>
        <rFont val="Calibri"/>
        <scheme val="minor"/>
      </rPr>
      <t>BS</t>
    </r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</si>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</sst>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b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164" fontId="0" fillId="0" borderId="0" xfId="0" applyNumberFormat="1"/>
    <xf numFmtId="164" fontId="2" fillId="3" borderId="2" xfId="2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3" borderId="2" xfId="2" applyNumberFormat="1" applyAlignment="1">
      <alignment horizontal="center"/>
    </xf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showRuler="0" zoomScale="150" zoomScaleNormal="150" zoomScalePageLayoutView="150" workbookViewId="0">
      <selection activeCell="A6" sqref="A6"/>
    </sheetView>
  </sheetViews>
  <sheetFormatPr baseColWidth="10" defaultRowHeight="15" x14ac:dyDescent="0"/>
  <cols>
    <col min="2" max="2" width="13.1640625" style="2" customWidth="1"/>
    <col min="3" max="3" width="13.6640625" customWidth="1"/>
    <col min="4" max="4" width="14.1640625" customWidth="1"/>
  </cols>
  <sheetData>
    <row r="2" spans="1:4">
      <c r="A2" t="s">
        <v>0</v>
      </c>
    </row>
    <row r="4" spans="1:4" ht="17">
      <c r="B4" s="3" t="s">
        <v>5</v>
      </c>
      <c r="C4" s="1">
        <v>100</v>
      </c>
    </row>
    <row r="5" spans="1:4">
      <c r="B5" s="3" t="s">
        <v>1</v>
      </c>
      <c r="C5" s="1">
        <v>120</v>
      </c>
    </row>
    <row r="6" spans="1:4">
      <c r="B6" s="3" t="s">
        <v>2</v>
      </c>
      <c r="C6" s="1">
        <v>0.4</v>
      </c>
    </row>
    <row r="7" spans="1:4">
      <c r="B7" s="3" t="s">
        <v>3</v>
      </c>
      <c r="C7" s="1">
        <v>0.05</v>
      </c>
    </row>
    <row r="8" spans="1:4">
      <c r="B8" s="3" t="s">
        <v>4</v>
      </c>
      <c r="C8" s="1">
        <v>2</v>
      </c>
    </row>
    <row r="11" spans="1:4">
      <c r="B11" s="2" t="s">
        <v>6</v>
      </c>
      <c r="C11" s="4">
        <f>(LN(C4/C5)+(C7+((C6^2)/2))*C8)/(C6*SQRT(C8))</f>
        <v>0.13731738485752201</v>
      </c>
    </row>
    <row r="12" spans="1:4">
      <c r="B12" s="2" t="s">
        <v>7</v>
      </c>
      <c r="C12" s="4">
        <f>(LN(C4/C5)+(C7-((C6^2)/2))*C8)/(C6*SQRT(C8))</f>
        <v>-0.42836804009171597</v>
      </c>
    </row>
    <row r="13" spans="1:4">
      <c r="C13" s="4"/>
    </row>
    <row r="14" spans="1:4" ht="16">
      <c r="B14" s="2" t="s">
        <v>8</v>
      </c>
      <c r="C14" s="4">
        <f>C5*(EXP(-C7*C8))</f>
        <v>108.58049016431514</v>
      </c>
    </row>
    <row r="15" spans="1:4">
      <c r="C15" s="4"/>
      <c r="D15" s="6" t="s">
        <v>12</v>
      </c>
    </row>
    <row r="16" spans="1:4">
      <c r="B16" s="2" t="s">
        <v>9</v>
      </c>
      <c r="C16" s="4">
        <f>NORMSDIST(C11)</f>
        <v>0.55461003526322861</v>
      </c>
      <c r="D16" s="7">
        <f>NORMSDIST(-C11)</f>
        <v>0.44538996473677145</v>
      </c>
    </row>
    <row r="17" spans="2:4">
      <c r="B17" s="2" t="s">
        <v>10</v>
      </c>
      <c r="C17" s="4">
        <f>NORMSDIST(C12)</f>
        <v>0.33419159465980453</v>
      </c>
      <c r="D17" s="7">
        <f>NORMSDIST(-C12)</f>
        <v>0.66580840534019547</v>
      </c>
    </row>
    <row r="18" spans="2:4">
      <c r="C18" s="4"/>
      <c r="D18" s="6"/>
    </row>
    <row r="19" spans="2:4" ht="17">
      <c r="B19" s="2" t="s">
        <v>11</v>
      </c>
      <c r="C19" s="5">
        <f>(C4*C16)-(C14*C17)</f>
        <v>19.174316369367169</v>
      </c>
      <c r="D19" s="8">
        <f>(C14*D17)-(C4*D16)</f>
        <v>27.754806533682299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Arif</dc:creator>
  <cp:lastModifiedBy>Adeel Arif</cp:lastModifiedBy>
  <dcterms:created xsi:type="dcterms:W3CDTF">2012-04-19T02:39:55Z</dcterms:created>
  <dcterms:modified xsi:type="dcterms:W3CDTF">2012-06-09T22:38:07Z</dcterms:modified>
</cp:coreProperties>
</file>