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dge/Sites/laravel/sws/public/"/>
    </mc:Choice>
  </mc:AlternateContent>
  <xr:revisionPtr revIDLastSave="0" documentId="8_{ADAF0787-9183-0249-A594-077DAF99A269}" xr6:coauthVersionLast="36" xr6:coauthVersionMax="36" xr10:uidLastSave="{00000000-0000-0000-0000-000000000000}"/>
  <bookViews>
    <workbookView xWindow="17540" yWindow="8260" windowWidth="33660" windowHeight="19380" xr2:uid="{FDE1BC45-E72B-4BCD-961F-9C833B3A031D}"/>
  </bookViews>
  <sheets>
    <sheet name="PAYROLL TAX18-19" sheetId="1" r:id="rId1"/>
    <sheet name="categories" sheetId="2" r:id="rId2"/>
  </sheets>
  <definedNames>
    <definedName name="_xlnm._FilterDatabase" localSheetId="0" hidden="1">'PAYROLL TAX18-19'!$A$1:$M$90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L48" i="1"/>
  <c r="L49" i="1"/>
  <c r="L50" i="1"/>
  <c r="L51" i="1"/>
  <c r="L2" i="1" l="1"/>
  <c r="L7" i="1"/>
  <c r="L15" i="1"/>
  <c r="L24" i="1"/>
  <c r="L26" i="1"/>
  <c r="L27" i="1"/>
  <c r="L31" i="1"/>
  <c r="L37" i="1"/>
  <c r="L36" i="1"/>
  <c r="L46" i="1"/>
  <c r="L56" i="1"/>
  <c r="L76" i="1"/>
  <c r="L81" i="1"/>
  <c r="L85" i="1"/>
  <c r="L90" i="1"/>
  <c r="L33" i="1"/>
  <c r="L57" i="1"/>
  <c r="L6" i="1"/>
  <c r="L9" i="1"/>
  <c r="L11" i="1"/>
  <c r="L12" i="1"/>
  <c r="L13" i="1"/>
  <c r="L14" i="1"/>
  <c r="L18" i="1"/>
  <c r="L23" i="1"/>
  <c r="L25" i="1"/>
  <c r="L28" i="1"/>
  <c r="L55" i="1"/>
  <c r="L63" i="1"/>
  <c r="L71" i="1"/>
  <c r="L78" i="1"/>
  <c r="L3" i="1"/>
  <c r="L4" i="1"/>
  <c r="L5" i="1"/>
  <c r="L8" i="1"/>
  <c r="L10" i="1"/>
  <c r="L16" i="1"/>
  <c r="L21" i="1"/>
  <c r="L22" i="1"/>
  <c r="L29" i="1"/>
  <c r="L32" i="1"/>
  <c r="L35" i="1"/>
  <c r="L41" i="1"/>
  <c r="L42" i="1"/>
  <c r="L43" i="1"/>
  <c r="L44" i="1"/>
  <c r="L45" i="1"/>
  <c r="L53" i="1"/>
  <c r="L58" i="1"/>
  <c r="L59" i="1"/>
  <c r="L60" i="1"/>
  <c r="L65" i="1"/>
  <c r="L66" i="1"/>
  <c r="L67" i="1"/>
  <c r="L68" i="1"/>
  <c r="L69" i="1"/>
  <c r="L70" i="1"/>
  <c r="L72" i="1"/>
  <c r="L73" i="1"/>
  <c r="L75" i="1"/>
  <c r="L79" i="1"/>
  <c r="L80" i="1"/>
  <c r="L82" i="1"/>
  <c r="L84" i="1"/>
  <c r="L86" i="1"/>
  <c r="L87" i="1"/>
  <c r="L89" i="1"/>
  <c r="L20" i="1"/>
  <c r="L62" i="1"/>
  <c r="L77" i="1"/>
  <c r="L88" i="1"/>
  <c r="L52" i="1"/>
  <c r="L17" i="1"/>
  <c r="L19" i="1"/>
  <c r="L30" i="1"/>
  <c r="L34" i="1"/>
  <c r="L39" i="1"/>
  <c r="L40" i="1"/>
  <c r="L47" i="1"/>
  <c r="L54" i="1"/>
  <c r="L61" i="1"/>
  <c r="L64" i="1"/>
  <c r="L74" i="1"/>
  <c r="L83" i="1"/>
  <c r="I91" i="1"/>
  <c r="J91" i="1"/>
  <c r="H91" i="1"/>
  <c r="L91" i="1" l="1"/>
</calcChain>
</file>

<file path=xl/sharedStrings.xml><?xml version="1.0" encoding="utf-8"?>
<sst xmlns="http://schemas.openxmlformats.org/spreadsheetml/2006/main" count="513" uniqueCount="158">
  <si>
    <t>Company</t>
  </si>
  <si>
    <t>Business Entity</t>
  </si>
  <si>
    <t>No. of Staff</t>
  </si>
  <si>
    <t>GST</t>
  </si>
  <si>
    <t>Payroll Tax Exemption</t>
  </si>
  <si>
    <t>Subcontractors Statement</t>
  </si>
  <si>
    <t>No</t>
  </si>
  <si>
    <t>-</t>
  </si>
  <si>
    <t>Partnership</t>
  </si>
  <si>
    <t>Yes</t>
  </si>
  <si>
    <t>Exempt (4)</t>
  </si>
  <si>
    <t>All Seasons Gutter Guard</t>
  </si>
  <si>
    <t>Ariel Carpentry PTY LTD</t>
  </si>
  <si>
    <t>Exempt (6)</t>
  </si>
  <si>
    <t>Ashby's Scaffolding PTY LTD</t>
  </si>
  <si>
    <t>Exempt (1)</t>
  </si>
  <si>
    <t>Exempt (5)</t>
  </si>
  <si>
    <t>C Blair Painting &amp; Decorating</t>
  </si>
  <si>
    <t>Liable</t>
  </si>
  <si>
    <t>Dean Taylor Bricklaying PTY LTD</t>
  </si>
  <si>
    <t>Floor Expert PTY LTD</t>
  </si>
  <si>
    <t>Fresh Start Constructions</t>
  </si>
  <si>
    <t>G &amp; G Electrical PTY LTD</t>
  </si>
  <si>
    <t>G.B.T.Carpentry Services PTY LTD</t>
  </si>
  <si>
    <t>Gj &amp; Ca Briggs</t>
  </si>
  <si>
    <t>Gyprock Professional PTY LTD</t>
  </si>
  <si>
    <t>High Performance Construction PTY LTD</t>
  </si>
  <si>
    <t>Trading Trust</t>
  </si>
  <si>
    <t>Sydney Waste &amp; Property Services PTY LTD</t>
  </si>
  <si>
    <t>Kings Langley Electrical Services PTY LTD</t>
  </si>
  <si>
    <t>Rnk Bricklaying</t>
  </si>
  <si>
    <t>Mark Bartley's Roofing PTY LTD</t>
  </si>
  <si>
    <t>Master Services PTY LTD</t>
  </si>
  <si>
    <t>Mazz's Plumbing Services PTY LTD</t>
  </si>
  <si>
    <t>C F Ridder &amp; M Ridder Ta Mervyn D Ridder</t>
  </si>
  <si>
    <t>Mlc Property Solutions PTY LTD</t>
  </si>
  <si>
    <t>Exempt (7)</t>
  </si>
  <si>
    <t>Sole Trader</t>
  </si>
  <si>
    <t>New Coat Painting</t>
  </si>
  <si>
    <t>Nrw Carpentry PTY LTD</t>
  </si>
  <si>
    <t>Exempt (2)</t>
  </si>
  <si>
    <t>Faulks Cement Rendering PTY LTD</t>
  </si>
  <si>
    <t>Palace Painting &amp; Decorating PTY LTD</t>
  </si>
  <si>
    <t>Scott Bartley Plumbing Services PTY LTD</t>
  </si>
  <si>
    <t>Solid Foundations Carpentry PTY LTD</t>
  </si>
  <si>
    <t>Sun Tiling PTY LTD</t>
  </si>
  <si>
    <t>Tms High Pressure Water Cleaning</t>
  </si>
  <si>
    <t>S &amp; T.K Catto T/a Tc Building Removals</t>
  </si>
  <si>
    <t>L B W Technologies PTY LTD T/as The Wyldmen Of Waterproofing</t>
  </si>
  <si>
    <t>Pegasus Roofing PTY LTD</t>
  </si>
  <si>
    <t>D M Waters Construction PTY LTD</t>
  </si>
  <si>
    <t>Jonspin Building Services PTY LTD</t>
  </si>
  <si>
    <t>Sep Civil Excavation &amp; Plant Hire PTY LTD</t>
  </si>
  <si>
    <t>Next Point Electrical PTY LTD</t>
  </si>
  <si>
    <t>Lay Drafting And Construction</t>
  </si>
  <si>
    <t>Dezbuilt</t>
  </si>
  <si>
    <t>Onnix Construction PTY LTD</t>
  </si>
  <si>
    <t>Pro-gyp Solutions Interior Linings PTY LTD</t>
  </si>
  <si>
    <t>Roofworx (nsw) PTY LTD</t>
  </si>
  <si>
    <t>Allcon Developments</t>
  </si>
  <si>
    <t>All Time Wall And Floor Tiling</t>
  </si>
  <si>
    <t>El-works PTY LTD</t>
  </si>
  <si>
    <t>Exempt (3)</t>
  </si>
  <si>
    <t>Icon Roofing PTY LTD</t>
  </si>
  <si>
    <t>Color Right PTY LTD</t>
  </si>
  <si>
    <t>Kneebone &amp; Beretta Consulting PTY LTD</t>
  </si>
  <si>
    <t>E2 Civil &amp; Structural Design (aust) PTY LTD</t>
  </si>
  <si>
    <t>Royal Concrete Pumping</t>
  </si>
  <si>
    <t>Fullers PTY LTD T/a All About Crane</t>
  </si>
  <si>
    <t>Artek Design &amp; Drafting Services</t>
  </si>
  <si>
    <t>M J Beesley Drafting PTY LTD</t>
  </si>
  <si>
    <t>Beyond Architechniques PTY LTD</t>
  </si>
  <si>
    <t>Carsoli Holdings PTY LTD</t>
  </si>
  <si>
    <t>Design N Draft PTY LTD</t>
  </si>
  <si>
    <t>Elementree Homes PTY LTD T/as Elementree Drafting Services</t>
  </si>
  <si>
    <t>Emdraft PTY LTD</t>
  </si>
  <si>
    <t>Four Points Developments P/l</t>
  </si>
  <si>
    <t>Indrele Drafting PTY LTD</t>
  </si>
  <si>
    <t>Jims Building Inspections (five Dock)</t>
  </si>
  <si>
    <t>Allen &amp; Laverne Enterprises P/l</t>
  </si>
  <si>
    <t>Lulbrunt No 17 PTY Limited</t>
  </si>
  <si>
    <t>Ameego Design PTY LTD</t>
  </si>
  <si>
    <t>Oak Design PTY LTD</t>
  </si>
  <si>
    <t>Sharper Services PTY LTD</t>
  </si>
  <si>
    <t>Scott B Mcdougall &amp; Associates PTY LTD</t>
  </si>
  <si>
    <t>Jones &amp; Jones Building &amp; Constructions</t>
  </si>
  <si>
    <t>Proseal Services PTY LTD</t>
  </si>
  <si>
    <t>Steve Mccloskey Mobile Welding P/l</t>
  </si>
  <si>
    <t>Leeda Carpentry Solutions</t>
  </si>
  <si>
    <t>Sven Maier</t>
  </si>
  <si>
    <t>Desmar Tiling PTY LTD</t>
  </si>
  <si>
    <t>Dnr Interiors</t>
  </si>
  <si>
    <t>L And B Dunn PTY LTD</t>
  </si>
  <si>
    <t>Kredlem PTY LTD Atf The Elder Family Trust</t>
  </si>
  <si>
    <t>Simon Krumbein</t>
  </si>
  <si>
    <t>Building Dreamz P/l</t>
  </si>
  <si>
    <t>Saunders Homes P/l</t>
  </si>
  <si>
    <t>Mj Preen Carpentry</t>
  </si>
  <si>
    <t>Atom Resources PTY LTD</t>
  </si>
  <si>
    <t>Glenn And Nuggs Building P/l</t>
  </si>
  <si>
    <t>Devaney Property Services PTY LTD Atf The Trustee For Sotiris Family Trust T/as Proseal Services</t>
  </si>
  <si>
    <t>Chris Heese</t>
  </si>
  <si>
    <t>Asher Silcock Consulting PTY LTD</t>
  </si>
  <si>
    <t>Altitude Surveys</t>
  </si>
  <si>
    <t>Mulberry Construction Group PTY LTD</t>
  </si>
  <si>
    <t>Superior Interior Linings P/l</t>
  </si>
  <si>
    <t>Services not associated with mainstream business activities and are available to public</t>
  </si>
  <si>
    <t>Worked for principal for less that &lt;90 days in the financial year</t>
  </si>
  <si>
    <t>Genuine Independent business - contractor provides services of that kind to the public generally, must supply to 2 or more principals AND for an average of 10 days or less per month</t>
  </si>
  <si>
    <t>2+ Employees worked onsite</t>
  </si>
  <si>
    <t>Conveyance of goods in contractor owned vehicle</t>
  </si>
  <si>
    <t>Gross Payment</t>
  </si>
  <si>
    <t>Net Payment</t>
  </si>
  <si>
    <t>PTAX Rate</t>
  </si>
  <si>
    <t>PTAX Payable</t>
  </si>
  <si>
    <t>Comments</t>
  </si>
  <si>
    <t>Plan Ahead Designs (Rocco Raso)</t>
  </si>
  <si>
    <t>BYRNSEYS CONCRETE PUMPING</t>
  </si>
  <si>
    <t>FRICTION CONCRETE PUMPING PTY LTD</t>
  </si>
  <si>
    <t>Particular type of service required by CC is less than 180 days</t>
  </si>
  <si>
    <t>Services ancillary to the supply of good - provision of material/equip is more that 50% of total contract amount - must be evidence to subsntiate materials/ euqipment is principal object of contract</t>
  </si>
  <si>
    <t>Worked less than 90 days</t>
  </si>
  <si>
    <t>Provides services to the Gen Public | http://artekdnd.com/
Exemption as per Revenue NSW Ruling
Can also be Exempt (1)</t>
  </si>
  <si>
    <t>&lt; 90 days - Only paid 1invoice for the year - Audit Trail + Also works for other businesses &amp; provides its service to the general public https://beyondarchitechniques.com.au/
Exemption as per Revenue NSW Ruling
Can also be Exempt (1, 4)</t>
  </si>
  <si>
    <t xml:space="preserve">Provides work for the General Public 
Exemption as per Revenue NSW Ruling
</t>
  </si>
  <si>
    <t xml:space="preserve">Does some work for Modem Construction Group
Exemption as per Revenue NSW Ruling
</t>
  </si>
  <si>
    <t>&lt;90 days can potentionally be (5)</t>
  </si>
  <si>
    <t>2+ employees</t>
  </si>
  <si>
    <t>Exemption as per Revenue NSW Ruling (6) 2+ employees (orginally as 1)</t>
  </si>
  <si>
    <t>Provides services to the Gen Public | http://planahead.com.au/
Exemption as per Revenue NSW Ruling
Can also be Exempt (1)</t>
  </si>
  <si>
    <t>2 + Employees - Workers Comp Policy - Revenue NSW Ruling</t>
  </si>
  <si>
    <t>2 + Employees - Workers Comp Policy - Revenue NSW Ruling
Can also be &lt;90 days</t>
  </si>
  <si>
    <t>Works for extenda home + Tafe</t>
  </si>
  <si>
    <t>2+ employees - Workers Comp Policy</t>
  </si>
  <si>
    <t>2+ employee</t>
  </si>
  <si>
    <t>Matt &amp; Manuella and as per Revenue NSW Audit</t>
  </si>
  <si>
    <t>Provides services to the Gen Public |
http://altitudesurveys.com.au/</t>
  </si>
  <si>
    <t>hire Company for contractors</t>
  </si>
  <si>
    <t>GST paid</t>
  </si>
  <si>
    <t>Adjust in SWS no GST</t>
  </si>
  <si>
    <t>Workers Comp says 2+ check with GK - previously &lt;90 days - 1 employee on sws</t>
  </si>
  <si>
    <t>Worked less than 90 days also advertises to the general public 
https://www.yellowpages.com.au/nsw/condell-park/all-about-cranes-14789022-listing.html</t>
  </si>
  <si>
    <t>Can also be Exempt (4)
https://hipages.com.au/connect/ashersilcockconsultingptyltd</t>
  </si>
  <si>
    <t>can also be Exempt (6) - Hire contractor company
http://www.atomresources.com.au/</t>
  </si>
  <si>
    <t>https://www.mulberrygroup.com.au/</t>
  </si>
  <si>
    <t>https://www.truelocal.com.au/business/proseal-services/chester-hill
works for Sydney extensions and possibly Adbuild</t>
  </si>
  <si>
    <t>e2design.com.au</t>
  </si>
  <si>
    <t>kbgconsulting.com.au</t>
  </si>
  <si>
    <t>workers comp says 2</t>
  </si>
  <si>
    <t xml:space="preserve">workers comp says 8 </t>
  </si>
  <si>
    <t xml:space="preserve">Damien the apprentice
</t>
  </si>
  <si>
    <t>Workers comp says 3</t>
  </si>
  <si>
    <t>same as Devaney - changed company structure</t>
  </si>
  <si>
    <t>scaffolding - workers comp says 10</t>
  </si>
  <si>
    <t>works with Danny and hires boys to do work with him</t>
  </si>
  <si>
    <t>Worked less than 90 days
also advertises to the general public</t>
  </si>
  <si>
    <t>Employs other people to do the work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</si>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</sst>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0" fontId="3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14" fontId="3" fillId="0" borderId="0" xfId="0" applyNumberFormat="1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64" fontId="3" fillId="0" borderId="0" xfId="1" applyFont="1" applyFill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9" fontId="3" fillId="0" borderId="0" xfId="2" applyFont="1" applyFill="1" applyAlignment="1">
      <alignment vertical="top"/>
    </xf>
    <xf numFmtId="0" fontId="3" fillId="0" borderId="1" xfId="0" applyFont="1" applyFill="1" applyBorder="1" applyAlignment="1">
      <alignment vertical="top"/>
    </xf>
    <xf numFmtId="0" fontId="5" fillId="0" borderId="0" xfId="3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164" fontId="0" fillId="0" borderId="0" xfId="0" applyNumberFormat="1" applyFont="1" applyFill="1"/>
    <xf numFmtId="9" fontId="0" fillId="0" borderId="0" xfId="0" applyNumberFormat="1" applyFont="1" applyFill="1"/>
    <xf numFmtId="0" fontId="0" fillId="0" borderId="0" xfId="0" applyFill="1" applyAlignment="1"/>
    <xf numFmtId="0" fontId="0" fillId="0" borderId="0" xfId="0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FA0BE-8303-4E54-88C7-3F8DD94F2572}" name="Table1" displayName="Table1" ref="A1:M91" totalsRowCount="1" headerRowDxfId="22" dataDxfId="21">
  <autoFilter ref="A1:M90" xr:uid="{A9B4AEC7-C17C-44EB-84FC-C18A35643980}"/>
  <sortState ref="A2:M90">
    <sortCondition ref="A1:A90"/>
  </sortState>
  <tableColumns count="13">
    <tableColumn id="1" xr3:uid="{7811E5B1-91FA-4C9B-A446-33B03E66EB12}" name="ID" dataDxfId="20"/>
    <tableColumn id="13" xr3:uid="{E9C45FCC-A6D7-4402-94ED-CE9CA07D4DC1}" name="Company" dataDxfId="19"/>
    <tableColumn id="2" xr3:uid="{E3A78317-1B13-4FAC-80F8-BA6D533B914F}" name="Business Entity" dataDxfId="18"/>
    <tableColumn id="3" xr3:uid="{9C39ABBB-C47B-476C-81A8-727FF205EB53}" name="No. of Staff" dataDxfId="17" totalsRowDxfId="7"/>
    <tableColumn id="4" xr3:uid="{7843F02A-F580-45B3-BDE1-A25E98E82F24}" name="GST" dataDxfId="16" totalsRowDxfId="6"/>
    <tableColumn id="5" xr3:uid="{B85E61B6-1FEC-4EFA-BB6A-E9F391C70F56}" name="Payroll Tax Exemption" dataDxfId="15"/>
    <tableColumn id="6" xr3:uid="{648F07CF-3AB0-439D-A618-74F73E8FDC5F}" name="Subcontractors Statement" dataDxfId="14"/>
    <tableColumn id="7" xr3:uid="{FCE54D93-191E-4C3C-B28D-A82F3FB54DC0}" name="Gross Payment" totalsRowFunction="sum" dataDxfId="13" totalsRowDxfId="5" dataCellStyle="Comma"/>
    <tableColumn id="8" xr3:uid="{16AAA92D-C41F-435A-A9F3-71E94997AE3B}" name="GST paid" totalsRowFunction="sum" dataDxfId="12" totalsRowDxfId="4" dataCellStyle="Comma"/>
    <tableColumn id="9" xr3:uid="{58AD696E-96D0-4C27-998F-446805EDF358}" name="Net Payment" totalsRowFunction="sum" dataDxfId="11" totalsRowDxfId="3" dataCellStyle="Comma"/>
    <tableColumn id="10" xr3:uid="{90EFFCD2-AF8D-4074-A16B-015F9AE1EE6C}" name="PTAX Rate" dataDxfId="10" totalsRowDxfId="2" dataCellStyle="Percent"/>
    <tableColumn id="11" xr3:uid="{A57698CC-67BE-454A-8CA4-4D3A1CBF2A49}" name="PTAX Payable" totalsRowFunction="sum" dataDxfId="9" totalsRowDxfId="1" dataCellStyle="Comma">
      <calculatedColumnFormula>Table1[[#This Row],[Net Payment]]*Table1[[#This Row],[PTAX Rate]]</calculatedColumnFormula>
    </tableColumn>
    <tableColumn id="12" xr3:uid="{33FEAF87-6528-4137-BDBE-E87D9C79B12E}" name="Comments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lberrygroup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D8F0-8B51-494F-83CF-0430695B8D99}">
  <sheetPr>
    <pageSetUpPr fitToPage="1"/>
  </sheetPr>
  <dimension ref="A1:M233"/>
  <sheetViews>
    <sheetView tabSelected="1" workbookViewId="0">
      <selection activeCell="A91" sqref="A91"/>
    </sheetView>
  </sheetViews>
  <sheetFormatPr baseColWidth="10" defaultColWidth="8.83203125" defaultRowHeight="15" x14ac:dyDescent="0.2"/>
  <cols>
    <col min="1" max="1" width="9.5" customWidth="1"/>
    <col min="2" max="2" width="42.5" customWidth="1"/>
    <col min="3" max="3" width="15.5" customWidth="1"/>
    <col min="4" max="4" width="8.6640625" style="7" customWidth="1"/>
    <col min="5" max="5" width="7" style="7" customWidth="1"/>
    <col min="6" max="6" width="13.1640625" customWidth="1"/>
    <col min="7" max="7" width="14.5" customWidth="1"/>
    <col min="8" max="12" width="15.5" customWidth="1"/>
    <col min="13" max="13" width="61.1640625" style="5" bestFit="1" customWidth="1"/>
  </cols>
  <sheetData>
    <row r="1" spans="1:13" s="4" customFormat="1" ht="32" x14ac:dyDescent="0.2">
      <c r="A1" s="3" t="s">
        <v>157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1" t="s">
        <v>111</v>
      </c>
      <c r="I1" s="11" t="s">
        <v>138</v>
      </c>
      <c r="J1" s="11" t="s">
        <v>112</v>
      </c>
      <c r="K1" s="11" t="s">
        <v>113</v>
      </c>
      <c r="L1" s="11" t="s">
        <v>114</v>
      </c>
      <c r="M1" s="12" t="s">
        <v>115</v>
      </c>
    </row>
    <row r="2" spans="1:13" x14ac:dyDescent="0.2">
      <c r="A2" s="8">
        <v>7</v>
      </c>
      <c r="B2" s="8" t="s">
        <v>11</v>
      </c>
      <c r="C2" s="9" t="s">
        <v>0</v>
      </c>
      <c r="D2" s="9">
        <v>1</v>
      </c>
      <c r="E2" s="9" t="s">
        <v>9</v>
      </c>
      <c r="F2" s="8" t="s">
        <v>10</v>
      </c>
      <c r="G2" s="8" t="s">
        <v>7</v>
      </c>
      <c r="H2" s="13">
        <v>5989</v>
      </c>
      <c r="I2" s="13">
        <v>544.45000000000005</v>
      </c>
      <c r="J2" s="13">
        <v>5444.55</v>
      </c>
      <c r="K2" s="8"/>
      <c r="L2" s="13">
        <f>Table1[[#This Row],[Net Payment]]*Table1[[#This Row],[PTAX Rate]]</f>
        <v>0</v>
      </c>
      <c r="M2" s="8" t="s">
        <v>121</v>
      </c>
    </row>
    <row r="3" spans="1:13" x14ac:dyDescent="0.2">
      <c r="A3" s="8">
        <v>125</v>
      </c>
      <c r="B3" s="8" t="s">
        <v>60</v>
      </c>
      <c r="C3" s="9" t="s">
        <v>37</v>
      </c>
      <c r="D3" s="9">
        <v>3</v>
      </c>
      <c r="E3" s="9" t="s">
        <v>9</v>
      </c>
      <c r="F3" s="8" t="s">
        <v>13</v>
      </c>
      <c r="G3" s="8" t="s">
        <v>7</v>
      </c>
      <c r="H3" s="13">
        <v>159294.76</v>
      </c>
      <c r="I3" s="13">
        <v>14481.39</v>
      </c>
      <c r="J3" s="13">
        <v>144813.37</v>
      </c>
      <c r="K3" s="8"/>
      <c r="L3" s="13">
        <f>Table1[[#This Row],[Net Payment]]*Table1[[#This Row],[PTAX Rate]]</f>
        <v>0</v>
      </c>
      <c r="M3" s="8" t="s">
        <v>156</v>
      </c>
    </row>
    <row r="4" spans="1:13" x14ac:dyDescent="0.2">
      <c r="A4" s="8">
        <v>122</v>
      </c>
      <c r="B4" s="8" t="s">
        <v>59</v>
      </c>
      <c r="C4" s="9" t="s">
        <v>0</v>
      </c>
      <c r="D4" s="9">
        <v>2</v>
      </c>
      <c r="E4" s="9" t="s">
        <v>6</v>
      </c>
      <c r="F4" s="8" t="s">
        <v>13</v>
      </c>
      <c r="G4" s="8" t="s">
        <v>7</v>
      </c>
      <c r="H4" s="13">
        <v>149730</v>
      </c>
      <c r="I4" s="13">
        <v>0</v>
      </c>
      <c r="J4" s="13">
        <v>149730</v>
      </c>
      <c r="K4" s="8"/>
      <c r="L4" s="13">
        <f>Table1[[#This Row],[Net Payment]]*Table1[[#This Row],[PTAX Rate]]</f>
        <v>0</v>
      </c>
      <c r="M4" s="8"/>
    </row>
    <row r="5" spans="1:13" x14ac:dyDescent="0.2">
      <c r="A5" s="8">
        <v>175</v>
      </c>
      <c r="B5" s="8" t="s">
        <v>79</v>
      </c>
      <c r="C5" s="9" t="s">
        <v>0</v>
      </c>
      <c r="D5" s="9">
        <v>2</v>
      </c>
      <c r="E5" s="9" t="s">
        <v>9</v>
      </c>
      <c r="F5" s="8" t="s">
        <v>13</v>
      </c>
      <c r="G5" s="8" t="s">
        <v>7</v>
      </c>
      <c r="H5" s="13">
        <v>257010.07</v>
      </c>
      <c r="I5" s="13">
        <v>23364.55</v>
      </c>
      <c r="J5" s="13">
        <v>233645.52</v>
      </c>
      <c r="K5" s="8"/>
      <c r="L5" s="13">
        <f>Table1[[#This Row],[Net Payment]]*Table1[[#This Row],[PTAX Rate]]</f>
        <v>0</v>
      </c>
      <c r="M5" s="8" t="s">
        <v>148</v>
      </c>
    </row>
    <row r="6" spans="1:13" ht="32" x14ac:dyDescent="0.2">
      <c r="A6" s="8">
        <v>257</v>
      </c>
      <c r="B6" s="8" t="s">
        <v>103</v>
      </c>
      <c r="C6" s="9" t="s">
        <v>0</v>
      </c>
      <c r="D6" s="9">
        <v>1</v>
      </c>
      <c r="E6" s="9" t="s">
        <v>9</v>
      </c>
      <c r="F6" s="8" t="s">
        <v>16</v>
      </c>
      <c r="G6" s="8" t="s">
        <v>7</v>
      </c>
      <c r="H6" s="13">
        <v>10285</v>
      </c>
      <c r="I6" s="13">
        <v>935</v>
      </c>
      <c r="J6" s="13">
        <v>9350</v>
      </c>
      <c r="K6" s="8"/>
      <c r="L6" s="13">
        <f>Table1[[#This Row],[Net Payment]]*Table1[[#This Row],[PTAX Rate]]</f>
        <v>0</v>
      </c>
      <c r="M6" s="14" t="s">
        <v>136</v>
      </c>
    </row>
    <row r="7" spans="1:13" x14ac:dyDescent="0.2">
      <c r="A7" s="8">
        <v>179</v>
      </c>
      <c r="B7" s="8" t="s">
        <v>81</v>
      </c>
      <c r="C7" s="9" t="s">
        <v>0</v>
      </c>
      <c r="D7" s="9">
        <v>1</v>
      </c>
      <c r="E7" s="9" t="s">
        <v>9</v>
      </c>
      <c r="F7" s="8" t="s">
        <v>10</v>
      </c>
      <c r="G7" s="8" t="s">
        <v>7</v>
      </c>
      <c r="H7" s="13">
        <v>17011.66</v>
      </c>
      <c r="I7" s="13">
        <v>1546.5</v>
      </c>
      <c r="J7" s="13">
        <v>15465.16</v>
      </c>
      <c r="K7" s="8"/>
      <c r="L7" s="13">
        <f>Table1[[#This Row],[Net Payment]]*Table1[[#This Row],[PTAX Rate]]</f>
        <v>0</v>
      </c>
      <c r="M7" s="8" t="s">
        <v>121</v>
      </c>
    </row>
    <row r="8" spans="1:13" x14ac:dyDescent="0.2">
      <c r="A8" s="8">
        <v>8</v>
      </c>
      <c r="B8" s="8" t="s">
        <v>12</v>
      </c>
      <c r="C8" s="9" t="s">
        <v>0</v>
      </c>
      <c r="D8" s="9">
        <v>3</v>
      </c>
      <c r="E8" s="9" t="s">
        <v>9</v>
      </c>
      <c r="F8" s="8" t="s">
        <v>13</v>
      </c>
      <c r="G8" s="8" t="s">
        <v>7</v>
      </c>
      <c r="H8" s="13">
        <v>232819.13</v>
      </c>
      <c r="I8" s="13">
        <v>21165.38</v>
      </c>
      <c r="J8" s="13">
        <v>211653.75</v>
      </c>
      <c r="K8" s="8"/>
      <c r="L8" s="13">
        <f>Table1[[#This Row],[Net Payment]]*Table1[[#This Row],[PTAX Rate]]</f>
        <v>0</v>
      </c>
      <c r="M8" s="8"/>
    </row>
    <row r="9" spans="1:13" ht="48" x14ac:dyDescent="0.2">
      <c r="A9" s="8">
        <v>155</v>
      </c>
      <c r="B9" s="8" t="s">
        <v>69</v>
      </c>
      <c r="C9" s="9" t="s">
        <v>37</v>
      </c>
      <c r="D9" s="9">
        <v>1</v>
      </c>
      <c r="E9" s="9" t="s">
        <v>9</v>
      </c>
      <c r="F9" s="8" t="s">
        <v>16</v>
      </c>
      <c r="G9" s="8" t="s">
        <v>7</v>
      </c>
      <c r="H9" s="13">
        <v>34623.64</v>
      </c>
      <c r="I9" s="13">
        <v>3147.61</v>
      </c>
      <c r="J9" s="13">
        <v>31476.03</v>
      </c>
      <c r="K9" s="8"/>
      <c r="L9" s="13">
        <f>Table1[[#This Row],[Net Payment]]*Table1[[#This Row],[PTAX Rate]]</f>
        <v>0</v>
      </c>
      <c r="M9" s="15" t="s">
        <v>122</v>
      </c>
    </row>
    <row r="10" spans="1:13" x14ac:dyDescent="0.2">
      <c r="A10" s="8">
        <v>9</v>
      </c>
      <c r="B10" s="8" t="s">
        <v>14</v>
      </c>
      <c r="C10" s="9" t="s">
        <v>0</v>
      </c>
      <c r="D10" s="9">
        <v>6</v>
      </c>
      <c r="E10" s="9" t="s">
        <v>9</v>
      </c>
      <c r="F10" s="8" t="s">
        <v>13</v>
      </c>
      <c r="G10" s="10">
        <v>44012</v>
      </c>
      <c r="H10" s="13">
        <v>538483.23</v>
      </c>
      <c r="I10" s="13">
        <v>48952.959999999999</v>
      </c>
      <c r="J10" s="13">
        <v>489530.27</v>
      </c>
      <c r="K10" s="8"/>
      <c r="L10" s="13">
        <f>Table1[[#This Row],[Net Payment]]*Table1[[#This Row],[PTAX Rate]]</f>
        <v>0</v>
      </c>
      <c r="M10" s="8"/>
    </row>
    <row r="11" spans="1:13" ht="32" x14ac:dyDescent="0.2">
      <c r="A11" s="8">
        <v>256</v>
      </c>
      <c r="B11" s="8" t="s">
        <v>102</v>
      </c>
      <c r="C11" s="9" t="s">
        <v>0</v>
      </c>
      <c r="D11" s="9">
        <v>1</v>
      </c>
      <c r="E11" s="9" t="s">
        <v>9</v>
      </c>
      <c r="F11" s="8" t="s">
        <v>16</v>
      </c>
      <c r="G11" s="8" t="s">
        <v>7</v>
      </c>
      <c r="H11" s="13">
        <v>10890</v>
      </c>
      <c r="I11" s="13">
        <v>990</v>
      </c>
      <c r="J11" s="13">
        <v>9900</v>
      </c>
      <c r="K11" s="8"/>
      <c r="L11" s="13">
        <f>Table1[[#This Row],[Net Payment]]*Table1[[#This Row],[PTAX Rate]]</f>
        <v>0</v>
      </c>
      <c r="M11" s="15" t="s">
        <v>142</v>
      </c>
    </row>
    <row r="12" spans="1:13" ht="32" x14ac:dyDescent="0.2">
      <c r="A12" s="8">
        <v>235</v>
      </c>
      <c r="B12" s="8" t="s">
        <v>98</v>
      </c>
      <c r="C12" s="9" t="s">
        <v>0</v>
      </c>
      <c r="D12" s="9">
        <v>4</v>
      </c>
      <c r="E12" s="9" t="s">
        <v>9</v>
      </c>
      <c r="F12" s="8" t="s">
        <v>16</v>
      </c>
      <c r="G12" s="8" t="s">
        <v>7</v>
      </c>
      <c r="H12" s="13">
        <v>61542.22</v>
      </c>
      <c r="I12" s="13">
        <v>5594.82</v>
      </c>
      <c r="J12" s="13">
        <v>55947.4</v>
      </c>
      <c r="K12" s="8"/>
      <c r="L12" s="13">
        <f>Table1[[#This Row],[Net Payment]]*Table1[[#This Row],[PTAX Rate]]</f>
        <v>0</v>
      </c>
      <c r="M12" s="15" t="s">
        <v>143</v>
      </c>
    </row>
    <row r="13" spans="1:13" ht="80" x14ac:dyDescent="0.2">
      <c r="A13" s="8">
        <v>158</v>
      </c>
      <c r="B13" s="8" t="s">
        <v>71</v>
      </c>
      <c r="C13" s="9" t="s">
        <v>0</v>
      </c>
      <c r="D13" s="9">
        <v>1</v>
      </c>
      <c r="E13" s="9" t="s">
        <v>9</v>
      </c>
      <c r="F13" s="8" t="s">
        <v>16</v>
      </c>
      <c r="G13" s="8" t="s">
        <v>7</v>
      </c>
      <c r="H13" s="13">
        <v>1591.19</v>
      </c>
      <c r="I13" s="13">
        <v>144.65</v>
      </c>
      <c r="J13" s="13">
        <v>1446.54</v>
      </c>
      <c r="K13" s="8"/>
      <c r="L13" s="13">
        <f>Table1[[#This Row],[Net Payment]]*Table1[[#This Row],[PTAX Rate]]</f>
        <v>0</v>
      </c>
      <c r="M13" s="15" t="s">
        <v>123</v>
      </c>
    </row>
    <row r="14" spans="1:13" ht="16" x14ac:dyDescent="0.2">
      <c r="A14" s="8">
        <v>224</v>
      </c>
      <c r="B14" s="8" t="s">
        <v>95</v>
      </c>
      <c r="C14" s="9" t="s">
        <v>0</v>
      </c>
      <c r="D14" s="9">
        <v>1</v>
      </c>
      <c r="E14" s="9" t="s">
        <v>9</v>
      </c>
      <c r="F14" s="6" t="s">
        <v>10</v>
      </c>
      <c r="G14" s="8" t="s">
        <v>7</v>
      </c>
      <c r="H14" s="13">
        <v>1350.8</v>
      </c>
      <c r="I14" s="13">
        <v>122.8</v>
      </c>
      <c r="J14" s="13">
        <v>1228</v>
      </c>
      <c r="K14" s="8"/>
      <c r="L14" s="13">
        <f>Table1[[#This Row],[Net Payment]]*Table1[[#This Row],[PTAX Rate]]</f>
        <v>0</v>
      </c>
      <c r="M14" s="8" t="s">
        <v>121</v>
      </c>
    </row>
    <row r="15" spans="1:13" ht="16" x14ac:dyDescent="0.2">
      <c r="A15" s="8">
        <v>143</v>
      </c>
      <c r="B15" s="8" t="s">
        <v>117</v>
      </c>
      <c r="C15" s="9" t="s">
        <v>37</v>
      </c>
      <c r="D15" s="9"/>
      <c r="E15" s="9" t="s">
        <v>9</v>
      </c>
      <c r="F15" s="6" t="s">
        <v>10</v>
      </c>
      <c r="G15" s="8"/>
      <c r="H15" s="13">
        <v>896.5</v>
      </c>
      <c r="I15" s="13">
        <v>81.5</v>
      </c>
      <c r="J15" s="13">
        <v>815</v>
      </c>
      <c r="K15" s="8"/>
      <c r="L15" s="13">
        <f>Table1[[#This Row],[Net Payment]]*Table1[[#This Row],[PTAX Rate]]</f>
        <v>0</v>
      </c>
      <c r="M15" s="8" t="s">
        <v>121</v>
      </c>
    </row>
    <row r="16" spans="1:13" ht="16" x14ac:dyDescent="0.2">
      <c r="A16" s="8">
        <v>14</v>
      </c>
      <c r="B16" s="8" t="s">
        <v>17</v>
      </c>
      <c r="C16" s="9" t="s">
        <v>8</v>
      </c>
      <c r="D16" s="9">
        <v>2</v>
      </c>
      <c r="E16" s="9" t="s">
        <v>9</v>
      </c>
      <c r="F16" s="8" t="s">
        <v>13</v>
      </c>
      <c r="G16" s="8" t="s">
        <v>7</v>
      </c>
      <c r="H16" s="13">
        <v>150868.32</v>
      </c>
      <c r="I16" s="13">
        <v>13715.3</v>
      </c>
      <c r="J16" s="13">
        <v>137153.01999999999</v>
      </c>
      <c r="K16" s="8"/>
      <c r="L16" s="13">
        <f>Table1[[#This Row],[Net Payment]]*Table1[[#This Row],[PTAX Rate]]</f>
        <v>0</v>
      </c>
      <c r="M16" s="14" t="s">
        <v>127</v>
      </c>
    </row>
    <row r="17" spans="1:13" x14ac:dyDescent="0.2">
      <c r="A17" s="8">
        <v>53</v>
      </c>
      <c r="B17" s="8" t="s">
        <v>34</v>
      </c>
      <c r="C17" s="9" t="s">
        <v>8</v>
      </c>
      <c r="D17" s="9">
        <v>1</v>
      </c>
      <c r="E17" s="9" t="s">
        <v>9</v>
      </c>
      <c r="F17" s="8" t="s">
        <v>18</v>
      </c>
      <c r="G17" s="8" t="s">
        <v>7</v>
      </c>
      <c r="H17" s="13">
        <v>105113.25</v>
      </c>
      <c r="I17" s="13">
        <v>9555.76</v>
      </c>
      <c r="J17" s="13">
        <v>95557.49</v>
      </c>
      <c r="K17" s="16">
        <v>0.75</v>
      </c>
      <c r="L17" s="13">
        <f>Table1[[#This Row],[Net Payment]]*Table1[[#This Row],[PTAX Rate]]</f>
        <v>71668.117500000008</v>
      </c>
      <c r="M17" s="8"/>
    </row>
    <row r="18" spans="1:13" ht="48" x14ac:dyDescent="0.2">
      <c r="A18" s="8">
        <v>160</v>
      </c>
      <c r="B18" s="8" t="s">
        <v>72</v>
      </c>
      <c r="C18" s="9" t="s">
        <v>0</v>
      </c>
      <c r="D18" s="9">
        <v>1</v>
      </c>
      <c r="E18" s="9" t="s">
        <v>9</v>
      </c>
      <c r="F18" s="8" t="s">
        <v>16</v>
      </c>
      <c r="G18" s="8" t="s">
        <v>7</v>
      </c>
      <c r="H18" s="13">
        <v>129363.59</v>
      </c>
      <c r="I18" s="13">
        <v>11760.33</v>
      </c>
      <c r="J18" s="13">
        <v>117603.26</v>
      </c>
      <c r="K18" s="8"/>
      <c r="L18" s="13">
        <f>Table1[[#This Row],[Net Payment]]*Table1[[#This Row],[PTAX Rate]]</f>
        <v>0</v>
      </c>
      <c r="M18" s="14" t="s">
        <v>125</v>
      </c>
    </row>
    <row r="19" spans="1:13" x14ac:dyDescent="0.2">
      <c r="A19" s="8">
        <v>248</v>
      </c>
      <c r="B19" s="8" t="s">
        <v>101</v>
      </c>
      <c r="C19" s="9" t="s">
        <v>37</v>
      </c>
      <c r="D19" s="9">
        <v>1</v>
      </c>
      <c r="E19" s="9" t="s">
        <v>6</v>
      </c>
      <c r="F19" s="8" t="s">
        <v>18</v>
      </c>
      <c r="G19" s="8" t="s">
        <v>7</v>
      </c>
      <c r="H19" s="13">
        <v>52951.72</v>
      </c>
      <c r="I19" s="13">
        <v>0</v>
      </c>
      <c r="J19" s="13">
        <v>52951.72</v>
      </c>
      <c r="K19" s="16">
        <v>1</v>
      </c>
      <c r="L19" s="13">
        <f>Table1[[#This Row],[Net Payment]]*Table1[[#This Row],[PTAX Rate]]</f>
        <v>52951.72</v>
      </c>
      <c r="M19" s="8" t="s">
        <v>139</v>
      </c>
    </row>
    <row r="20" spans="1:13" ht="16" x14ac:dyDescent="0.2">
      <c r="A20" s="8">
        <v>142</v>
      </c>
      <c r="B20" s="8" t="s">
        <v>64</v>
      </c>
      <c r="C20" s="9" t="s">
        <v>0</v>
      </c>
      <c r="D20" s="9">
        <v>1</v>
      </c>
      <c r="E20" s="9" t="s">
        <v>9</v>
      </c>
      <c r="F20" s="8" t="s">
        <v>13</v>
      </c>
      <c r="G20" s="8" t="s">
        <v>7</v>
      </c>
      <c r="H20" s="13">
        <v>81721.81</v>
      </c>
      <c r="I20" s="13">
        <v>7429.26</v>
      </c>
      <c r="J20" s="13">
        <v>74292.55</v>
      </c>
      <c r="K20" s="8"/>
      <c r="L20" s="13">
        <f>Table1[[#This Row],[Net Payment]]*Table1[[#This Row],[PTAX Rate]]</f>
        <v>0</v>
      </c>
      <c r="M20" s="15" t="s">
        <v>133</v>
      </c>
    </row>
    <row r="21" spans="1:13" x14ac:dyDescent="0.2">
      <c r="A21" s="8">
        <v>119</v>
      </c>
      <c r="B21" s="8" t="s">
        <v>50</v>
      </c>
      <c r="C21" s="9" t="s">
        <v>0</v>
      </c>
      <c r="D21" s="9">
        <v>3</v>
      </c>
      <c r="E21" s="9" t="s">
        <v>9</v>
      </c>
      <c r="F21" s="8" t="s">
        <v>13</v>
      </c>
      <c r="G21" s="8" t="s">
        <v>7</v>
      </c>
      <c r="H21" s="13">
        <v>37044.71</v>
      </c>
      <c r="I21" s="13">
        <v>3367.7</v>
      </c>
      <c r="J21" s="13">
        <v>33677.01</v>
      </c>
      <c r="K21" s="8"/>
      <c r="L21" s="13">
        <f>Table1[[#This Row],[Net Payment]]*Table1[[#This Row],[PTAX Rate]]</f>
        <v>0</v>
      </c>
      <c r="M21" s="8"/>
    </row>
    <row r="22" spans="1:13" x14ac:dyDescent="0.2">
      <c r="A22" s="8">
        <v>21</v>
      </c>
      <c r="B22" s="8" t="s">
        <v>19</v>
      </c>
      <c r="C22" s="9" t="s">
        <v>0</v>
      </c>
      <c r="D22" s="9">
        <v>9</v>
      </c>
      <c r="E22" s="9" t="s">
        <v>9</v>
      </c>
      <c r="F22" s="8" t="s">
        <v>13</v>
      </c>
      <c r="G22" s="8" t="s">
        <v>7</v>
      </c>
      <c r="H22" s="13">
        <v>224126.38</v>
      </c>
      <c r="I22" s="13">
        <v>20375.13</v>
      </c>
      <c r="J22" s="13">
        <v>203751.25</v>
      </c>
      <c r="K22" s="8"/>
      <c r="L22" s="13">
        <f>Table1[[#This Row],[Net Payment]]*Table1[[#This Row],[PTAX Rate]]</f>
        <v>0</v>
      </c>
      <c r="M22" s="8"/>
    </row>
    <row r="23" spans="1:13" ht="48" x14ac:dyDescent="0.2">
      <c r="A23" s="8">
        <v>163</v>
      </c>
      <c r="B23" s="8" t="s">
        <v>73</v>
      </c>
      <c r="C23" s="9" t="s">
        <v>0</v>
      </c>
      <c r="D23" s="9">
        <v>1</v>
      </c>
      <c r="E23" s="9" t="s">
        <v>9</v>
      </c>
      <c r="F23" s="8" t="s">
        <v>16</v>
      </c>
      <c r="G23" s="8" t="s">
        <v>7</v>
      </c>
      <c r="H23" s="13">
        <v>51604.93</v>
      </c>
      <c r="I23" s="13">
        <v>4691.3500000000004</v>
      </c>
      <c r="J23" s="13">
        <v>46913.58</v>
      </c>
      <c r="K23" s="8"/>
      <c r="L23" s="13">
        <f>Table1[[#This Row],[Net Payment]]*Table1[[#This Row],[PTAX Rate]]</f>
        <v>0</v>
      </c>
      <c r="M23" s="14" t="s">
        <v>124</v>
      </c>
    </row>
    <row r="24" spans="1:13" x14ac:dyDescent="0.2">
      <c r="A24" s="8">
        <v>205</v>
      </c>
      <c r="B24" s="8" t="s">
        <v>90</v>
      </c>
      <c r="C24" s="9" t="s">
        <v>0</v>
      </c>
      <c r="D24" s="9">
        <v>0</v>
      </c>
      <c r="E24" s="9" t="s">
        <v>9</v>
      </c>
      <c r="F24" s="8" t="s">
        <v>10</v>
      </c>
      <c r="G24" s="8" t="s">
        <v>7</v>
      </c>
      <c r="H24" s="13">
        <v>8646</v>
      </c>
      <c r="I24" s="13">
        <v>786</v>
      </c>
      <c r="J24" s="13">
        <v>7860</v>
      </c>
      <c r="K24" s="8"/>
      <c r="L24" s="13">
        <f>Table1[[#This Row],[Net Payment]]*Table1[[#This Row],[PTAX Rate]]</f>
        <v>0</v>
      </c>
      <c r="M24" s="8" t="s">
        <v>121</v>
      </c>
    </row>
    <row r="25" spans="1:13" ht="32" x14ac:dyDescent="0.2">
      <c r="A25" s="8">
        <v>237</v>
      </c>
      <c r="B25" s="8" t="s">
        <v>100</v>
      </c>
      <c r="C25" s="9" t="s">
        <v>27</v>
      </c>
      <c r="D25" s="9">
        <v>1</v>
      </c>
      <c r="E25" s="9" t="s">
        <v>9</v>
      </c>
      <c r="F25" s="8" t="s">
        <v>16</v>
      </c>
      <c r="G25" s="8" t="s">
        <v>7</v>
      </c>
      <c r="H25" s="13">
        <v>13662</v>
      </c>
      <c r="I25" s="13">
        <v>1242</v>
      </c>
      <c r="J25" s="13">
        <v>12420</v>
      </c>
      <c r="K25" s="8"/>
      <c r="L25" s="13">
        <f>Table1[[#This Row],[Net Payment]]*Table1[[#This Row],[PTAX Rate]]</f>
        <v>0</v>
      </c>
      <c r="M25" s="15" t="s">
        <v>145</v>
      </c>
    </row>
    <row r="26" spans="1:13" x14ac:dyDescent="0.2">
      <c r="A26" s="8">
        <v>112</v>
      </c>
      <c r="B26" s="8" t="s">
        <v>55</v>
      </c>
      <c r="C26" s="9" t="s">
        <v>27</v>
      </c>
      <c r="D26" s="9">
        <v>0</v>
      </c>
      <c r="E26" s="9" t="s">
        <v>9</v>
      </c>
      <c r="F26" s="8" t="s">
        <v>10</v>
      </c>
      <c r="G26" s="8" t="s">
        <v>7</v>
      </c>
      <c r="H26" s="13">
        <v>8591</v>
      </c>
      <c r="I26" s="13">
        <v>781</v>
      </c>
      <c r="J26" s="13">
        <v>7810</v>
      </c>
      <c r="K26" s="8"/>
      <c r="L26" s="13">
        <f>Table1[[#This Row],[Net Payment]]*Table1[[#This Row],[PTAX Rate]]</f>
        <v>0</v>
      </c>
      <c r="M26" s="8" t="s">
        <v>121</v>
      </c>
    </row>
    <row r="27" spans="1:13" x14ac:dyDescent="0.2">
      <c r="A27" s="8">
        <v>207</v>
      </c>
      <c r="B27" s="8" t="s">
        <v>91</v>
      </c>
      <c r="C27" s="9" t="s">
        <v>0</v>
      </c>
      <c r="D27" s="9">
        <v>20</v>
      </c>
      <c r="E27" s="9" t="s">
        <v>9</v>
      </c>
      <c r="F27" s="8" t="s">
        <v>13</v>
      </c>
      <c r="G27" s="8" t="s">
        <v>7</v>
      </c>
      <c r="H27" s="13">
        <v>232035.87</v>
      </c>
      <c r="I27" s="13">
        <v>21094.19</v>
      </c>
      <c r="J27" s="13">
        <v>210941.68</v>
      </c>
      <c r="K27" s="8"/>
      <c r="L27" s="13">
        <f>Table1[[#This Row],[Net Payment]]*Table1[[#This Row],[PTAX Rate]]</f>
        <v>0</v>
      </c>
      <c r="M27" s="8" t="s">
        <v>134</v>
      </c>
    </row>
    <row r="28" spans="1:13" x14ac:dyDescent="0.2">
      <c r="A28" s="8">
        <v>145</v>
      </c>
      <c r="B28" s="8" t="s">
        <v>66</v>
      </c>
      <c r="C28" s="9" t="s">
        <v>0</v>
      </c>
      <c r="D28" s="9">
        <v>1</v>
      </c>
      <c r="E28" s="9" t="s">
        <v>9</v>
      </c>
      <c r="F28" s="8" t="s">
        <v>16</v>
      </c>
      <c r="G28" s="8" t="s">
        <v>7</v>
      </c>
      <c r="H28" s="13">
        <v>28490</v>
      </c>
      <c r="I28" s="13">
        <v>2590</v>
      </c>
      <c r="J28" s="13">
        <v>25900</v>
      </c>
      <c r="K28" s="8"/>
      <c r="L28" s="13">
        <f>Table1[[#This Row],[Net Payment]]*Table1[[#This Row],[PTAX Rate]]</f>
        <v>0</v>
      </c>
      <c r="M28" s="8" t="s">
        <v>146</v>
      </c>
    </row>
    <row r="29" spans="1:13" x14ac:dyDescent="0.2">
      <c r="A29" s="8">
        <v>166</v>
      </c>
      <c r="B29" s="8" t="s">
        <v>74</v>
      </c>
      <c r="C29" s="9" t="s">
        <v>0</v>
      </c>
      <c r="D29" s="9">
        <v>8</v>
      </c>
      <c r="E29" s="9" t="s">
        <v>9</v>
      </c>
      <c r="F29" s="8" t="s">
        <v>13</v>
      </c>
      <c r="G29" s="8" t="s">
        <v>7</v>
      </c>
      <c r="H29" s="13">
        <v>27307.279999999999</v>
      </c>
      <c r="I29" s="13">
        <v>2482.4899999999998</v>
      </c>
      <c r="J29" s="13">
        <v>24824.79</v>
      </c>
      <c r="K29" s="8"/>
      <c r="L29" s="13">
        <f>Table1[[#This Row],[Net Payment]]*Table1[[#This Row],[PTAX Rate]]</f>
        <v>0</v>
      </c>
      <c r="M29" s="8" t="s">
        <v>149</v>
      </c>
    </row>
    <row r="30" spans="1:13" x14ac:dyDescent="0.2">
      <c r="A30" s="8">
        <v>128</v>
      </c>
      <c r="B30" s="8" t="s">
        <v>61</v>
      </c>
      <c r="C30" s="9" t="s">
        <v>0</v>
      </c>
      <c r="D30" s="9">
        <v>1</v>
      </c>
      <c r="E30" s="9" t="s">
        <v>9</v>
      </c>
      <c r="F30" s="8" t="s">
        <v>18</v>
      </c>
      <c r="G30" s="8" t="s">
        <v>7</v>
      </c>
      <c r="H30" s="13">
        <v>76409.2</v>
      </c>
      <c r="I30" s="13">
        <v>6946.29</v>
      </c>
      <c r="J30" s="13">
        <v>69462.91</v>
      </c>
      <c r="K30" s="16">
        <v>1</v>
      </c>
      <c r="L30" s="13">
        <f>Table1[[#This Row],[Net Payment]]*Table1[[#This Row],[PTAX Rate]]</f>
        <v>69462.91</v>
      </c>
      <c r="M30" s="8"/>
    </row>
    <row r="31" spans="1:13" x14ac:dyDescent="0.2">
      <c r="A31" s="8">
        <v>167</v>
      </c>
      <c r="B31" s="8" t="s">
        <v>75</v>
      </c>
      <c r="C31" s="9" t="s">
        <v>0</v>
      </c>
      <c r="D31" s="9">
        <v>1</v>
      </c>
      <c r="E31" s="9" t="s">
        <v>9</v>
      </c>
      <c r="F31" s="8" t="s">
        <v>16</v>
      </c>
      <c r="G31" s="8" t="s">
        <v>7</v>
      </c>
      <c r="H31" s="13">
        <v>12567.87</v>
      </c>
      <c r="I31" s="13">
        <v>1142.53</v>
      </c>
      <c r="J31" s="13">
        <v>11425.34</v>
      </c>
      <c r="K31" s="8"/>
      <c r="L31" s="13">
        <f>Table1[[#This Row],[Net Payment]]*Table1[[#This Row],[PTAX Rate]]</f>
        <v>0</v>
      </c>
      <c r="M31" s="8" t="s">
        <v>126</v>
      </c>
    </row>
    <row r="32" spans="1:13" x14ac:dyDescent="0.2">
      <c r="A32" s="8">
        <v>59</v>
      </c>
      <c r="B32" s="8" t="s">
        <v>41</v>
      </c>
      <c r="C32" s="9" t="s">
        <v>0</v>
      </c>
      <c r="D32" s="9">
        <v>10</v>
      </c>
      <c r="E32" s="9" t="s">
        <v>9</v>
      </c>
      <c r="F32" s="8" t="s">
        <v>13</v>
      </c>
      <c r="G32" s="8" t="s">
        <v>7</v>
      </c>
      <c r="H32" s="13">
        <v>604011.76</v>
      </c>
      <c r="I32" s="13">
        <v>54910.16</v>
      </c>
      <c r="J32" s="13">
        <v>549101.6</v>
      </c>
      <c r="K32" s="8"/>
      <c r="L32" s="13">
        <f>Table1[[#This Row],[Net Payment]]*Table1[[#This Row],[PTAX Rate]]</f>
        <v>0</v>
      </c>
      <c r="M32" s="8"/>
    </row>
    <row r="33" spans="1:13" x14ac:dyDescent="0.2">
      <c r="A33" s="8">
        <v>26</v>
      </c>
      <c r="B33" s="8" t="s">
        <v>20</v>
      </c>
      <c r="C33" s="9" t="s">
        <v>0</v>
      </c>
      <c r="D33" s="9">
        <v>2</v>
      </c>
      <c r="E33" s="9" t="s">
        <v>9</v>
      </c>
      <c r="F33" s="8" t="s">
        <v>13</v>
      </c>
      <c r="G33" s="8" t="s">
        <v>7</v>
      </c>
      <c r="H33" s="13">
        <v>54232</v>
      </c>
      <c r="I33" s="13">
        <v>4930.1400000000003</v>
      </c>
      <c r="J33" s="13">
        <v>49301.86</v>
      </c>
      <c r="K33" s="8"/>
      <c r="L33" s="13">
        <f>Table1[[#This Row],[Net Payment]]*Table1[[#This Row],[PTAX Rate]]</f>
        <v>0</v>
      </c>
      <c r="M33" s="8" t="s">
        <v>134</v>
      </c>
    </row>
    <row r="34" spans="1:13" x14ac:dyDescent="0.2">
      <c r="A34" s="8">
        <v>170</v>
      </c>
      <c r="B34" s="8" t="s">
        <v>76</v>
      </c>
      <c r="C34" s="9" t="s">
        <v>0</v>
      </c>
      <c r="D34" s="9">
        <v>1</v>
      </c>
      <c r="E34" s="9" t="s">
        <v>9</v>
      </c>
      <c r="F34" s="8" t="s">
        <v>18</v>
      </c>
      <c r="G34" s="10">
        <v>44012</v>
      </c>
      <c r="H34" s="13">
        <v>136185.38</v>
      </c>
      <c r="I34" s="13">
        <v>12380.51</v>
      </c>
      <c r="J34" s="13">
        <v>123804.87</v>
      </c>
      <c r="K34" s="16">
        <v>0.95</v>
      </c>
      <c r="L34" s="13">
        <f>Table1[[#This Row],[Net Payment]]*Table1[[#This Row],[PTAX Rate]]</f>
        <v>117614.62649999998</v>
      </c>
      <c r="M34" s="8"/>
    </row>
    <row r="35" spans="1:13" ht="32" x14ac:dyDescent="0.2">
      <c r="A35" s="8">
        <v>27</v>
      </c>
      <c r="B35" s="8" t="s">
        <v>21</v>
      </c>
      <c r="C35" s="9" t="s">
        <v>8</v>
      </c>
      <c r="D35" s="9">
        <v>2</v>
      </c>
      <c r="E35" s="9" t="s">
        <v>9</v>
      </c>
      <c r="F35" s="8" t="s">
        <v>13</v>
      </c>
      <c r="G35" s="8" t="s">
        <v>7</v>
      </c>
      <c r="H35" s="13">
        <v>262737.95</v>
      </c>
      <c r="I35" s="13">
        <v>23635.25</v>
      </c>
      <c r="J35" s="13">
        <v>239102.7</v>
      </c>
      <c r="K35" s="8"/>
      <c r="L35" s="13">
        <f>Table1[[#This Row],[Net Payment]]*Table1[[#This Row],[PTAX Rate]]</f>
        <v>0</v>
      </c>
      <c r="M35" s="15" t="s">
        <v>150</v>
      </c>
    </row>
    <row r="36" spans="1:13" ht="16" x14ac:dyDescent="0.2">
      <c r="A36" s="8">
        <v>149</v>
      </c>
      <c r="B36" s="8" t="s">
        <v>118</v>
      </c>
      <c r="C36" s="9" t="s">
        <v>0</v>
      </c>
      <c r="D36" s="9"/>
      <c r="E36" s="9" t="s">
        <v>9</v>
      </c>
      <c r="F36" s="6" t="s">
        <v>10</v>
      </c>
      <c r="G36" s="8"/>
      <c r="H36" s="13">
        <v>858</v>
      </c>
      <c r="I36" s="13">
        <v>78</v>
      </c>
      <c r="J36" s="13">
        <v>780</v>
      </c>
      <c r="K36" s="8"/>
      <c r="L36" s="13">
        <f>Table1[[#This Row],[Net Payment]]*Table1[[#This Row],[PTAX Rate]]</f>
        <v>0</v>
      </c>
      <c r="M36" s="8" t="s">
        <v>121</v>
      </c>
    </row>
    <row r="37" spans="1:13" ht="48" x14ac:dyDescent="0.2">
      <c r="A37" s="8">
        <v>154</v>
      </c>
      <c r="B37" s="8" t="s">
        <v>68</v>
      </c>
      <c r="C37" s="9" t="s">
        <v>0</v>
      </c>
      <c r="D37" s="9">
        <v>1</v>
      </c>
      <c r="E37" s="9" t="s">
        <v>9</v>
      </c>
      <c r="F37" s="8" t="s">
        <v>16</v>
      </c>
      <c r="G37" s="8" t="s">
        <v>7</v>
      </c>
      <c r="H37" s="13">
        <v>17946.5</v>
      </c>
      <c r="I37" s="13">
        <v>1631.5</v>
      </c>
      <c r="J37" s="13">
        <v>16315</v>
      </c>
      <c r="K37" s="8"/>
      <c r="L37" s="13">
        <f>Table1[[#This Row],[Net Payment]]*Table1[[#This Row],[PTAX Rate]]</f>
        <v>0</v>
      </c>
      <c r="M37" s="15" t="s">
        <v>141</v>
      </c>
    </row>
    <row r="38" spans="1:13" x14ac:dyDescent="0.2">
      <c r="A38" s="8">
        <v>28</v>
      </c>
      <c r="B38" s="8" t="s">
        <v>22</v>
      </c>
      <c r="C38" s="9" t="s">
        <v>0</v>
      </c>
      <c r="D38" s="9">
        <v>0</v>
      </c>
      <c r="E38" s="9" t="s">
        <v>9</v>
      </c>
      <c r="F38" s="8" t="s">
        <v>10</v>
      </c>
      <c r="G38" s="8" t="s">
        <v>7</v>
      </c>
      <c r="H38" s="13">
        <v>4348.3</v>
      </c>
      <c r="I38" s="13">
        <v>395.3</v>
      </c>
      <c r="J38" s="13">
        <v>3953</v>
      </c>
      <c r="K38" s="8"/>
      <c r="L38" s="13">
        <f>Table1[[#This Row],[Net Payment]]*Table1[[#This Row],[PTAX Rate]]</f>
        <v>0</v>
      </c>
      <c r="M38" s="8" t="s">
        <v>121</v>
      </c>
    </row>
    <row r="39" spans="1:13" x14ac:dyDescent="0.2">
      <c r="A39" s="8">
        <v>29</v>
      </c>
      <c r="B39" s="8" t="s">
        <v>23</v>
      </c>
      <c r="C39" s="9" t="s">
        <v>0</v>
      </c>
      <c r="D39" s="9">
        <v>1</v>
      </c>
      <c r="E39" s="9" t="s">
        <v>9</v>
      </c>
      <c r="F39" s="8" t="s">
        <v>18</v>
      </c>
      <c r="G39" s="8" t="s">
        <v>7</v>
      </c>
      <c r="H39" s="13">
        <v>107490.01</v>
      </c>
      <c r="I39" s="13">
        <v>9770.15</v>
      </c>
      <c r="J39" s="13">
        <v>97719.86</v>
      </c>
      <c r="K39" s="16">
        <v>0.75</v>
      </c>
      <c r="L39" s="13">
        <f>Table1[[#This Row],[Net Payment]]*Table1[[#This Row],[PTAX Rate]]</f>
        <v>73289.895000000004</v>
      </c>
      <c r="M39" s="8"/>
    </row>
    <row r="40" spans="1:13" x14ac:dyDescent="0.2">
      <c r="A40" s="8">
        <v>31</v>
      </c>
      <c r="B40" s="8" t="s">
        <v>24</v>
      </c>
      <c r="C40" s="9" t="s">
        <v>8</v>
      </c>
      <c r="D40" s="9">
        <v>1</v>
      </c>
      <c r="E40" s="9" t="s">
        <v>6</v>
      </c>
      <c r="F40" s="8" t="s">
        <v>18</v>
      </c>
      <c r="G40" s="8" t="s">
        <v>7</v>
      </c>
      <c r="H40" s="13">
        <v>44930</v>
      </c>
      <c r="I40" s="13">
        <v>0</v>
      </c>
      <c r="J40" s="13">
        <v>44930</v>
      </c>
      <c r="K40" s="16">
        <v>0.75</v>
      </c>
      <c r="L40" s="13">
        <f>Table1[[#This Row],[Net Payment]]*Table1[[#This Row],[PTAX Rate]]</f>
        <v>33697.5</v>
      </c>
      <c r="M40" s="8"/>
    </row>
    <row r="41" spans="1:13" x14ac:dyDescent="0.2">
      <c r="A41" s="8">
        <v>236</v>
      </c>
      <c r="B41" s="8" t="s">
        <v>99</v>
      </c>
      <c r="C41" s="9" t="s">
        <v>0</v>
      </c>
      <c r="D41" s="9">
        <v>4</v>
      </c>
      <c r="E41" s="9" t="s">
        <v>9</v>
      </c>
      <c r="F41" s="8" t="s">
        <v>13</v>
      </c>
      <c r="G41" s="8" t="s">
        <v>7</v>
      </c>
      <c r="H41" s="13">
        <v>22597.3</v>
      </c>
      <c r="I41" s="13">
        <v>2054.3000000000002</v>
      </c>
      <c r="J41" s="13">
        <v>20543</v>
      </c>
      <c r="K41" s="8"/>
      <c r="L41" s="13">
        <f>Table1[[#This Row],[Net Payment]]*Table1[[#This Row],[PTAX Rate]]</f>
        <v>0</v>
      </c>
      <c r="M41" s="8"/>
    </row>
    <row r="42" spans="1:13" x14ac:dyDescent="0.2">
      <c r="A42" s="8">
        <v>822</v>
      </c>
      <c r="B42" s="8" t="s">
        <v>25</v>
      </c>
      <c r="C42" s="9" t="s">
        <v>0</v>
      </c>
      <c r="D42" s="9">
        <v>6</v>
      </c>
      <c r="E42" s="9" t="s">
        <v>9</v>
      </c>
      <c r="F42" s="8" t="s">
        <v>13</v>
      </c>
      <c r="G42" s="8" t="s">
        <v>7</v>
      </c>
      <c r="H42" s="13">
        <v>488677.76</v>
      </c>
      <c r="I42" s="13">
        <v>44425.27</v>
      </c>
      <c r="J42" s="13">
        <v>444252.49</v>
      </c>
      <c r="K42" s="8"/>
      <c r="L42" s="13">
        <f>Table1[[#This Row],[Net Payment]]*Table1[[#This Row],[PTAX Rate]]</f>
        <v>0</v>
      </c>
      <c r="M42" s="8"/>
    </row>
    <row r="43" spans="1:13" x14ac:dyDescent="0.2">
      <c r="A43" s="8">
        <v>35</v>
      </c>
      <c r="B43" s="8" t="s">
        <v>26</v>
      </c>
      <c r="C43" s="9" t="s">
        <v>0</v>
      </c>
      <c r="D43" s="9">
        <v>4</v>
      </c>
      <c r="E43" s="9" t="s">
        <v>9</v>
      </c>
      <c r="F43" s="8" t="s">
        <v>13</v>
      </c>
      <c r="G43" s="8" t="s">
        <v>7</v>
      </c>
      <c r="H43" s="13">
        <v>327983.5</v>
      </c>
      <c r="I43" s="13">
        <v>29566.69</v>
      </c>
      <c r="J43" s="13">
        <v>298416.81</v>
      </c>
      <c r="K43" s="8"/>
      <c r="L43" s="13">
        <f>Table1[[#This Row],[Net Payment]]*Table1[[#This Row],[PTAX Rate]]</f>
        <v>0</v>
      </c>
      <c r="M43" s="8"/>
    </row>
    <row r="44" spans="1:13" x14ac:dyDescent="0.2">
      <c r="A44" s="8">
        <v>141</v>
      </c>
      <c r="B44" s="8" t="s">
        <v>63</v>
      </c>
      <c r="C44" s="9" t="s">
        <v>0</v>
      </c>
      <c r="D44" s="9">
        <v>6</v>
      </c>
      <c r="E44" s="9" t="s">
        <v>9</v>
      </c>
      <c r="F44" s="8" t="s">
        <v>13</v>
      </c>
      <c r="G44" s="8" t="s">
        <v>7</v>
      </c>
      <c r="H44" s="13">
        <v>268007.17</v>
      </c>
      <c r="I44" s="13">
        <v>24364.35</v>
      </c>
      <c r="J44" s="13">
        <v>243642.82</v>
      </c>
      <c r="K44" s="8"/>
      <c r="L44" s="13">
        <f>Table1[[#This Row],[Net Payment]]*Table1[[#This Row],[PTAX Rate]]</f>
        <v>0</v>
      </c>
      <c r="M44" s="8"/>
    </row>
    <row r="45" spans="1:13" x14ac:dyDescent="0.2">
      <c r="A45" s="8">
        <v>172</v>
      </c>
      <c r="B45" s="8" t="s">
        <v>77</v>
      </c>
      <c r="C45" s="9" t="s">
        <v>0</v>
      </c>
      <c r="D45" s="9">
        <v>1</v>
      </c>
      <c r="E45" s="9" t="s">
        <v>9</v>
      </c>
      <c r="F45" s="8" t="s">
        <v>13</v>
      </c>
      <c r="G45" s="8" t="s">
        <v>7</v>
      </c>
      <c r="H45" s="13">
        <v>10611.63</v>
      </c>
      <c r="I45" s="13">
        <v>0</v>
      </c>
      <c r="J45" s="13">
        <v>10611.63</v>
      </c>
      <c r="K45" s="8"/>
      <c r="L45" s="13">
        <f>Table1[[#This Row],[Net Payment]]*Table1[[#This Row],[PTAX Rate]]</f>
        <v>0</v>
      </c>
      <c r="M45" s="8" t="s">
        <v>128</v>
      </c>
    </row>
    <row r="46" spans="1:13" ht="32" x14ac:dyDescent="0.2">
      <c r="A46" s="8">
        <v>173</v>
      </c>
      <c r="B46" s="8" t="s">
        <v>78</v>
      </c>
      <c r="C46" s="9" t="s">
        <v>0</v>
      </c>
      <c r="D46" s="9">
        <v>0</v>
      </c>
      <c r="E46" s="9" t="s">
        <v>9</v>
      </c>
      <c r="F46" s="8" t="s">
        <v>10</v>
      </c>
      <c r="G46" s="8" t="s">
        <v>7</v>
      </c>
      <c r="H46" s="13">
        <v>1320</v>
      </c>
      <c r="I46" s="13">
        <v>120</v>
      </c>
      <c r="J46" s="13">
        <v>1200</v>
      </c>
      <c r="K46" s="8"/>
      <c r="L46" s="13">
        <f>Table1[[#This Row],[Net Payment]]*Table1[[#This Row],[PTAX Rate]]</f>
        <v>0</v>
      </c>
      <c r="M46" s="15" t="s">
        <v>155</v>
      </c>
    </row>
    <row r="47" spans="1:13" x14ac:dyDescent="0.2">
      <c r="A47" s="8">
        <v>194</v>
      </c>
      <c r="B47" s="8" t="s">
        <v>85</v>
      </c>
      <c r="C47" s="9" t="s">
        <v>37</v>
      </c>
      <c r="D47" s="9">
        <v>1</v>
      </c>
      <c r="E47" s="9" t="s">
        <v>9</v>
      </c>
      <c r="F47" s="8" t="s">
        <v>18</v>
      </c>
      <c r="G47" s="8" t="s">
        <v>7</v>
      </c>
      <c r="H47" s="13">
        <v>109089.66</v>
      </c>
      <c r="I47" s="13">
        <v>10358.33</v>
      </c>
      <c r="J47" s="13">
        <v>98731.33</v>
      </c>
      <c r="K47" s="16">
        <v>0.75</v>
      </c>
      <c r="L47" s="13">
        <f>Table1[[#This Row],[Net Payment]]*Table1[[#This Row],[PTAX Rate]]</f>
        <v>74048.497499999998</v>
      </c>
      <c r="M47" s="8"/>
    </row>
    <row r="48" spans="1:13" x14ac:dyDescent="0.2">
      <c r="A48" s="8">
        <v>96</v>
      </c>
      <c r="B48" s="8" t="s">
        <v>51</v>
      </c>
      <c r="C48" s="9" t="s">
        <v>0</v>
      </c>
      <c r="D48" s="9">
        <v>2</v>
      </c>
      <c r="E48" s="9" t="s">
        <v>9</v>
      </c>
      <c r="F48" s="8" t="s">
        <v>13</v>
      </c>
      <c r="G48" s="8" t="s">
        <v>7</v>
      </c>
      <c r="H48" s="13">
        <v>73518.5</v>
      </c>
      <c r="I48" s="13">
        <v>6683.5</v>
      </c>
      <c r="J48" s="13">
        <v>66835</v>
      </c>
      <c r="K48" s="8"/>
      <c r="L48" s="13">
        <f>Table1[[#This Row],[Net Payment]]*Table1[[#This Row],[PTAX Rate]]</f>
        <v>0</v>
      </c>
      <c r="M48" s="8"/>
    </row>
    <row r="49" spans="1:13" x14ac:dyDescent="0.2">
      <c r="A49" s="8">
        <v>44</v>
      </c>
      <c r="B49" s="8" t="s">
        <v>29</v>
      </c>
      <c r="C49" s="9" t="s">
        <v>0</v>
      </c>
      <c r="D49" s="9">
        <v>2</v>
      </c>
      <c r="E49" s="9" t="s">
        <v>9</v>
      </c>
      <c r="F49" s="8" t="s">
        <v>13</v>
      </c>
      <c r="G49" s="8" t="s">
        <v>7</v>
      </c>
      <c r="H49" s="13">
        <v>352630.85</v>
      </c>
      <c r="I49" s="13">
        <v>32057.35</v>
      </c>
      <c r="J49" s="13">
        <v>320573.5</v>
      </c>
      <c r="K49" s="8"/>
      <c r="L49" s="13">
        <f>Table1[[#This Row],[Net Payment]]*Table1[[#This Row],[PTAX Rate]]</f>
        <v>0</v>
      </c>
      <c r="M49" s="8"/>
    </row>
    <row r="50" spans="1:13" x14ac:dyDescent="0.2">
      <c r="A50" s="8">
        <v>144</v>
      </c>
      <c r="B50" s="8" t="s">
        <v>65</v>
      </c>
      <c r="C50" s="9" t="s">
        <v>0</v>
      </c>
      <c r="D50" s="9">
        <v>2</v>
      </c>
      <c r="E50" s="9" t="s">
        <v>9</v>
      </c>
      <c r="F50" s="8" t="s">
        <v>13</v>
      </c>
      <c r="G50" s="10">
        <v>44012</v>
      </c>
      <c r="H50" s="13">
        <v>83080.3</v>
      </c>
      <c r="I50" s="13">
        <v>7552.75</v>
      </c>
      <c r="J50" s="13">
        <v>75527.55</v>
      </c>
      <c r="K50" s="8"/>
      <c r="L50" s="13">
        <f>Table1[[#This Row],[Net Payment]]*Table1[[#This Row],[PTAX Rate]]</f>
        <v>0</v>
      </c>
      <c r="M50" s="8" t="s">
        <v>147</v>
      </c>
    </row>
    <row r="51" spans="1:13" x14ac:dyDescent="0.2">
      <c r="A51" s="8">
        <v>218</v>
      </c>
      <c r="B51" s="8" t="s">
        <v>93</v>
      </c>
      <c r="C51" s="9" t="s">
        <v>0</v>
      </c>
      <c r="D51" s="9">
        <v>1</v>
      </c>
      <c r="E51" s="9" t="s">
        <v>9</v>
      </c>
      <c r="F51" s="8" t="s">
        <v>16</v>
      </c>
      <c r="G51" s="8" t="s">
        <v>7</v>
      </c>
      <c r="H51" s="13">
        <v>82546.710000000006</v>
      </c>
      <c r="I51" s="13">
        <v>7504.25</v>
      </c>
      <c r="J51" s="13">
        <v>75042.460000000006</v>
      </c>
      <c r="K51" s="8"/>
      <c r="L51" s="13">
        <f>Table1[[#This Row],[Net Payment]]*Table1[[#This Row],[PTAX Rate]]</f>
        <v>0</v>
      </c>
      <c r="M51" s="8" t="s">
        <v>132</v>
      </c>
    </row>
    <row r="52" spans="1:13" x14ac:dyDescent="0.2">
      <c r="A52" s="8">
        <v>211</v>
      </c>
      <c r="B52" s="8" t="s">
        <v>92</v>
      </c>
      <c r="C52" s="9" t="s">
        <v>0</v>
      </c>
      <c r="D52" s="9">
        <v>1</v>
      </c>
      <c r="E52" s="9" t="s">
        <v>9</v>
      </c>
      <c r="F52" s="8" t="s">
        <v>13</v>
      </c>
      <c r="G52" s="8" t="s">
        <v>7</v>
      </c>
      <c r="H52" s="13">
        <v>114457.2</v>
      </c>
      <c r="I52" s="13">
        <v>10405.200000000001</v>
      </c>
      <c r="J52" s="13">
        <v>104052</v>
      </c>
      <c r="K52" s="16"/>
      <c r="L52" s="13">
        <f>Table1[[#This Row],[Net Payment]]*Table1[[#This Row],[PTAX Rate]]</f>
        <v>0</v>
      </c>
      <c r="M52" s="8" t="s">
        <v>140</v>
      </c>
    </row>
    <row r="53" spans="1:13" x14ac:dyDescent="0.2">
      <c r="A53" s="8">
        <v>80</v>
      </c>
      <c r="B53" s="8" t="s">
        <v>48</v>
      </c>
      <c r="C53" s="9" t="s">
        <v>0</v>
      </c>
      <c r="D53" s="9">
        <v>2</v>
      </c>
      <c r="E53" s="9" t="s">
        <v>9</v>
      </c>
      <c r="F53" s="8" t="s">
        <v>13</v>
      </c>
      <c r="G53" s="8" t="s">
        <v>7</v>
      </c>
      <c r="H53" s="13">
        <v>200866.71</v>
      </c>
      <c r="I53" s="13">
        <v>18260.64</v>
      </c>
      <c r="J53" s="13">
        <v>182606.07</v>
      </c>
      <c r="K53" s="8"/>
      <c r="L53" s="13">
        <f>Table1[[#This Row],[Net Payment]]*Table1[[#This Row],[PTAX Rate]]</f>
        <v>0</v>
      </c>
      <c r="M53" s="8"/>
    </row>
    <row r="54" spans="1:13" x14ac:dyDescent="0.2">
      <c r="A54" s="8">
        <v>111</v>
      </c>
      <c r="B54" s="8" t="s">
        <v>54</v>
      </c>
      <c r="C54" s="9" t="s">
        <v>8</v>
      </c>
      <c r="D54" s="9">
        <v>0</v>
      </c>
      <c r="E54" s="9" t="s">
        <v>9</v>
      </c>
      <c r="F54" s="8" t="s">
        <v>18</v>
      </c>
      <c r="G54" s="8" t="s">
        <v>7</v>
      </c>
      <c r="H54" s="13">
        <v>63017.02</v>
      </c>
      <c r="I54" s="13">
        <v>5728.82</v>
      </c>
      <c r="J54" s="13">
        <v>57288.2</v>
      </c>
      <c r="K54" s="16">
        <v>0.75</v>
      </c>
      <c r="L54" s="13">
        <f>Table1[[#This Row],[Net Payment]]*Table1[[#This Row],[PTAX Rate]]</f>
        <v>42966.149999999994</v>
      </c>
      <c r="M54" s="8"/>
    </row>
    <row r="55" spans="1:13" x14ac:dyDescent="0.2">
      <c r="A55" s="8">
        <v>201</v>
      </c>
      <c r="B55" s="8" t="s">
        <v>88</v>
      </c>
      <c r="C55" s="9" t="s">
        <v>0</v>
      </c>
      <c r="D55" s="9">
        <v>0</v>
      </c>
      <c r="E55" s="9" t="s">
        <v>9</v>
      </c>
      <c r="F55" s="8" t="s">
        <v>16</v>
      </c>
      <c r="G55" s="8" t="s">
        <v>7</v>
      </c>
      <c r="H55" s="13">
        <v>70171.199999999997</v>
      </c>
      <c r="I55" s="13">
        <v>6379.2</v>
      </c>
      <c r="J55" s="13">
        <v>63792</v>
      </c>
      <c r="K55" s="8"/>
      <c r="L55" s="13">
        <f>Table1[[#This Row],[Net Payment]]*Table1[[#This Row],[PTAX Rate]]</f>
        <v>0</v>
      </c>
      <c r="M55" s="8" t="s">
        <v>137</v>
      </c>
    </row>
    <row r="56" spans="1:13" x14ac:dyDescent="0.2">
      <c r="A56" s="8">
        <v>178</v>
      </c>
      <c r="B56" s="8" t="s">
        <v>80</v>
      </c>
      <c r="C56" s="9" t="s">
        <v>0</v>
      </c>
      <c r="D56" s="9">
        <v>1</v>
      </c>
      <c r="E56" s="9" t="s">
        <v>9</v>
      </c>
      <c r="F56" s="8" t="s">
        <v>10</v>
      </c>
      <c r="G56" s="8" t="s">
        <v>7</v>
      </c>
      <c r="H56" s="13">
        <v>17916.349999999999</v>
      </c>
      <c r="I56" s="13">
        <v>1628.77</v>
      </c>
      <c r="J56" s="13">
        <v>16287.58</v>
      </c>
      <c r="K56" s="8"/>
      <c r="L56" s="13">
        <f>Table1[[#This Row],[Net Payment]]*Table1[[#This Row],[PTAX Rate]]</f>
        <v>0</v>
      </c>
      <c r="M56" s="8" t="s">
        <v>121</v>
      </c>
    </row>
    <row r="57" spans="1:13" x14ac:dyDescent="0.2">
      <c r="A57" s="8">
        <v>157</v>
      </c>
      <c r="B57" s="8" t="s">
        <v>70</v>
      </c>
      <c r="C57" s="9" t="s">
        <v>0</v>
      </c>
      <c r="D57" s="9">
        <v>1</v>
      </c>
      <c r="E57" s="9" t="s">
        <v>9</v>
      </c>
      <c r="F57" s="8" t="s">
        <v>13</v>
      </c>
      <c r="G57" s="8" t="s">
        <v>7</v>
      </c>
      <c r="H57" s="13">
        <v>46598.18</v>
      </c>
      <c r="I57" s="13">
        <v>4236.1899999999996</v>
      </c>
      <c r="J57" s="13">
        <v>42361.99</v>
      </c>
      <c r="K57" s="8"/>
      <c r="L57" s="13">
        <f>Table1[[#This Row],[Net Payment]]*Table1[[#This Row],[PTAX Rate]]</f>
        <v>0</v>
      </c>
      <c r="M57" s="8" t="s">
        <v>135</v>
      </c>
    </row>
    <row r="58" spans="1:13" x14ac:dyDescent="0.2">
      <c r="A58" s="8">
        <v>50</v>
      </c>
      <c r="B58" s="8" t="s">
        <v>31</v>
      </c>
      <c r="C58" s="9" t="s">
        <v>0</v>
      </c>
      <c r="D58" s="9">
        <v>10</v>
      </c>
      <c r="E58" s="9" t="s">
        <v>9</v>
      </c>
      <c r="F58" s="8" t="s">
        <v>13</v>
      </c>
      <c r="G58" s="8" t="s">
        <v>7</v>
      </c>
      <c r="H58" s="13">
        <v>1041958.36</v>
      </c>
      <c r="I58" s="13">
        <v>94723.44</v>
      </c>
      <c r="J58" s="13">
        <v>947234.92</v>
      </c>
      <c r="K58" s="8"/>
      <c r="L58" s="13">
        <f>Table1[[#This Row],[Net Payment]]*Table1[[#This Row],[PTAX Rate]]</f>
        <v>0</v>
      </c>
      <c r="M58" s="8"/>
    </row>
    <row r="59" spans="1:13" x14ac:dyDescent="0.2">
      <c r="A59" s="8">
        <v>51</v>
      </c>
      <c r="B59" s="8" t="s">
        <v>32</v>
      </c>
      <c r="C59" s="9" t="s">
        <v>0</v>
      </c>
      <c r="D59" s="9">
        <v>5</v>
      </c>
      <c r="E59" s="9" t="s">
        <v>9</v>
      </c>
      <c r="F59" s="8" t="s">
        <v>13</v>
      </c>
      <c r="G59" s="8" t="s">
        <v>7</v>
      </c>
      <c r="H59" s="13">
        <v>147724.54</v>
      </c>
      <c r="I59" s="13">
        <v>13429.52</v>
      </c>
      <c r="J59" s="13">
        <v>134295.01999999999</v>
      </c>
      <c r="K59" s="8"/>
      <c r="L59" s="13">
        <f>Table1[[#This Row],[Net Payment]]*Table1[[#This Row],[PTAX Rate]]</f>
        <v>0</v>
      </c>
      <c r="M59" s="8"/>
    </row>
    <row r="60" spans="1:13" x14ac:dyDescent="0.2">
      <c r="A60" s="8">
        <v>52</v>
      </c>
      <c r="B60" s="8" t="s">
        <v>33</v>
      </c>
      <c r="C60" s="9" t="s">
        <v>0</v>
      </c>
      <c r="D60" s="9">
        <v>3</v>
      </c>
      <c r="E60" s="9" t="s">
        <v>9</v>
      </c>
      <c r="F60" s="8" t="s">
        <v>13</v>
      </c>
      <c r="G60" s="8" t="s">
        <v>7</v>
      </c>
      <c r="H60" s="13">
        <v>293729.56</v>
      </c>
      <c r="I60" s="13">
        <v>26702.7</v>
      </c>
      <c r="J60" s="13">
        <v>267026.86</v>
      </c>
      <c r="K60" s="8"/>
      <c r="L60" s="13">
        <f>Table1[[#This Row],[Net Payment]]*Table1[[#This Row],[PTAX Rate]]</f>
        <v>0</v>
      </c>
      <c r="M60" s="8"/>
    </row>
    <row r="61" spans="1:13" x14ac:dyDescent="0.2">
      <c r="A61" s="8">
        <v>234</v>
      </c>
      <c r="B61" s="8" t="s">
        <v>97</v>
      </c>
      <c r="C61" s="9" t="s">
        <v>8</v>
      </c>
      <c r="D61" s="9">
        <v>1</v>
      </c>
      <c r="E61" s="9" t="s">
        <v>9</v>
      </c>
      <c r="F61" s="8" t="s">
        <v>18</v>
      </c>
      <c r="G61" s="8" t="s">
        <v>7</v>
      </c>
      <c r="H61" s="13">
        <v>63708.7</v>
      </c>
      <c r="I61" s="13">
        <v>5791.7</v>
      </c>
      <c r="J61" s="13">
        <v>57917</v>
      </c>
      <c r="K61" s="16">
        <v>0.75</v>
      </c>
      <c r="L61" s="13">
        <f>Table1[[#This Row],[Net Payment]]*Table1[[#This Row],[PTAX Rate]]</f>
        <v>43437.75</v>
      </c>
      <c r="M61" s="8"/>
    </row>
    <row r="62" spans="1:13" x14ac:dyDescent="0.2">
      <c r="A62" s="8">
        <v>54</v>
      </c>
      <c r="B62" s="8" t="s">
        <v>35</v>
      </c>
      <c r="C62" s="9" t="s">
        <v>0</v>
      </c>
      <c r="D62" s="9">
        <v>1</v>
      </c>
      <c r="E62" s="9" t="s">
        <v>9</v>
      </c>
      <c r="F62" s="8" t="s">
        <v>36</v>
      </c>
      <c r="G62" s="8" t="s">
        <v>7</v>
      </c>
      <c r="H62" s="13">
        <v>133495.1</v>
      </c>
      <c r="I62" s="13">
        <v>12135.87</v>
      </c>
      <c r="J62" s="13">
        <v>121359.23</v>
      </c>
      <c r="K62" s="8"/>
      <c r="L62" s="13">
        <f>Table1[[#This Row],[Net Payment]]*Table1[[#This Row],[PTAX Rate]]</f>
        <v>0</v>
      </c>
      <c r="M62" s="8"/>
    </row>
    <row r="63" spans="1:13" x14ac:dyDescent="0.2">
      <c r="A63" s="8">
        <v>286</v>
      </c>
      <c r="B63" s="8" t="s">
        <v>104</v>
      </c>
      <c r="C63" s="9" t="s">
        <v>0</v>
      </c>
      <c r="D63" s="9">
        <v>4</v>
      </c>
      <c r="E63" s="9" t="s">
        <v>9</v>
      </c>
      <c r="F63" s="8" t="s">
        <v>16</v>
      </c>
      <c r="G63" s="10">
        <v>44012</v>
      </c>
      <c r="H63" s="13">
        <v>34677.5</v>
      </c>
      <c r="I63" s="13">
        <v>3152.5</v>
      </c>
      <c r="J63" s="13">
        <v>31525</v>
      </c>
      <c r="K63" s="8"/>
      <c r="L63" s="13">
        <f>Table1[[#This Row],[Net Payment]]*Table1[[#This Row],[PTAX Rate]]</f>
        <v>0</v>
      </c>
      <c r="M63" s="18" t="s">
        <v>144</v>
      </c>
    </row>
    <row r="64" spans="1:13" x14ac:dyDescent="0.2">
      <c r="A64" s="8">
        <v>56</v>
      </c>
      <c r="B64" s="8" t="s">
        <v>38</v>
      </c>
      <c r="C64" s="9" t="s">
        <v>8</v>
      </c>
      <c r="D64" s="9">
        <v>1</v>
      </c>
      <c r="E64" s="9" t="s">
        <v>9</v>
      </c>
      <c r="F64" s="8" t="s">
        <v>18</v>
      </c>
      <c r="G64" s="10">
        <v>43646</v>
      </c>
      <c r="H64" s="13">
        <v>99247.33</v>
      </c>
      <c r="I64" s="13">
        <v>9022.49</v>
      </c>
      <c r="J64" s="13">
        <v>90224.84</v>
      </c>
      <c r="K64" s="16">
        <v>0.7</v>
      </c>
      <c r="L64" s="13">
        <f>Table1[[#This Row],[Net Payment]]*Table1[[#This Row],[PTAX Rate]]</f>
        <v>63157.387999999992</v>
      </c>
      <c r="M64" s="8"/>
    </row>
    <row r="65" spans="1:13" x14ac:dyDescent="0.2">
      <c r="A65" s="8">
        <v>108</v>
      </c>
      <c r="B65" s="8" t="s">
        <v>53</v>
      </c>
      <c r="C65" s="9" t="s">
        <v>0</v>
      </c>
      <c r="D65" s="9">
        <v>5</v>
      </c>
      <c r="E65" s="9" t="s">
        <v>9</v>
      </c>
      <c r="F65" s="8" t="s">
        <v>13</v>
      </c>
      <c r="G65" s="10">
        <v>44012</v>
      </c>
      <c r="H65" s="13">
        <v>473779.93</v>
      </c>
      <c r="I65" s="13">
        <v>43070.91</v>
      </c>
      <c r="J65" s="13">
        <v>430709.02</v>
      </c>
      <c r="K65" s="8"/>
      <c r="L65" s="13">
        <f>Table1[[#This Row],[Net Payment]]*Table1[[#This Row],[PTAX Rate]]</f>
        <v>0</v>
      </c>
      <c r="M65" s="8"/>
    </row>
    <row r="66" spans="1:13" x14ac:dyDescent="0.2">
      <c r="A66" s="8">
        <v>57</v>
      </c>
      <c r="B66" s="8" t="s">
        <v>39</v>
      </c>
      <c r="C66" s="9" t="s">
        <v>0</v>
      </c>
      <c r="D66" s="9">
        <v>7</v>
      </c>
      <c r="E66" s="9" t="s">
        <v>9</v>
      </c>
      <c r="F66" s="8" t="s">
        <v>13</v>
      </c>
      <c r="G66" s="8" t="s">
        <v>7</v>
      </c>
      <c r="H66" s="13">
        <v>489098.88</v>
      </c>
      <c r="I66" s="13">
        <v>44323.28</v>
      </c>
      <c r="J66" s="13">
        <v>444775.6</v>
      </c>
      <c r="K66" s="8"/>
      <c r="L66" s="13">
        <f>Table1[[#This Row],[Net Payment]]*Table1[[#This Row],[PTAX Rate]]</f>
        <v>0</v>
      </c>
      <c r="M66" s="8"/>
    </row>
    <row r="67" spans="1:13" x14ac:dyDescent="0.2">
      <c r="A67" s="8">
        <v>182</v>
      </c>
      <c r="B67" s="8" t="s">
        <v>82</v>
      </c>
      <c r="C67" s="9" t="s">
        <v>0</v>
      </c>
      <c r="D67" s="9">
        <v>1</v>
      </c>
      <c r="E67" s="9" t="s">
        <v>9</v>
      </c>
      <c r="F67" s="8" t="s">
        <v>13</v>
      </c>
      <c r="G67" s="8" t="s">
        <v>7</v>
      </c>
      <c r="H67" s="13">
        <v>390900.45</v>
      </c>
      <c r="I67" s="13">
        <v>35536.42</v>
      </c>
      <c r="J67" s="13">
        <v>355364.03</v>
      </c>
      <c r="K67" s="8"/>
      <c r="L67" s="13">
        <f>Table1[[#This Row],[Net Payment]]*Table1[[#This Row],[PTAX Rate]]</f>
        <v>0</v>
      </c>
      <c r="M67" s="8" t="s">
        <v>151</v>
      </c>
    </row>
    <row r="68" spans="1:13" x14ac:dyDescent="0.2">
      <c r="A68" s="8">
        <v>113</v>
      </c>
      <c r="B68" s="8" t="s">
        <v>56</v>
      </c>
      <c r="C68" s="9" t="s">
        <v>0</v>
      </c>
      <c r="D68" s="9">
        <v>1</v>
      </c>
      <c r="E68" s="9" t="s">
        <v>9</v>
      </c>
      <c r="F68" s="8" t="s">
        <v>13</v>
      </c>
      <c r="G68" s="8" t="s">
        <v>7</v>
      </c>
      <c r="H68" s="13">
        <v>41580</v>
      </c>
      <c r="I68" s="13">
        <v>3780</v>
      </c>
      <c r="J68" s="13">
        <v>37800</v>
      </c>
      <c r="K68" s="8"/>
      <c r="L68" s="13">
        <f>Table1[[#This Row],[Net Payment]]*Table1[[#This Row],[PTAX Rate]]</f>
        <v>0</v>
      </c>
      <c r="M68" s="17" t="s">
        <v>154</v>
      </c>
    </row>
    <row r="69" spans="1:13" x14ac:dyDescent="0.2">
      <c r="A69" s="8">
        <v>61</v>
      </c>
      <c r="B69" s="8" t="s">
        <v>42</v>
      </c>
      <c r="C69" s="9" t="s">
        <v>0</v>
      </c>
      <c r="D69" s="9">
        <v>28</v>
      </c>
      <c r="E69" s="9" t="s">
        <v>9</v>
      </c>
      <c r="F69" s="8" t="s">
        <v>13</v>
      </c>
      <c r="G69" s="8" t="s">
        <v>7</v>
      </c>
      <c r="H69" s="13">
        <v>367967.26</v>
      </c>
      <c r="I69" s="13">
        <v>33451.57</v>
      </c>
      <c r="J69" s="13">
        <v>334515.69</v>
      </c>
      <c r="K69" s="8"/>
      <c r="L69" s="13">
        <f>Table1[[#This Row],[Net Payment]]*Table1[[#This Row],[PTAX Rate]]</f>
        <v>0</v>
      </c>
      <c r="M69" s="19"/>
    </row>
    <row r="70" spans="1:13" x14ac:dyDescent="0.2">
      <c r="A70" s="8">
        <v>91</v>
      </c>
      <c r="B70" s="8" t="s">
        <v>49</v>
      </c>
      <c r="C70" s="9" t="s">
        <v>0</v>
      </c>
      <c r="D70" s="9">
        <v>28</v>
      </c>
      <c r="E70" s="9" t="s">
        <v>9</v>
      </c>
      <c r="F70" s="8" t="s">
        <v>13</v>
      </c>
      <c r="G70" s="8" t="s">
        <v>7</v>
      </c>
      <c r="H70" s="13">
        <v>320085.86</v>
      </c>
      <c r="I70" s="13">
        <v>29098.74</v>
      </c>
      <c r="J70" s="13">
        <v>290987.12</v>
      </c>
      <c r="K70" s="8"/>
      <c r="L70" s="13">
        <f>Table1[[#This Row],[Net Payment]]*Table1[[#This Row],[PTAX Rate]]</f>
        <v>0</v>
      </c>
      <c r="M70" s="8"/>
    </row>
    <row r="71" spans="1:13" ht="48" x14ac:dyDescent="0.2">
      <c r="A71" s="8">
        <v>183</v>
      </c>
      <c r="B71" s="8" t="s">
        <v>116</v>
      </c>
      <c r="C71" s="9" t="s">
        <v>37</v>
      </c>
      <c r="D71" s="9">
        <v>1</v>
      </c>
      <c r="E71" s="9" t="s">
        <v>9</v>
      </c>
      <c r="F71" s="8" t="s">
        <v>16</v>
      </c>
      <c r="G71" s="8" t="s">
        <v>7</v>
      </c>
      <c r="H71" s="13">
        <v>81465.27</v>
      </c>
      <c r="I71" s="13">
        <v>7405.93</v>
      </c>
      <c r="J71" s="13">
        <v>74059.34</v>
      </c>
      <c r="K71" s="8"/>
      <c r="L71" s="13">
        <f>Table1[[#This Row],[Net Payment]]*Table1[[#This Row],[PTAX Rate]]</f>
        <v>0</v>
      </c>
      <c r="M71" s="14" t="s">
        <v>129</v>
      </c>
    </row>
    <row r="72" spans="1:13" x14ac:dyDescent="0.2">
      <c r="A72" s="8">
        <v>114</v>
      </c>
      <c r="B72" s="8" t="s">
        <v>57</v>
      </c>
      <c r="C72" s="9" t="s">
        <v>0</v>
      </c>
      <c r="D72" s="9">
        <v>3</v>
      </c>
      <c r="E72" s="9" t="s">
        <v>9</v>
      </c>
      <c r="F72" s="8" t="s">
        <v>13</v>
      </c>
      <c r="G72" s="8" t="s">
        <v>7</v>
      </c>
      <c r="H72" s="13">
        <v>312261.40999999997</v>
      </c>
      <c r="I72" s="13">
        <v>30726.83</v>
      </c>
      <c r="J72" s="13">
        <v>281534.58</v>
      </c>
      <c r="K72" s="8"/>
      <c r="L72" s="13">
        <f>Table1[[#This Row],[Net Payment]]*Table1[[#This Row],[PTAX Rate]]</f>
        <v>0</v>
      </c>
      <c r="M72" s="8"/>
    </row>
    <row r="73" spans="1:13" ht="16" x14ac:dyDescent="0.2">
      <c r="A73" s="8">
        <v>195</v>
      </c>
      <c r="B73" s="8" t="s">
        <v>86</v>
      </c>
      <c r="C73" s="9" t="s">
        <v>0</v>
      </c>
      <c r="D73" s="9">
        <v>1</v>
      </c>
      <c r="E73" s="9" t="s">
        <v>9</v>
      </c>
      <c r="F73" s="6" t="s">
        <v>16</v>
      </c>
      <c r="G73" s="8" t="s">
        <v>7</v>
      </c>
      <c r="H73" s="13">
        <v>23864.400000000001</v>
      </c>
      <c r="I73" s="13">
        <v>2169.4899999999998</v>
      </c>
      <c r="J73" s="13">
        <v>21694.91</v>
      </c>
      <c r="K73" s="8"/>
      <c r="L73" s="13">
        <f>Table1[[#This Row],[Net Payment]]*Table1[[#This Row],[PTAX Rate]]</f>
        <v>0</v>
      </c>
      <c r="M73" s="8" t="s">
        <v>152</v>
      </c>
    </row>
    <row r="74" spans="1:13" x14ac:dyDescent="0.2">
      <c r="A74" s="8">
        <v>47</v>
      </c>
      <c r="B74" s="8" t="s">
        <v>30</v>
      </c>
      <c r="C74" s="9" t="s">
        <v>8</v>
      </c>
      <c r="D74" s="9">
        <v>1</v>
      </c>
      <c r="E74" s="9" t="s">
        <v>9</v>
      </c>
      <c r="F74" s="8" t="s">
        <v>18</v>
      </c>
      <c r="G74" s="10">
        <v>43646</v>
      </c>
      <c r="H74" s="13">
        <v>116136.43</v>
      </c>
      <c r="I74" s="13">
        <v>10557.86</v>
      </c>
      <c r="J74" s="13">
        <v>105578.57</v>
      </c>
      <c r="K74" s="16">
        <v>0.7</v>
      </c>
      <c r="L74" s="13">
        <f>Table1[[#This Row],[Net Payment]]*Table1[[#This Row],[PTAX Rate]]</f>
        <v>73904.998999999996</v>
      </c>
      <c r="M74" s="8"/>
    </row>
    <row r="75" spans="1:13" x14ac:dyDescent="0.2">
      <c r="A75" s="8">
        <v>118</v>
      </c>
      <c r="B75" s="8" t="s">
        <v>58</v>
      </c>
      <c r="C75" s="9" t="s">
        <v>0</v>
      </c>
      <c r="D75" s="9">
        <v>1</v>
      </c>
      <c r="E75" s="9" t="s">
        <v>9</v>
      </c>
      <c r="F75" s="8" t="s">
        <v>13</v>
      </c>
      <c r="G75" s="10">
        <v>44012</v>
      </c>
      <c r="H75" s="13">
        <v>32450.55</v>
      </c>
      <c r="I75" s="13">
        <v>2950.05</v>
      </c>
      <c r="J75" s="13">
        <v>29500.5</v>
      </c>
      <c r="K75" s="8"/>
      <c r="L75" s="13">
        <f>Table1[[#This Row],[Net Payment]]*Table1[[#This Row],[PTAX Rate]]</f>
        <v>0</v>
      </c>
      <c r="M75" s="8" t="s">
        <v>153</v>
      </c>
    </row>
    <row r="76" spans="1:13" x14ac:dyDescent="0.2">
      <c r="A76" s="8">
        <v>151</v>
      </c>
      <c r="B76" s="8" t="s">
        <v>67</v>
      </c>
      <c r="C76" s="9" t="s">
        <v>37</v>
      </c>
      <c r="D76" s="9">
        <v>1</v>
      </c>
      <c r="E76" s="9" t="s">
        <v>9</v>
      </c>
      <c r="F76" s="8" t="s">
        <v>10</v>
      </c>
      <c r="G76" s="8" t="s">
        <v>7</v>
      </c>
      <c r="H76" s="13">
        <v>21375.200000000001</v>
      </c>
      <c r="I76" s="13">
        <v>1943.2</v>
      </c>
      <c r="J76" s="13">
        <v>19432</v>
      </c>
      <c r="K76" s="8"/>
      <c r="L76" s="13">
        <f>Table1[[#This Row],[Net Payment]]*Table1[[#This Row],[PTAX Rate]]</f>
        <v>0</v>
      </c>
      <c r="M76" s="8" t="s">
        <v>121</v>
      </c>
    </row>
    <row r="77" spans="1:13" x14ac:dyDescent="0.2">
      <c r="A77" s="8">
        <v>79</v>
      </c>
      <c r="B77" s="8" t="s">
        <v>47</v>
      </c>
      <c r="C77" s="9" t="s">
        <v>8</v>
      </c>
      <c r="D77" s="9">
        <v>1</v>
      </c>
      <c r="E77" s="9" t="s">
        <v>9</v>
      </c>
      <c r="F77" s="8" t="s">
        <v>36</v>
      </c>
      <c r="G77" s="8" t="s">
        <v>7</v>
      </c>
      <c r="H77" s="13">
        <v>99930.6</v>
      </c>
      <c r="I77" s="13">
        <v>9084.6</v>
      </c>
      <c r="J77" s="13">
        <v>90846</v>
      </c>
      <c r="K77" s="8"/>
      <c r="L77" s="13">
        <f>Table1[[#This Row],[Net Payment]]*Table1[[#This Row],[PTAX Rate]]</f>
        <v>0</v>
      </c>
      <c r="M77" s="8"/>
    </row>
    <row r="78" spans="1:13" ht="16" x14ac:dyDescent="0.2">
      <c r="A78" s="8">
        <v>226</v>
      </c>
      <c r="B78" s="8" t="s">
        <v>96</v>
      </c>
      <c r="C78" s="9" t="s">
        <v>0</v>
      </c>
      <c r="D78" s="9">
        <v>3</v>
      </c>
      <c r="E78" s="9" t="s">
        <v>9</v>
      </c>
      <c r="F78" s="6" t="s">
        <v>13</v>
      </c>
      <c r="G78" s="8" t="s">
        <v>7</v>
      </c>
      <c r="H78" s="13">
        <v>15508.9</v>
      </c>
      <c r="I78" s="13">
        <v>1409.9</v>
      </c>
      <c r="J78" s="13">
        <v>14099</v>
      </c>
      <c r="K78" s="8"/>
      <c r="L78" s="13">
        <f>Table1[[#This Row],[Net Payment]]*Table1[[#This Row],[PTAX Rate]]</f>
        <v>0</v>
      </c>
      <c r="M78" s="8"/>
    </row>
    <row r="79" spans="1:13" x14ac:dyDescent="0.2">
      <c r="A79" s="8">
        <v>190</v>
      </c>
      <c r="B79" s="8" t="s">
        <v>84</v>
      </c>
      <c r="C79" s="9" t="s">
        <v>0</v>
      </c>
      <c r="D79" s="9">
        <v>1</v>
      </c>
      <c r="E79" s="9" t="s">
        <v>9</v>
      </c>
      <c r="F79" s="8" t="s">
        <v>13</v>
      </c>
      <c r="G79" s="8" t="s">
        <v>7</v>
      </c>
      <c r="H79" s="13">
        <v>134917.16</v>
      </c>
      <c r="I79" s="13">
        <v>12265.19</v>
      </c>
      <c r="J79" s="13">
        <v>122651.97</v>
      </c>
      <c r="K79" s="8"/>
      <c r="L79" s="13">
        <f>Table1[[#This Row],[Net Payment]]*Table1[[#This Row],[PTAX Rate]]</f>
        <v>0</v>
      </c>
      <c r="M79" s="8" t="s">
        <v>130</v>
      </c>
    </row>
    <row r="80" spans="1:13" x14ac:dyDescent="0.2">
      <c r="A80" s="8">
        <v>69</v>
      </c>
      <c r="B80" s="8" t="s">
        <v>43</v>
      </c>
      <c r="C80" s="9" t="s">
        <v>0</v>
      </c>
      <c r="D80" s="9">
        <v>10</v>
      </c>
      <c r="E80" s="9" t="s">
        <v>9</v>
      </c>
      <c r="F80" s="8" t="s">
        <v>13</v>
      </c>
      <c r="G80" s="8" t="s">
        <v>7</v>
      </c>
      <c r="H80" s="13">
        <v>764834.14</v>
      </c>
      <c r="I80" s="13">
        <v>69530.37</v>
      </c>
      <c r="J80" s="13">
        <v>695303.77</v>
      </c>
      <c r="K80" s="8"/>
      <c r="L80" s="13">
        <f>Table1[[#This Row],[Net Payment]]*Table1[[#This Row],[PTAX Rate]]</f>
        <v>0</v>
      </c>
      <c r="M80" s="8"/>
    </row>
    <row r="81" spans="1:13" x14ac:dyDescent="0.2">
      <c r="A81" s="8">
        <v>101</v>
      </c>
      <c r="B81" s="8" t="s">
        <v>52</v>
      </c>
      <c r="C81" s="9" t="s">
        <v>0</v>
      </c>
      <c r="D81" s="9">
        <v>1</v>
      </c>
      <c r="E81" s="9" t="s">
        <v>9</v>
      </c>
      <c r="F81" s="8" t="s">
        <v>10</v>
      </c>
      <c r="G81" s="8" t="s">
        <v>7</v>
      </c>
      <c r="H81" s="13">
        <v>5390</v>
      </c>
      <c r="I81" s="13">
        <v>490</v>
      </c>
      <c r="J81" s="13">
        <v>4900</v>
      </c>
      <c r="K81" s="8"/>
      <c r="L81" s="13">
        <f>Table1[[#This Row],[Net Payment]]*Table1[[#This Row],[PTAX Rate]]</f>
        <v>0</v>
      </c>
      <c r="M81" s="8" t="s">
        <v>121</v>
      </c>
    </row>
    <row r="82" spans="1:13" ht="32" x14ac:dyDescent="0.2">
      <c r="A82" s="8">
        <v>188</v>
      </c>
      <c r="B82" s="8" t="s">
        <v>83</v>
      </c>
      <c r="C82" s="9" t="s">
        <v>0</v>
      </c>
      <c r="D82" s="9">
        <v>1</v>
      </c>
      <c r="E82" s="9" t="s">
        <v>9</v>
      </c>
      <c r="F82" s="8" t="s">
        <v>13</v>
      </c>
      <c r="G82" s="8" t="s">
        <v>7</v>
      </c>
      <c r="H82" s="13">
        <v>8459.89</v>
      </c>
      <c r="I82" s="13">
        <v>769.08</v>
      </c>
      <c r="J82" s="13">
        <v>7690.81</v>
      </c>
      <c r="K82" s="8"/>
      <c r="L82" s="13">
        <f>Table1[[#This Row],[Net Payment]]*Table1[[#This Row],[PTAX Rate]]</f>
        <v>0</v>
      </c>
      <c r="M82" s="15" t="s">
        <v>131</v>
      </c>
    </row>
    <row r="83" spans="1:13" x14ac:dyDescent="0.2">
      <c r="A83" s="8">
        <v>222</v>
      </c>
      <c r="B83" s="8" t="s">
        <v>94</v>
      </c>
      <c r="C83" s="9" t="s">
        <v>37</v>
      </c>
      <c r="D83" s="9">
        <v>0</v>
      </c>
      <c r="E83" s="9" t="s">
        <v>6</v>
      </c>
      <c r="F83" s="8" t="s">
        <v>18</v>
      </c>
      <c r="G83" s="8" t="s">
        <v>7</v>
      </c>
      <c r="H83" s="13">
        <v>36395.550000000003</v>
      </c>
      <c r="I83" s="13">
        <v>0</v>
      </c>
      <c r="J83" s="13">
        <v>36395.550000000003</v>
      </c>
      <c r="K83" s="16">
        <v>1</v>
      </c>
      <c r="L83" s="13">
        <f>Table1[[#This Row],[Net Payment]]*Table1[[#This Row],[PTAX Rate]]</f>
        <v>36395.550000000003</v>
      </c>
      <c r="M83" s="8"/>
    </row>
    <row r="84" spans="1:13" x14ac:dyDescent="0.2">
      <c r="A84" s="8">
        <v>121</v>
      </c>
      <c r="B84" s="8" t="s">
        <v>44</v>
      </c>
      <c r="C84" s="9" t="s">
        <v>0</v>
      </c>
      <c r="D84" s="9">
        <v>7</v>
      </c>
      <c r="E84" s="9" t="s">
        <v>9</v>
      </c>
      <c r="F84" s="8" t="s">
        <v>13</v>
      </c>
      <c r="G84" s="8" t="s">
        <v>7</v>
      </c>
      <c r="H84" s="13">
        <v>438528.97</v>
      </c>
      <c r="I84" s="13">
        <v>39616.379999999997</v>
      </c>
      <c r="J84" s="13">
        <v>398912.59</v>
      </c>
      <c r="K84" s="8"/>
      <c r="L84" s="13">
        <f>Table1[[#This Row],[Net Payment]]*Table1[[#This Row],[PTAX Rate]]</f>
        <v>0</v>
      </c>
      <c r="M84" s="8"/>
    </row>
    <row r="85" spans="1:13" x14ac:dyDescent="0.2">
      <c r="A85" s="8">
        <v>197</v>
      </c>
      <c r="B85" s="8" t="s">
        <v>87</v>
      </c>
      <c r="C85" s="9" t="s">
        <v>0</v>
      </c>
      <c r="D85" s="9">
        <v>1</v>
      </c>
      <c r="E85" s="9" t="s">
        <v>9</v>
      </c>
      <c r="F85" s="8" t="s">
        <v>10</v>
      </c>
      <c r="G85" s="8" t="s">
        <v>7</v>
      </c>
      <c r="H85" s="13">
        <v>5291</v>
      </c>
      <c r="I85" s="13">
        <v>481</v>
      </c>
      <c r="J85" s="13">
        <v>4810</v>
      </c>
      <c r="K85" s="8"/>
      <c r="L85" s="13">
        <f>Table1[[#This Row],[Net Payment]]*Table1[[#This Row],[PTAX Rate]]</f>
        <v>0</v>
      </c>
      <c r="M85" s="8" t="s">
        <v>121</v>
      </c>
    </row>
    <row r="86" spans="1:13" x14ac:dyDescent="0.2">
      <c r="A86" s="8">
        <v>75</v>
      </c>
      <c r="B86" s="8" t="s">
        <v>45</v>
      </c>
      <c r="C86" s="9" t="s">
        <v>0</v>
      </c>
      <c r="D86" s="9">
        <v>1</v>
      </c>
      <c r="E86" s="9" t="s">
        <v>9</v>
      </c>
      <c r="F86" s="8" t="s">
        <v>13</v>
      </c>
      <c r="G86" s="8" t="s">
        <v>7</v>
      </c>
      <c r="H86" s="13">
        <v>110369.41</v>
      </c>
      <c r="I86" s="13">
        <v>10033.51</v>
      </c>
      <c r="J86" s="13">
        <v>100335.9</v>
      </c>
      <c r="K86" s="8"/>
      <c r="L86" s="13">
        <f>Table1[[#This Row],[Net Payment]]*Table1[[#This Row],[PTAX Rate]]</f>
        <v>0</v>
      </c>
      <c r="M86" s="8"/>
    </row>
    <row r="87" spans="1:13" x14ac:dyDescent="0.2">
      <c r="A87" s="8">
        <v>293</v>
      </c>
      <c r="B87" s="8" t="s">
        <v>105</v>
      </c>
      <c r="C87" s="9" t="s">
        <v>0</v>
      </c>
      <c r="D87" s="9">
        <v>9</v>
      </c>
      <c r="E87" s="9" t="s">
        <v>9</v>
      </c>
      <c r="F87" s="8" t="s">
        <v>13</v>
      </c>
      <c r="G87" s="8" t="s">
        <v>7</v>
      </c>
      <c r="H87" s="13">
        <v>5809.65</v>
      </c>
      <c r="I87" s="13">
        <v>528.15</v>
      </c>
      <c r="J87" s="13">
        <v>5281.5</v>
      </c>
      <c r="K87" s="8"/>
      <c r="L87" s="13">
        <f>Table1[[#This Row],[Net Payment]]*Table1[[#This Row],[PTAX Rate]]</f>
        <v>0</v>
      </c>
      <c r="M87" s="8"/>
    </row>
    <row r="88" spans="1:13" x14ac:dyDescent="0.2">
      <c r="A88" s="8">
        <v>204</v>
      </c>
      <c r="B88" s="8" t="s">
        <v>89</v>
      </c>
      <c r="C88" s="9" t="s">
        <v>37</v>
      </c>
      <c r="D88" s="9">
        <v>0</v>
      </c>
      <c r="E88" s="9" t="s">
        <v>6</v>
      </c>
      <c r="F88" s="8" t="s">
        <v>10</v>
      </c>
      <c r="G88" s="8" t="s">
        <v>7</v>
      </c>
      <c r="H88" s="13">
        <v>8436.2800000000007</v>
      </c>
      <c r="I88" s="13">
        <v>-20.28</v>
      </c>
      <c r="J88" s="13">
        <v>8456.56</v>
      </c>
      <c r="K88" s="16"/>
      <c r="L88" s="13">
        <f>Table1[[#This Row],[Net Payment]]*Table1[[#This Row],[PTAX Rate]]</f>
        <v>0</v>
      </c>
      <c r="M88" s="8" t="s">
        <v>121</v>
      </c>
    </row>
    <row r="89" spans="1:13" x14ac:dyDescent="0.2">
      <c r="A89" s="8">
        <v>41</v>
      </c>
      <c r="B89" s="8" t="s">
        <v>28</v>
      </c>
      <c r="C89" s="9" t="s">
        <v>0</v>
      </c>
      <c r="D89" s="9">
        <v>11</v>
      </c>
      <c r="E89" s="9" t="s">
        <v>9</v>
      </c>
      <c r="F89" s="8" t="s">
        <v>13</v>
      </c>
      <c r="G89" s="8" t="s">
        <v>7</v>
      </c>
      <c r="H89" s="13">
        <v>1008521.28</v>
      </c>
      <c r="I89" s="13">
        <v>91684.55</v>
      </c>
      <c r="J89" s="13">
        <v>916836.73</v>
      </c>
      <c r="K89" s="8"/>
      <c r="L89" s="13">
        <f>Table1[[#This Row],[Net Payment]]*Table1[[#This Row],[PTAX Rate]]</f>
        <v>0</v>
      </c>
      <c r="M89" s="8"/>
    </row>
    <row r="90" spans="1:13" x14ac:dyDescent="0.2">
      <c r="A90" s="8">
        <v>78</v>
      </c>
      <c r="B90" s="8" t="s">
        <v>46</v>
      </c>
      <c r="C90" s="9" t="s">
        <v>8</v>
      </c>
      <c r="D90" s="9">
        <v>1</v>
      </c>
      <c r="E90" s="9" t="s">
        <v>9</v>
      </c>
      <c r="F90" s="8" t="s">
        <v>10</v>
      </c>
      <c r="G90" s="8" t="s">
        <v>7</v>
      </c>
      <c r="H90" s="13">
        <v>6171.05</v>
      </c>
      <c r="I90" s="13">
        <v>561</v>
      </c>
      <c r="J90" s="13">
        <v>5610.05</v>
      </c>
      <c r="K90" s="8"/>
      <c r="L90" s="13">
        <f>Table1[[#This Row],[Net Payment]]*Table1[[#This Row],[PTAX Rate]]</f>
        <v>0</v>
      </c>
      <c r="M90" s="8" t="s">
        <v>121</v>
      </c>
    </row>
    <row r="91" spans="1:13" x14ac:dyDescent="0.2">
      <c r="H91" s="20">
        <f>SUBTOTAL(109,Table1[Gross Payment])</f>
        <v>13421921.68</v>
      </c>
      <c r="I91" s="20">
        <f>SUBTOTAL(109,Table1[GST paid])</f>
        <v>1194493.5099999998</v>
      </c>
      <c r="J91" s="20">
        <f>SUBTOTAL(109,Table1[Net Payment])</f>
        <v>12227428.170000002</v>
      </c>
      <c r="K91" s="21"/>
      <c r="L91" s="20">
        <f>SUBTOTAL(109,Table1[PTAX Payable])</f>
        <v>752595.10349999997</v>
      </c>
      <c r="M91" s="22"/>
    </row>
    <row r="92" spans="1:13" x14ac:dyDescent="0.2">
      <c r="H92" s="23"/>
      <c r="I92" s="23"/>
      <c r="J92" s="23"/>
      <c r="K92" s="23"/>
      <c r="L92" s="23"/>
      <c r="M92" s="22"/>
    </row>
    <row r="93" spans="1:13" x14ac:dyDescent="0.2">
      <c r="H93" s="23"/>
      <c r="I93" s="23"/>
      <c r="J93" s="23"/>
      <c r="K93" s="23"/>
      <c r="L93" s="23"/>
      <c r="M93" s="22"/>
    </row>
    <row r="94" spans="1:13" x14ac:dyDescent="0.2">
      <c r="H94" s="23"/>
      <c r="I94" s="23"/>
      <c r="J94" s="23"/>
      <c r="K94" s="23"/>
      <c r="L94" s="23"/>
      <c r="M94" s="22"/>
    </row>
    <row r="95" spans="1:13" x14ac:dyDescent="0.2">
      <c r="H95" s="23"/>
      <c r="I95" s="23"/>
      <c r="J95" s="23"/>
      <c r="K95" s="23"/>
      <c r="L95" s="23"/>
      <c r="M95" s="22"/>
    </row>
    <row r="96" spans="1:13" x14ac:dyDescent="0.2">
      <c r="H96" s="23"/>
      <c r="I96" s="23"/>
      <c r="J96" s="23"/>
      <c r="K96" s="23"/>
      <c r="L96" s="23"/>
      <c r="M96" s="22"/>
    </row>
    <row r="97" spans="8:13" x14ac:dyDescent="0.2">
      <c r="H97" s="23"/>
      <c r="I97" s="23"/>
      <c r="J97" s="23"/>
      <c r="K97" s="23"/>
      <c r="L97" s="23"/>
      <c r="M97" s="22"/>
    </row>
    <row r="98" spans="8:13" x14ac:dyDescent="0.2">
      <c r="H98" s="23"/>
      <c r="I98" s="23"/>
      <c r="J98" s="23"/>
      <c r="K98" s="23"/>
      <c r="L98" s="23"/>
      <c r="M98" s="22"/>
    </row>
    <row r="99" spans="8:13" x14ac:dyDescent="0.2">
      <c r="H99" s="23"/>
      <c r="I99" s="23"/>
      <c r="J99" s="23"/>
      <c r="K99" s="23"/>
      <c r="L99" s="23"/>
      <c r="M99" s="22"/>
    </row>
    <row r="100" spans="8:13" x14ac:dyDescent="0.2">
      <c r="H100" s="23"/>
      <c r="I100" s="23"/>
      <c r="J100" s="23"/>
      <c r="K100" s="23"/>
      <c r="L100" s="23"/>
      <c r="M100" s="22"/>
    </row>
    <row r="101" spans="8:13" x14ac:dyDescent="0.2">
      <c r="H101" s="23"/>
      <c r="I101" s="23"/>
      <c r="J101" s="23"/>
      <c r="K101" s="23"/>
      <c r="L101" s="23"/>
      <c r="M101" s="22"/>
    </row>
    <row r="102" spans="8:13" x14ac:dyDescent="0.2">
      <c r="H102" s="23"/>
      <c r="I102" s="23"/>
      <c r="J102" s="23"/>
      <c r="K102" s="23"/>
      <c r="L102" s="23"/>
      <c r="M102" s="22"/>
    </row>
    <row r="103" spans="8:13" x14ac:dyDescent="0.2">
      <c r="H103" s="23"/>
      <c r="I103" s="23"/>
      <c r="J103" s="23"/>
      <c r="K103" s="23"/>
      <c r="L103" s="23"/>
      <c r="M103" s="22"/>
    </row>
    <row r="104" spans="8:13" x14ac:dyDescent="0.2">
      <c r="H104" s="23"/>
      <c r="I104" s="23"/>
      <c r="J104" s="23"/>
      <c r="K104" s="23"/>
      <c r="L104" s="23"/>
      <c r="M104" s="22"/>
    </row>
    <row r="105" spans="8:13" x14ac:dyDescent="0.2">
      <c r="H105" s="23"/>
      <c r="I105" s="23"/>
      <c r="J105" s="23"/>
      <c r="K105" s="23"/>
      <c r="L105" s="23"/>
      <c r="M105" s="22"/>
    </row>
    <row r="106" spans="8:13" x14ac:dyDescent="0.2">
      <c r="H106" s="23"/>
      <c r="I106" s="23"/>
      <c r="J106" s="23"/>
      <c r="K106" s="23"/>
      <c r="L106" s="23"/>
      <c r="M106" s="22"/>
    </row>
    <row r="107" spans="8:13" x14ac:dyDescent="0.2">
      <c r="H107" s="23"/>
      <c r="I107" s="23"/>
      <c r="J107" s="23"/>
      <c r="K107" s="23"/>
      <c r="L107" s="23"/>
      <c r="M107" s="22"/>
    </row>
    <row r="108" spans="8:13" x14ac:dyDescent="0.2">
      <c r="H108" s="23"/>
      <c r="I108" s="23"/>
      <c r="J108" s="23"/>
      <c r="K108" s="23"/>
      <c r="L108" s="23"/>
      <c r="M108" s="22"/>
    </row>
    <row r="109" spans="8:13" x14ac:dyDescent="0.2">
      <c r="H109" s="23"/>
      <c r="I109" s="23"/>
      <c r="J109" s="23"/>
      <c r="K109" s="23"/>
      <c r="L109" s="23"/>
      <c r="M109" s="22"/>
    </row>
    <row r="110" spans="8:13" x14ac:dyDescent="0.2">
      <c r="H110" s="23"/>
      <c r="I110" s="23"/>
      <c r="J110" s="23"/>
      <c r="K110" s="23"/>
      <c r="L110" s="23"/>
      <c r="M110" s="22"/>
    </row>
    <row r="111" spans="8:13" x14ac:dyDescent="0.2">
      <c r="H111" s="23"/>
      <c r="I111" s="23"/>
      <c r="J111" s="23"/>
      <c r="K111" s="23"/>
      <c r="L111" s="23"/>
      <c r="M111" s="22"/>
    </row>
    <row r="112" spans="8:13" x14ac:dyDescent="0.2">
      <c r="H112" s="23"/>
      <c r="I112" s="23"/>
      <c r="J112" s="23"/>
      <c r="K112" s="23"/>
      <c r="L112" s="23"/>
      <c r="M112" s="22"/>
    </row>
    <row r="113" spans="8:13" x14ac:dyDescent="0.2">
      <c r="H113" s="23"/>
      <c r="I113" s="23"/>
      <c r="J113" s="23"/>
      <c r="K113" s="23"/>
      <c r="L113" s="23"/>
      <c r="M113" s="22"/>
    </row>
    <row r="114" spans="8:13" x14ac:dyDescent="0.2">
      <c r="H114" s="23"/>
      <c r="I114" s="23"/>
      <c r="J114" s="23"/>
      <c r="K114" s="23"/>
      <c r="L114" s="23"/>
      <c r="M114" s="22"/>
    </row>
    <row r="115" spans="8:13" x14ac:dyDescent="0.2">
      <c r="H115" s="23"/>
      <c r="I115" s="23"/>
      <c r="J115" s="23"/>
      <c r="K115" s="23"/>
      <c r="L115" s="23"/>
      <c r="M115" s="22"/>
    </row>
    <row r="116" spans="8:13" x14ac:dyDescent="0.2">
      <c r="H116" s="23"/>
      <c r="I116" s="23"/>
      <c r="J116" s="23"/>
      <c r="K116" s="23"/>
      <c r="L116" s="23"/>
      <c r="M116" s="22"/>
    </row>
    <row r="117" spans="8:13" x14ac:dyDescent="0.2">
      <c r="H117" s="23"/>
      <c r="I117" s="23"/>
      <c r="J117" s="23"/>
      <c r="K117" s="23"/>
      <c r="L117" s="23"/>
      <c r="M117" s="22"/>
    </row>
    <row r="118" spans="8:13" x14ac:dyDescent="0.2">
      <c r="H118" s="23"/>
      <c r="I118" s="23"/>
      <c r="J118" s="23"/>
      <c r="K118" s="23"/>
      <c r="L118" s="23"/>
      <c r="M118" s="22"/>
    </row>
    <row r="119" spans="8:13" x14ac:dyDescent="0.2">
      <c r="H119" s="23"/>
      <c r="I119" s="23"/>
      <c r="J119" s="23"/>
      <c r="K119" s="23"/>
      <c r="L119" s="23"/>
      <c r="M119" s="22"/>
    </row>
    <row r="120" spans="8:13" x14ac:dyDescent="0.2">
      <c r="H120" s="23"/>
      <c r="I120" s="23"/>
      <c r="J120" s="23"/>
      <c r="K120" s="23"/>
      <c r="L120" s="23"/>
      <c r="M120" s="22"/>
    </row>
    <row r="121" spans="8:13" x14ac:dyDescent="0.2">
      <c r="H121" s="23"/>
      <c r="I121" s="23"/>
      <c r="J121" s="23"/>
      <c r="K121" s="23"/>
      <c r="L121" s="23"/>
      <c r="M121" s="22"/>
    </row>
    <row r="122" spans="8:13" x14ac:dyDescent="0.2">
      <c r="H122" s="23"/>
      <c r="I122" s="23"/>
      <c r="J122" s="23"/>
      <c r="K122" s="23"/>
      <c r="L122" s="23"/>
      <c r="M122" s="22"/>
    </row>
    <row r="123" spans="8:13" x14ac:dyDescent="0.2">
      <c r="H123" s="23"/>
      <c r="I123" s="23"/>
      <c r="J123" s="23"/>
      <c r="K123" s="23"/>
      <c r="L123" s="23"/>
      <c r="M123" s="22"/>
    </row>
    <row r="124" spans="8:13" x14ac:dyDescent="0.2">
      <c r="H124" s="23"/>
      <c r="I124" s="23"/>
      <c r="J124" s="23"/>
      <c r="K124" s="23"/>
      <c r="L124" s="23"/>
      <c r="M124" s="22"/>
    </row>
    <row r="125" spans="8:13" x14ac:dyDescent="0.2">
      <c r="H125" s="23"/>
      <c r="I125" s="23"/>
      <c r="J125" s="23"/>
      <c r="K125" s="23"/>
      <c r="L125" s="23"/>
      <c r="M125" s="22"/>
    </row>
    <row r="126" spans="8:13" x14ac:dyDescent="0.2">
      <c r="H126" s="23"/>
      <c r="I126" s="23"/>
      <c r="J126" s="23"/>
      <c r="K126" s="23"/>
      <c r="L126" s="23"/>
      <c r="M126" s="22"/>
    </row>
    <row r="127" spans="8:13" x14ac:dyDescent="0.2">
      <c r="H127" s="23"/>
      <c r="I127" s="23"/>
      <c r="J127" s="23"/>
      <c r="K127" s="23"/>
      <c r="L127" s="23"/>
      <c r="M127" s="22"/>
    </row>
    <row r="128" spans="8:13" x14ac:dyDescent="0.2">
      <c r="H128" s="23"/>
      <c r="I128" s="23"/>
      <c r="J128" s="23"/>
      <c r="K128" s="23"/>
      <c r="L128" s="23"/>
      <c r="M128" s="22"/>
    </row>
    <row r="129" spans="8:13" x14ac:dyDescent="0.2">
      <c r="H129" s="23"/>
      <c r="I129" s="23"/>
      <c r="J129" s="23"/>
      <c r="K129" s="23"/>
      <c r="L129" s="23"/>
      <c r="M129" s="22"/>
    </row>
    <row r="130" spans="8:13" x14ac:dyDescent="0.2">
      <c r="H130" s="23"/>
      <c r="I130" s="23"/>
      <c r="J130" s="23"/>
      <c r="K130" s="23"/>
      <c r="L130" s="23"/>
      <c r="M130" s="22"/>
    </row>
    <row r="131" spans="8:13" x14ac:dyDescent="0.2">
      <c r="H131" s="23"/>
      <c r="I131" s="23"/>
      <c r="J131" s="23"/>
      <c r="K131" s="23"/>
      <c r="L131" s="23"/>
      <c r="M131" s="22"/>
    </row>
    <row r="132" spans="8:13" x14ac:dyDescent="0.2">
      <c r="H132" s="23"/>
      <c r="I132" s="23"/>
      <c r="J132" s="23"/>
      <c r="K132" s="23"/>
      <c r="L132" s="23"/>
      <c r="M132" s="22"/>
    </row>
    <row r="133" spans="8:13" x14ac:dyDescent="0.2">
      <c r="H133" s="23"/>
      <c r="I133" s="23"/>
      <c r="J133" s="23"/>
      <c r="K133" s="23"/>
      <c r="L133" s="23"/>
      <c r="M133" s="22"/>
    </row>
    <row r="134" spans="8:13" x14ac:dyDescent="0.2">
      <c r="H134" s="23"/>
      <c r="I134" s="23"/>
      <c r="J134" s="23"/>
      <c r="K134" s="23"/>
      <c r="L134" s="23"/>
      <c r="M134" s="22"/>
    </row>
    <row r="135" spans="8:13" x14ac:dyDescent="0.2">
      <c r="H135" s="23"/>
      <c r="I135" s="23"/>
      <c r="J135" s="23"/>
      <c r="K135" s="23"/>
      <c r="L135" s="23"/>
      <c r="M135" s="22"/>
    </row>
    <row r="136" spans="8:13" x14ac:dyDescent="0.2">
      <c r="H136" s="23"/>
      <c r="I136" s="23"/>
      <c r="J136" s="23"/>
      <c r="K136" s="23"/>
      <c r="L136" s="23"/>
      <c r="M136" s="22"/>
    </row>
    <row r="137" spans="8:13" x14ac:dyDescent="0.2">
      <c r="H137" s="23"/>
      <c r="I137" s="23"/>
      <c r="J137" s="23"/>
      <c r="K137" s="23"/>
      <c r="L137" s="23"/>
      <c r="M137" s="22"/>
    </row>
    <row r="138" spans="8:13" x14ac:dyDescent="0.2">
      <c r="H138" s="23"/>
      <c r="I138" s="23"/>
      <c r="J138" s="23"/>
      <c r="K138" s="23"/>
      <c r="L138" s="23"/>
      <c r="M138" s="22"/>
    </row>
    <row r="139" spans="8:13" x14ac:dyDescent="0.2">
      <c r="H139" s="23"/>
      <c r="I139" s="23"/>
      <c r="J139" s="23"/>
      <c r="K139" s="23"/>
      <c r="L139" s="23"/>
      <c r="M139" s="22"/>
    </row>
    <row r="140" spans="8:13" x14ac:dyDescent="0.2">
      <c r="H140" s="23"/>
      <c r="I140" s="23"/>
      <c r="J140" s="23"/>
      <c r="K140" s="23"/>
      <c r="L140" s="23"/>
      <c r="M140" s="22"/>
    </row>
    <row r="141" spans="8:13" x14ac:dyDescent="0.2">
      <c r="H141" s="23"/>
      <c r="I141" s="23"/>
      <c r="J141" s="23"/>
      <c r="K141" s="23"/>
      <c r="L141" s="23"/>
      <c r="M141" s="22"/>
    </row>
    <row r="142" spans="8:13" x14ac:dyDescent="0.2">
      <c r="H142" s="23"/>
      <c r="I142" s="23"/>
      <c r="J142" s="23"/>
      <c r="K142" s="23"/>
      <c r="L142" s="23"/>
      <c r="M142" s="22"/>
    </row>
    <row r="143" spans="8:13" x14ac:dyDescent="0.2">
      <c r="H143" s="23"/>
      <c r="I143" s="23"/>
      <c r="J143" s="23"/>
      <c r="K143" s="23"/>
      <c r="L143" s="23"/>
      <c r="M143" s="22"/>
    </row>
    <row r="144" spans="8:13" x14ac:dyDescent="0.2">
      <c r="H144" s="23"/>
      <c r="I144" s="23"/>
      <c r="J144" s="23"/>
      <c r="K144" s="23"/>
      <c r="L144" s="23"/>
      <c r="M144" s="22"/>
    </row>
    <row r="145" spans="8:13" x14ac:dyDescent="0.2">
      <c r="H145" s="23"/>
      <c r="I145" s="23"/>
      <c r="J145" s="23"/>
      <c r="K145" s="23"/>
      <c r="L145" s="23"/>
      <c r="M145" s="22"/>
    </row>
    <row r="146" spans="8:13" x14ac:dyDescent="0.2">
      <c r="H146" s="23"/>
      <c r="I146" s="23"/>
      <c r="J146" s="23"/>
      <c r="K146" s="23"/>
      <c r="L146" s="23"/>
      <c r="M146" s="22"/>
    </row>
    <row r="147" spans="8:13" x14ac:dyDescent="0.2">
      <c r="H147" s="23"/>
      <c r="I147" s="23"/>
      <c r="J147" s="23"/>
      <c r="K147" s="23"/>
      <c r="L147" s="23"/>
      <c r="M147" s="22"/>
    </row>
    <row r="148" spans="8:13" x14ac:dyDescent="0.2">
      <c r="H148" s="23"/>
      <c r="I148" s="23"/>
      <c r="J148" s="23"/>
      <c r="K148" s="23"/>
      <c r="L148" s="23"/>
      <c r="M148" s="22"/>
    </row>
    <row r="149" spans="8:13" x14ac:dyDescent="0.2">
      <c r="H149" s="23"/>
      <c r="I149" s="23"/>
      <c r="J149" s="23"/>
      <c r="K149" s="23"/>
      <c r="L149" s="23"/>
      <c r="M149" s="22"/>
    </row>
    <row r="150" spans="8:13" x14ac:dyDescent="0.2">
      <c r="H150" s="23"/>
      <c r="I150" s="23"/>
      <c r="J150" s="23"/>
      <c r="K150" s="23"/>
      <c r="L150" s="23"/>
      <c r="M150" s="22"/>
    </row>
    <row r="151" spans="8:13" x14ac:dyDescent="0.2">
      <c r="H151" s="23"/>
      <c r="I151" s="23"/>
      <c r="J151" s="23"/>
      <c r="K151" s="23"/>
      <c r="L151" s="23"/>
      <c r="M151" s="22"/>
    </row>
    <row r="152" spans="8:13" x14ac:dyDescent="0.2">
      <c r="H152" s="23"/>
      <c r="I152" s="23"/>
      <c r="J152" s="23"/>
      <c r="K152" s="23"/>
      <c r="L152" s="23"/>
      <c r="M152" s="22"/>
    </row>
    <row r="153" spans="8:13" x14ac:dyDescent="0.2">
      <c r="H153" s="23"/>
      <c r="I153" s="23"/>
      <c r="J153" s="23"/>
      <c r="K153" s="23"/>
      <c r="L153" s="23"/>
      <c r="M153" s="22"/>
    </row>
    <row r="154" spans="8:13" x14ac:dyDescent="0.2">
      <c r="H154" s="23"/>
      <c r="I154" s="23"/>
      <c r="J154" s="23"/>
      <c r="K154" s="23"/>
      <c r="L154" s="23"/>
      <c r="M154" s="22"/>
    </row>
    <row r="155" spans="8:13" x14ac:dyDescent="0.2">
      <c r="H155" s="23"/>
      <c r="I155" s="23"/>
      <c r="J155" s="23"/>
      <c r="K155" s="23"/>
      <c r="L155" s="23"/>
      <c r="M155" s="22"/>
    </row>
    <row r="156" spans="8:13" x14ac:dyDescent="0.2">
      <c r="H156" s="23"/>
      <c r="I156" s="23"/>
      <c r="J156" s="23"/>
      <c r="K156" s="23"/>
      <c r="L156" s="23"/>
      <c r="M156" s="22"/>
    </row>
    <row r="157" spans="8:13" x14ac:dyDescent="0.2">
      <c r="H157" s="23"/>
      <c r="I157" s="23"/>
      <c r="J157" s="23"/>
      <c r="K157" s="23"/>
      <c r="L157" s="23"/>
      <c r="M157" s="22"/>
    </row>
    <row r="158" spans="8:13" x14ac:dyDescent="0.2">
      <c r="H158" s="23"/>
      <c r="I158" s="23"/>
      <c r="J158" s="23"/>
      <c r="K158" s="23"/>
      <c r="L158" s="23"/>
      <c r="M158" s="22"/>
    </row>
    <row r="159" spans="8:13" x14ac:dyDescent="0.2">
      <c r="H159" s="23"/>
      <c r="I159" s="23"/>
      <c r="J159" s="23"/>
      <c r="K159" s="23"/>
      <c r="L159" s="23"/>
      <c r="M159" s="22"/>
    </row>
    <row r="160" spans="8:13" x14ac:dyDescent="0.2">
      <c r="H160" s="23"/>
      <c r="I160" s="23"/>
      <c r="J160" s="23"/>
      <c r="K160" s="23"/>
      <c r="L160" s="23"/>
      <c r="M160" s="22"/>
    </row>
    <row r="161" spans="8:13" x14ac:dyDescent="0.2">
      <c r="H161" s="23"/>
      <c r="I161" s="23"/>
      <c r="J161" s="23"/>
      <c r="K161" s="23"/>
      <c r="L161" s="23"/>
      <c r="M161" s="22"/>
    </row>
    <row r="162" spans="8:13" x14ac:dyDescent="0.2">
      <c r="H162" s="23"/>
      <c r="I162" s="23"/>
      <c r="J162" s="23"/>
      <c r="K162" s="23"/>
      <c r="L162" s="23"/>
      <c r="M162" s="22"/>
    </row>
    <row r="163" spans="8:13" x14ac:dyDescent="0.2">
      <c r="H163" s="23"/>
      <c r="I163" s="23"/>
      <c r="J163" s="23"/>
      <c r="K163" s="23"/>
      <c r="L163" s="23"/>
      <c r="M163" s="22"/>
    </row>
    <row r="164" spans="8:13" x14ac:dyDescent="0.2">
      <c r="H164" s="23"/>
      <c r="I164" s="23"/>
      <c r="J164" s="23"/>
      <c r="K164" s="23"/>
      <c r="L164" s="23"/>
      <c r="M164" s="22"/>
    </row>
    <row r="165" spans="8:13" x14ac:dyDescent="0.2">
      <c r="H165" s="23"/>
      <c r="I165" s="23"/>
      <c r="J165" s="23"/>
      <c r="K165" s="23"/>
      <c r="L165" s="23"/>
      <c r="M165" s="22"/>
    </row>
    <row r="166" spans="8:13" x14ac:dyDescent="0.2">
      <c r="H166" s="23"/>
      <c r="I166" s="23"/>
      <c r="J166" s="23"/>
      <c r="K166" s="23"/>
      <c r="L166" s="23"/>
      <c r="M166" s="22"/>
    </row>
    <row r="167" spans="8:13" x14ac:dyDescent="0.2">
      <c r="H167" s="23"/>
      <c r="I167" s="23"/>
      <c r="J167" s="23"/>
      <c r="K167" s="23"/>
      <c r="L167" s="23"/>
      <c r="M167" s="22"/>
    </row>
    <row r="168" spans="8:13" x14ac:dyDescent="0.2">
      <c r="H168" s="23"/>
      <c r="I168" s="23"/>
      <c r="J168" s="23"/>
      <c r="K168" s="23"/>
      <c r="L168" s="23"/>
      <c r="M168" s="22"/>
    </row>
    <row r="169" spans="8:13" x14ac:dyDescent="0.2">
      <c r="H169" s="23"/>
      <c r="I169" s="23"/>
      <c r="J169" s="23"/>
      <c r="K169" s="23"/>
      <c r="L169" s="23"/>
      <c r="M169" s="22"/>
    </row>
    <row r="170" spans="8:13" x14ac:dyDescent="0.2">
      <c r="H170" s="23"/>
      <c r="I170" s="23"/>
      <c r="J170" s="23"/>
      <c r="K170" s="23"/>
      <c r="L170" s="23"/>
      <c r="M170" s="22"/>
    </row>
    <row r="171" spans="8:13" x14ac:dyDescent="0.2">
      <c r="H171" s="23"/>
      <c r="I171" s="23"/>
      <c r="J171" s="23"/>
      <c r="K171" s="23"/>
      <c r="L171" s="23"/>
      <c r="M171" s="22"/>
    </row>
    <row r="172" spans="8:13" x14ac:dyDescent="0.2">
      <c r="H172" s="23"/>
      <c r="I172" s="23"/>
      <c r="J172" s="23"/>
      <c r="K172" s="23"/>
      <c r="L172" s="23"/>
      <c r="M172" s="22"/>
    </row>
    <row r="173" spans="8:13" x14ac:dyDescent="0.2">
      <c r="H173" s="23"/>
      <c r="I173" s="23"/>
      <c r="J173" s="23"/>
      <c r="K173" s="23"/>
      <c r="L173" s="23"/>
      <c r="M173" s="22"/>
    </row>
    <row r="174" spans="8:13" x14ac:dyDescent="0.2">
      <c r="H174" s="23"/>
      <c r="I174" s="23"/>
      <c r="J174" s="23"/>
      <c r="K174" s="23"/>
      <c r="L174" s="23"/>
      <c r="M174" s="22"/>
    </row>
    <row r="175" spans="8:13" x14ac:dyDescent="0.2">
      <c r="H175" s="23"/>
      <c r="I175" s="23"/>
      <c r="J175" s="23"/>
      <c r="K175" s="23"/>
      <c r="L175" s="23"/>
      <c r="M175" s="22"/>
    </row>
    <row r="176" spans="8:13" x14ac:dyDescent="0.2">
      <c r="H176" s="23"/>
      <c r="I176" s="23"/>
      <c r="J176" s="23"/>
      <c r="K176" s="23"/>
      <c r="L176" s="23"/>
      <c r="M176" s="22"/>
    </row>
    <row r="177" spans="8:13" x14ac:dyDescent="0.2">
      <c r="H177" s="23"/>
      <c r="I177" s="23"/>
      <c r="J177" s="23"/>
      <c r="K177" s="23"/>
      <c r="L177" s="23"/>
      <c r="M177" s="22"/>
    </row>
    <row r="178" spans="8:13" x14ac:dyDescent="0.2">
      <c r="H178" s="23"/>
      <c r="I178" s="23"/>
      <c r="J178" s="23"/>
      <c r="K178" s="23"/>
      <c r="L178" s="23"/>
      <c r="M178" s="22"/>
    </row>
    <row r="179" spans="8:13" x14ac:dyDescent="0.2">
      <c r="H179" s="23"/>
      <c r="I179" s="23"/>
      <c r="J179" s="23"/>
      <c r="K179" s="23"/>
      <c r="L179" s="23"/>
      <c r="M179" s="22"/>
    </row>
    <row r="180" spans="8:13" x14ac:dyDescent="0.2">
      <c r="H180" s="23"/>
      <c r="I180" s="23"/>
      <c r="J180" s="23"/>
      <c r="K180" s="23"/>
      <c r="L180" s="23"/>
      <c r="M180" s="22"/>
    </row>
    <row r="181" spans="8:13" x14ac:dyDescent="0.2">
      <c r="H181" s="23"/>
      <c r="I181" s="23"/>
      <c r="J181" s="23"/>
      <c r="K181" s="23"/>
      <c r="L181" s="23"/>
      <c r="M181" s="22"/>
    </row>
    <row r="182" spans="8:13" x14ac:dyDescent="0.2">
      <c r="H182" s="23"/>
      <c r="I182" s="23"/>
      <c r="J182" s="23"/>
      <c r="K182" s="23"/>
      <c r="L182" s="23"/>
      <c r="M182" s="22"/>
    </row>
    <row r="183" spans="8:13" x14ac:dyDescent="0.2">
      <c r="H183" s="23"/>
      <c r="I183" s="23"/>
      <c r="J183" s="23"/>
      <c r="K183" s="23"/>
      <c r="L183" s="23"/>
      <c r="M183" s="22"/>
    </row>
    <row r="184" spans="8:13" x14ac:dyDescent="0.2">
      <c r="H184" s="23"/>
      <c r="I184" s="23"/>
      <c r="J184" s="23"/>
      <c r="K184" s="23"/>
      <c r="L184" s="23"/>
      <c r="M184" s="22"/>
    </row>
    <row r="185" spans="8:13" x14ac:dyDescent="0.2">
      <c r="H185" s="23"/>
      <c r="I185" s="23"/>
      <c r="J185" s="23"/>
      <c r="K185" s="23"/>
      <c r="L185" s="23"/>
      <c r="M185" s="22"/>
    </row>
    <row r="186" spans="8:13" x14ac:dyDescent="0.2">
      <c r="H186" s="23"/>
      <c r="I186" s="23"/>
      <c r="J186" s="23"/>
      <c r="K186" s="23"/>
      <c r="L186" s="23"/>
      <c r="M186" s="22"/>
    </row>
    <row r="187" spans="8:13" x14ac:dyDescent="0.2">
      <c r="H187" s="23"/>
      <c r="I187" s="23"/>
      <c r="J187" s="23"/>
      <c r="K187" s="23"/>
      <c r="L187" s="23"/>
      <c r="M187" s="22"/>
    </row>
    <row r="188" spans="8:13" x14ac:dyDescent="0.2">
      <c r="H188" s="23"/>
      <c r="I188" s="23"/>
      <c r="J188" s="23"/>
      <c r="K188" s="23"/>
      <c r="L188" s="23"/>
      <c r="M188" s="22"/>
    </row>
    <row r="189" spans="8:13" x14ac:dyDescent="0.2">
      <c r="H189" s="23"/>
      <c r="I189" s="23"/>
      <c r="J189" s="23"/>
      <c r="K189" s="23"/>
      <c r="L189" s="23"/>
      <c r="M189" s="22"/>
    </row>
    <row r="190" spans="8:13" x14ac:dyDescent="0.2">
      <c r="H190" s="23"/>
      <c r="I190" s="23"/>
      <c r="J190" s="23"/>
      <c r="K190" s="23"/>
      <c r="L190" s="23"/>
      <c r="M190" s="22"/>
    </row>
    <row r="191" spans="8:13" x14ac:dyDescent="0.2">
      <c r="H191" s="23"/>
      <c r="I191" s="23"/>
      <c r="J191" s="23"/>
      <c r="K191" s="23"/>
      <c r="L191" s="23"/>
      <c r="M191" s="22"/>
    </row>
    <row r="192" spans="8:13" x14ac:dyDescent="0.2">
      <c r="H192" s="23"/>
      <c r="I192" s="23"/>
      <c r="J192" s="23"/>
      <c r="K192" s="23"/>
      <c r="L192" s="23"/>
      <c r="M192" s="22"/>
    </row>
    <row r="193" spans="8:13" x14ac:dyDescent="0.2">
      <c r="H193" s="23"/>
      <c r="I193" s="23"/>
      <c r="J193" s="23"/>
      <c r="K193" s="23"/>
      <c r="L193" s="23"/>
      <c r="M193" s="22"/>
    </row>
    <row r="194" spans="8:13" x14ac:dyDescent="0.2">
      <c r="H194" s="23"/>
      <c r="I194" s="23"/>
      <c r="J194" s="23"/>
      <c r="K194" s="23"/>
      <c r="L194" s="23"/>
      <c r="M194" s="22"/>
    </row>
    <row r="195" spans="8:13" x14ac:dyDescent="0.2">
      <c r="H195" s="23"/>
      <c r="I195" s="23"/>
      <c r="J195" s="23"/>
      <c r="K195" s="23"/>
      <c r="L195" s="23"/>
      <c r="M195" s="22"/>
    </row>
    <row r="196" spans="8:13" x14ac:dyDescent="0.2">
      <c r="H196" s="23"/>
      <c r="I196" s="23"/>
      <c r="J196" s="23"/>
      <c r="K196" s="23"/>
      <c r="L196" s="23"/>
      <c r="M196" s="22"/>
    </row>
    <row r="197" spans="8:13" x14ac:dyDescent="0.2">
      <c r="H197" s="23"/>
      <c r="I197" s="23"/>
      <c r="J197" s="23"/>
      <c r="K197" s="23"/>
      <c r="L197" s="23"/>
      <c r="M197" s="22"/>
    </row>
    <row r="198" spans="8:13" x14ac:dyDescent="0.2">
      <c r="H198" s="23"/>
      <c r="I198" s="23"/>
      <c r="J198" s="23"/>
      <c r="K198" s="23"/>
      <c r="L198" s="23"/>
      <c r="M198" s="22"/>
    </row>
    <row r="199" spans="8:13" x14ac:dyDescent="0.2">
      <c r="H199" s="23"/>
      <c r="I199" s="23"/>
      <c r="J199" s="23"/>
      <c r="K199" s="23"/>
      <c r="L199" s="23"/>
      <c r="M199" s="22"/>
    </row>
    <row r="200" spans="8:13" x14ac:dyDescent="0.2">
      <c r="H200" s="23"/>
      <c r="I200" s="23"/>
      <c r="J200" s="23"/>
      <c r="K200" s="23"/>
      <c r="L200" s="23"/>
      <c r="M200" s="22"/>
    </row>
    <row r="201" spans="8:13" x14ac:dyDescent="0.2">
      <c r="H201" s="23"/>
      <c r="I201" s="23"/>
      <c r="J201" s="23"/>
      <c r="K201" s="23"/>
      <c r="L201" s="23"/>
      <c r="M201" s="22"/>
    </row>
    <row r="202" spans="8:13" x14ac:dyDescent="0.2">
      <c r="H202" s="23"/>
      <c r="I202" s="23"/>
      <c r="J202" s="23"/>
      <c r="K202" s="23"/>
      <c r="L202" s="23"/>
      <c r="M202" s="22"/>
    </row>
    <row r="203" spans="8:13" x14ac:dyDescent="0.2">
      <c r="H203" s="23"/>
      <c r="I203" s="23"/>
      <c r="J203" s="23"/>
      <c r="K203" s="23"/>
      <c r="L203" s="23"/>
      <c r="M203" s="22"/>
    </row>
    <row r="204" spans="8:13" x14ac:dyDescent="0.2">
      <c r="H204" s="23"/>
      <c r="I204" s="23"/>
      <c r="J204" s="23"/>
      <c r="K204" s="23"/>
      <c r="L204" s="23"/>
      <c r="M204" s="22"/>
    </row>
    <row r="205" spans="8:13" x14ac:dyDescent="0.2">
      <c r="H205" s="23"/>
      <c r="I205" s="23"/>
      <c r="J205" s="23"/>
      <c r="K205" s="23"/>
      <c r="L205" s="23"/>
      <c r="M205" s="22"/>
    </row>
    <row r="206" spans="8:13" x14ac:dyDescent="0.2">
      <c r="H206" s="23"/>
      <c r="I206" s="23"/>
      <c r="J206" s="23"/>
      <c r="K206" s="23"/>
      <c r="L206" s="23"/>
      <c r="M206" s="22"/>
    </row>
    <row r="207" spans="8:13" x14ac:dyDescent="0.2">
      <c r="H207" s="23"/>
      <c r="I207" s="23"/>
      <c r="J207" s="23"/>
      <c r="K207" s="23"/>
      <c r="L207" s="23"/>
      <c r="M207" s="22"/>
    </row>
    <row r="208" spans="8:13" x14ac:dyDescent="0.2">
      <c r="H208" s="23"/>
      <c r="I208" s="23"/>
      <c r="J208" s="23"/>
      <c r="K208" s="23"/>
      <c r="L208" s="23"/>
      <c r="M208" s="22"/>
    </row>
    <row r="209" spans="8:13" x14ac:dyDescent="0.2">
      <c r="H209" s="23"/>
      <c r="I209" s="23"/>
      <c r="J209" s="23"/>
      <c r="K209" s="23"/>
      <c r="L209" s="23"/>
      <c r="M209" s="22"/>
    </row>
    <row r="210" spans="8:13" x14ac:dyDescent="0.2">
      <c r="H210" s="23"/>
      <c r="I210" s="23"/>
      <c r="J210" s="23"/>
      <c r="K210" s="23"/>
      <c r="L210" s="23"/>
      <c r="M210" s="22"/>
    </row>
    <row r="211" spans="8:13" x14ac:dyDescent="0.2">
      <c r="H211" s="23"/>
      <c r="I211" s="23"/>
      <c r="J211" s="23"/>
      <c r="K211" s="23"/>
      <c r="L211" s="23"/>
      <c r="M211" s="22"/>
    </row>
    <row r="212" spans="8:13" x14ac:dyDescent="0.2">
      <c r="H212" s="23"/>
      <c r="I212" s="23"/>
      <c r="J212" s="23"/>
      <c r="K212" s="23"/>
      <c r="L212" s="23"/>
      <c r="M212" s="22"/>
    </row>
    <row r="213" spans="8:13" x14ac:dyDescent="0.2">
      <c r="H213" s="23"/>
      <c r="I213" s="23"/>
      <c r="J213" s="23"/>
      <c r="K213" s="23"/>
      <c r="L213" s="23"/>
      <c r="M213" s="22"/>
    </row>
    <row r="214" spans="8:13" x14ac:dyDescent="0.2">
      <c r="H214" s="23"/>
      <c r="I214" s="23"/>
      <c r="J214" s="23"/>
      <c r="K214" s="23"/>
      <c r="L214" s="23"/>
      <c r="M214" s="22"/>
    </row>
    <row r="215" spans="8:13" x14ac:dyDescent="0.2">
      <c r="H215" s="23"/>
      <c r="I215" s="23"/>
      <c r="J215" s="23"/>
      <c r="K215" s="23"/>
      <c r="L215" s="23"/>
      <c r="M215" s="22"/>
    </row>
    <row r="216" spans="8:13" x14ac:dyDescent="0.2">
      <c r="H216" s="23"/>
      <c r="I216" s="23"/>
      <c r="J216" s="23"/>
      <c r="K216" s="23"/>
      <c r="L216" s="23"/>
      <c r="M216" s="22"/>
    </row>
    <row r="217" spans="8:13" x14ac:dyDescent="0.2">
      <c r="H217" s="23"/>
      <c r="I217" s="23"/>
      <c r="J217" s="23"/>
      <c r="K217" s="23"/>
      <c r="L217" s="23"/>
      <c r="M217" s="22"/>
    </row>
    <row r="218" spans="8:13" x14ac:dyDescent="0.2">
      <c r="H218" s="23"/>
      <c r="I218" s="23"/>
      <c r="J218" s="23"/>
      <c r="K218" s="23"/>
      <c r="L218" s="23"/>
      <c r="M218" s="22"/>
    </row>
    <row r="219" spans="8:13" x14ac:dyDescent="0.2">
      <c r="H219" s="23"/>
      <c r="I219" s="23"/>
      <c r="J219" s="23"/>
      <c r="K219" s="23"/>
      <c r="L219" s="23"/>
      <c r="M219" s="22"/>
    </row>
    <row r="220" spans="8:13" x14ac:dyDescent="0.2">
      <c r="H220" s="23"/>
      <c r="I220" s="23"/>
      <c r="J220" s="23"/>
      <c r="K220" s="23"/>
      <c r="L220" s="23"/>
      <c r="M220" s="22"/>
    </row>
    <row r="221" spans="8:13" x14ac:dyDescent="0.2">
      <c r="H221" s="23"/>
      <c r="I221" s="23"/>
      <c r="J221" s="23"/>
      <c r="K221" s="23"/>
      <c r="L221" s="23"/>
      <c r="M221" s="22"/>
    </row>
    <row r="222" spans="8:13" x14ac:dyDescent="0.2">
      <c r="H222" s="23"/>
      <c r="I222" s="23"/>
      <c r="J222" s="23"/>
      <c r="K222" s="23"/>
      <c r="L222" s="23"/>
      <c r="M222" s="22"/>
    </row>
    <row r="223" spans="8:13" x14ac:dyDescent="0.2">
      <c r="H223" s="23"/>
      <c r="I223" s="23"/>
      <c r="J223" s="23"/>
      <c r="K223" s="23"/>
      <c r="L223" s="23"/>
      <c r="M223" s="22"/>
    </row>
    <row r="224" spans="8:13" x14ac:dyDescent="0.2">
      <c r="H224" s="23"/>
      <c r="I224" s="23"/>
      <c r="J224" s="23"/>
      <c r="K224" s="23"/>
      <c r="L224" s="23"/>
      <c r="M224" s="22"/>
    </row>
    <row r="225" spans="8:13" x14ac:dyDescent="0.2">
      <c r="H225" s="23"/>
      <c r="I225" s="23"/>
      <c r="J225" s="23"/>
      <c r="K225" s="23"/>
      <c r="L225" s="23"/>
      <c r="M225" s="22"/>
    </row>
    <row r="226" spans="8:13" x14ac:dyDescent="0.2">
      <c r="H226" s="23"/>
      <c r="I226" s="23"/>
      <c r="J226" s="23"/>
      <c r="K226" s="23"/>
      <c r="L226" s="23"/>
      <c r="M226" s="22"/>
    </row>
    <row r="227" spans="8:13" x14ac:dyDescent="0.2">
      <c r="H227" s="23"/>
      <c r="I227" s="23"/>
      <c r="J227" s="23"/>
      <c r="K227" s="23"/>
      <c r="L227" s="23"/>
      <c r="M227" s="22"/>
    </row>
    <row r="228" spans="8:13" x14ac:dyDescent="0.2">
      <c r="H228" s="23"/>
      <c r="I228" s="23"/>
      <c r="J228" s="23"/>
      <c r="K228" s="23"/>
      <c r="L228" s="23"/>
      <c r="M228" s="22"/>
    </row>
    <row r="229" spans="8:13" x14ac:dyDescent="0.2">
      <c r="H229" s="23"/>
      <c r="I229" s="23"/>
      <c r="J229" s="23"/>
      <c r="K229" s="23"/>
      <c r="L229" s="23"/>
      <c r="M229" s="22"/>
    </row>
    <row r="230" spans="8:13" x14ac:dyDescent="0.2">
      <c r="H230" s="23"/>
      <c r="I230" s="23"/>
      <c r="J230" s="23"/>
      <c r="K230" s="23"/>
      <c r="L230" s="23"/>
      <c r="M230" s="22"/>
    </row>
    <row r="231" spans="8:13" x14ac:dyDescent="0.2">
      <c r="H231" s="23"/>
      <c r="I231" s="23"/>
      <c r="J231" s="23"/>
      <c r="K231" s="23"/>
      <c r="L231" s="23"/>
      <c r="M231" s="22"/>
    </row>
    <row r="232" spans="8:13" x14ac:dyDescent="0.2">
      <c r="H232" s="23"/>
      <c r="I232" s="23"/>
      <c r="J232" s="23"/>
      <c r="K232" s="23"/>
      <c r="L232" s="23"/>
      <c r="M232" s="22"/>
    </row>
    <row r="233" spans="8:13" x14ac:dyDescent="0.2">
      <c r="H233" s="23"/>
      <c r="I233" s="23"/>
      <c r="J233" s="23"/>
      <c r="K233" s="23"/>
      <c r="L233" s="23"/>
      <c r="M233" s="22"/>
    </row>
  </sheetData>
  <hyperlinks>
    <hyperlink ref="M63" r:id="rId1" xr:uid="{1F4244C7-58A4-4B8D-9120-7EEAF6D1DE1F}"/>
  </hyperlinks>
  <pageMargins left="0.7" right="0.7" top="0.75" bottom="0.75" header="0.3" footer="0.3"/>
  <pageSetup paperSize="8" scale="84" fitToHeight="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443C-1773-4C80-9A50-0B5485D16074}">
  <dimension ref="A1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3.5" customWidth="1"/>
    <col min="2" max="2" width="53" customWidth="1"/>
  </cols>
  <sheetData>
    <row r="1" spans="1:2" ht="64" x14ac:dyDescent="0.2">
      <c r="A1" s="1" t="s">
        <v>15</v>
      </c>
      <c r="B1" s="2" t="s">
        <v>120</v>
      </c>
    </row>
    <row r="2" spans="1:2" ht="32" x14ac:dyDescent="0.2">
      <c r="A2" s="1" t="s">
        <v>40</v>
      </c>
      <c r="B2" s="2" t="s">
        <v>106</v>
      </c>
    </row>
    <row r="3" spans="1:2" ht="16" x14ac:dyDescent="0.2">
      <c r="A3" s="1" t="s">
        <v>62</v>
      </c>
      <c r="B3" s="2" t="s">
        <v>119</v>
      </c>
    </row>
    <row r="4" spans="1:2" ht="16" x14ac:dyDescent="0.2">
      <c r="A4" s="1" t="s">
        <v>10</v>
      </c>
      <c r="B4" s="2" t="s">
        <v>107</v>
      </c>
    </row>
    <row r="5" spans="1:2" ht="48" x14ac:dyDescent="0.2">
      <c r="A5" s="1" t="s">
        <v>16</v>
      </c>
      <c r="B5" s="2" t="s">
        <v>108</v>
      </c>
    </row>
    <row r="6" spans="1:2" ht="16" x14ac:dyDescent="0.2">
      <c r="A6" s="1" t="s">
        <v>13</v>
      </c>
      <c r="B6" s="2" t="s">
        <v>109</v>
      </c>
    </row>
    <row r="7" spans="1:2" ht="16" x14ac:dyDescent="0.2">
      <c r="A7" s="1" t="s">
        <v>36</v>
      </c>
      <c r="B7" s="2" t="s">
        <v>110</v>
      </c>
    </row>
    <row r="8" spans="1:2" ht="16" x14ac:dyDescent="0.2">
      <c r="A8" s="1" t="s">
        <v>18</v>
      </c>
      <c r="B8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TAX18-19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Georgilyn Mano</dc:creator>
  <cp:lastModifiedBy>Fudge</cp:lastModifiedBy>
  <cp:lastPrinted>2019-07-24T04:02:13Z</cp:lastPrinted>
  <dcterms:created xsi:type="dcterms:W3CDTF">2019-07-01T23:51:43Z</dcterms:created>
  <dcterms:modified xsi:type="dcterms:W3CDTF">2019-10-02T12:37:16Z</dcterms:modified>
</cp:coreProperties>
</file>