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8195" windowHeight="77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1" i="2"/>
  <c r="I16"/>
  <c r="I18"/>
  <c r="E68"/>
  <c r="I17"/>
  <c r="E54"/>
  <c r="E41"/>
  <c r="I15"/>
  <c r="E26"/>
  <c r="F67"/>
  <c r="E67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F56"/>
  <c r="E56"/>
  <c r="E52"/>
  <c r="E53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F52"/>
  <c r="F53" s="1"/>
  <c r="F42"/>
  <c r="E42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F29"/>
  <c r="F40" s="1"/>
  <c r="E29"/>
  <c r="E40" s="1"/>
  <c r="F25"/>
  <c r="E25"/>
  <c r="F15"/>
  <c r="F16"/>
  <c r="F17"/>
  <c r="F18"/>
  <c r="F19"/>
  <c r="F20"/>
  <c r="F21"/>
  <c r="F22"/>
  <c r="F23"/>
  <c r="F24"/>
  <c r="F14"/>
  <c r="E15"/>
  <c r="E16"/>
  <c r="E17"/>
  <c r="E18"/>
  <c r="E19"/>
  <c r="E20"/>
  <c r="E21"/>
  <c r="E22"/>
  <c r="E23"/>
  <c r="E24"/>
  <c r="E14"/>
  <c r="F11"/>
  <c r="F3"/>
  <c r="F4"/>
  <c r="F5"/>
  <c r="F6"/>
  <c r="F7"/>
  <c r="F8"/>
  <c r="F9"/>
  <c r="F10"/>
  <c r="F2"/>
  <c r="E3"/>
  <c r="E4"/>
  <c r="E5"/>
  <c r="E6"/>
  <c r="E7"/>
  <c r="E8"/>
  <c r="E9"/>
  <c r="E10"/>
  <c r="E11"/>
  <c r="E2"/>
  <c r="U28" i="1"/>
  <c r="T28"/>
  <c r="S28"/>
  <c r="U27"/>
  <c r="T27"/>
  <c r="S27"/>
  <c r="U26"/>
  <c r="T26"/>
  <c r="S26"/>
  <c r="R26"/>
  <c r="U25"/>
  <c r="T25"/>
  <c r="S25"/>
  <c r="B20"/>
  <c r="R25"/>
  <c r="V20"/>
  <c r="U20"/>
  <c r="T20"/>
  <c r="S20"/>
  <c r="R20"/>
  <c r="V19"/>
  <c r="U19"/>
  <c r="T19"/>
  <c r="S19"/>
  <c r="R19"/>
  <c r="S15"/>
  <c r="S14"/>
  <c r="S13"/>
  <c r="S12"/>
  <c r="S11"/>
  <c r="S7"/>
  <c r="S6"/>
  <c r="S5"/>
  <c r="S4"/>
  <c r="S3"/>
  <c r="C34"/>
  <c r="N75"/>
  <c r="J75"/>
  <c r="I75"/>
  <c r="H75"/>
  <c r="G75"/>
  <c r="N74"/>
  <c r="J74"/>
  <c r="B67" s="1"/>
  <c r="I74"/>
  <c r="H74"/>
  <c r="B65" s="1"/>
  <c r="G74"/>
  <c r="B74"/>
  <c r="B73"/>
  <c r="B71"/>
  <c r="B66"/>
  <c r="B64"/>
  <c r="N60"/>
  <c r="J60"/>
  <c r="I60"/>
  <c r="H60"/>
  <c r="G60"/>
  <c r="N59"/>
  <c r="J59"/>
  <c r="B52" s="1"/>
  <c r="I59"/>
  <c r="H59"/>
  <c r="B50" s="1"/>
  <c r="G59"/>
  <c r="B58"/>
  <c r="B56"/>
  <c r="B51"/>
  <c r="B49"/>
  <c r="N45"/>
  <c r="J45"/>
  <c r="I45"/>
  <c r="H45"/>
  <c r="G45"/>
  <c r="N44"/>
  <c r="J44"/>
  <c r="B37" s="1"/>
  <c r="C37" s="1"/>
  <c r="I44"/>
  <c r="B36" s="1"/>
  <c r="C36" s="1"/>
  <c r="H44"/>
  <c r="B35" s="1"/>
  <c r="C35" s="1"/>
  <c r="G44"/>
  <c r="B43"/>
  <c r="B41"/>
  <c r="B29"/>
  <c r="J30"/>
  <c r="J29"/>
  <c r="B22" s="1"/>
  <c r="G30"/>
  <c r="G29"/>
  <c r="B19" s="1"/>
  <c r="I30"/>
  <c r="I29"/>
  <c r="B28" s="1"/>
  <c r="N30"/>
  <c r="N29"/>
  <c r="B26" s="1"/>
  <c r="H30"/>
  <c r="H29"/>
  <c r="N14"/>
  <c r="N13"/>
  <c r="B12" s="1"/>
  <c r="B14"/>
  <c r="B11"/>
  <c r="C12" s="1"/>
  <c r="H14"/>
  <c r="H13"/>
  <c r="B5" s="1"/>
  <c r="T21" s="1"/>
  <c r="J14"/>
  <c r="J13"/>
  <c r="B15" s="1"/>
  <c r="G14"/>
  <c r="G13"/>
  <c r="B4" s="1"/>
  <c r="S21" s="1"/>
  <c r="I14"/>
  <c r="I13"/>
  <c r="B6" s="1"/>
  <c r="U21" s="1"/>
  <c r="O14"/>
  <c r="O13"/>
  <c r="B13" s="1"/>
  <c r="M14"/>
  <c r="M13"/>
  <c r="F14"/>
  <c r="F13"/>
  <c r="B3" s="1"/>
  <c r="R21" l="1"/>
  <c r="C5"/>
  <c r="C3"/>
  <c r="C6"/>
  <c r="C4"/>
  <c r="C11"/>
  <c r="C14"/>
  <c r="B21"/>
  <c r="B7"/>
  <c r="V21" s="1"/>
  <c r="C13"/>
  <c r="C15"/>
  <c r="B59"/>
  <c r="B44"/>
  <c r="C7" l="1"/>
</calcChain>
</file>

<file path=xl/sharedStrings.xml><?xml version="1.0" encoding="utf-8"?>
<sst xmlns="http://schemas.openxmlformats.org/spreadsheetml/2006/main" count="195" uniqueCount="34">
  <si>
    <t>Name</t>
  </si>
  <si>
    <t>Completion time (seconds)</t>
  </si>
  <si>
    <t>Speedup</t>
  </si>
  <si>
    <t>MATLAB</t>
  </si>
  <si>
    <t>C</t>
  </si>
  <si>
    <t>OpenMP</t>
  </si>
  <si>
    <t>Naïve CUDA</t>
  </si>
  <si>
    <t>CUDA</t>
  </si>
  <si>
    <t>Trial</t>
  </si>
  <si>
    <t>Time to complete on Barracuda 10 (seconds)</t>
  </si>
  <si>
    <t>Time to complete on Barracuda 11 (seconds)</t>
  </si>
  <si>
    <t>Average</t>
  </si>
  <si>
    <t>Stdev</t>
  </si>
  <si>
    <t>10 frames, 100,000 particles (Barracuda 11)</t>
  </si>
  <si>
    <t>10 frames, 100,000 particles (MATLAB-OpenMP on Barracuda 10); (Naïve CUDA &amp; CUDA on Barracuda11)</t>
  </si>
  <si>
    <t>2500 frames, 10,000 particles (MATLAB-OpenMP on Barracuda 10); (Naïve CUDA &amp; CUDA on Barracuda11)</t>
  </si>
  <si>
    <t>Time to complete (seconds)</t>
  </si>
  <si>
    <t>2500 frames, 10,000 particles (Barracuda 11)</t>
  </si>
  <si>
    <t>Barracuda10</t>
  </si>
  <si>
    <t>Barracuda11</t>
  </si>
  <si>
    <t>1800 frames, 10,000 particles (MATLAB-OpenMP on Barracuda 10); (Naïve CUDA &amp; CUDA on Barracuda11)</t>
  </si>
  <si>
    <t>1800 frames, 10,000 particles (Barracuda 11)</t>
  </si>
  <si>
    <t>1000 frames, 10,000 particles (MATLAB-OpenMP on Barracuda 10); (Naïve CUDA &amp; CUDA on Barracuda11)</t>
  </si>
  <si>
    <t>1000 frames, 10,000 particles (Barracuda 11)</t>
  </si>
  <si>
    <t>500 frames, 10,000 particles (MATLAB-OpenMP on Barracuda 10); (Naïve CUDA &amp; CUDA on Barracuda11)</t>
  </si>
  <si>
    <t>500 frames, 10,000 particles (Barracuda 11)</t>
  </si>
  <si>
    <t>10 frames, 10,000 particles (MATLAB-OpenMP on Barracuda 10); Naïve CUDA &amp; CUDA on Barracuda11</t>
  </si>
  <si>
    <t>10 frames, 1000 particles (MATLAB-OpenMP on Barracuda 10); Naïve CUDA &amp; CUDA on Barracuda11</t>
  </si>
  <si>
    <t>Nparticles</t>
  </si>
  <si>
    <t>Time to process 10 frames (seconds)</t>
  </si>
  <si>
    <t>Nframes</t>
  </si>
  <si>
    <t>X</t>
  </si>
  <si>
    <t>Y</t>
  </si>
  <si>
    <t>Error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</si>
</sst>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Completion time (seconds)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MATLAB</c:v>
                </c:pt>
                <c:pt idx="1">
                  <c:v>C</c:v>
                </c:pt>
                <c:pt idx="2">
                  <c:v>OpenMP</c:v>
                </c:pt>
                <c:pt idx="3">
                  <c:v>Naïve CUDA</c:v>
                </c:pt>
                <c:pt idx="4">
                  <c:v>CUDA</c:v>
                </c:pt>
              </c:strCache>
            </c:strRef>
          </c:cat>
          <c:val>
            <c:numRef>
              <c:f>Sheet1!$B$3:$B$7</c:f>
              <c:numCache>
                <c:formatCode>0.00</c:formatCode>
                <c:ptCount val="5"/>
                <c:pt idx="0">
                  <c:v>178.27188999999998</c:v>
                </c:pt>
                <c:pt idx="1">
                  <c:v>88.077020899999994</c:v>
                </c:pt>
                <c:pt idx="2">
                  <c:v>22.922603400000003</c:v>
                </c:pt>
                <c:pt idx="3">
                  <c:v>5.9581803000000004</c:v>
                </c:pt>
                <c:pt idx="4">
                  <c:v>2.5200507000000001</c:v>
                </c:pt>
              </c:numCache>
            </c:numRef>
          </c:val>
        </c:ser>
        <c:axId val="42579072"/>
        <c:axId val="70615040"/>
      </c:barChart>
      <c:catAx>
        <c:axId val="42579072"/>
        <c:scaling>
          <c:orientation val="minMax"/>
        </c:scaling>
        <c:axPos val="b"/>
        <c:tickLblPos val="nextTo"/>
        <c:crossAx val="70615040"/>
        <c:crosses val="autoZero"/>
        <c:auto val="1"/>
        <c:lblAlgn val="ctr"/>
        <c:lblOffset val="100"/>
      </c:catAx>
      <c:valAx>
        <c:axId val="70615040"/>
        <c:scaling>
          <c:orientation val="minMax"/>
        </c:scaling>
        <c:axPos val="l"/>
        <c:majorGridlines/>
        <c:numFmt formatCode="0.00" sourceLinked="1"/>
        <c:tickLblPos val="nextTo"/>
        <c:crossAx val="425790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Speedup</c:v>
                </c:pt>
              </c:strCache>
            </c:strRef>
          </c:tx>
          <c:dLbls>
            <c:showVal val="1"/>
          </c:dLbls>
          <c:cat>
            <c:strRef>
              <c:f>Sheet1!$A$3:$A$7</c:f>
              <c:strCache>
                <c:ptCount val="5"/>
                <c:pt idx="0">
                  <c:v>MATLAB</c:v>
                </c:pt>
                <c:pt idx="1">
                  <c:v>C</c:v>
                </c:pt>
                <c:pt idx="2">
                  <c:v>OpenMP</c:v>
                </c:pt>
                <c:pt idx="3">
                  <c:v>Naïve CUDA</c:v>
                </c:pt>
                <c:pt idx="4">
                  <c:v>CUDA</c:v>
                </c:pt>
              </c:strCache>
            </c:strRef>
          </c:cat>
          <c:val>
            <c:numRef>
              <c:f>Sheet1!$C$3:$C$7</c:f>
              <c:numCache>
                <c:formatCode>0.00</c:formatCode>
                <c:ptCount val="5"/>
                <c:pt idx="0">
                  <c:v>1</c:v>
                </c:pt>
                <c:pt idx="1">
                  <c:v>2.0240454113724455</c:v>
                </c:pt>
                <c:pt idx="2">
                  <c:v>7.7771222966759508</c:v>
                </c:pt>
                <c:pt idx="3">
                  <c:v>29.920526238522854</c:v>
                </c:pt>
                <c:pt idx="4">
                  <c:v>70.741390242664551</c:v>
                </c:pt>
              </c:numCache>
            </c:numRef>
          </c:val>
        </c:ser>
        <c:axId val="70626688"/>
        <c:axId val="70644864"/>
      </c:barChart>
      <c:catAx>
        <c:axId val="70626688"/>
        <c:scaling>
          <c:orientation val="minMax"/>
        </c:scaling>
        <c:axPos val="b"/>
        <c:tickLblPos val="nextTo"/>
        <c:crossAx val="70644864"/>
        <c:crosses val="autoZero"/>
        <c:auto val="1"/>
        <c:lblAlgn val="ctr"/>
        <c:lblOffset val="100"/>
      </c:catAx>
      <c:valAx>
        <c:axId val="70644864"/>
        <c:scaling>
          <c:orientation val="minMax"/>
        </c:scaling>
        <c:axPos val="l"/>
        <c:majorGridlines/>
        <c:numFmt formatCode="0.00" sourceLinked="1"/>
        <c:tickLblPos val="nextTo"/>
        <c:crossAx val="706266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Processing</a:t>
            </a:r>
            <a:r>
              <a:rPr lang="en-US" baseline="0"/>
              <a:t> 10 frames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Sheet1!$R$18</c:f>
              <c:strCache>
                <c:ptCount val="1"/>
                <c:pt idx="0">
                  <c:v>MATLAB</c:v>
                </c:pt>
              </c:strCache>
            </c:strRef>
          </c:tx>
          <c:marker>
            <c:symbol val="none"/>
          </c:marker>
          <c:xVal>
            <c:numRef>
              <c:f>Sheet1!$Q$19:$Q$21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Sheet1!$R$19:$R$21</c:f>
              <c:numCache>
                <c:formatCode>0.000</c:formatCode>
                <c:ptCount val="3"/>
                <c:pt idx="0">
                  <c:v>0.46800000000000003</c:v>
                </c:pt>
                <c:pt idx="1">
                  <c:v>5.6262999999999996</c:v>
                </c:pt>
                <c:pt idx="2">
                  <c:v>178.27188999999998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Sheet1!$S$18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Sheet1!$Q$19:$Q$21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Sheet1!$S$19:$S$21</c:f>
              <c:numCache>
                <c:formatCode>0.000</c:formatCode>
                <c:ptCount val="3"/>
                <c:pt idx="0">
                  <c:v>2.2037999999999999E-2</c:v>
                </c:pt>
                <c:pt idx="1">
                  <c:v>1.0146930000000001</c:v>
                </c:pt>
                <c:pt idx="2">
                  <c:v>88.077020899999994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Sheet1!$T$18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xVal>
            <c:numRef>
              <c:f>Sheet1!$Q$19:$Q$21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Sheet1!$T$19:$T$21</c:f>
              <c:numCache>
                <c:formatCode>0.000</c:formatCode>
                <c:ptCount val="3"/>
                <c:pt idx="0">
                  <c:v>1.4663000000000001E-2</c:v>
                </c:pt>
                <c:pt idx="1">
                  <c:v>0.29161599999999999</c:v>
                </c:pt>
                <c:pt idx="2">
                  <c:v>22.922603400000003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Sheet1!$U$18</c:f>
              <c:strCache>
                <c:ptCount val="1"/>
                <c:pt idx="0">
                  <c:v>Naïve CUDA</c:v>
                </c:pt>
              </c:strCache>
            </c:strRef>
          </c:tx>
          <c:marker>
            <c:symbol val="none"/>
          </c:marker>
          <c:xVal>
            <c:numRef>
              <c:f>Sheet1!$Q$19:$Q$21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Sheet1!$U$19:$U$21</c:f>
              <c:numCache>
                <c:formatCode>0.000</c:formatCode>
                <c:ptCount val="3"/>
                <c:pt idx="0">
                  <c:v>0.119085</c:v>
                </c:pt>
                <c:pt idx="1">
                  <c:v>0.34221699999999999</c:v>
                </c:pt>
                <c:pt idx="2">
                  <c:v>5.9581803000000004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Sheet1!$V$18</c:f>
              <c:strCache>
                <c:ptCount val="1"/>
                <c:pt idx="0">
                  <c:v>CUDA</c:v>
                </c:pt>
              </c:strCache>
            </c:strRef>
          </c:tx>
          <c:marker>
            <c:symbol val="none"/>
          </c:marker>
          <c:xVal>
            <c:numRef>
              <c:f>Sheet1!$Q$19:$Q$21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Sheet1!$V$19:$V$21</c:f>
              <c:numCache>
                <c:formatCode>0.000</c:formatCode>
                <c:ptCount val="3"/>
                <c:pt idx="0">
                  <c:v>0.118703</c:v>
                </c:pt>
                <c:pt idx="1">
                  <c:v>0.17994399999999999</c:v>
                </c:pt>
                <c:pt idx="2">
                  <c:v>2.5200507000000001</c:v>
                </c:pt>
              </c:numCache>
            </c:numRef>
          </c:yVal>
          <c:smooth val="1"/>
        </c:ser>
        <c:axId val="71058944"/>
        <c:axId val="71060864"/>
      </c:scatterChart>
      <c:valAx>
        <c:axId val="71058944"/>
        <c:scaling>
          <c:logBase val="10"/>
          <c:orientation val="minMax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1060864"/>
        <c:crosses val="autoZero"/>
        <c:crossBetween val="midCat"/>
      </c:valAx>
      <c:valAx>
        <c:axId val="71060864"/>
        <c:scaling>
          <c:logBase val="10"/>
          <c:orientation val="minMax"/>
          <c:min val="1.0000000000000004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7105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Processing</a:t>
            </a:r>
            <a:r>
              <a:rPr lang="en-US" baseline="0"/>
              <a:t> 10,000 Particles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Sheet1!$R$24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2500</c:v>
                </c:pt>
                <c:pt idx="1">
                  <c:v>1800</c:v>
                </c:pt>
                <c:pt idx="2">
                  <c:v>1000</c:v>
                </c:pt>
                <c:pt idx="3">
                  <c:v>500</c:v>
                </c:pt>
              </c:numCache>
            </c:numRef>
          </c:xVal>
          <c:yVal>
            <c:numRef>
              <c:f>Sheet1!$R$25:$R$28</c:f>
              <c:numCache>
                <c:formatCode>General</c:formatCode>
                <c:ptCount val="4"/>
                <c:pt idx="0">
                  <c:v>277.4718019</c:v>
                </c:pt>
                <c:pt idx="1">
                  <c:v>199.88497899999999</c:v>
                </c:pt>
                <c:pt idx="2">
                  <c:v>110.922653</c:v>
                </c:pt>
                <c:pt idx="3">
                  <c:v>55.495007000000001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Sheet1!$S$24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2500</c:v>
                </c:pt>
                <c:pt idx="1">
                  <c:v>1800</c:v>
                </c:pt>
                <c:pt idx="2">
                  <c:v>1000</c:v>
                </c:pt>
                <c:pt idx="3">
                  <c:v>500</c:v>
                </c:pt>
              </c:numCache>
            </c:numRef>
          </c:xVal>
          <c:yVal>
            <c:numRef>
              <c:f>Sheet1!$S$25:$S$28</c:f>
              <c:numCache>
                <c:formatCode>General</c:formatCode>
                <c:ptCount val="4"/>
                <c:pt idx="0">
                  <c:v>76.542760200000004</c:v>
                </c:pt>
                <c:pt idx="1">
                  <c:v>55.331681399999994</c:v>
                </c:pt>
                <c:pt idx="2">
                  <c:v>30.704030199999998</c:v>
                </c:pt>
                <c:pt idx="3">
                  <c:v>15.375314799999998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Sheet1!$T$24</c:f>
              <c:strCache>
                <c:ptCount val="1"/>
                <c:pt idx="0">
                  <c:v>Naïve CUDA</c:v>
                </c:pt>
              </c:strCache>
            </c:strRef>
          </c:tx>
          <c:marker>
            <c:symbol val="none"/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2500</c:v>
                </c:pt>
                <c:pt idx="1">
                  <c:v>1800</c:v>
                </c:pt>
                <c:pt idx="2">
                  <c:v>1000</c:v>
                </c:pt>
                <c:pt idx="3">
                  <c:v>500</c:v>
                </c:pt>
              </c:numCache>
            </c:numRef>
          </c:xVal>
          <c:yVal>
            <c:numRef>
              <c:f>Sheet1!$T$25:$T$28</c:f>
              <c:numCache>
                <c:formatCode>General</c:formatCode>
                <c:ptCount val="4"/>
                <c:pt idx="0">
                  <c:v>68.111855300000002</c:v>
                </c:pt>
                <c:pt idx="1">
                  <c:v>49.307919599999998</c:v>
                </c:pt>
                <c:pt idx="2">
                  <c:v>27.425712599999997</c:v>
                </c:pt>
                <c:pt idx="3">
                  <c:v>13.7009256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Sheet1!$U$24</c:f>
              <c:strCache>
                <c:ptCount val="1"/>
                <c:pt idx="0">
                  <c:v>CUDA</c:v>
                </c:pt>
              </c:strCache>
            </c:strRef>
          </c:tx>
          <c:marker>
            <c:symbol val="none"/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2500</c:v>
                </c:pt>
                <c:pt idx="1">
                  <c:v>1800</c:v>
                </c:pt>
                <c:pt idx="2">
                  <c:v>1000</c:v>
                </c:pt>
                <c:pt idx="3">
                  <c:v>500</c:v>
                </c:pt>
              </c:numCache>
            </c:numRef>
          </c:xVal>
          <c:yVal>
            <c:numRef>
              <c:f>Sheet1!$U$25:$U$28</c:f>
              <c:numCache>
                <c:formatCode>General</c:formatCode>
                <c:ptCount val="4"/>
                <c:pt idx="0">
                  <c:v>23.569201100000004</c:v>
                </c:pt>
                <c:pt idx="1">
                  <c:v>16.986495699999999</c:v>
                </c:pt>
                <c:pt idx="2">
                  <c:v>9.4753393999999993</c:v>
                </c:pt>
                <c:pt idx="3">
                  <c:v>4.7850400999999998</c:v>
                </c:pt>
              </c:numCache>
            </c:numRef>
          </c:yVal>
          <c:smooth val="1"/>
        </c:ser>
        <c:axId val="71093632"/>
        <c:axId val="72619520"/>
      </c:scatterChart>
      <c:valAx>
        <c:axId val="7109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frame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619520"/>
        <c:crosses val="autoZero"/>
        <c:crossBetween val="midCat"/>
      </c:valAx>
      <c:valAx>
        <c:axId val="72619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09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Error </a:t>
            </a:r>
            <a:r>
              <a:rPr lang="en-US" baseline="0"/>
              <a:t> vs Number of Particles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Sheet2!$I$14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xVal>
            <c:numRef>
              <c:f>Sheet2!$H$15:$H$18</c:f>
              <c:numCache>
                <c:formatCode>General</c:formatCode>
                <c:ptCount val="4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</c:numCache>
            </c:numRef>
          </c:xVal>
          <c:yVal>
            <c:numRef>
              <c:f>Sheet2!$I$15:$I$18</c:f>
              <c:numCache>
                <c:formatCode>General</c:formatCode>
                <c:ptCount val="4"/>
                <c:pt idx="0">
                  <c:v>1.0258181818181681E-3</c:v>
                </c:pt>
                <c:pt idx="1">
                  <c:v>1.751981818181941E-2</c:v>
                </c:pt>
                <c:pt idx="2">
                  <c:v>5.1687545454546513E-2</c:v>
                </c:pt>
                <c:pt idx="3">
                  <c:v>0.26896713636363662</c:v>
                </c:pt>
              </c:numCache>
            </c:numRef>
          </c:yVal>
          <c:smooth val="1"/>
        </c:ser>
        <c:axId val="61148160"/>
        <c:axId val="61146624"/>
      </c:scatterChart>
      <c:valAx>
        <c:axId val="61148160"/>
        <c:scaling>
          <c:logBase val="10"/>
          <c:orientation val="minMax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146624"/>
        <c:crosses val="autoZero"/>
        <c:crossBetween val="midCat"/>
        <c:minorUnit val="10"/>
      </c:valAx>
      <c:valAx>
        <c:axId val="6114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(pixel)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1481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86</xdr:row>
      <xdr:rowOff>142875</xdr:rowOff>
    </xdr:from>
    <xdr:to>
      <xdr:col>5</xdr:col>
      <xdr:colOff>342900</xdr:colOff>
      <xdr:row>101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87</xdr:row>
      <xdr:rowOff>28575</xdr:rowOff>
    </xdr:from>
    <xdr:to>
      <xdr:col>13</xdr:col>
      <xdr:colOff>466725</xdr:colOff>
      <xdr:row>101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86</xdr:row>
      <xdr:rowOff>123825</xdr:rowOff>
    </xdr:from>
    <xdr:to>
      <xdr:col>22</xdr:col>
      <xdr:colOff>57151</xdr:colOff>
      <xdr:row>101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102</xdr:row>
      <xdr:rowOff>57150</xdr:rowOff>
    </xdr:from>
    <xdr:to>
      <xdr:col>7</xdr:col>
      <xdr:colOff>314325</xdr:colOff>
      <xdr:row>118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40</xdr:row>
      <xdr:rowOff>57150</xdr:rowOff>
    </xdr:from>
    <xdr:to>
      <xdr:col>10</xdr:col>
      <xdr:colOff>495300</xdr:colOff>
      <xdr:row>54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workbookViewId="0">
      <selection activeCell="Q20" sqref="Q20:V20"/>
    </sheetView>
  </sheetViews>
  <sheetFormatPr defaultRowHeight="15"/>
  <cols>
    <col min="1" max="1" width="11.42578125" bestFit="1" customWidth="1"/>
    <col min="2" max="2" width="25.5703125" bestFit="1" customWidth="1"/>
    <col min="3" max="3" width="10.140625" customWidth="1"/>
    <col min="9" max="9" width="11.42578125" bestFit="1" customWidth="1"/>
    <col min="10" max="10" width="11.28515625" customWidth="1"/>
    <col min="17" max="17" width="11.42578125" bestFit="1" customWidth="1"/>
    <col min="18" max="18" width="25.5703125" bestFit="1" customWidth="1"/>
    <col min="20" max="21" width="11.42578125" bestFit="1" customWidth="1"/>
  </cols>
  <sheetData>
    <row r="1" spans="1:21" ht="29.25" customHeight="1">
      <c r="A1" s="5" t="s">
        <v>14</v>
      </c>
      <c r="B1" s="5"/>
      <c r="C1" s="5"/>
      <c r="D1" s="1"/>
      <c r="E1" s="1"/>
      <c r="F1" s="5" t="s">
        <v>9</v>
      </c>
      <c r="G1" s="5"/>
      <c r="H1" s="5"/>
      <c r="I1" s="5" t="s">
        <v>10</v>
      </c>
      <c r="J1" s="5"/>
      <c r="M1" s="5" t="s">
        <v>10</v>
      </c>
      <c r="N1" s="5"/>
      <c r="O1" s="5"/>
      <c r="Q1" s="5" t="s">
        <v>26</v>
      </c>
      <c r="R1" s="5"/>
      <c r="S1" s="5"/>
      <c r="T1" s="3"/>
      <c r="U1" s="3"/>
    </row>
    <row r="2" spans="1:21">
      <c r="A2" t="s">
        <v>0</v>
      </c>
      <c r="B2" t="s">
        <v>1</v>
      </c>
      <c r="C2" t="s">
        <v>2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8</v>
      </c>
      <c r="M2" t="s">
        <v>3</v>
      </c>
      <c r="N2" t="s">
        <v>4</v>
      </c>
      <c r="O2" t="s">
        <v>5</v>
      </c>
      <c r="Q2" t="s">
        <v>0</v>
      </c>
      <c r="R2" t="s">
        <v>1</v>
      </c>
      <c r="S2" t="s">
        <v>2</v>
      </c>
    </row>
    <row r="3" spans="1:21">
      <c r="A3" t="s">
        <v>3</v>
      </c>
      <c r="B3" s="2">
        <f>F13</f>
        <v>178.27188999999998</v>
      </c>
      <c r="C3" s="2">
        <f>B3/B3</f>
        <v>1</v>
      </c>
      <c r="E3">
        <v>1</v>
      </c>
      <c r="F3">
        <v>178.2105</v>
      </c>
      <c r="G3">
        <v>88.030434</v>
      </c>
      <c r="H3">
        <v>22.940926000000001</v>
      </c>
      <c r="I3">
        <v>6.1203149999999997</v>
      </c>
      <c r="J3">
        <v>2.520667</v>
      </c>
      <c r="L3">
        <v>1</v>
      </c>
      <c r="M3">
        <v>195.7559</v>
      </c>
      <c r="N3">
        <v>81.189896000000005</v>
      </c>
      <c r="O3">
        <v>32.117676000000003</v>
      </c>
      <c r="Q3" t="s">
        <v>3</v>
      </c>
      <c r="R3">
        <v>5.6262999999999996</v>
      </c>
      <c r="S3">
        <f>R3/R3</f>
        <v>1</v>
      </c>
    </row>
    <row r="4" spans="1:21">
      <c r="A4" t="s">
        <v>4</v>
      </c>
      <c r="B4" s="2">
        <f>G13</f>
        <v>88.077020899999994</v>
      </c>
      <c r="C4" s="2">
        <f>B3/B4</f>
        <v>2.0240454113724455</v>
      </c>
      <c r="E4">
        <v>2</v>
      </c>
      <c r="F4">
        <v>179.0016</v>
      </c>
      <c r="G4">
        <v>88.242378000000002</v>
      </c>
      <c r="H4">
        <v>22.951059000000001</v>
      </c>
      <c r="I4">
        <v>5.9477609999999999</v>
      </c>
      <c r="J4">
        <v>2.518999</v>
      </c>
      <c r="L4">
        <v>2</v>
      </c>
      <c r="M4">
        <v>193.05250000000001</v>
      </c>
      <c r="N4">
        <v>81.239722999999998</v>
      </c>
      <c r="O4">
        <v>32.067436000000001</v>
      </c>
      <c r="Q4" t="s">
        <v>4</v>
      </c>
      <c r="R4">
        <v>1.0146930000000001</v>
      </c>
      <c r="S4">
        <f>R3/R4</f>
        <v>5.544829815520556</v>
      </c>
    </row>
    <row r="5" spans="1:21">
      <c r="A5" t="s">
        <v>5</v>
      </c>
      <c r="B5" s="2">
        <f>H13</f>
        <v>22.922603400000003</v>
      </c>
      <c r="C5" s="2">
        <f>B3/B5</f>
        <v>7.7771222966759508</v>
      </c>
      <c r="E5">
        <v>3</v>
      </c>
      <c r="F5">
        <v>177.8742</v>
      </c>
      <c r="G5">
        <v>87.963081000000003</v>
      </c>
      <c r="H5">
        <v>22.924918999999999</v>
      </c>
      <c r="I5">
        <v>5.9589829999999999</v>
      </c>
      <c r="J5">
        <v>2.5260560000000001</v>
      </c>
      <c r="L5">
        <v>3</v>
      </c>
      <c r="M5">
        <v>193.5855</v>
      </c>
      <c r="N5">
        <v>80.772002999999998</v>
      </c>
      <c r="O5">
        <v>32.104796999999998</v>
      </c>
      <c r="Q5" t="s">
        <v>5</v>
      </c>
      <c r="R5">
        <v>0.29161599999999999</v>
      </c>
      <c r="S5">
        <f>R3/R5</f>
        <v>19.293522989136399</v>
      </c>
    </row>
    <row r="6" spans="1:21">
      <c r="A6" t="s">
        <v>6</v>
      </c>
      <c r="B6" s="2">
        <f>I13</f>
        <v>5.9581803000000004</v>
      </c>
      <c r="C6" s="2">
        <f>B3/B6</f>
        <v>29.920526238522854</v>
      </c>
      <c r="E6">
        <v>4</v>
      </c>
      <c r="F6">
        <v>178.7773</v>
      </c>
      <c r="G6">
        <v>88.160263</v>
      </c>
      <c r="H6">
        <v>22.869237999999999</v>
      </c>
      <c r="I6">
        <v>5.926221</v>
      </c>
      <c r="J6">
        <v>2.5226549999999999</v>
      </c>
      <c r="L6">
        <v>4</v>
      </c>
      <c r="M6">
        <v>193.5575</v>
      </c>
      <c r="N6">
        <v>81.215751999999995</v>
      </c>
      <c r="O6">
        <v>32.095019999999998</v>
      </c>
      <c r="Q6" t="s">
        <v>6</v>
      </c>
      <c r="R6">
        <v>0.34221699999999999</v>
      </c>
      <c r="S6">
        <f>R3/R6</f>
        <v>16.440737894376959</v>
      </c>
    </row>
    <row r="7" spans="1:21">
      <c r="A7" t="s">
        <v>7</v>
      </c>
      <c r="B7" s="2">
        <f>J13</f>
        <v>2.5200507000000001</v>
      </c>
      <c r="C7" s="2">
        <f>B3/B7</f>
        <v>70.741390242664551</v>
      </c>
      <c r="E7">
        <v>5</v>
      </c>
      <c r="F7">
        <v>178.10409999999999</v>
      </c>
      <c r="G7">
        <v>88.183075000000002</v>
      </c>
      <c r="H7">
        <v>22.897524000000001</v>
      </c>
      <c r="I7">
        <v>5.9619819999999999</v>
      </c>
      <c r="J7">
        <v>2.5166300000000001</v>
      </c>
      <c r="L7">
        <v>5</v>
      </c>
      <c r="M7">
        <v>193.28450000000001</v>
      </c>
      <c r="N7">
        <v>81.833511000000001</v>
      </c>
      <c r="O7">
        <v>32.112597999999998</v>
      </c>
      <c r="Q7" t="s">
        <v>7</v>
      </c>
      <c r="R7">
        <v>0.17994399999999999</v>
      </c>
      <c r="S7">
        <f>R3/R7</f>
        <v>31.266949717689947</v>
      </c>
    </row>
    <row r="8" spans="1:21">
      <c r="E8">
        <v>6</v>
      </c>
      <c r="F8">
        <v>178.38339999999999</v>
      </c>
      <c r="G8">
        <v>87.803771999999995</v>
      </c>
      <c r="H8">
        <v>22.887315999999998</v>
      </c>
      <c r="I8">
        <v>5.921125</v>
      </c>
      <c r="J8">
        <v>2.5192079999999999</v>
      </c>
      <c r="L8">
        <v>6</v>
      </c>
      <c r="M8">
        <v>193.4957</v>
      </c>
      <c r="N8">
        <v>81.124077</v>
      </c>
      <c r="O8">
        <v>29.009964</v>
      </c>
    </row>
    <row r="9" spans="1:21">
      <c r="A9" s="6" t="s">
        <v>13</v>
      </c>
      <c r="B9" s="6"/>
      <c r="C9" s="6"/>
      <c r="E9">
        <v>7</v>
      </c>
      <c r="F9">
        <v>178.46610000000001</v>
      </c>
      <c r="G9">
        <v>88.212326000000004</v>
      </c>
      <c r="H9">
        <v>22.956824999999998</v>
      </c>
      <c r="I9">
        <v>5.9288930000000004</v>
      </c>
      <c r="J9">
        <v>2.5171290000000002</v>
      </c>
      <c r="L9">
        <v>7</v>
      </c>
      <c r="M9">
        <v>194.62989999999999</v>
      </c>
      <c r="N9">
        <v>81.693152999999995</v>
      </c>
      <c r="O9">
        <v>29.103052000000002</v>
      </c>
      <c r="Q9" s="5" t="s">
        <v>27</v>
      </c>
      <c r="R9" s="5"/>
      <c r="S9" s="5"/>
    </row>
    <row r="10" spans="1:21">
      <c r="A10" t="s">
        <v>0</v>
      </c>
      <c r="B10" t="s">
        <v>1</v>
      </c>
      <c r="C10" t="s">
        <v>2</v>
      </c>
      <c r="E10">
        <v>8</v>
      </c>
      <c r="F10">
        <v>178.2336</v>
      </c>
      <c r="G10">
        <v>88.513107000000005</v>
      </c>
      <c r="H10">
        <v>22.946445000000001</v>
      </c>
      <c r="I10">
        <v>5.9487769999999998</v>
      </c>
      <c r="J10">
        <v>2.5201479999999998</v>
      </c>
      <c r="L10">
        <v>8</v>
      </c>
      <c r="M10">
        <v>194.20849999999999</v>
      </c>
      <c r="N10">
        <v>82.072502</v>
      </c>
      <c r="O10">
        <v>32.085926000000001</v>
      </c>
      <c r="Q10" t="s">
        <v>0</v>
      </c>
      <c r="R10" t="s">
        <v>1</v>
      </c>
      <c r="S10" t="s">
        <v>2</v>
      </c>
    </row>
    <row r="11" spans="1:21">
      <c r="A11" t="s">
        <v>3</v>
      </c>
      <c r="B11">
        <f>M13</f>
        <v>193.82738000000001</v>
      </c>
      <c r="C11">
        <f>B11/B11</f>
        <v>1</v>
      </c>
      <c r="E11">
        <v>9</v>
      </c>
      <c r="F11">
        <v>177.7285</v>
      </c>
      <c r="G11">
        <v>87.950012000000001</v>
      </c>
      <c r="H11">
        <v>22.917314999999999</v>
      </c>
      <c r="I11">
        <v>5.9354279999999999</v>
      </c>
      <c r="J11">
        <v>2.5187270000000002</v>
      </c>
      <c r="L11">
        <v>9</v>
      </c>
      <c r="M11">
        <v>192.86150000000001</v>
      </c>
      <c r="N11">
        <v>81.296028000000007</v>
      </c>
      <c r="O11">
        <v>29.49408</v>
      </c>
      <c r="Q11" t="s">
        <v>3</v>
      </c>
      <c r="R11">
        <v>0.46800000000000003</v>
      </c>
      <c r="S11">
        <f>R11/R11</f>
        <v>1</v>
      </c>
    </row>
    <row r="12" spans="1:21">
      <c r="A12" t="s">
        <v>4</v>
      </c>
      <c r="B12">
        <f>N13</f>
        <v>81.385935900000007</v>
      </c>
      <c r="C12">
        <f>B11/B12</f>
        <v>2.3815832288045238</v>
      </c>
      <c r="E12">
        <v>10</v>
      </c>
      <c r="F12">
        <v>177.93960000000001</v>
      </c>
      <c r="G12">
        <v>87.711760999999996</v>
      </c>
      <c r="H12">
        <v>22.934467000000001</v>
      </c>
      <c r="I12">
        <v>5.9323180000000004</v>
      </c>
      <c r="J12">
        <v>2.5202879999999999</v>
      </c>
      <c r="L12">
        <v>10</v>
      </c>
      <c r="M12">
        <v>193.84229999999999</v>
      </c>
      <c r="N12">
        <v>81.422713999999999</v>
      </c>
      <c r="O12">
        <v>32.055325000000003</v>
      </c>
      <c r="Q12" t="s">
        <v>4</v>
      </c>
      <c r="R12">
        <v>2.2037999999999999E-2</v>
      </c>
      <c r="S12">
        <f>R11/R12</f>
        <v>21.236046828205829</v>
      </c>
      <c r="T12">
        <v>2.3244999999999998E-2</v>
      </c>
    </row>
    <row r="13" spans="1:21">
      <c r="A13" t="s">
        <v>5</v>
      </c>
      <c r="B13">
        <f>O13</f>
        <v>31.224587399999997</v>
      </c>
      <c r="C13">
        <f>B11/B13</f>
        <v>6.2075241384935005</v>
      </c>
      <c r="E13" t="s">
        <v>11</v>
      </c>
      <c r="F13">
        <f>AVERAGE(F3:F12)</f>
        <v>178.27188999999998</v>
      </c>
      <c r="G13">
        <f>AVERAGE(G3:G12)</f>
        <v>88.077020899999994</v>
      </c>
      <c r="H13">
        <f>AVERAGE(H3:H12)</f>
        <v>22.922603400000003</v>
      </c>
      <c r="I13">
        <f>AVERAGE(I3:I12)</f>
        <v>5.9581803000000004</v>
      </c>
      <c r="J13">
        <f>AVERAGE(J3:J12)</f>
        <v>2.5200507000000001</v>
      </c>
      <c r="L13" t="s">
        <v>11</v>
      </c>
      <c r="M13">
        <f>AVERAGE(M3:M12)</f>
        <v>193.82738000000001</v>
      </c>
      <c r="N13">
        <f>AVERAGE(N3:N12)</f>
        <v>81.385935900000007</v>
      </c>
      <c r="O13">
        <f>AVERAGE(O3:O12)</f>
        <v>31.224587399999997</v>
      </c>
      <c r="Q13" t="s">
        <v>5</v>
      </c>
      <c r="R13">
        <v>1.4663000000000001E-2</v>
      </c>
      <c r="S13">
        <f>R11/R13</f>
        <v>31.917070176635068</v>
      </c>
    </row>
    <row r="14" spans="1:21">
      <c r="A14" t="s">
        <v>6</v>
      </c>
      <c r="B14">
        <f>I13</f>
        <v>5.9581803000000004</v>
      </c>
      <c r="C14">
        <f>B11/B14</f>
        <v>32.531304901934568</v>
      </c>
      <c r="E14" t="s">
        <v>12</v>
      </c>
      <c r="F14">
        <f>STDEV(F3:F12)</f>
        <v>0.39934710173815696</v>
      </c>
      <c r="G14">
        <f>STDEV(G3:G12)</f>
        <v>0.23413241818369745</v>
      </c>
      <c r="H14">
        <f>STDEV(H3:H12)</f>
        <v>2.9403506295829961E-2</v>
      </c>
      <c r="I14">
        <f>STDEV(I3:I12)</f>
        <v>5.8631150073147863E-2</v>
      </c>
      <c r="J14">
        <f>STDEV(J3:J12)</f>
        <v>2.730436027450519E-3</v>
      </c>
      <c r="L14" t="s">
        <v>12</v>
      </c>
      <c r="M14">
        <f>STDEV(M3:M12)</f>
        <v>0.85492933145455441</v>
      </c>
      <c r="N14">
        <f>STDEV(N3:N12)</f>
        <v>0.38148408864641709</v>
      </c>
      <c r="O14">
        <f>STDEV(O3:O12)</f>
        <v>1.4008386356989211</v>
      </c>
      <c r="Q14" t="s">
        <v>6</v>
      </c>
      <c r="R14">
        <v>0.119085</v>
      </c>
      <c r="S14">
        <f>R11/R14</f>
        <v>3.929965990678927</v>
      </c>
    </row>
    <row r="15" spans="1:21">
      <c r="A15" t="s">
        <v>7</v>
      </c>
      <c r="B15">
        <f>J13</f>
        <v>2.5200507000000001</v>
      </c>
      <c r="C15">
        <f>B11/B15</f>
        <v>76.914079546098023</v>
      </c>
      <c r="Q15" t="s">
        <v>7</v>
      </c>
      <c r="R15">
        <v>0.118703</v>
      </c>
      <c r="S15">
        <f>R11/R15</f>
        <v>3.94261307633337</v>
      </c>
    </row>
    <row r="17" spans="1:22" ht="29.25" customHeight="1">
      <c r="A17" s="5" t="s">
        <v>15</v>
      </c>
      <c r="B17" s="5"/>
      <c r="C17" s="5"/>
      <c r="F17" s="5" t="s">
        <v>18</v>
      </c>
      <c r="G17" s="5"/>
      <c r="H17" s="5"/>
      <c r="I17" s="6" t="s">
        <v>19</v>
      </c>
      <c r="J17" s="6"/>
      <c r="M17" s="6" t="s">
        <v>19</v>
      </c>
      <c r="N17" s="6"/>
      <c r="O17" s="6"/>
      <c r="R17" s="6" t="s">
        <v>29</v>
      </c>
      <c r="S17" s="6"/>
      <c r="T17" s="6"/>
      <c r="U17" s="6"/>
      <c r="V17" s="6"/>
    </row>
    <row r="18" spans="1:22">
      <c r="A18" t="s">
        <v>0</v>
      </c>
      <c r="B18" t="s">
        <v>16</v>
      </c>
      <c r="C18" t="s">
        <v>2</v>
      </c>
      <c r="E18" t="s">
        <v>8</v>
      </c>
      <c r="G18" t="s">
        <v>4</v>
      </c>
      <c r="H18" t="s">
        <v>5</v>
      </c>
      <c r="I18" t="s">
        <v>6</v>
      </c>
      <c r="J18" t="s">
        <v>7</v>
      </c>
      <c r="L18" t="s">
        <v>8</v>
      </c>
      <c r="N18" t="s">
        <v>4</v>
      </c>
      <c r="O18" t="s">
        <v>5</v>
      </c>
      <c r="Q18" t="s">
        <v>28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1:22">
      <c r="A19" t="s">
        <v>4</v>
      </c>
      <c r="B19">
        <f>G29</f>
        <v>277.4718019</v>
      </c>
      <c r="E19">
        <v>1</v>
      </c>
      <c r="G19">
        <v>277.38708500000001</v>
      </c>
      <c r="H19">
        <v>76.476669000000001</v>
      </c>
      <c r="I19">
        <v>67.820335</v>
      </c>
      <c r="J19">
        <v>23.572693000000001</v>
      </c>
      <c r="L19">
        <v>1</v>
      </c>
      <c r="N19">
        <v>260.77633700000001</v>
      </c>
      <c r="Q19">
        <v>1000</v>
      </c>
      <c r="R19" s="4">
        <f>R11</f>
        <v>0.46800000000000003</v>
      </c>
      <c r="S19" s="4">
        <f>R12</f>
        <v>2.2037999999999999E-2</v>
      </c>
      <c r="T19" s="4">
        <f>R13</f>
        <v>1.4663000000000001E-2</v>
      </c>
      <c r="U19" s="4">
        <f>R14</f>
        <v>0.119085</v>
      </c>
      <c r="V19" s="4">
        <f>R15</f>
        <v>0.118703</v>
      </c>
    </row>
    <row r="20" spans="1:22">
      <c r="A20" t="s">
        <v>5</v>
      </c>
      <c r="B20">
        <f>H29</f>
        <v>76.542760200000004</v>
      </c>
      <c r="E20">
        <v>2</v>
      </c>
      <c r="G20">
        <v>277.42965700000002</v>
      </c>
      <c r="H20">
        <v>76.395300000000006</v>
      </c>
      <c r="I20">
        <v>67.992003999999994</v>
      </c>
      <c r="J20">
        <v>23.561672000000002</v>
      </c>
      <c r="L20">
        <v>2</v>
      </c>
      <c r="N20">
        <v>260.82284499999997</v>
      </c>
      <c r="Q20">
        <v>10000</v>
      </c>
      <c r="R20" s="4">
        <f>R3</f>
        <v>5.6262999999999996</v>
      </c>
      <c r="S20" s="4">
        <f>R4</f>
        <v>1.0146930000000001</v>
      </c>
      <c r="T20" s="4">
        <f>R5</f>
        <v>0.29161599999999999</v>
      </c>
      <c r="U20" s="4">
        <f>R6</f>
        <v>0.34221699999999999</v>
      </c>
      <c r="V20" s="4">
        <f>R7</f>
        <v>0.17994399999999999</v>
      </c>
    </row>
    <row r="21" spans="1:22">
      <c r="A21" t="s">
        <v>6</v>
      </c>
      <c r="B21">
        <f>I29</f>
        <v>68.111855300000002</v>
      </c>
      <c r="E21">
        <v>3</v>
      </c>
      <c r="G21">
        <v>277.42450000000002</v>
      </c>
      <c r="H21">
        <v>76.710776999999993</v>
      </c>
      <c r="I21">
        <v>67.903724999999994</v>
      </c>
      <c r="J21">
        <v>23.584332</v>
      </c>
      <c r="L21">
        <v>3</v>
      </c>
      <c r="N21">
        <v>261.38781699999998</v>
      </c>
      <c r="Q21">
        <v>100000</v>
      </c>
      <c r="R21" s="4">
        <f>B3</f>
        <v>178.27188999999998</v>
      </c>
      <c r="S21" s="4">
        <f>B4</f>
        <v>88.077020899999994</v>
      </c>
      <c r="T21" s="4">
        <f>B5</f>
        <v>22.922603400000003</v>
      </c>
      <c r="U21" s="4">
        <f>B6</f>
        <v>5.9581803000000004</v>
      </c>
      <c r="V21" s="4">
        <f>B7</f>
        <v>2.5200507000000001</v>
      </c>
    </row>
    <row r="22" spans="1:22">
      <c r="A22" t="s">
        <v>7</v>
      </c>
      <c r="B22">
        <f>J29</f>
        <v>23.569201100000004</v>
      </c>
      <c r="E22">
        <v>4</v>
      </c>
      <c r="G22">
        <v>277.515106</v>
      </c>
      <c r="H22">
        <v>76.337967000000006</v>
      </c>
      <c r="I22">
        <v>67.693871000000001</v>
      </c>
      <c r="J22">
        <v>23.56354</v>
      </c>
      <c r="L22">
        <v>4</v>
      </c>
      <c r="N22">
        <v>263.14035000000001</v>
      </c>
    </row>
    <row r="23" spans="1:22">
      <c r="E23">
        <v>5</v>
      </c>
      <c r="G23">
        <v>277.76159699999999</v>
      </c>
      <c r="H23">
        <v>76.832877999999994</v>
      </c>
      <c r="I23">
        <v>67.919517999999997</v>
      </c>
      <c r="J23">
        <v>23.569645000000001</v>
      </c>
      <c r="L23">
        <v>5</v>
      </c>
      <c r="N23">
        <v>261.39965799999999</v>
      </c>
    </row>
    <row r="24" spans="1:22">
      <c r="A24" s="6" t="s">
        <v>17</v>
      </c>
      <c r="B24" s="6"/>
      <c r="C24" s="6"/>
      <c r="E24">
        <v>6</v>
      </c>
      <c r="G24">
        <v>277.45840500000003</v>
      </c>
      <c r="H24">
        <v>76.380309999999994</v>
      </c>
      <c r="I24">
        <v>69.606719999999996</v>
      </c>
      <c r="J24">
        <v>23.567596000000002</v>
      </c>
      <c r="L24">
        <v>6</v>
      </c>
      <c r="N24">
        <v>260.84338400000001</v>
      </c>
      <c r="Q24" t="s">
        <v>30</v>
      </c>
      <c r="R24" t="s">
        <v>4</v>
      </c>
      <c r="S24" t="s">
        <v>5</v>
      </c>
      <c r="T24" t="s">
        <v>6</v>
      </c>
      <c r="U24" t="s">
        <v>7</v>
      </c>
    </row>
    <row r="25" spans="1:22">
      <c r="A25" t="s">
        <v>0</v>
      </c>
      <c r="B25" t="s">
        <v>1</v>
      </c>
      <c r="C25" t="s">
        <v>2</v>
      </c>
      <c r="E25">
        <v>7</v>
      </c>
      <c r="G25">
        <v>277.49691799999999</v>
      </c>
      <c r="H25">
        <v>76.705132000000006</v>
      </c>
      <c r="I25">
        <v>68.033607000000003</v>
      </c>
      <c r="J25">
        <v>23.570042000000001</v>
      </c>
      <c r="L25">
        <v>7</v>
      </c>
      <c r="N25">
        <v>261.20779399999998</v>
      </c>
      <c r="Q25">
        <v>2500</v>
      </c>
      <c r="R25">
        <f>B19</f>
        <v>277.4718019</v>
      </c>
      <c r="S25">
        <f>B20</f>
        <v>76.542760200000004</v>
      </c>
      <c r="T25">
        <f>B21</f>
        <v>68.111855300000002</v>
      </c>
      <c r="U25">
        <f>B22</f>
        <v>23.569201100000004</v>
      </c>
    </row>
    <row r="26" spans="1:22">
      <c r="A26" t="s">
        <v>4</v>
      </c>
      <c r="B26">
        <f>N29</f>
        <v>261.16732780000001</v>
      </c>
      <c r="E26">
        <v>8</v>
      </c>
      <c r="G26">
        <v>277.43502799999999</v>
      </c>
      <c r="H26">
        <v>76.474327000000002</v>
      </c>
      <c r="I26">
        <v>68.004501000000005</v>
      </c>
      <c r="J26">
        <v>23.572514999999999</v>
      </c>
      <c r="L26">
        <v>8</v>
      </c>
      <c r="N26">
        <v>260.80423000000002</v>
      </c>
      <c r="Q26">
        <v>1800</v>
      </c>
      <c r="R26">
        <f>B34</f>
        <v>199.88497899999999</v>
      </c>
      <c r="S26">
        <f>B35</f>
        <v>55.331681399999994</v>
      </c>
      <c r="T26">
        <f>B36</f>
        <v>49.307919599999998</v>
      </c>
      <c r="U26">
        <f>B37</f>
        <v>16.986495699999999</v>
      </c>
    </row>
    <row r="27" spans="1:22">
      <c r="A27" t="s">
        <v>5</v>
      </c>
      <c r="E27">
        <v>9</v>
      </c>
      <c r="G27">
        <v>277.48391700000002</v>
      </c>
      <c r="H27">
        <v>76.459709000000004</v>
      </c>
      <c r="I27">
        <v>68.028343000000007</v>
      </c>
      <c r="J27">
        <v>23.563355999999999</v>
      </c>
      <c r="L27">
        <v>9</v>
      </c>
      <c r="N27">
        <v>260.56985500000002</v>
      </c>
      <c r="Q27">
        <v>1000</v>
      </c>
      <c r="R27">
        <v>110.922653</v>
      </c>
      <c r="S27">
        <f>B50</f>
        <v>30.704030199999998</v>
      </c>
      <c r="T27">
        <f>B51</f>
        <v>27.425712599999997</v>
      </c>
      <c r="U27">
        <f>B52</f>
        <v>9.4753393999999993</v>
      </c>
    </row>
    <row r="28" spans="1:22">
      <c r="A28" t="s">
        <v>6</v>
      </c>
      <c r="B28">
        <f>I29</f>
        <v>68.111855300000002</v>
      </c>
      <c r="E28">
        <v>10</v>
      </c>
      <c r="G28">
        <v>277.325806</v>
      </c>
      <c r="H28">
        <v>76.654533000000001</v>
      </c>
      <c r="I28">
        <v>68.115928999999994</v>
      </c>
      <c r="J28">
        <v>23.56662</v>
      </c>
      <c r="L28">
        <v>10</v>
      </c>
      <c r="N28">
        <v>260.72100799999998</v>
      </c>
      <c r="Q28">
        <v>500</v>
      </c>
      <c r="R28">
        <v>55.495007000000001</v>
      </c>
      <c r="S28">
        <f>B65</f>
        <v>15.375314799999998</v>
      </c>
      <c r="T28">
        <f>B66</f>
        <v>13.7009256</v>
      </c>
      <c r="U28">
        <f>B67</f>
        <v>4.7850400999999998</v>
      </c>
    </row>
    <row r="29" spans="1:22">
      <c r="A29" t="s">
        <v>7</v>
      </c>
      <c r="B29">
        <f>J29</f>
        <v>23.569201100000004</v>
      </c>
      <c r="E29" t="s">
        <v>11</v>
      </c>
      <c r="G29">
        <f>AVERAGE(G19:G28)</f>
        <v>277.4718019</v>
      </c>
      <c r="H29">
        <f>AVERAGE(H19:H28)</f>
        <v>76.542760200000004</v>
      </c>
      <c r="I29">
        <f>AVERAGE(I19:I28)</f>
        <v>68.111855300000002</v>
      </c>
      <c r="J29">
        <f>AVERAGE(J19:J28)</f>
        <v>23.569201100000004</v>
      </c>
      <c r="L29" t="s">
        <v>11</v>
      </c>
      <c r="N29">
        <f>AVERAGE(N19:N28)</f>
        <v>261.16732780000001</v>
      </c>
    </row>
    <row r="30" spans="1:22">
      <c r="E30" t="s">
        <v>12</v>
      </c>
      <c r="G30">
        <f>STDEV(G19:G28)</f>
        <v>0.11579256075744117</v>
      </c>
      <c r="H30">
        <f>STDEV(H19:H28)</f>
        <v>0.16907566598209239</v>
      </c>
      <c r="I30">
        <f>STDEV(I19:I28)</f>
        <v>0.53889086361549521</v>
      </c>
      <c r="J30">
        <f>STDEV(J19:J28)</f>
        <v>6.5418533807747523E-3</v>
      </c>
      <c r="L30" t="s">
        <v>12</v>
      </c>
      <c r="N30">
        <f>STDEV(N19:N28)</f>
        <v>0.74992916983229274</v>
      </c>
    </row>
    <row r="32" spans="1:22">
      <c r="A32" s="5" t="s">
        <v>20</v>
      </c>
      <c r="B32" s="5"/>
      <c r="C32" s="5"/>
      <c r="F32" s="5" t="s">
        <v>18</v>
      </c>
      <c r="G32" s="5"/>
      <c r="H32" s="5"/>
      <c r="I32" s="6" t="s">
        <v>19</v>
      </c>
      <c r="J32" s="6"/>
      <c r="M32" s="6" t="s">
        <v>19</v>
      </c>
      <c r="N32" s="6"/>
      <c r="O32" s="6"/>
    </row>
    <row r="33" spans="1:15">
      <c r="A33" t="s">
        <v>0</v>
      </c>
      <c r="B33" t="s">
        <v>16</v>
      </c>
      <c r="C33" t="s">
        <v>2</v>
      </c>
      <c r="E33" t="s">
        <v>8</v>
      </c>
      <c r="G33" t="s">
        <v>4</v>
      </c>
      <c r="H33" t="s">
        <v>5</v>
      </c>
      <c r="I33" t="s">
        <v>6</v>
      </c>
      <c r="J33" t="s">
        <v>7</v>
      </c>
      <c r="L33" t="s">
        <v>8</v>
      </c>
      <c r="N33" t="s">
        <v>4</v>
      </c>
      <c r="O33" t="s">
        <v>5</v>
      </c>
    </row>
    <row r="34" spans="1:15">
      <c r="A34" t="s">
        <v>4</v>
      </c>
      <c r="B34">
        <v>199.88497899999999</v>
      </c>
      <c r="C34">
        <f>B34/B34</f>
        <v>1</v>
      </c>
      <c r="E34">
        <v>1</v>
      </c>
      <c r="H34">
        <v>55.153464999999997</v>
      </c>
      <c r="I34">
        <v>48.957531000000003</v>
      </c>
      <c r="J34">
        <v>17.043216999999999</v>
      </c>
      <c r="L34">
        <v>1</v>
      </c>
    </row>
    <row r="35" spans="1:15">
      <c r="A35" t="s">
        <v>5</v>
      </c>
      <c r="B35">
        <f>H44</f>
        <v>55.331681399999994</v>
      </c>
      <c r="C35">
        <f>B34/B35</f>
        <v>3.6124869865241438</v>
      </c>
      <c r="E35">
        <v>2</v>
      </c>
      <c r="H35">
        <v>55.302768999999998</v>
      </c>
      <c r="I35">
        <v>48.863007000000003</v>
      </c>
      <c r="J35">
        <v>16.973469000000001</v>
      </c>
      <c r="L35">
        <v>2</v>
      </c>
    </row>
    <row r="36" spans="1:15">
      <c r="A36" t="s">
        <v>6</v>
      </c>
      <c r="B36">
        <f>I44</f>
        <v>49.307919599999998</v>
      </c>
      <c r="C36">
        <f>B34/B36</f>
        <v>4.0538108405611988</v>
      </c>
      <c r="E36">
        <v>3</v>
      </c>
      <c r="H36">
        <v>55.355441999999996</v>
      </c>
      <c r="I36">
        <v>48.834541000000002</v>
      </c>
      <c r="J36">
        <v>16.982099999999999</v>
      </c>
      <c r="L36">
        <v>3</v>
      </c>
    </row>
    <row r="37" spans="1:15">
      <c r="A37" t="s">
        <v>7</v>
      </c>
      <c r="B37">
        <f>J44</f>
        <v>16.986495699999999</v>
      </c>
      <c r="C37">
        <f>B34/B37</f>
        <v>11.767287528292254</v>
      </c>
      <c r="E37">
        <v>4</v>
      </c>
      <c r="H37">
        <v>55.326777999999997</v>
      </c>
      <c r="I37">
        <v>48.764183000000003</v>
      </c>
      <c r="J37">
        <v>16.970472000000001</v>
      </c>
      <c r="L37">
        <v>4</v>
      </c>
    </row>
    <row r="38" spans="1:15">
      <c r="E38">
        <v>5</v>
      </c>
      <c r="H38">
        <v>55.993201999999997</v>
      </c>
      <c r="I38">
        <v>50.301623999999997</v>
      </c>
      <c r="J38">
        <v>16.999161000000001</v>
      </c>
      <c r="L38">
        <v>5</v>
      </c>
    </row>
    <row r="39" spans="1:15">
      <c r="A39" s="6" t="s">
        <v>21</v>
      </c>
      <c r="B39" s="6"/>
      <c r="C39" s="6"/>
      <c r="E39">
        <v>6</v>
      </c>
      <c r="H39">
        <v>55.266544000000003</v>
      </c>
      <c r="I39">
        <v>50.146926999999998</v>
      </c>
      <c r="J39">
        <v>16.999067</v>
      </c>
      <c r="L39">
        <v>6</v>
      </c>
    </row>
    <row r="40" spans="1:15">
      <c r="A40" t="s">
        <v>0</v>
      </c>
      <c r="B40" t="s">
        <v>1</v>
      </c>
      <c r="C40" t="s">
        <v>2</v>
      </c>
      <c r="E40">
        <v>7</v>
      </c>
      <c r="H40">
        <v>55.483395000000002</v>
      </c>
      <c r="I40">
        <v>49.814822999999997</v>
      </c>
      <c r="J40">
        <v>16.974812</v>
      </c>
      <c r="L40">
        <v>7</v>
      </c>
    </row>
    <row r="41" spans="1:15">
      <c r="A41" t="s">
        <v>4</v>
      </c>
      <c r="B41" t="e">
        <f>N44</f>
        <v>#DIV/0!</v>
      </c>
      <c r="E41">
        <v>8</v>
      </c>
      <c r="H41">
        <v>55.337161999999999</v>
      </c>
      <c r="I41">
        <v>48.895363000000003</v>
      </c>
      <c r="J41">
        <v>16.970421000000002</v>
      </c>
      <c r="L41">
        <v>8</v>
      </c>
    </row>
    <row r="42" spans="1:15">
      <c r="A42" t="s">
        <v>5</v>
      </c>
      <c r="E42">
        <v>9</v>
      </c>
      <c r="H42">
        <v>55.052128000000003</v>
      </c>
      <c r="I42">
        <v>49.133986999999998</v>
      </c>
      <c r="J42">
        <v>16.977682000000001</v>
      </c>
      <c r="L42">
        <v>9</v>
      </c>
    </row>
    <row r="43" spans="1:15">
      <c r="A43" t="s">
        <v>6</v>
      </c>
      <c r="B43">
        <f>I44</f>
        <v>49.307919599999998</v>
      </c>
      <c r="E43">
        <v>10</v>
      </c>
      <c r="H43">
        <v>55.045929000000001</v>
      </c>
      <c r="I43">
        <v>49.36721</v>
      </c>
      <c r="J43">
        <v>16.974556</v>
      </c>
      <c r="L43">
        <v>10</v>
      </c>
    </row>
    <row r="44" spans="1:15">
      <c r="A44" t="s">
        <v>7</v>
      </c>
      <c r="B44">
        <f>J44</f>
        <v>16.986495699999999</v>
      </c>
      <c r="E44" t="s">
        <v>11</v>
      </c>
      <c r="G44" t="e">
        <f>AVERAGE(G34:G43)</f>
        <v>#DIV/0!</v>
      </c>
      <c r="H44">
        <f>AVERAGE(H34:H43)</f>
        <v>55.331681399999994</v>
      </c>
      <c r="I44">
        <f>AVERAGE(I34:I43)</f>
        <v>49.307919599999998</v>
      </c>
      <c r="J44">
        <f>AVERAGE(J34:J43)</f>
        <v>16.986495699999999</v>
      </c>
      <c r="L44" t="s">
        <v>11</v>
      </c>
      <c r="N44" t="e">
        <f>AVERAGE(N34:N43)</f>
        <v>#DIV/0!</v>
      </c>
    </row>
    <row r="45" spans="1:15">
      <c r="E45" t="s">
        <v>12</v>
      </c>
      <c r="G45" t="e">
        <f>STDEV(G34:G43)</f>
        <v>#DIV/0!</v>
      </c>
      <c r="H45">
        <f>STDEV(H34:H43)</f>
        <v>0.27036797920535882</v>
      </c>
      <c r="I45">
        <f>STDEV(I34:I43)</f>
        <v>0.57665317321571941</v>
      </c>
      <c r="J45">
        <f>STDEV(J34:J43)</f>
        <v>2.259958678112825E-2</v>
      </c>
      <c r="L45" t="s">
        <v>12</v>
      </c>
      <c r="N45" t="e">
        <f>STDEV(N34:N43)</f>
        <v>#DIV/0!</v>
      </c>
    </row>
    <row r="47" spans="1:15">
      <c r="A47" s="5" t="s">
        <v>22</v>
      </c>
      <c r="B47" s="5"/>
      <c r="C47" s="5"/>
      <c r="F47" s="5" t="s">
        <v>18</v>
      </c>
      <c r="G47" s="5"/>
      <c r="H47" s="5"/>
      <c r="I47" s="6" t="s">
        <v>19</v>
      </c>
      <c r="J47" s="6"/>
      <c r="M47" s="6" t="s">
        <v>19</v>
      </c>
      <c r="N47" s="6"/>
      <c r="O47" s="6"/>
    </row>
    <row r="48" spans="1:15">
      <c r="A48" t="s">
        <v>0</v>
      </c>
      <c r="B48" t="s">
        <v>16</v>
      </c>
      <c r="C48" t="s">
        <v>2</v>
      </c>
      <c r="E48" t="s">
        <v>8</v>
      </c>
      <c r="G48" t="s">
        <v>4</v>
      </c>
      <c r="H48" t="s">
        <v>5</v>
      </c>
      <c r="I48" t="s">
        <v>6</v>
      </c>
      <c r="J48" t="s">
        <v>7</v>
      </c>
      <c r="L48" t="s">
        <v>8</v>
      </c>
      <c r="N48" t="s">
        <v>4</v>
      </c>
      <c r="O48" t="s">
        <v>5</v>
      </c>
    </row>
    <row r="49" spans="1:15">
      <c r="A49" t="s">
        <v>4</v>
      </c>
      <c r="B49" t="e">
        <f>G59</f>
        <v>#DIV/0!</v>
      </c>
      <c r="E49">
        <v>1</v>
      </c>
      <c r="H49">
        <v>30.661736000000001</v>
      </c>
      <c r="I49">
        <v>27.340236999999998</v>
      </c>
      <c r="J49">
        <v>9.4906849999999991</v>
      </c>
      <c r="L49">
        <v>1</v>
      </c>
    </row>
    <row r="50" spans="1:15">
      <c r="A50" t="s">
        <v>5</v>
      </c>
      <c r="B50">
        <f>H59</f>
        <v>30.704030199999998</v>
      </c>
      <c r="E50">
        <v>2</v>
      </c>
      <c r="H50">
        <v>30.622778</v>
      </c>
      <c r="I50">
        <v>27.788944000000001</v>
      </c>
      <c r="J50">
        <v>9.4712390000000006</v>
      </c>
      <c r="L50">
        <v>2</v>
      </c>
    </row>
    <row r="51" spans="1:15">
      <c r="A51" t="s">
        <v>6</v>
      </c>
      <c r="B51">
        <f>I59</f>
        <v>27.425712599999997</v>
      </c>
      <c r="E51">
        <v>3</v>
      </c>
      <c r="H51">
        <v>30.617224</v>
      </c>
      <c r="I51">
        <v>27.632836999999999</v>
      </c>
      <c r="J51">
        <v>9.4750619999999994</v>
      </c>
      <c r="L51">
        <v>3</v>
      </c>
    </row>
    <row r="52" spans="1:15">
      <c r="A52" t="s">
        <v>7</v>
      </c>
      <c r="B52">
        <f>J59</f>
        <v>9.4753393999999993</v>
      </c>
      <c r="E52">
        <v>4</v>
      </c>
      <c r="H52">
        <v>30.780491000000001</v>
      </c>
      <c r="I52">
        <v>27.429307999999999</v>
      </c>
      <c r="J52">
        <v>9.4772250000000007</v>
      </c>
      <c r="L52">
        <v>4</v>
      </c>
    </row>
    <row r="53" spans="1:15">
      <c r="E53">
        <v>5</v>
      </c>
      <c r="H53">
        <v>30.725876</v>
      </c>
      <c r="I53">
        <v>27.207909000000001</v>
      </c>
      <c r="J53">
        <v>9.4743820000000003</v>
      </c>
      <c r="L53">
        <v>5</v>
      </c>
    </row>
    <row r="54" spans="1:15">
      <c r="A54" s="6" t="s">
        <v>23</v>
      </c>
      <c r="B54" s="6"/>
      <c r="C54" s="6"/>
      <c r="E54">
        <v>6</v>
      </c>
      <c r="H54">
        <v>30.811436</v>
      </c>
      <c r="I54">
        <v>27.446262000000001</v>
      </c>
      <c r="J54">
        <v>9.4715450000000008</v>
      </c>
      <c r="L54">
        <v>6</v>
      </c>
    </row>
    <row r="55" spans="1:15">
      <c r="A55" t="s">
        <v>0</v>
      </c>
      <c r="B55" t="s">
        <v>1</v>
      </c>
      <c r="C55" t="s">
        <v>2</v>
      </c>
      <c r="E55">
        <v>7</v>
      </c>
      <c r="H55">
        <v>30.641248999999998</v>
      </c>
      <c r="I55">
        <v>27.324780000000001</v>
      </c>
      <c r="J55">
        <v>9.4727569999999996</v>
      </c>
      <c r="L55">
        <v>7</v>
      </c>
    </row>
    <row r="56" spans="1:15">
      <c r="A56" t="s">
        <v>4</v>
      </c>
      <c r="B56" t="e">
        <f>N59</f>
        <v>#DIV/0!</v>
      </c>
      <c r="E56">
        <v>8</v>
      </c>
      <c r="H56">
        <v>30.615932000000001</v>
      </c>
      <c r="I56">
        <v>27.242343999999999</v>
      </c>
      <c r="J56">
        <v>9.4745860000000004</v>
      </c>
      <c r="L56">
        <v>8</v>
      </c>
    </row>
    <row r="57" spans="1:15">
      <c r="A57" t="s">
        <v>5</v>
      </c>
      <c r="E57">
        <v>9</v>
      </c>
      <c r="H57">
        <v>30.671199999999999</v>
      </c>
      <c r="I57">
        <v>27.17737</v>
      </c>
      <c r="J57">
        <v>9.4734350000000003</v>
      </c>
      <c r="L57">
        <v>9</v>
      </c>
    </row>
    <row r="58" spans="1:15">
      <c r="A58" t="s">
        <v>6</v>
      </c>
      <c r="B58">
        <f>I59</f>
        <v>27.425712599999997</v>
      </c>
      <c r="E58">
        <v>10</v>
      </c>
      <c r="H58">
        <v>30.892379999999999</v>
      </c>
      <c r="I58">
        <v>27.667134999999998</v>
      </c>
      <c r="J58">
        <v>9.4724780000000006</v>
      </c>
      <c r="L58">
        <v>10</v>
      </c>
    </row>
    <row r="59" spans="1:15">
      <c r="A59" t="s">
        <v>7</v>
      </c>
      <c r="B59">
        <f>J59</f>
        <v>9.4753393999999993</v>
      </c>
      <c r="E59" t="s">
        <v>11</v>
      </c>
      <c r="G59" t="e">
        <f>AVERAGE(G49:G58)</f>
        <v>#DIV/0!</v>
      </c>
      <c r="H59">
        <f>AVERAGE(H49:H58)</f>
        <v>30.704030199999998</v>
      </c>
      <c r="I59">
        <f>AVERAGE(I49:I58)</f>
        <v>27.425712599999997</v>
      </c>
      <c r="J59">
        <f>AVERAGE(J49:J58)</f>
        <v>9.4753393999999993</v>
      </c>
      <c r="L59" t="s">
        <v>11</v>
      </c>
      <c r="N59" t="e">
        <f>AVERAGE(N49:N58)</f>
        <v>#DIV/0!</v>
      </c>
    </row>
    <row r="60" spans="1:15">
      <c r="E60" t="s">
        <v>12</v>
      </c>
      <c r="G60" t="e">
        <f>STDEV(G49:G58)</f>
        <v>#DIV/0!</v>
      </c>
      <c r="H60">
        <f>STDEV(H49:H58)</f>
        <v>9.5476451787629563E-2</v>
      </c>
      <c r="I60">
        <f>STDEV(I49:I58)</f>
        <v>0.20917497023039314</v>
      </c>
      <c r="J60">
        <f>STDEV(J49:J58)</f>
        <v>5.6793778454252248E-3</v>
      </c>
      <c r="L60" t="s">
        <v>12</v>
      </c>
      <c r="N60" t="e">
        <f>STDEV(N49:N58)</f>
        <v>#DIV/0!</v>
      </c>
    </row>
    <row r="62" spans="1:15">
      <c r="A62" s="5" t="s">
        <v>24</v>
      </c>
      <c r="B62" s="5"/>
      <c r="C62" s="5"/>
      <c r="F62" s="5" t="s">
        <v>18</v>
      </c>
      <c r="G62" s="5"/>
      <c r="H62" s="5"/>
      <c r="I62" s="6" t="s">
        <v>19</v>
      </c>
      <c r="J62" s="6"/>
      <c r="M62" s="6" t="s">
        <v>19</v>
      </c>
      <c r="N62" s="6"/>
      <c r="O62" s="6"/>
    </row>
    <row r="63" spans="1:15">
      <c r="A63" t="s">
        <v>0</v>
      </c>
      <c r="B63" t="s">
        <v>16</v>
      </c>
      <c r="C63" t="s">
        <v>2</v>
      </c>
      <c r="E63" t="s">
        <v>8</v>
      </c>
      <c r="G63" t="s">
        <v>4</v>
      </c>
      <c r="H63" t="s">
        <v>5</v>
      </c>
      <c r="I63" t="s">
        <v>6</v>
      </c>
      <c r="J63" t="s">
        <v>7</v>
      </c>
      <c r="L63" t="s">
        <v>8</v>
      </c>
      <c r="N63" t="s">
        <v>4</v>
      </c>
      <c r="O63" t="s">
        <v>5</v>
      </c>
    </row>
    <row r="64" spans="1:15">
      <c r="A64" t="s">
        <v>4</v>
      </c>
      <c r="B64" t="e">
        <f>G74</f>
        <v>#DIV/0!</v>
      </c>
      <c r="E64">
        <v>1</v>
      </c>
      <c r="H64">
        <v>15.493971999999999</v>
      </c>
      <c r="I64">
        <v>14.004614999999999</v>
      </c>
      <c r="J64">
        <v>4.7869739999999998</v>
      </c>
      <c r="L64">
        <v>1</v>
      </c>
    </row>
    <row r="65" spans="1:14">
      <c r="A65" t="s">
        <v>5</v>
      </c>
      <c r="B65">
        <f>H74</f>
        <v>15.375314799999998</v>
      </c>
      <c r="E65">
        <v>2</v>
      </c>
      <c r="H65">
        <v>15.333174</v>
      </c>
      <c r="I65">
        <v>14.018007000000001</v>
      </c>
      <c r="J65">
        <v>4.7822969999999998</v>
      </c>
      <c r="L65">
        <v>2</v>
      </c>
    </row>
    <row r="66" spans="1:14">
      <c r="A66" t="s">
        <v>6</v>
      </c>
      <c r="B66">
        <f>I74</f>
        <v>13.7009256</v>
      </c>
      <c r="E66">
        <v>3</v>
      </c>
      <c r="H66">
        <v>15.329808</v>
      </c>
      <c r="I66">
        <v>13.599564000000001</v>
      </c>
      <c r="J66">
        <v>4.7875680000000003</v>
      </c>
      <c r="L66">
        <v>3</v>
      </c>
    </row>
    <row r="67" spans="1:14">
      <c r="A67" t="s">
        <v>7</v>
      </c>
      <c r="B67">
        <f>J74</f>
        <v>4.7850400999999998</v>
      </c>
      <c r="E67">
        <v>4</v>
      </c>
      <c r="H67">
        <v>15.402286999999999</v>
      </c>
      <c r="I67">
        <v>13.611566</v>
      </c>
      <c r="J67">
        <v>4.7886110000000004</v>
      </c>
      <c r="L67">
        <v>4</v>
      </c>
    </row>
    <row r="68" spans="1:14">
      <c r="E68">
        <v>5</v>
      </c>
      <c r="H68">
        <v>15.331263999999999</v>
      </c>
      <c r="I68">
        <v>13.598022</v>
      </c>
      <c r="J68">
        <v>4.7808900000000003</v>
      </c>
      <c r="L68">
        <v>5</v>
      </c>
    </row>
    <row r="69" spans="1:14">
      <c r="A69" s="6" t="s">
        <v>25</v>
      </c>
      <c r="B69" s="6"/>
      <c r="C69" s="6"/>
      <c r="E69">
        <v>6</v>
      </c>
      <c r="H69">
        <v>15.449812</v>
      </c>
      <c r="I69">
        <v>13.598671</v>
      </c>
      <c r="J69">
        <v>4.7896970000000003</v>
      </c>
      <c r="L69">
        <v>6</v>
      </c>
    </row>
    <row r="70" spans="1:14">
      <c r="A70" t="s">
        <v>0</v>
      </c>
      <c r="B70" t="s">
        <v>1</v>
      </c>
      <c r="C70" t="s">
        <v>2</v>
      </c>
      <c r="E70">
        <v>7</v>
      </c>
      <c r="H70">
        <v>15.287072999999999</v>
      </c>
      <c r="I70">
        <v>13.680294999999999</v>
      </c>
      <c r="J70">
        <v>4.7815859999999999</v>
      </c>
      <c r="L70">
        <v>7</v>
      </c>
    </row>
    <row r="71" spans="1:14">
      <c r="A71" t="s">
        <v>4</v>
      </c>
      <c r="B71" t="e">
        <f>N74</f>
        <v>#DIV/0!</v>
      </c>
      <c r="E71">
        <v>8</v>
      </c>
      <c r="H71">
        <v>15.460113</v>
      </c>
      <c r="I71">
        <v>13.635403</v>
      </c>
      <c r="J71">
        <v>4.7859550000000004</v>
      </c>
      <c r="L71">
        <v>8</v>
      </c>
    </row>
    <row r="72" spans="1:14">
      <c r="A72" t="s">
        <v>5</v>
      </c>
      <c r="E72">
        <v>9</v>
      </c>
      <c r="H72">
        <v>15.275715999999999</v>
      </c>
      <c r="I72">
        <v>13.655813999999999</v>
      </c>
      <c r="J72">
        <v>4.7847369999999998</v>
      </c>
      <c r="L72">
        <v>9</v>
      </c>
    </row>
    <row r="73" spans="1:14">
      <c r="A73" t="s">
        <v>6</v>
      </c>
      <c r="B73">
        <f>I74</f>
        <v>13.7009256</v>
      </c>
      <c r="E73">
        <v>10</v>
      </c>
      <c r="H73">
        <v>15.389929</v>
      </c>
      <c r="I73">
        <v>13.607298999999999</v>
      </c>
      <c r="J73">
        <v>4.7820859999999996</v>
      </c>
      <c r="L73">
        <v>10</v>
      </c>
    </row>
    <row r="74" spans="1:14">
      <c r="A74" t="s">
        <v>7</v>
      </c>
      <c r="B74">
        <f>J74</f>
        <v>4.7850400999999998</v>
      </c>
      <c r="E74" t="s">
        <v>11</v>
      </c>
      <c r="G74" t="e">
        <f>AVERAGE(G64:G73)</f>
        <v>#DIV/0!</v>
      </c>
      <c r="H74">
        <f>AVERAGE(H64:H73)</f>
        <v>15.375314799999998</v>
      </c>
      <c r="I74">
        <f>AVERAGE(I64:I73)</f>
        <v>13.7009256</v>
      </c>
      <c r="J74">
        <f>AVERAGE(J64:J73)</f>
        <v>4.7850400999999998</v>
      </c>
      <c r="L74" t="s">
        <v>11</v>
      </c>
      <c r="N74" t="e">
        <f>AVERAGE(N64:N73)</f>
        <v>#DIV/0!</v>
      </c>
    </row>
    <row r="75" spans="1:14">
      <c r="E75" t="s">
        <v>12</v>
      </c>
      <c r="G75" t="e">
        <f>STDEV(G64:G73)</f>
        <v>#DIV/0!</v>
      </c>
      <c r="H75">
        <f>STDEV(H64:H73)</f>
        <v>7.5465148790389125E-2</v>
      </c>
      <c r="I75">
        <f>STDEV(I64:I73)</f>
        <v>0.16586211191786879</v>
      </c>
      <c r="J75">
        <f>STDEV(J64:J73)</f>
        <v>3.1780959516318529E-3</v>
      </c>
      <c r="L75" t="s">
        <v>12</v>
      </c>
      <c r="N75" t="e">
        <f>STDEV(N64:N73)</f>
        <v>#DIV/0!</v>
      </c>
    </row>
  </sheetData>
  <mergeCells count="28">
    <mergeCell ref="A69:C69"/>
    <mergeCell ref="A1:C1"/>
    <mergeCell ref="F1:H1"/>
    <mergeCell ref="M1:O1"/>
    <mergeCell ref="I1:J1"/>
    <mergeCell ref="A9:C9"/>
    <mergeCell ref="M17:O17"/>
    <mergeCell ref="A32:C32"/>
    <mergeCell ref="F32:H32"/>
    <mergeCell ref="I32:J32"/>
    <mergeCell ref="M32:O32"/>
    <mergeCell ref="A54:C54"/>
    <mergeCell ref="A17:C17"/>
    <mergeCell ref="A24:C24"/>
    <mergeCell ref="F17:H17"/>
    <mergeCell ref="I17:J17"/>
    <mergeCell ref="Q1:S1"/>
    <mergeCell ref="Q9:S9"/>
    <mergeCell ref="R17:V17"/>
    <mergeCell ref="A62:C62"/>
    <mergeCell ref="F62:H62"/>
    <mergeCell ref="I62:J62"/>
    <mergeCell ref="M62:O62"/>
    <mergeCell ref="A39:C39"/>
    <mergeCell ref="A47:C47"/>
    <mergeCell ref="F47:H47"/>
    <mergeCell ref="I47:J47"/>
    <mergeCell ref="M47:O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6" workbookViewId="0">
      <selection activeCell="I32" sqref="I32"/>
    </sheetView>
  </sheetViews>
  <sheetFormatPr defaultRowHeight="15"/>
  <sheetData>
    <row r="1" spans="1:9">
      <c r="A1" t="s">
        <v>31</v>
      </c>
      <c r="B1" t="s">
        <v>32</v>
      </c>
      <c r="C1" t="s">
        <v>31</v>
      </c>
      <c r="D1" t="s">
        <v>32</v>
      </c>
    </row>
    <row r="2" spans="1:9">
      <c r="A2">
        <v>64</v>
      </c>
      <c r="B2">
        <v>64</v>
      </c>
      <c r="C2">
        <v>64</v>
      </c>
      <c r="D2">
        <v>64</v>
      </c>
      <c r="E2">
        <f>C2-A2</f>
        <v>0</v>
      </c>
      <c r="F2">
        <f>D2-B2</f>
        <v>0</v>
      </c>
    </row>
    <row r="3" spans="1:9">
      <c r="A3">
        <v>65</v>
      </c>
      <c r="B3">
        <v>62</v>
      </c>
      <c r="C3">
        <v>65.457375999999996</v>
      </c>
      <c r="D3">
        <v>62.504528000000001</v>
      </c>
      <c r="E3">
        <f t="shared" ref="E3:E11" si="0">C3-A3</f>
        <v>0.45737599999999645</v>
      </c>
      <c r="F3">
        <f t="shared" ref="F3:F10" si="1">D3-B3</f>
        <v>0.50452800000000053</v>
      </c>
    </row>
    <row r="4" spans="1:9">
      <c r="A4">
        <v>66</v>
      </c>
      <c r="B4">
        <v>60</v>
      </c>
      <c r="C4">
        <v>66.438348000000005</v>
      </c>
      <c r="D4">
        <v>60.546700000000001</v>
      </c>
      <c r="E4">
        <f t="shared" si="0"/>
        <v>0.43834800000000484</v>
      </c>
      <c r="F4">
        <f t="shared" si="1"/>
        <v>0.5467000000000013</v>
      </c>
    </row>
    <row r="5" spans="1:9">
      <c r="A5">
        <v>67</v>
      </c>
      <c r="B5">
        <v>58</v>
      </c>
      <c r="C5">
        <v>67.440337700000001</v>
      </c>
      <c r="D5">
        <v>58.513933000000002</v>
      </c>
      <c r="E5">
        <f t="shared" si="0"/>
        <v>0.44033770000000061</v>
      </c>
      <c r="F5">
        <f t="shared" si="1"/>
        <v>0.51393300000000153</v>
      </c>
    </row>
    <row r="6" spans="1:9">
      <c r="A6">
        <v>68</v>
      </c>
      <c r="B6">
        <v>56</v>
      </c>
      <c r="C6">
        <v>68.446067999999997</v>
      </c>
      <c r="D6">
        <v>56.526293000000003</v>
      </c>
      <c r="E6">
        <f t="shared" si="0"/>
        <v>0.4460679999999968</v>
      </c>
      <c r="F6">
        <f t="shared" si="1"/>
        <v>0.52629300000000256</v>
      </c>
    </row>
    <row r="7" spans="1:9">
      <c r="A7">
        <v>69</v>
      </c>
      <c r="B7">
        <v>54</v>
      </c>
      <c r="C7">
        <v>69.423901000000001</v>
      </c>
      <c r="D7">
        <v>54.515070999999999</v>
      </c>
      <c r="E7">
        <f t="shared" si="0"/>
        <v>0.42390100000000075</v>
      </c>
      <c r="F7">
        <f t="shared" si="1"/>
        <v>0.51507099999999895</v>
      </c>
    </row>
    <row r="8" spans="1:9">
      <c r="A8">
        <v>70</v>
      </c>
      <c r="B8">
        <v>52</v>
      </c>
      <c r="C8">
        <v>70.448032999999995</v>
      </c>
      <c r="D8">
        <v>52.514018</v>
      </c>
      <c r="E8">
        <f t="shared" si="0"/>
        <v>0.44803299999999524</v>
      </c>
      <c r="F8">
        <f t="shared" si="1"/>
        <v>0.51401800000000009</v>
      </c>
    </row>
    <row r="9" spans="1:9">
      <c r="A9">
        <v>71</v>
      </c>
      <c r="B9">
        <v>50</v>
      </c>
      <c r="C9">
        <v>71.423640000000006</v>
      </c>
      <c r="D9">
        <v>50.530338999999998</v>
      </c>
      <c r="E9">
        <f t="shared" si="0"/>
        <v>0.42364000000000601</v>
      </c>
      <c r="F9">
        <f t="shared" si="1"/>
        <v>0.5303389999999979</v>
      </c>
    </row>
    <row r="10" spans="1:9">
      <c r="A10">
        <v>72</v>
      </c>
      <c r="B10">
        <v>48</v>
      </c>
      <c r="C10">
        <v>72.429203000000001</v>
      </c>
      <c r="D10">
        <v>48.519708000000001</v>
      </c>
      <c r="E10">
        <f t="shared" si="0"/>
        <v>0.42920300000000111</v>
      </c>
      <c r="F10">
        <f t="shared" si="1"/>
        <v>0.51970800000000139</v>
      </c>
    </row>
    <row r="11" spans="1:9">
      <c r="A11">
        <v>73</v>
      </c>
      <c r="B11">
        <v>46</v>
      </c>
      <c r="C11">
        <v>73.443348999999998</v>
      </c>
      <c r="D11">
        <v>46.493479000000001</v>
      </c>
      <c r="E11">
        <f t="shared" si="0"/>
        <v>0.44334899999999777</v>
      </c>
      <c r="F11">
        <f>D11-B11</f>
        <v>0.49347900000000067</v>
      </c>
    </row>
    <row r="14" spans="1:9">
      <c r="A14">
        <v>73</v>
      </c>
      <c r="B14">
        <v>46</v>
      </c>
      <c r="C14">
        <v>72.998962000000006</v>
      </c>
      <c r="D14">
        <v>45.999476999999999</v>
      </c>
      <c r="E14">
        <f>ABS(C14-A14)</f>
        <v>1.0379999999940992E-3</v>
      </c>
      <c r="F14">
        <f>ABS(D14-B14)</f>
        <v>5.2300000000116142E-4</v>
      </c>
      <c r="H14" t="s">
        <v>28</v>
      </c>
      <c r="I14" t="s">
        <v>33</v>
      </c>
    </row>
    <row r="15" spans="1:9">
      <c r="A15">
        <v>73</v>
      </c>
      <c r="B15">
        <v>46</v>
      </c>
      <c r="C15">
        <v>73.000007999999994</v>
      </c>
      <c r="D15">
        <v>45.997864</v>
      </c>
      <c r="E15">
        <f t="shared" ref="E15:E24" si="2">ABS(C15-A15)</f>
        <v>7.9999999940127964E-6</v>
      </c>
      <c r="F15">
        <f t="shared" ref="F15:F24" si="3">ABS(D15-B15)</f>
        <v>2.1360000000001378E-3</v>
      </c>
      <c r="H15">
        <v>100000</v>
      </c>
      <c r="I15">
        <f>E26</f>
        <v>1.0258181818181681E-3</v>
      </c>
    </row>
    <row r="16" spans="1:9">
      <c r="A16">
        <v>73</v>
      </c>
      <c r="B16">
        <v>46</v>
      </c>
      <c r="C16">
        <v>73.003624000000002</v>
      </c>
      <c r="D16">
        <v>46.000114000000004</v>
      </c>
      <c r="E16">
        <f t="shared" si="2"/>
        <v>3.62400000000207E-3</v>
      </c>
      <c r="F16">
        <f t="shared" si="3"/>
        <v>1.1400000000350019E-4</v>
      </c>
      <c r="H16">
        <v>10000</v>
      </c>
      <c r="I16">
        <f>E40</f>
        <v>1.751981818181941E-2</v>
      </c>
    </row>
    <row r="17" spans="1:10">
      <c r="A17">
        <v>73</v>
      </c>
      <c r="B17">
        <v>46</v>
      </c>
      <c r="C17">
        <v>73.000427000000002</v>
      </c>
      <c r="D17">
        <v>45.999690999999999</v>
      </c>
      <c r="E17">
        <f t="shared" si="2"/>
        <v>4.2700000000195359E-4</v>
      </c>
      <c r="F17">
        <f t="shared" si="3"/>
        <v>3.0900000000144701E-4</v>
      </c>
      <c r="H17">
        <v>1000</v>
      </c>
      <c r="I17">
        <f>E54</f>
        <v>5.1687545454546513E-2</v>
      </c>
    </row>
    <row r="18" spans="1:10">
      <c r="A18">
        <v>73</v>
      </c>
      <c r="B18">
        <v>46</v>
      </c>
      <c r="C18">
        <v>73.001059999999995</v>
      </c>
      <c r="D18">
        <v>46.000160000000001</v>
      </c>
      <c r="E18">
        <f t="shared" si="2"/>
        <v>1.059999999995398E-3</v>
      </c>
      <c r="F18">
        <f t="shared" si="3"/>
        <v>1.6000000000104819E-4</v>
      </c>
      <c r="H18">
        <v>100</v>
      </c>
      <c r="I18">
        <f>E68</f>
        <v>0.26896713636363662</v>
      </c>
    </row>
    <row r="19" spans="1:10">
      <c r="A19">
        <v>73</v>
      </c>
      <c r="B19">
        <v>46</v>
      </c>
      <c r="C19">
        <v>73.000693999999996</v>
      </c>
      <c r="D19">
        <v>46.000557000000001</v>
      </c>
      <c r="E19">
        <f t="shared" si="2"/>
        <v>6.9399999999575357E-4</v>
      </c>
      <c r="F19">
        <f t="shared" si="3"/>
        <v>5.5700000000058481E-4</v>
      </c>
    </row>
    <row r="20" spans="1:10">
      <c r="A20">
        <v>73</v>
      </c>
      <c r="B20">
        <v>46</v>
      </c>
      <c r="C20">
        <v>73.001305000000002</v>
      </c>
      <c r="D20">
        <v>46.000487999999997</v>
      </c>
      <c r="E20">
        <f t="shared" si="2"/>
        <v>1.30500000000211E-3</v>
      </c>
      <c r="F20">
        <f t="shared" si="3"/>
        <v>4.8799999999715737E-4</v>
      </c>
    </row>
    <row r="21" spans="1:10">
      <c r="A21">
        <v>73</v>
      </c>
      <c r="B21">
        <v>46</v>
      </c>
      <c r="C21">
        <v>73.000702000000004</v>
      </c>
      <c r="D21">
        <v>45.999808999999999</v>
      </c>
      <c r="E21">
        <f t="shared" si="2"/>
        <v>7.0200000000397722E-4</v>
      </c>
      <c r="F21">
        <f t="shared" si="3"/>
        <v>1.9100000000094042E-4</v>
      </c>
    </row>
    <row r="22" spans="1:10">
      <c r="A22">
        <v>73</v>
      </c>
      <c r="B22">
        <v>46</v>
      </c>
      <c r="C22">
        <v>72.998733999999999</v>
      </c>
      <c r="D22">
        <v>46.000515</v>
      </c>
      <c r="E22">
        <f t="shared" si="2"/>
        <v>1.2660000000010996E-3</v>
      </c>
      <c r="F22">
        <f t="shared" si="3"/>
        <v>5.150000000000432E-4</v>
      </c>
    </row>
    <row r="23" spans="1:10">
      <c r="A23">
        <v>73</v>
      </c>
      <c r="B23">
        <v>46</v>
      </c>
      <c r="C23">
        <v>72.994675000000001</v>
      </c>
      <c r="D23">
        <v>45.999389999999998</v>
      </c>
      <c r="E23">
        <f t="shared" si="2"/>
        <v>5.324999999999136E-3</v>
      </c>
      <c r="F23">
        <f t="shared" si="3"/>
        <v>6.1000000000177579E-4</v>
      </c>
    </row>
    <row r="24" spans="1:10">
      <c r="A24">
        <v>73</v>
      </c>
      <c r="B24">
        <v>46</v>
      </c>
      <c r="C24">
        <v>73.001236000000006</v>
      </c>
      <c r="D24">
        <v>45.999720000000003</v>
      </c>
      <c r="E24">
        <f t="shared" si="2"/>
        <v>1.236000000005788E-3</v>
      </c>
      <c r="F24">
        <f t="shared" si="3"/>
        <v>2.7999999999650527E-4</v>
      </c>
    </row>
    <row r="25" spans="1:10">
      <c r="E25">
        <f>AVERAGE(E14:E24)</f>
        <v>1.5168181818177634E-3</v>
      </c>
      <c r="F25">
        <f>AVERAGE(F14:F24)</f>
        <v>5.3481818181857284E-4</v>
      </c>
    </row>
    <row r="26" spans="1:10">
      <c r="E26">
        <f>AVERAGE(E25:F25)</f>
        <v>1.0258181818181681E-3</v>
      </c>
    </row>
    <row r="29" spans="1:10">
      <c r="A29">
        <v>73</v>
      </c>
      <c r="B29">
        <v>46</v>
      </c>
      <c r="C29">
        <v>73.005439999999993</v>
      </c>
      <c r="D29">
        <v>45.998745</v>
      </c>
      <c r="E29">
        <f>ABS(C29-A29)</f>
        <v>5.439999999993006E-3</v>
      </c>
      <c r="F29">
        <f>ABS(D29-B29)</f>
        <v>1.2550000000004502E-3</v>
      </c>
    </row>
    <row r="30" spans="1:10">
      <c r="A30">
        <v>73</v>
      </c>
      <c r="B30">
        <v>46</v>
      </c>
      <c r="C30">
        <v>73.004874999999998</v>
      </c>
      <c r="D30">
        <v>46.010779999999997</v>
      </c>
      <c r="E30">
        <f t="shared" ref="E30:E39" si="4">ABS(C30-A30)</f>
        <v>4.8749999999984084E-3</v>
      </c>
      <c r="F30">
        <f t="shared" ref="F30:F39" si="5">ABS(D30-B30)</f>
        <v>1.0779999999996903E-2</v>
      </c>
    </row>
    <row r="31" spans="1:10">
      <c r="A31">
        <v>73</v>
      </c>
      <c r="B31">
        <v>46</v>
      </c>
      <c r="C31">
        <v>72.980568000000005</v>
      </c>
      <c r="D31">
        <v>45.998458999999997</v>
      </c>
      <c r="E31">
        <f t="shared" si="4"/>
        <v>1.9431999999994787E-2</v>
      </c>
      <c r="F31">
        <f t="shared" si="5"/>
        <v>1.5410000000031232E-3</v>
      </c>
      <c r="H31">
        <v>100</v>
      </c>
      <c r="I31">
        <v>1.6000000000000001E-4</v>
      </c>
      <c r="J31">
        <f>I31*10</f>
        <v>1.6000000000000001E-3</v>
      </c>
    </row>
    <row r="32" spans="1:10">
      <c r="A32">
        <v>73</v>
      </c>
      <c r="B32">
        <v>46</v>
      </c>
      <c r="C32">
        <v>73.008232000000007</v>
      </c>
      <c r="D32">
        <v>45.997264999999999</v>
      </c>
      <c r="E32">
        <f t="shared" si="4"/>
        <v>8.2320000000066784E-3</v>
      </c>
      <c r="F32">
        <f t="shared" si="5"/>
        <v>2.7350000000012642E-3</v>
      </c>
      <c r="H32" s="7">
        <v>100000</v>
      </c>
    </row>
    <row r="33" spans="1:6">
      <c r="A33">
        <v>73</v>
      </c>
      <c r="B33">
        <v>46</v>
      </c>
      <c r="C33">
        <v>72.993163999999993</v>
      </c>
      <c r="D33">
        <v>46.017521000000002</v>
      </c>
      <c r="E33">
        <f t="shared" si="4"/>
        <v>6.8360000000069476E-3</v>
      </c>
      <c r="F33">
        <f t="shared" si="5"/>
        <v>1.7521000000002118E-2</v>
      </c>
    </row>
    <row r="34" spans="1:6">
      <c r="A34">
        <v>73</v>
      </c>
      <c r="B34">
        <v>46</v>
      </c>
      <c r="C34">
        <v>72.994918999999996</v>
      </c>
      <c r="D34">
        <v>45.994244000000002</v>
      </c>
      <c r="E34">
        <f t="shared" si="4"/>
        <v>5.08100000000411E-3</v>
      </c>
      <c r="F34">
        <f t="shared" si="5"/>
        <v>5.755999999998096E-3</v>
      </c>
    </row>
    <row r="35" spans="1:6">
      <c r="A35">
        <v>73</v>
      </c>
      <c r="B35">
        <v>46</v>
      </c>
      <c r="C35">
        <v>72.993904000000001</v>
      </c>
      <c r="D35">
        <v>46.341510999999997</v>
      </c>
      <c r="E35">
        <f t="shared" si="4"/>
        <v>6.0959999999994352E-3</v>
      </c>
      <c r="F35">
        <f t="shared" si="5"/>
        <v>0.34151099999999701</v>
      </c>
    </row>
    <row r="36" spans="1:6">
      <c r="A36">
        <v>73</v>
      </c>
      <c r="B36">
        <v>46</v>
      </c>
      <c r="C36">
        <v>72.975746000000001</v>
      </c>
      <c r="D36">
        <v>45.995857000000001</v>
      </c>
      <c r="E36">
        <f t="shared" si="4"/>
        <v>2.425399999999911E-2</v>
      </c>
      <c r="F36">
        <f t="shared" si="5"/>
        <v>4.1429999999991196E-3</v>
      </c>
    </row>
    <row r="37" spans="1:6">
      <c r="A37">
        <v>73</v>
      </c>
      <c r="B37">
        <v>46</v>
      </c>
      <c r="C37">
        <v>73.000488000000004</v>
      </c>
      <c r="D37">
        <v>45.998161000000003</v>
      </c>
      <c r="E37">
        <f t="shared" si="4"/>
        <v>4.880000000042628E-4</v>
      </c>
      <c r="F37">
        <f t="shared" si="5"/>
        <v>1.8389999999968154E-3</v>
      </c>
    </row>
    <row r="38" spans="1:6">
      <c r="A38">
        <v>73</v>
      </c>
      <c r="B38">
        <v>46</v>
      </c>
      <c r="C38">
        <v>72.906165999999999</v>
      </c>
      <c r="D38">
        <v>46.011218999999997</v>
      </c>
      <c r="E38">
        <f t="shared" si="4"/>
        <v>9.3834000000001083E-2</v>
      </c>
      <c r="F38">
        <f t="shared" si="5"/>
        <v>1.1218999999996981E-2</v>
      </c>
    </row>
    <row r="39" spans="1:6">
      <c r="A39">
        <v>73</v>
      </c>
      <c r="B39">
        <v>46</v>
      </c>
      <c r="C39">
        <v>72.981849999999994</v>
      </c>
      <c r="D39">
        <v>45.998547000000002</v>
      </c>
      <c r="E39">
        <f t="shared" si="4"/>
        <v>1.8150000000005662E-2</v>
      </c>
      <c r="F39">
        <f t="shared" si="5"/>
        <v>1.4529999999979282E-3</v>
      </c>
    </row>
    <row r="40" spans="1:6">
      <c r="E40">
        <f>AVERAGE(E29:E39)</f>
        <v>1.751981818181941E-2</v>
      </c>
      <c r="F40">
        <f>AVERAGE(F29:F39)</f>
        <v>3.6341181818180891E-2</v>
      </c>
    </row>
    <row r="41" spans="1:6">
      <c r="E41">
        <f>AVERAGE(E40:F40)</f>
        <v>2.6930500000000149E-2</v>
      </c>
    </row>
    <row r="42" spans="1:6">
      <c r="A42">
        <v>73</v>
      </c>
      <c r="B42">
        <v>46</v>
      </c>
      <c r="C42">
        <v>72.771064999999993</v>
      </c>
      <c r="D42">
        <v>45.964599999999997</v>
      </c>
      <c r="E42">
        <f>ABS(C42-A42)</f>
        <v>0.22893500000000699</v>
      </c>
      <c r="F42">
        <f>ABS(D42-B42)</f>
        <v>3.5400000000002763E-2</v>
      </c>
    </row>
    <row r="43" spans="1:6">
      <c r="A43">
        <v>73</v>
      </c>
      <c r="B43">
        <v>46</v>
      </c>
      <c r="C43">
        <v>72.960396000000003</v>
      </c>
      <c r="D43">
        <v>46.019970000000001</v>
      </c>
      <c r="E43">
        <f t="shared" ref="E43:E52" si="6">ABS(C43-A43)</f>
        <v>3.9603999999997086E-2</v>
      </c>
      <c r="F43">
        <f t="shared" ref="F43:F52" si="7">ABS(D43-B43)</f>
        <v>1.9970000000000709E-2</v>
      </c>
    </row>
    <row r="44" spans="1:6">
      <c r="A44">
        <v>73</v>
      </c>
      <c r="B44">
        <v>46</v>
      </c>
      <c r="C44">
        <v>72.891791999999995</v>
      </c>
      <c r="D44">
        <v>45.971001000000001</v>
      </c>
      <c r="E44">
        <f t="shared" si="6"/>
        <v>0.10820800000000474</v>
      </c>
      <c r="F44">
        <f t="shared" si="7"/>
        <v>2.8998999999998887E-2</v>
      </c>
    </row>
    <row r="45" spans="1:6">
      <c r="A45">
        <v>73</v>
      </c>
      <c r="B45">
        <v>46</v>
      </c>
      <c r="C45">
        <v>72.950965999999994</v>
      </c>
      <c r="D45">
        <v>46.037041000000002</v>
      </c>
      <c r="E45">
        <f t="shared" si="6"/>
        <v>4.9034000000006017E-2</v>
      </c>
      <c r="F45">
        <f t="shared" si="7"/>
        <v>3.70410000000021E-2</v>
      </c>
    </row>
    <row r="46" spans="1:6">
      <c r="A46">
        <v>73</v>
      </c>
      <c r="B46">
        <v>46</v>
      </c>
      <c r="C46">
        <v>72.936745000000002</v>
      </c>
      <c r="D46">
        <v>45.850262000000001</v>
      </c>
      <c r="E46">
        <f t="shared" si="6"/>
        <v>6.3254999999998063E-2</v>
      </c>
      <c r="F46">
        <f t="shared" si="7"/>
        <v>0.14973799999999926</v>
      </c>
    </row>
    <row r="47" spans="1:6">
      <c r="A47">
        <v>73</v>
      </c>
      <c r="B47">
        <v>46</v>
      </c>
      <c r="C47">
        <v>73.007912000000005</v>
      </c>
      <c r="D47">
        <v>45.969417999999997</v>
      </c>
      <c r="E47">
        <f t="shared" si="6"/>
        <v>7.912000000004582E-3</v>
      </c>
      <c r="F47">
        <f t="shared" si="7"/>
        <v>3.0582000000002552E-2</v>
      </c>
    </row>
    <row r="48" spans="1:6">
      <c r="A48">
        <v>73</v>
      </c>
      <c r="B48">
        <v>46</v>
      </c>
      <c r="C48">
        <v>72.931633000000005</v>
      </c>
      <c r="D48">
        <v>46.135899000000002</v>
      </c>
      <c r="E48">
        <f t="shared" si="6"/>
        <v>6.836699999999496E-2</v>
      </c>
      <c r="F48">
        <f t="shared" si="7"/>
        <v>0.13589900000000199</v>
      </c>
    </row>
    <row r="49" spans="1:6">
      <c r="A49">
        <v>73</v>
      </c>
      <c r="B49">
        <v>46</v>
      </c>
      <c r="C49">
        <v>73.020279000000002</v>
      </c>
      <c r="D49">
        <v>46.006602999999998</v>
      </c>
      <c r="E49">
        <f t="shared" si="6"/>
        <v>2.0279000000002156E-2</v>
      </c>
      <c r="F49">
        <f t="shared" si="7"/>
        <v>6.6029999999983602E-3</v>
      </c>
    </row>
    <row r="50" spans="1:6">
      <c r="A50">
        <v>73</v>
      </c>
      <c r="B50">
        <v>46</v>
      </c>
      <c r="C50">
        <v>73.015793000000002</v>
      </c>
      <c r="D50">
        <v>46.024433000000002</v>
      </c>
      <c r="E50">
        <f t="shared" si="6"/>
        <v>1.5793000000002166E-2</v>
      </c>
      <c r="F50">
        <f t="shared" si="7"/>
        <v>2.4433000000001925E-2</v>
      </c>
    </row>
    <row r="51" spans="1:6">
      <c r="A51">
        <v>73</v>
      </c>
      <c r="B51">
        <v>46</v>
      </c>
      <c r="C51">
        <v>72.996245999999999</v>
      </c>
      <c r="D51">
        <v>45.957695000000001</v>
      </c>
      <c r="E51">
        <f t="shared" si="6"/>
        <v>3.7540000000007012E-3</v>
      </c>
      <c r="F51">
        <f t="shared" si="7"/>
        <v>4.2304999999998927E-2</v>
      </c>
    </row>
    <row r="52" spans="1:6">
      <c r="A52">
        <v>73</v>
      </c>
      <c r="B52">
        <v>46</v>
      </c>
      <c r="C52">
        <v>72.987587000000005</v>
      </c>
      <c r="D52">
        <v>46.008602000000003</v>
      </c>
      <c r="E52">
        <f t="shared" si="6"/>
        <v>1.2412999999995122E-2</v>
      </c>
      <c r="F52">
        <f t="shared" si="7"/>
        <v>8.6020000000033292E-3</v>
      </c>
    </row>
    <row r="53" spans="1:6">
      <c r="E53">
        <f>AVERAGE(E42:E52)</f>
        <v>5.6141272727273872E-2</v>
      </c>
      <c r="F53">
        <f>AVERAGE(F42:F52)</f>
        <v>4.7233818181819161E-2</v>
      </c>
    </row>
    <row r="54" spans="1:6">
      <c r="E54">
        <f>AVERAGE(E53:F53)</f>
        <v>5.1687545454546513E-2</v>
      </c>
    </row>
    <row r="56" spans="1:6">
      <c r="A56">
        <v>73</v>
      </c>
      <c r="B56">
        <v>46</v>
      </c>
      <c r="C56">
        <v>72.929374999999993</v>
      </c>
      <c r="D56">
        <v>46.272143999999997</v>
      </c>
      <c r="E56">
        <f>ABS(C56-A56)</f>
        <v>7.0625000000006821E-2</v>
      </c>
      <c r="F56">
        <f>ABS(D56-B56)</f>
        <v>0.27214399999999728</v>
      </c>
    </row>
    <row r="57" spans="1:6">
      <c r="A57">
        <v>73</v>
      </c>
      <c r="B57">
        <v>46</v>
      </c>
      <c r="C57">
        <v>72.762748999999999</v>
      </c>
      <c r="D57">
        <v>46.064158999999997</v>
      </c>
      <c r="E57">
        <f t="shared" ref="E57:E66" si="8">ABS(C57-A57)</f>
        <v>0.23725100000000054</v>
      </c>
      <c r="F57">
        <f t="shared" ref="F57:F66" si="9">ABS(D57-B57)</f>
        <v>6.4158999999996524E-2</v>
      </c>
    </row>
    <row r="58" spans="1:6">
      <c r="A58">
        <v>73</v>
      </c>
      <c r="B58">
        <v>46</v>
      </c>
      <c r="C58">
        <v>73.548325000000006</v>
      </c>
      <c r="D58">
        <v>46.237071999999998</v>
      </c>
      <c r="E58">
        <f t="shared" si="8"/>
        <v>0.5483250000000055</v>
      </c>
      <c r="F58">
        <f t="shared" si="9"/>
        <v>0.23707199999999773</v>
      </c>
    </row>
    <row r="59" spans="1:6">
      <c r="A59">
        <v>73</v>
      </c>
      <c r="B59">
        <v>46</v>
      </c>
      <c r="C59">
        <v>72.510490000000004</v>
      </c>
      <c r="D59">
        <v>45.992370999999999</v>
      </c>
      <c r="E59">
        <f t="shared" si="8"/>
        <v>0.48950999999999567</v>
      </c>
      <c r="F59">
        <f t="shared" si="9"/>
        <v>7.6290000000014402E-3</v>
      </c>
    </row>
    <row r="60" spans="1:6">
      <c r="A60">
        <v>73</v>
      </c>
      <c r="B60">
        <v>46</v>
      </c>
      <c r="C60">
        <v>72.877594000000002</v>
      </c>
      <c r="D60">
        <v>45.728233000000003</v>
      </c>
      <c r="E60">
        <f t="shared" si="8"/>
        <v>0.12240599999999802</v>
      </c>
      <c r="F60">
        <f t="shared" si="9"/>
        <v>0.27176699999999698</v>
      </c>
    </row>
    <row r="61" spans="1:6">
      <c r="A61">
        <v>73</v>
      </c>
      <c r="B61">
        <v>46</v>
      </c>
      <c r="C61">
        <v>72.392646999999997</v>
      </c>
      <c r="D61">
        <v>45.944358999999999</v>
      </c>
      <c r="E61">
        <f t="shared" si="8"/>
        <v>0.60735300000000336</v>
      </c>
      <c r="F61">
        <f t="shared" si="9"/>
        <v>5.5641000000001384E-2</v>
      </c>
    </row>
    <row r="62" spans="1:6">
      <c r="A62">
        <v>73</v>
      </c>
      <c r="B62">
        <v>46</v>
      </c>
      <c r="C62">
        <v>73.673209999999997</v>
      </c>
      <c r="D62">
        <v>45.780890999999997</v>
      </c>
      <c r="E62">
        <f t="shared" si="8"/>
        <v>0.67320999999999742</v>
      </c>
      <c r="F62">
        <f t="shared" si="9"/>
        <v>0.21910900000000311</v>
      </c>
    </row>
    <row r="63" spans="1:6">
      <c r="A63">
        <v>73</v>
      </c>
      <c r="B63">
        <v>46</v>
      </c>
      <c r="C63">
        <v>73.102722</v>
      </c>
      <c r="D63">
        <v>45.747188999999999</v>
      </c>
      <c r="E63">
        <f t="shared" si="8"/>
        <v>0.10272199999999998</v>
      </c>
      <c r="F63">
        <f t="shared" si="9"/>
        <v>0.25281100000000123</v>
      </c>
    </row>
    <row r="64" spans="1:6">
      <c r="A64">
        <v>73</v>
      </c>
      <c r="B64">
        <v>46</v>
      </c>
      <c r="C64">
        <v>73.129013</v>
      </c>
      <c r="D64">
        <v>45.812953999999998</v>
      </c>
      <c r="E64">
        <f t="shared" si="8"/>
        <v>0.12901300000000049</v>
      </c>
      <c r="F64">
        <f t="shared" si="9"/>
        <v>0.18704600000000227</v>
      </c>
    </row>
    <row r="65" spans="1:6">
      <c r="A65">
        <v>73</v>
      </c>
      <c r="B65">
        <v>46</v>
      </c>
      <c r="C65">
        <v>72.581908999999996</v>
      </c>
      <c r="D65">
        <v>45.738140000000001</v>
      </c>
      <c r="E65">
        <f t="shared" si="8"/>
        <v>0.41809100000000399</v>
      </c>
      <c r="F65">
        <f t="shared" si="9"/>
        <v>0.26185999999999865</v>
      </c>
    </row>
    <row r="66" spans="1:6">
      <c r="A66">
        <v>73</v>
      </c>
      <c r="B66">
        <v>46</v>
      </c>
      <c r="C66">
        <v>73.390540999999999</v>
      </c>
      <c r="D66">
        <v>45.701008000000002</v>
      </c>
      <c r="E66">
        <f t="shared" si="8"/>
        <v>0.39054099999999892</v>
      </c>
      <c r="F66">
        <f t="shared" si="9"/>
        <v>0.29899199999999837</v>
      </c>
    </row>
    <row r="67" spans="1:6">
      <c r="E67">
        <f>AVERAGE(E56:E66)</f>
        <v>0.34445881818181917</v>
      </c>
      <c r="F67">
        <f>AVERAGE(F56:F66)</f>
        <v>0.19347545454545409</v>
      </c>
    </row>
    <row r="68" spans="1:6">
      <c r="E68">
        <f>AVERAGE(E67:F67)</f>
        <v>0.26896713636363662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mjt5v</dc:creator>
  <cp:lastModifiedBy>mjt5v</cp:lastModifiedBy>
  <dcterms:created xsi:type="dcterms:W3CDTF">2010-04-11T21:07:07Z</dcterms:created>
  <dcterms:modified xsi:type="dcterms:W3CDTF">2010-04-21T22:21:03Z</dcterms:modified>
</cp:coreProperties>
</file>