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/>
  <xr:revisionPtr revIDLastSave="0" documentId="11_60244E9BFB64F61BA7B94B977A13AF7540680B80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OTAL" sheetId="1" r:id="rId1"/>
    <sheet name="ICSN" sheetId="2" r:id="rId2"/>
    <sheet name="CCSN" sheetId="3" r:id="rId3"/>
    <sheet name="EM" sheetId="4" r:id="rId4"/>
    <sheet name="EMD" sheetId="5" r:id="rId5"/>
    <sheet name="PDP" sheetId="6" r:id="rId6"/>
  </sheets>
  <calcPr calcId="0"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6" l="1"/>
  <c r="E14" i="6"/>
  <c r="D14" i="6"/>
  <c r="F13" i="6"/>
  <c r="E13" i="6"/>
  <c r="D13" i="6"/>
  <c r="F11" i="6"/>
  <c r="E11" i="6"/>
  <c r="D11" i="6"/>
  <c r="F9" i="6"/>
  <c r="D9" i="6"/>
  <c r="F7" i="6"/>
  <c r="E7" i="6"/>
  <c r="D7" i="6"/>
  <c r="F5" i="6"/>
  <c r="E5" i="6"/>
  <c r="D5" i="6"/>
  <c r="F3" i="6"/>
  <c r="E3" i="6"/>
  <c r="D3" i="6"/>
  <c r="F17" i="5"/>
  <c r="E17" i="5"/>
  <c r="D17" i="5"/>
  <c r="F16" i="5"/>
  <c r="E16" i="5"/>
  <c r="D16" i="5"/>
  <c r="F14" i="5"/>
  <c r="E14" i="5"/>
  <c r="D14" i="5"/>
  <c r="F12" i="5"/>
  <c r="E12" i="5"/>
  <c r="D12" i="5"/>
  <c r="F10" i="5"/>
  <c r="D10" i="5"/>
  <c r="F8" i="5"/>
  <c r="E8" i="5"/>
  <c r="D8" i="5"/>
  <c r="F6" i="5"/>
  <c r="E6" i="5"/>
  <c r="D6" i="5"/>
  <c r="F4" i="5"/>
  <c r="E4" i="5"/>
  <c r="D4" i="5"/>
  <c r="F13" i="4"/>
  <c r="E13" i="4"/>
  <c r="D13" i="4"/>
  <c r="F12" i="4"/>
  <c r="E12" i="4"/>
  <c r="D12" i="4"/>
  <c r="F5" i="4"/>
  <c r="E5" i="4"/>
  <c r="D5" i="4"/>
  <c r="F3" i="4"/>
  <c r="E3" i="4"/>
  <c r="D3" i="4"/>
  <c r="F14" i="3"/>
  <c r="E14" i="3"/>
  <c r="D14" i="3"/>
  <c r="F13" i="3"/>
  <c r="E13" i="3"/>
  <c r="D13" i="3"/>
  <c r="F11" i="3"/>
  <c r="E11" i="3"/>
  <c r="D11" i="3"/>
  <c r="D10" i="3"/>
  <c r="D9" i="3"/>
  <c r="F8" i="3"/>
  <c r="E8" i="3"/>
  <c r="D8" i="3"/>
  <c r="F6" i="3"/>
  <c r="E6" i="3"/>
  <c r="D6" i="3"/>
  <c r="F17" i="2"/>
  <c r="E17" i="2"/>
  <c r="D17" i="2"/>
  <c r="D16" i="2"/>
  <c r="F14" i="2"/>
  <c r="E14" i="2"/>
  <c r="D14" i="2"/>
  <c r="D13" i="2"/>
  <c r="D12" i="2"/>
  <c r="D11" i="2"/>
  <c r="F10" i="2"/>
  <c r="E10" i="2"/>
  <c r="D10" i="2"/>
  <c r="F8" i="2"/>
  <c r="E8" i="2"/>
  <c r="D8" i="2"/>
</calcChain>
</file>

<file path=xl/sharedStrings.xml><?xml version="1.0" encoding="utf-8"?>
<sst xmlns="http://schemas.openxmlformats.org/spreadsheetml/2006/main" count="128" uniqueCount="61">
  <si>
    <t>SDGVC METHODOLOGIES BREAKDOWN</t>
  </si>
  <si>
    <t>METODOLOGÍA</t>
  </si>
  <si>
    <t>EMPRESAS</t>
  </si>
  <si>
    <t xml:space="preserve">HOMBRES </t>
  </si>
  <si>
    <t>MUJERES</t>
  </si>
  <si>
    <t>ICSN</t>
  </si>
  <si>
    <t>CCSN</t>
  </si>
  <si>
    <t>EM</t>
  </si>
  <si>
    <t>EMD</t>
  </si>
  <si>
    <t>PDP</t>
  </si>
  <si>
    <t xml:space="preserve">Actualizado en </t>
  </si>
  <si>
    <t xml:space="preserve">METODOLOGÌA </t>
  </si>
  <si>
    <t>PAIS</t>
  </si>
  <si>
    <t xml:space="preserve">ADAPTACIÓN </t>
  </si>
  <si>
    <t xml:space="preserve">EMPRESAS PARTICIPANTES </t>
  </si>
  <si>
    <t>HOMBRES</t>
  </si>
  <si>
    <t xml:space="preserve">Iniciando Con Su Negocio </t>
  </si>
  <si>
    <t>COLOMBIA</t>
  </si>
  <si>
    <t>Ruta Travesía Emprendedora</t>
  </si>
  <si>
    <t>Ruta Travesía Emprendedora + Ruta Naranja</t>
  </si>
  <si>
    <t>Microfranquicias</t>
  </si>
  <si>
    <t>Ruta Sacúdete</t>
  </si>
  <si>
    <t>Ruta de Emprendimiento Naranja</t>
  </si>
  <si>
    <t>Maratón de Emprendimiento</t>
  </si>
  <si>
    <t>SUBTOT COLOMBIA</t>
  </si>
  <si>
    <t>ECUADOR</t>
  </si>
  <si>
    <t>N/A</t>
  </si>
  <si>
    <t>SUBTOT ECUADOR</t>
  </si>
  <si>
    <t>HONDURAS</t>
  </si>
  <si>
    <t>SUBTOT HONDURAS</t>
  </si>
  <si>
    <t>PERU</t>
  </si>
  <si>
    <t>-</t>
  </si>
  <si>
    <t>SUBTOT PERU</t>
  </si>
  <si>
    <t>TOTAL</t>
  </si>
  <si>
    <t>Creciendo Con Su Negocio</t>
  </si>
  <si>
    <t>Hábitos Empresariales</t>
  </si>
  <si>
    <t>Ruta de Habilidades Blandas/Escenciales</t>
  </si>
  <si>
    <t>Impulso Local</t>
  </si>
  <si>
    <t>Microempresa Local</t>
  </si>
  <si>
    <t>En Marcha</t>
  </si>
  <si>
    <t>MEXICO</t>
  </si>
  <si>
    <t>SUBTOT MEXICO</t>
  </si>
  <si>
    <t>HAITI</t>
  </si>
  <si>
    <t xml:space="preserve">Ann Ale - CVR </t>
  </si>
  <si>
    <t xml:space="preserve">Ann Ale - 16/6 </t>
  </si>
  <si>
    <t>Ann Ale - Post-Matthew</t>
  </si>
  <si>
    <t>Ann Ale - Grand'Anse (empresas)</t>
  </si>
  <si>
    <t>Ann Ale - Grand'Anse (cooperativas)</t>
  </si>
  <si>
    <t>Ann Ale - Femmes entrepreneures</t>
  </si>
  <si>
    <t>SUBTOT HAITI</t>
  </si>
  <si>
    <t>En Marcha Digital</t>
  </si>
  <si>
    <t>Emprendedoras Bavaria</t>
  </si>
  <si>
    <t>REPUBLICA DOMINICANA</t>
  </si>
  <si>
    <t>SUBTOT DOMINICANA</t>
  </si>
  <si>
    <t>VENEZUELA</t>
  </si>
  <si>
    <t>SUBTOT VENEZUELA</t>
  </si>
  <si>
    <t>BARBADOS</t>
  </si>
  <si>
    <t>SUBTOT BARBADOS</t>
  </si>
  <si>
    <t>Programma de Desorollo de Proveedores</t>
  </si>
  <si>
    <t>PDP ReactivAcción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</si>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</sst>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2" borderId="4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right" wrapText="1"/>
    </xf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wrapText="1"/>
    </xf>
    <xf numFmtId="0" fontId="3" fillId="2" borderId="0" xfId="0" applyFont="1" applyFill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4:E13"/>
  <sheetViews>
    <sheetView tabSelected="1" workbookViewId="0"/>
  </sheetViews>
  <sheetFormatPr defaultColWidth="12.5703125" defaultRowHeight="15.75" customHeight="1"/>
  <cols>
    <col min="2" max="2" width="14.7109375" customWidth="1"/>
  </cols>
  <sheetData>
    <row r="4" spans="2:5">
      <c r="B4" s="17" t="s">
        <v>0</v>
      </c>
      <c r="C4" s="22"/>
      <c r="D4" s="22"/>
      <c r="E4" s="23"/>
    </row>
    <row r="5" spans="2:5">
      <c r="B5" s="1" t="s">
        <v>1</v>
      </c>
      <c r="C5" s="1" t="s">
        <v>2</v>
      </c>
      <c r="D5" s="1" t="s">
        <v>3</v>
      </c>
      <c r="E5" s="1" t="s">
        <v>4</v>
      </c>
    </row>
    <row r="6" spans="2:5">
      <c r="B6" s="2" t="s">
        <v>5</v>
      </c>
      <c r="C6" s="3">
        <v>1957</v>
      </c>
      <c r="D6" s="3">
        <v>948</v>
      </c>
      <c r="E6" s="3">
        <v>1819</v>
      </c>
    </row>
    <row r="7" spans="2:5">
      <c r="B7" s="2" t="s">
        <v>6</v>
      </c>
      <c r="C7" s="3">
        <v>7058</v>
      </c>
      <c r="D7" s="3">
        <v>4290</v>
      </c>
      <c r="E7" s="3">
        <v>5063</v>
      </c>
    </row>
    <row r="8" spans="2:5">
      <c r="B8" s="2" t="s">
        <v>7</v>
      </c>
      <c r="C8" s="3">
        <v>2884</v>
      </c>
      <c r="D8" s="3">
        <v>4036</v>
      </c>
      <c r="E8" s="3">
        <v>6882</v>
      </c>
    </row>
    <row r="9" spans="2:5">
      <c r="B9" s="2" t="s">
        <v>8</v>
      </c>
      <c r="C9" s="3">
        <v>20407</v>
      </c>
      <c r="D9" s="3">
        <v>1562</v>
      </c>
      <c r="E9" s="3">
        <v>18967</v>
      </c>
    </row>
    <row r="10" spans="2:5">
      <c r="B10" s="2" t="s">
        <v>9</v>
      </c>
      <c r="C10" s="3">
        <v>472</v>
      </c>
      <c r="D10" s="3">
        <v>979</v>
      </c>
      <c r="E10" s="3">
        <v>572</v>
      </c>
    </row>
    <row r="13" spans="2:5">
      <c r="B13" s="4" t="s">
        <v>10</v>
      </c>
    </row>
  </sheetData>
  <mergeCells count="1">
    <mergeCell ref="B4:E4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23" customWidth="1"/>
    <col min="2" max="2" width="14.42578125" customWidth="1"/>
    <col min="3" max="3" width="30.28515625" customWidth="1"/>
    <col min="4" max="4" width="14.7109375" customWidth="1"/>
  </cols>
  <sheetData>
    <row r="1" spans="1:27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20" t="s">
        <v>16</v>
      </c>
      <c r="B2" s="20" t="s">
        <v>17</v>
      </c>
      <c r="C2" s="6" t="s">
        <v>18</v>
      </c>
      <c r="D2" s="7">
        <v>351</v>
      </c>
      <c r="E2" s="7">
        <v>115</v>
      </c>
      <c r="F2" s="7">
        <v>236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24"/>
      <c r="B3" s="24"/>
      <c r="C3" s="6" t="s">
        <v>19</v>
      </c>
      <c r="D3" s="7">
        <v>100</v>
      </c>
      <c r="E3" s="7">
        <v>63</v>
      </c>
      <c r="F3" s="7">
        <v>37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24"/>
      <c r="B4" s="24"/>
      <c r="C4" s="6" t="s">
        <v>20</v>
      </c>
      <c r="D4" s="7">
        <v>77</v>
      </c>
      <c r="E4" s="7">
        <v>22</v>
      </c>
      <c r="F4" s="7">
        <v>55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24"/>
      <c r="B5" s="24"/>
      <c r="C5" s="6" t="s">
        <v>21</v>
      </c>
      <c r="D5" s="7">
        <v>59</v>
      </c>
      <c r="E5" s="7">
        <v>19</v>
      </c>
      <c r="F5" s="7">
        <v>40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>
      <c r="A6" s="24"/>
      <c r="B6" s="24"/>
      <c r="C6" s="6" t="s">
        <v>22</v>
      </c>
      <c r="D6" s="7">
        <v>379</v>
      </c>
      <c r="E6" s="7">
        <v>194</v>
      </c>
      <c r="F6" s="7">
        <v>185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A7" s="24"/>
      <c r="B7" s="25"/>
      <c r="C7" s="6" t="s">
        <v>23</v>
      </c>
      <c r="D7" s="7">
        <v>908</v>
      </c>
      <c r="E7" s="7">
        <v>200</v>
      </c>
      <c r="F7" s="7">
        <v>708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24"/>
      <c r="B8" s="18" t="s">
        <v>24</v>
      </c>
      <c r="C8" s="23"/>
      <c r="D8" s="8">
        <f t="shared" ref="D8:F8" si="0">SUM(D2:D7)</f>
        <v>1874</v>
      </c>
      <c r="E8" s="8">
        <f t="shared" si="0"/>
        <v>613</v>
      </c>
      <c r="F8" s="8">
        <f t="shared" si="0"/>
        <v>1261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24"/>
      <c r="B9" s="7" t="s">
        <v>25</v>
      </c>
      <c r="C9" s="6" t="s">
        <v>26</v>
      </c>
      <c r="D9" s="7">
        <v>10</v>
      </c>
      <c r="E9" s="7">
        <v>312</v>
      </c>
      <c r="F9" s="7">
        <v>540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24"/>
      <c r="B10" s="18" t="s">
        <v>27</v>
      </c>
      <c r="C10" s="23"/>
      <c r="D10" s="8">
        <f t="shared" ref="D10:F10" si="1">D9</f>
        <v>10</v>
      </c>
      <c r="E10" s="8">
        <f t="shared" si="1"/>
        <v>312</v>
      </c>
      <c r="F10" s="8">
        <f t="shared" si="1"/>
        <v>540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24"/>
      <c r="B11" s="20" t="s">
        <v>28</v>
      </c>
      <c r="C11" s="21" t="s">
        <v>26</v>
      </c>
      <c r="D11" s="7">
        <f t="shared" ref="D11:D13" si="2">E11+F11</f>
        <v>18</v>
      </c>
      <c r="E11" s="7">
        <v>6</v>
      </c>
      <c r="F11" s="7">
        <v>12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24"/>
      <c r="B12" s="24"/>
      <c r="C12" s="24"/>
      <c r="D12" s="7">
        <f t="shared" si="2"/>
        <v>12</v>
      </c>
      <c r="E12" s="7">
        <v>6</v>
      </c>
      <c r="F12" s="7">
        <v>6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24"/>
      <c r="B13" s="25"/>
      <c r="C13" s="25"/>
      <c r="D13" s="7">
        <f t="shared" si="2"/>
        <v>11</v>
      </c>
      <c r="E13" s="7">
        <v>11</v>
      </c>
      <c r="F13" s="7">
        <v>0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24"/>
      <c r="B14" s="18" t="s">
        <v>29</v>
      </c>
      <c r="C14" s="23"/>
      <c r="D14" s="8">
        <f t="shared" ref="D14:F14" si="3">SUM(D11:D13)</f>
        <v>41</v>
      </c>
      <c r="E14" s="8">
        <f t="shared" si="3"/>
        <v>23</v>
      </c>
      <c r="F14" s="8">
        <f t="shared" si="3"/>
        <v>18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24"/>
      <c r="B15" s="6" t="s">
        <v>30</v>
      </c>
      <c r="C15" s="6" t="s">
        <v>26</v>
      </c>
      <c r="D15" s="7">
        <v>32</v>
      </c>
      <c r="E15" s="7" t="s">
        <v>31</v>
      </c>
      <c r="F15" s="7" t="s">
        <v>31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25"/>
      <c r="B16" s="18" t="s">
        <v>32</v>
      </c>
      <c r="C16" s="23"/>
      <c r="D16" s="8">
        <f>D15</f>
        <v>32</v>
      </c>
      <c r="E16" s="8">
        <v>0</v>
      </c>
      <c r="F16" s="8">
        <v>0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19" t="s">
        <v>33</v>
      </c>
      <c r="B17" s="26"/>
      <c r="C17" s="26"/>
      <c r="D17" s="10">
        <f t="shared" ref="D17:F17" si="4">D8+D10+D14+D16</f>
        <v>1957</v>
      </c>
      <c r="E17" s="10">
        <f t="shared" si="4"/>
        <v>948</v>
      </c>
      <c r="F17" s="10">
        <f t="shared" si="4"/>
        <v>1819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5"/>
      <c r="B18" s="5"/>
      <c r="C18" s="5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5"/>
      <c r="B19" s="5"/>
      <c r="C19" s="5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5"/>
      <c r="B20" s="5"/>
      <c r="C20" s="5"/>
      <c r="D20" s="11"/>
      <c r="E20" s="11"/>
      <c r="F20" s="1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5"/>
      <c r="B21" s="5"/>
      <c r="C21" s="5"/>
      <c r="D21" s="11"/>
      <c r="E21" s="11"/>
      <c r="F21" s="1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s="5"/>
      <c r="B22" s="5"/>
      <c r="C22" s="5"/>
      <c r="D22" s="11"/>
      <c r="E22" s="11"/>
      <c r="F22" s="1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9">
    <mergeCell ref="B16:C16"/>
    <mergeCell ref="A17:C17"/>
    <mergeCell ref="A2:A16"/>
    <mergeCell ref="B2:B7"/>
    <mergeCell ref="B8:C8"/>
    <mergeCell ref="B10:C10"/>
    <mergeCell ref="B11:B13"/>
    <mergeCell ref="C11:C13"/>
    <mergeCell ref="B14:C14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7"/>
  <sheetViews>
    <sheetView workbookViewId="0"/>
  </sheetViews>
  <sheetFormatPr defaultColWidth="12.5703125" defaultRowHeight="15.75" customHeight="1"/>
  <cols>
    <col min="1" max="1" width="23" customWidth="1"/>
    <col min="2" max="2" width="14.42578125" customWidth="1"/>
    <col min="3" max="3" width="30.28515625" customWidth="1"/>
    <col min="4" max="4" width="14.7109375" customWidth="1"/>
  </cols>
  <sheetData>
    <row r="1" spans="1:27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20" t="s">
        <v>34</v>
      </c>
      <c r="B2" s="20" t="s">
        <v>17</v>
      </c>
      <c r="C2" s="6" t="s">
        <v>35</v>
      </c>
      <c r="D2" s="7">
        <v>381</v>
      </c>
      <c r="E2" s="7">
        <v>175</v>
      </c>
      <c r="F2" s="7">
        <v>206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24"/>
      <c r="B3" s="24"/>
      <c r="C3" s="6" t="s">
        <v>36</v>
      </c>
      <c r="D3" s="7">
        <v>600</v>
      </c>
      <c r="E3" s="7">
        <v>380</v>
      </c>
      <c r="F3" s="7">
        <v>220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24"/>
      <c r="B4" s="24"/>
      <c r="C4" s="6" t="s">
        <v>37</v>
      </c>
      <c r="D4" s="7">
        <v>4372</v>
      </c>
      <c r="E4" s="7">
        <v>1420</v>
      </c>
      <c r="F4" s="7">
        <v>2952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24"/>
      <c r="B5" s="25"/>
      <c r="C5" s="6" t="s">
        <v>38</v>
      </c>
      <c r="D5" s="7">
        <v>1572</v>
      </c>
      <c r="E5" s="7">
        <v>944</v>
      </c>
      <c r="F5" s="7">
        <v>628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>
      <c r="A6" s="24"/>
      <c r="B6" s="18" t="s">
        <v>24</v>
      </c>
      <c r="C6" s="23"/>
      <c r="D6" s="8">
        <f t="shared" ref="D6:F6" si="0">SUM(D2:D5)</f>
        <v>6925</v>
      </c>
      <c r="E6" s="8">
        <f t="shared" si="0"/>
        <v>2919</v>
      </c>
      <c r="F6" s="8">
        <f t="shared" si="0"/>
        <v>4006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A7" s="24"/>
      <c r="B7" s="7" t="s">
        <v>25</v>
      </c>
      <c r="C7" s="6"/>
      <c r="D7" s="7">
        <v>95</v>
      </c>
      <c r="E7" s="7">
        <v>1352</v>
      </c>
      <c r="F7" s="7">
        <v>936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24"/>
      <c r="B8" s="18" t="s">
        <v>27</v>
      </c>
      <c r="C8" s="23"/>
      <c r="D8" s="8">
        <f t="shared" ref="D8:F8" si="1">D7</f>
        <v>95</v>
      </c>
      <c r="E8" s="8">
        <f t="shared" si="1"/>
        <v>1352</v>
      </c>
      <c r="F8" s="8">
        <f t="shared" si="1"/>
        <v>936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24"/>
      <c r="B9" s="20" t="s">
        <v>28</v>
      </c>
      <c r="C9" s="21"/>
      <c r="D9" s="7">
        <f t="shared" ref="D9:D10" si="2">E9+F9</f>
        <v>18</v>
      </c>
      <c r="E9" s="7">
        <v>6</v>
      </c>
      <c r="F9" s="7">
        <v>12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24"/>
      <c r="B10" s="25"/>
      <c r="C10" s="25"/>
      <c r="D10" s="7">
        <f t="shared" si="2"/>
        <v>12</v>
      </c>
      <c r="E10" s="7">
        <v>6</v>
      </c>
      <c r="F10" s="7">
        <v>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24"/>
      <c r="B11" s="18" t="s">
        <v>29</v>
      </c>
      <c r="C11" s="23"/>
      <c r="D11" s="8">
        <f t="shared" ref="D11:F11" si="3">SUM(D9:D10)</f>
        <v>30</v>
      </c>
      <c r="E11" s="8">
        <f t="shared" si="3"/>
        <v>12</v>
      </c>
      <c r="F11" s="8">
        <f t="shared" si="3"/>
        <v>18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24"/>
      <c r="B12" s="6" t="s">
        <v>30</v>
      </c>
      <c r="C12" s="6"/>
      <c r="D12" s="7">
        <v>8</v>
      </c>
      <c r="E12" s="7">
        <v>7</v>
      </c>
      <c r="F12" s="7">
        <v>103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25"/>
      <c r="B13" s="18" t="s">
        <v>32</v>
      </c>
      <c r="C13" s="23"/>
      <c r="D13" s="8">
        <f t="shared" ref="D13:F13" si="4">D12</f>
        <v>8</v>
      </c>
      <c r="E13" s="8">
        <f t="shared" si="4"/>
        <v>7</v>
      </c>
      <c r="F13" s="8">
        <f t="shared" si="4"/>
        <v>103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19" t="s">
        <v>33</v>
      </c>
      <c r="B14" s="26"/>
      <c r="C14" s="26"/>
      <c r="D14" s="10">
        <f t="shared" ref="D14:F14" si="5">D6+D8+D11+D13</f>
        <v>7058</v>
      </c>
      <c r="E14" s="10">
        <f t="shared" si="5"/>
        <v>4290</v>
      </c>
      <c r="F14" s="10">
        <f t="shared" si="5"/>
        <v>5063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5"/>
      <c r="B15" s="5"/>
      <c r="C15" s="5"/>
      <c r="D15" s="11"/>
      <c r="E15" s="11"/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5"/>
      <c r="B16" s="5"/>
      <c r="C16" s="5"/>
      <c r="D16" s="11"/>
      <c r="E16" s="11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5"/>
      <c r="B17" s="5"/>
      <c r="C17" s="5"/>
      <c r="D17" s="11"/>
      <c r="E17" s="11"/>
      <c r="F17" s="1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5"/>
      <c r="B18" s="5"/>
      <c r="C18" s="5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5"/>
      <c r="B19" s="5"/>
      <c r="C19" s="5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</sheetData>
  <mergeCells count="9">
    <mergeCell ref="B13:C13"/>
    <mergeCell ref="A14:C14"/>
    <mergeCell ref="A2:A13"/>
    <mergeCell ref="B2:B5"/>
    <mergeCell ref="B6:C6"/>
    <mergeCell ref="B8:C8"/>
    <mergeCell ref="B9:B10"/>
    <mergeCell ref="C9:C10"/>
    <mergeCell ref="B11:C11"/>
  </mergeCell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996"/>
  <sheetViews>
    <sheetView workbookViewId="0"/>
  </sheetViews>
  <sheetFormatPr defaultColWidth="12.5703125" defaultRowHeight="15.75" customHeight="1"/>
  <cols>
    <col min="1" max="1" width="23" customWidth="1"/>
    <col min="2" max="2" width="14.42578125" customWidth="1"/>
    <col min="3" max="3" width="30.28515625" customWidth="1"/>
    <col min="4" max="4" width="14.7109375" customWidth="1"/>
  </cols>
  <sheetData>
    <row r="1" spans="1:27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20" t="s">
        <v>39</v>
      </c>
      <c r="B2" s="12" t="s">
        <v>25</v>
      </c>
      <c r="C2" s="6"/>
      <c r="D2" s="7">
        <v>816</v>
      </c>
      <c r="E2" s="7">
        <v>529</v>
      </c>
      <c r="F2" s="7">
        <v>287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24"/>
      <c r="B3" s="18" t="s">
        <v>27</v>
      </c>
      <c r="C3" s="23"/>
      <c r="D3" s="8">
        <f t="shared" ref="D3:F3" si="0">SUM(D2)</f>
        <v>816</v>
      </c>
      <c r="E3" s="8">
        <f t="shared" si="0"/>
        <v>529</v>
      </c>
      <c r="F3" s="8">
        <f t="shared" si="0"/>
        <v>287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24"/>
      <c r="B4" s="7" t="s">
        <v>40</v>
      </c>
      <c r="C4" s="6"/>
      <c r="D4" s="7">
        <v>510</v>
      </c>
      <c r="E4" s="7">
        <v>159</v>
      </c>
      <c r="F4" s="7">
        <v>351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24"/>
      <c r="B5" s="18" t="s">
        <v>41</v>
      </c>
      <c r="C5" s="23"/>
      <c r="D5" s="8">
        <f t="shared" ref="D5:F5" si="1">D4</f>
        <v>510</v>
      </c>
      <c r="E5" s="8">
        <f t="shared" si="1"/>
        <v>159</v>
      </c>
      <c r="F5" s="8">
        <f t="shared" si="1"/>
        <v>351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>
      <c r="A6" s="24"/>
      <c r="B6" s="20" t="s">
        <v>42</v>
      </c>
      <c r="C6" s="9" t="s">
        <v>43</v>
      </c>
      <c r="D6" s="7">
        <v>204</v>
      </c>
      <c r="E6" s="7" t="s">
        <v>31</v>
      </c>
      <c r="F6" s="7">
        <v>204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A7" s="24"/>
      <c r="B7" s="24"/>
      <c r="C7" s="13" t="s">
        <v>44</v>
      </c>
      <c r="D7" s="7">
        <v>645</v>
      </c>
      <c r="E7" s="7">
        <v>234</v>
      </c>
      <c r="F7" s="7">
        <v>411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24"/>
      <c r="B8" s="24"/>
      <c r="C8" s="14" t="s">
        <v>45</v>
      </c>
      <c r="D8" s="7">
        <v>50</v>
      </c>
      <c r="E8" s="7">
        <v>20</v>
      </c>
      <c r="F8" s="7">
        <v>30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24"/>
      <c r="B9" s="24"/>
      <c r="C9" s="14" t="s">
        <v>46</v>
      </c>
      <c r="D9" s="7">
        <v>270</v>
      </c>
      <c r="E9" s="7">
        <v>46</v>
      </c>
      <c r="F9" s="7">
        <v>224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24"/>
      <c r="B10" s="24"/>
      <c r="C10" s="13" t="s">
        <v>47</v>
      </c>
      <c r="D10" s="7">
        <v>35</v>
      </c>
      <c r="E10" s="7">
        <v>3048</v>
      </c>
      <c r="F10" s="7">
        <v>5021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24"/>
      <c r="B11" s="25"/>
      <c r="C11" s="14" t="s">
        <v>48</v>
      </c>
      <c r="D11" s="7">
        <v>354</v>
      </c>
      <c r="E11" s="7" t="s">
        <v>31</v>
      </c>
      <c r="F11" s="7">
        <v>354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25"/>
      <c r="B12" s="18" t="s">
        <v>49</v>
      </c>
      <c r="C12" s="23"/>
      <c r="D12" s="8">
        <f t="shared" ref="D12:F12" si="2">SUM(D6:D11)</f>
        <v>1558</v>
      </c>
      <c r="E12" s="8">
        <f t="shared" si="2"/>
        <v>3348</v>
      </c>
      <c r="F12" s="8">
        <f t="shared" si="2"/>
        <v>6244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19" t="s">
        <v>33</v>
      </c>
      <c r="B13" s="26"/>
      <c r="C13" s="26"/>
      <c r="D13" s="10">
        <f t="shared" ref="D13:F13" si="3">D3+D5+D12</f>
        <v>2884</v>
      </c>
      <c r="E13" s="10">
        <f t="shared" si="3"/>
        <v>4036</v>
      </c>
      <c r="F13" s="10">
        <f t="shared" si="3"/>
        <v>6882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5"/>
      <c r="B14" s="5"/>
      <c r="C14" s="5"/>
      <c r="D14" s="11"/>
      <c r="E14" s="11"/>
      <c r="F14" s="1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5"/>
      <c r="B15" s="5"/>
      <c r="C15" s="5"/>
      <c r="D15" s="11"/>
      <c r="E15" s="11"/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5"/>
      <c r="B16" s="5"/>
      <c r="C16" s="5"/>
      <c r="D16" s="11"/>
      <c r="E16" s="11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5"/>
      <c r="B17" s="5"/>
      <c r="C17" s="5"/>
      <c r="D17" s="11"/>
      <c r="E17" s="11"/>
      <c r="F17" s="1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5"/>
      <c r="B18" s="5"/>
      <c r="C18" s="5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mergeCells count="6">
    <mergeCell ref="A13:C13"/>
    <mergeCell ref="A2:A12"/>
    <mergeCell ref="B3:C3"/>
    <mergeCell ref="B5:C5"/>
    <mergeCell ref="B6:B11"/>
    <mergeCell ref="B12:C12"/>
  </mergeCells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workbookViewId="0"/>
  </sheetViews>
  <sheetFormatPr defaultColWidth="12.5703125" defaultRowHeight="15.75" customHeight="1"/>
  <cols>
    <col min="1" max="1" width="23" customWidth="1"/>
    <col min="2" max="2" width="14.42578125" customWidth="1"/>
    <col min="3" max="3" width="30.28515625" customWidth="1"/>
    <col min="4" max="4" width="14.7109375" customWidth="1"/>
  </cols>
  <sheetData>
    <row r="1" spans="1:27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20" t="s">
        <v>50</v>
      </c>
      <c r="B2" s="20" t="s">
        <v>17</v>
      </c>
      <c r="C2" s="6" t="s">
        <v>50</v>
      </c>
      <c r="D2" s="7">
        <v>1177</v>
      </c>
      <c r="E2" s="7">
        <v>20</v>
      </c>
      <c r="F2" s="7">
        <v>1157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24"/>
      <c r="B3" s="25"/>
      <c r="C3" s="6" t="s">
        <v>51</v>
      </c>
      <c r="D3" s="7">
        <v>15117</v>
      </c>
      <c r="E3" s="7" t="s">
        <v>31</v>
      </c>
      <c r="F3" s="7">
        <v>15117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24"/>
      <c r="B4" s="18" t="s">
        <v>24</v>
      </c>
      <c r="C4" s="23"/>
      <c r="D4" s="8">
        <f t="shared" ref="D4:F4" si="0">SUM(D2:D3)</f>
        <v>16294</v>
      </c>
      <c r="E4" s="8">
        <f t="shared" si="0"/>
        <v>20</v>
      </c>
      <c r="F4" s="8">
        <f t="shared" si="0"/>
        <v>16274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24"/>
      <c r="B5" s="7" t="s">
        <v>52</v>
      </c>
      <c r="C5" s="6"/>
      <c r="D5" s="12">
        <v>2388</v>
      </c>
      <c r="E5" s="12">
        <v>841</v>
      </c>
      <c r="F5" s="12">
        <v>1547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>
      <c r="A6" s="24"/>
      <c r="B6" s="18" t="s">
        <v>53</v>
      </c>
      <c r="C6" s="23"/>
      <c r="D6" s="8">
        <f t="shared" ref="D6:F6" si="1">D5</f>
        <v>2388</v>
      </c>
      <c r="E6" s="8">
        <f t="shared" si="1"/>
        <v>841</v>
      </c>
      <c r="F6" s="8">
        <f t="shared" si="1"/>
        <v>1547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A7" s="24"/>
      <c r="B7" s="12" t="s">
        <v>25</v>
      </c>
      <c r="C7" s="15"/>
      <c r="D7" s="7">
        <v>840</v>
      </c>
      <c r="E7" s="7">
        <v>372</v>
      </c>
      <c r="F7" s="7">
        <v>458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24"/>
      <c r="B8" s="18" t="s">
        <v>27</v>
      </c>
      <c r="C8" s="23"/>
      <c r="D8" s="8">
        <f t="shared" ref="D8:F8" si="2">SUM(D7)</f>
        <v>840</v>
      </c>
      <c r="E8" s="8">
        <f t="shared" si="2"/>
        <v>372</v>
      </c>
      <c r="F8" s="8">
        <f t="shared" si="2"/>
        <v>458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24"/>
      <c r="B9" s="6" t="s">
        <v>28</v>
      </c>
      <c r="C9" s="6"/>
      <c r="D9" s="7">
        <v>500</v>
      </c>
      <c r="E9" s="7" t="s">
        <v>31</v>
      </c>
      <c r="F9" s="7">
        <v>500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24"/>
      <c r="B10" s="18" t="s">
        <v>29</v>
      </c>
      <c r="C10" s="23"/>
      <c r="D10" s="8">
        <f>D9</f>
        <v>500</v>
      </c>
      <c r="E10" s="8">
        <v>0</v>
      </c>
      <c r="F10" s="8">
        <f>F9</f>
        <v>500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24"/>
      <c r="B11" s="6" t="s">
        <v>40</v>
      </c>
      <c r="C11" s="16"/>
      <c r="D11" s="7">
        <v>140</v>
      </c>
      <c r="E11" s="7">
        <v>109</v>
      </c>
      <c r="F11" s="7">
        <v>31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24"/>
      <c r="B12" s="18" t="s">
        <v>41</v>
      </c>
      <c r="C12" s="23"/>
      <c r="D12" s="8">
        <f t="shared" ref="D12:F12" si="3">D11</f>
        <v>140</v>
      </c>
      <c r="E12" s="8">
        <f t="shared" si="3"/>
        <v>109</v>
      </c>
      <c r="F12" s="8">
        <f t="shared" si="3"/>
        <v>31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24"/>
      <c r="B13" s="6" t="s">
        <v>54</v>
      </c>
      <c r="C13" s="16"/>
      <c r="D13" s="7">
        <v>132</v>
      </c>
      <c r="E13" s="7">
        <v>171</v>
      </c>
      <c r="F13" s="7">
        <v>93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24"/>
      <c r="B14" s="18" t="s">
        <v>55</v>
      </c>
      <c r="C14" s="23"/>
      <c r="D14" s="8">
        <f t="shared" ref="D14:F14" si="4">D13</f>
        <v>132</v>
      </c>
      <c r="E14" s="8">
        <f t="shared" si="4"/>
        <v>171</v>
      </c>
      <c r="F14" s="8">
        <f t="shared" si="4"/>
        <v>93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24"/>
      <c r="B15" s="6" t="s">
        <v>56</v>
      </c>
      <c r="C15" s="16"/>
      <c r="D15" s="7">
        <v>113</v>
      </c>
      <c r="E15" s="7">
        <v>49</v>
      </c>
      <c r="F15" s="7">
        <v>64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25"/>
      <c r="B16" s="18" t="s">
        <v>57</v>
      </c>
      <c r="C16" s="23"/>
      <c r="D16" s="8">
        <f t="shared" ref="D16:F16" si="5">D15</f>
        <v>113</v>
      </c>
      <c r="E16" s="8">
        <f t="shared" si="5"/>
        <v>49</v>
      </c>
      <c r="F16" s="8">
        <f t="shared" si="5"/>
        <v>64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19" t="s">
        <v>33</v>
      </c>
      <c r="B17" s="26"/>
      <c r="C17" s="26"/>
      <c r="D17" s="10">
        <f t="shared" ref="D17:F17" si="6">D4+D6+D8+D10+D12+D14+D16</f>
        <v>20407</v>
      </c>
      <c r="E17" s="10">
        <f t="shared" si="6"/>
        <v>1562</v>
      </c>
      <c r="F17" s="10">
        <f t="shared" si="6"/>
        <v>18967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5"/>
      <c r="B18" s="5"/>
      <c r="C18" s="5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5"/>
      <c r="B19" s="5"/>
      <c r="C19" s="5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5"/>
      <c r="B20" s="5"/>
      <c r="C20" s="5"/>
      <c r="D20" s="11"/>
      <c r="E20" s="11"/>
      <c r="F20" s="1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5"/>
      <c r="B21" s="5"/>
      <c r="C21" s="5"/>
      <c r="D21" s="11"/>
      <c r="E21" s="11"/>
      <c r="F21" s="1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s="5"/>
      <c r="B22" s="5"/>
      <c r="C22" s="5"/>
      <c r="D22" s="11"/>
      <c r="E22" s="11"/>
      <c r="F22" s="1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10">
    <mergeCell ref="A17:C17"/>
    <mergeCell ref="B14:C14"/>
    <mergeCell ref="B16:C16"/>
    <mergeCell ref="A2:A16"/>
    <mergeCell ref="B2:B3"/>
    <mergeCell ref="B4:C4"/>
    <mergeCell ref="B6:C6"/>
    <mergeCell ref="B8:C8"/>
    <mergeCell ref="B10:C10"/>
    <mergeCell ref="B12:C12"/>
  </mergeCells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997"/>
  <sheetViews>
    <sheetView workbookViewId="0"/>
  </sheetViews>
  <sheetFormatPr defaultColWidth="12.5703125" defaultRowHeight="15.75" customHeight="1"/>
  <cols>
    <col min="1" max="1" width="23" customWidth="1"/>
    <col min="2" max="2" width="14.42578125" customWidth="1"/>
    <col min="3" max="3" width="30.28515625" customWidth="1"/>
    <col min="4" max="4" width="14.7109375" customWidth="1"/>
  </cols>
  <sheetData>
    <row r="1" spans="1:27">
      <c r="A1" s="3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4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20" t="s">
        <v>58</v>
      </c>
      <c r="B2" s="12" t="s">
        <v>17</v>
      </c>
      <c r="C2" s="6" t="s">
        <v>59</v>
      </c>
      <c r="D2" s="7">
        <v>58</v>
      </c>
      <c r="E2" s="7" t="s">
        <v>31</v>
      </c>
      <c r="F2" s="7">
        <v>75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24"/>
      <c r="B3" s="18" t="s">
        <v>24</v>
      </c>
      <c r="C3" s="23"/>
      <c r="D3" s="8">
        <f t="shared" ref="D3:F3" si="0">SUM(D2)</f>
        <v>58</v>
      </c>
      <c r="E3" s="8">
        <f t="shared" si="0"/>
        <v>0</v>
      </c>
      <c r="F3" s="8">
        <f t="shared" si="0"/>
        <v>75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24"/>
      <c r="B4" s="7" t="s">
        <v>42</v>
      </c>
      <c r="C4" s="6"/>
      <c r="D4" s="12">
        <v>110</v>
      </c>
      <c r="E4" s="12">
        <v>40</v>
      </c>
      <c r="F4" s="12">
        <v>70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24"/>
      <c r="B5" s="18" t="s">
        <v>53</v>
      </c>
      <c r="C5" s="23"/>
      <c r="D5" s="8">
        <f t="shared" ref="D5:F5" si="1">D4</f>
        <v>110</v>
      </c>
      <c r="E5" s="8">
        <f t="shared" si="1"/>
        <v>40</v>
      </c>
      <c r="F5" s="8">
        <f t="shared" si="1"/>
        <v>70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>
      <c r="A6" s="24"/>
      <c r="B6" s="12" t="s">
        <v>25</v>
      </c>
      <c r="C6" s="15"/>
      <c r="D6" s="7">
        <v>30</v>
      </c>
      <c r="E6" s="7">
        <v>571</v>
      </c>
      <c r="F6" s="7">
        <v>224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A7" s="24"/>
      <c r="B7" s="18" t="s">
        <v>27</v>
      </c>
      <c r="C7" s="23"/>
      <c r="D7" s="8">
        <f t="shared" ref="D7:F7" si="2">SUM(D6)</f>
        <v>30</v>
      </c>
      <c r="E7" s="8">
        <f t="shared" si="2"/>
        <v>571</v>
      </c>
      <c r="F7" s="8">
        <f t="shared" si="2"/>
        <v>224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24"/>
      <c r="B8" s="6" t="s">
        <v>28</v>
      </c>
      <c r="C8" s="6"/>
      <c r="D8" s="7">
        <v>55</v>
      </c>
      <c r="E8" s="7">
        <v>24</v>
      </c>
      <c r="F8" s="7">
        <v>31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>
      <c r="A9" s="24"/>
      <c r="B9" s="18" t="s">
        <v>29</v>
      </c>
      <c r="C9" s="23"/>
      <c r="D9" s="8">
        <f>D8</f>
        <v>55</v>
      </c>
      <c r="E9" s="8">
        <v>0</v>
      </c>
      <c r="F9" s="8">
        <f>F8</f>
        <v>31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>
      <c r="A10" s="24"/>
      <c r="B10" s="6" t="s">
        <v>60</v>
      </c>
      <c r="C10" s="16"/>
      <c r="D10" s="7">
        <v>35</v>
      </c>
      <c r="E10" s="7">
        <v>250</v>
      </c>
      <c r="F10" s="7">
        <v>70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24"/>
      <c r="B11" s="18" t="s">
        <v>41</v>
      </c>
      <c r="C11" s="23"/>
      <c r="D11" s="8">
        <f t="shared" ref="D11:F11" si="3">D10</f>
        <v>35</v>
      </c>
      <c r="E11" s="8">
        <f t="shared" si="3"/>
        <v>250</v>
      </c>
      <c r="F11" s="8">
        <f t="shared" si="3"/>
        <v>70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24"/>
      <c r="B12" s="6" t="s">
        <v>54</v>
      </c>
      <c r="C12" s="16"/>
      <c r="D12" s="7">
        <v>184</v>
      </c>
      <c r="E12" s="7">
        <v>118</v>
      </c>
      <c r="F12" s="7">
        <v>102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25"/>
      <c r="B13" s="18" t="s">
        <v>55</v>
      </c>
      <c r="C13" s="23"/>
      <c r="D13" s="8">
        <f t="shared" ref="D13:F13" si="4">D12</f>
        <v>184</v>
      </c>
      <c r="E13" s="8">
        <f t="shared" si="4"/>
        <v>118</v>
      </c>
      <c r="F13" s="8">
        <f t="shared" si="4"/>
        <v>102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19" t="s">
        <v>33</v>
      </c>
      <c r="B14" s="26"/>
      <c r="C14" s="26"/>
      <c r="D14" s="10">
        <f t="shared" ref="D14:F14" si="5">D3+D5+D7+D9+D11+D13</f>
        <v>472</v>
      </c>
      <c r="E14" s="10">
        <f t="shared" si="5"/>
        <v>979</v>
      </c>
      <c r="F14" s="10">
        <f t="shared" si="5"/>
        <v>572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5"/>
      <c r="B15" s="5"/>
      <c r="C15" s="5"/>
      <c r="D15" s="11"/>
      <c r="E15" s="11"/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5"/>
      <c r="B16" s="5"/>
      <c r="C16" s="5"/>
      <c r="D16" s="11"/>
      <c r="E16" s="11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5"/>
      <c r="B17" s="5"/>
      <c r="C17" s="5"/>
      <c r="D17" s="11"/>
      <c r="E17" s="11"/>
      <c r="F17" s="1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5"/>
      <c r="B18" s="5"/>
      <c r="C18" s="5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5"/>
      <c r="B19" s="5"/>
      <c r="C19" s="5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</sheetData>
  <mergeCells count="8">
    <mergeCell ref="A14:C14"/>
    <mergeCell ref="A2:A13"/>
    <mergeCell ref="B3:C3"/>
    <mergeCell ref="B5:C5"/>
    <mergeCell ref="B7:C7"/>
    <mergeCell ref="B9:C9"/>
    <mergeCell ref="B11:C11"/>
    <mergeCell ref="B13:C13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ANA PIRELA</cp:lastModifiedBy>
  <cp:revision/>
  <dcterms:created xsi:type="dcterms:W3CDTF">2023-11-23T20:24:53Z</dcterms:created>
  <dcterms:modified xsi:type="dcterms:W3CDTF">2023-11-23T20:24:53Z</dcterms:modified>
  <cp:category/>
  <cp:contentStatus/>
</cp:coreProperties>
</file>