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9\Major_Jobs_2019\_WDPA_Coverage_Stats_\01_January\Global_and_National\"/>
    </mc:Choice>
  </mc:AlternateContent>
  <bookViews>
    <workbookView xWindow="0" yWindow="0" windowWidth="28800" windowHeight="12135" activeTab="3"/>
  </bookViews>
  <sheets>
    <sheet name="Dec18" sheetId="1" r:id="rId1"/>
    <sheet name="Jan19_NonTransboundary" sheetId="2" r:id="rId2"/>
    <sheet name="Jan19_Transboundary" sheetId="3" r:id="rId3"/>
    <sheet name="Jan19_Both_QC" sheetId="4" r:id="rId4"/>
    <sheet name="Jan19" sheetId="5" r:id="rId5"/>
    <sheet name="Jan19_PAME_Final" sheetId="6" r:id="rId6"/>
  </sheets>
  <externalReferences>
    <externalReference r:id="rId7"/>
  </externalReferences>
  <definedNames>
    <definedName name="_xlnm._FilterDatabase" localSheetId="3" hidden="1">Jan19_Both_QC!$U$2:$W$2</definedName>
    <definedName name="_xlnm._FilterDatabase" localSheetId="5" hidden="1">Jan19_PAME_Final!$U$1:$W$1</definedName>
  </definedNames>
  <calcPr calcId="152511"/>
  <pivotCaches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" i="5"/>
  <c r="F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" i="5"/>
  <c r="E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2" i="6"/>
  <c r="F291" i="6"/>
  <c r="G291" i="6" s="1"/>
  <c r="D291" i="6"/>
  <c r="G290" i="6"/>
  <c r="F290" i="6"/>
  <c r="D290" i="6"/>
  <c r="D289" i="6"/>
  <c r="F289" i="6" s="1"/>
  <c r="G289" i="6" s="1"/>
  <c r="F288" i="6"/>
  <c r="G288" i="6" s="1"/>
  <c r="D288" i="6"/>
  <c r="F287" i="6"/>
  <c r="G287" i="6" s="1"/>
  <c r="D287" i="6"/>
  <c r="D286" i="6"/>
  <c r="F286" i="6" s="1"/>
  <c r="G286" i="6" s="1"/>
  <c r="F285" i="6"/>
  <c r="G285" i="6" s="1"/>
  <c r="D285" i="6"/>
  <c r="D284" i="6"/>
  <c r="F284" i="6" s="1"/>
  <c r="G284" i="6" s="1"/>
  <c r="F283" i="6"/>
  <c r="G283" i="6" s="1"/>
  <c r="D283" i="6"/>
  <c r="F282" i="6"/>
  <c r="G282" i="6" s="1"/>
  <c r="D282" i="6"/>
  <c r="D281" i="6"/>
  <c r="F281" i="6" s="1"/>
  <c r="G281" i="6" s="1"/>
  <c r="F280" i="6"/>
  <c r="G280" i="6" s="1"/>
  <c r="D280" i="6"/>
  <c r="G279" i="6"/>
  <c r="F279" i="6"/>
  <c r="D279" i="6"/>
  <c r="D278" i="6"/>
  <c r="F278" i="6" s="1"/>
  <c r="G278" i="6" s="1"/>
  <c r="F277" i="6"/>
  <c r="G277" i="6" s="1"/>
  <c r="D277" i="6"/>
  <c r="D276" i="6"/>
  <c r="F276" i="6" s="1"/>
  <c r="G276" i="6" s="1"/>
  <c r="F275" i="6"/>
  <c r="G275" i="6" s="1"/>
  <c r="D275" i="6"/>
  <c r="F274" i="6"/>
  <c r="G274" i="6" s="1"/>
  <c r="D274" i="6"/>
  <c r="D273" i="6"/>
  <c r="F273" i="6" s="1"/>
  <c r="G273" i="6" s="1"/>
  <c r="G272" i="6"/>
  <c r="F272" i="6"/>
  <c r="D272" i="6"/>
  <c r="F271" i="6"/>
  <c r="G271" i="6" s="1"/>
  <c r="D271" i="6"/>
  <c r="D270" i="6"/>
  <c r="F270" i="6" s="1"/>
  <c r="G270" i="6" s="1"/>
  <c r="F269" i="6"/>
  <c r="G269" i="6" s="1"/>
  <c r="D269" i="6"/>
  <c r="D268" i="6"/>
  <c r="F268" i="6" s="1"/>
  <c r="G268" i="6" s="1"/>
  <c r="F267" i="6"/>
  <c r="G267" i="6" s="1"/>
  <c r="D267" i="6"/>
  <c r="F266" i="6"/>
  <c r="G266" i="6" s="1"/>
  <c r="D266" i="6"/>
  <c r="D265" i="6"/>
  <c r="F265" i="6" s="1"/>
  <c r="G265" i="6" s="1"/>
  <c r="F264" i="6"/>
  <c r="G264" i="6" s="1"/>
  <c r="D264" i="6"/>
  <c r="F263" i="6"/>
  <c r="G263" i="6" s="1"/>
  <c r="D263" i="6"/>
  <c r="D262" i="6"/>
  <c r="F262" i="6" s="1"/>
  <c r="G262" i="6" s="1"/>
  <c r="G261" i="6"/>
  <c r="F261" i="6"/>
  <c r="D261" i="6"/>
  <c r="D260" i="6"/>
  <c r="F260" i="6" s="1"/>
  <c r="G260" i="6" s="1"/>
  <c r="F259" i="6"/>
  <c r="G259" i="6" s="1"/>
  <c r="D259" i="6"/>
  <c r="F258" i="6"/>
  <c r="G258" i="6" s="1"/>
  <c r="D258" i="6"/>
  <c r="D257" i="6"/>
  <c r="F257" i="6" s="1"/>
  <c r="G257" i="6" s="1"/>
  <c r="G256" i="6"/>
  <c r="F256" i="6"/>
  <c r="D256" i="6"/>
  <c r="F255" i="6"/>
  <c r="G255" i="6" s="1"/>
  <c r="D255" i="6"/>
  <c r="D254" i="6"/>
  <c r="F254" i="6" s="1"/>
  <c r="G254" i="6" s="1"/>
  <c r="F253" i="6"/>
  <c r="G253" i="6" s="1"/>
  <c r="D253" i="6"/>
  <c r="D252" i="6"/>
  <c r="F252" i="6" s="1"/>
  <c r="G252" i="6" s="1"/>
  <c r="F251" i="6"/>
  <c r="G251" i="6" s="1"/>
  <c r="D251" i="6"/>
  <c r="F250" i="6"/>
  <c r="G250" i="6" s="1"/>
  <c r="D250" i="6"/>
  <c r="D249" i="6"/>
  <c r="F249" i="6" s="1"/>
  <c r="G249" i="6" s="1"/>
  <c r="F248" i="6"/>
  <c r="G248" i="6" s="1"/>
  <c r="D248" i="6"/>
  <c r="F247" i="6"/>
  <c r="G247" i="6" s="1"/>
  <c r="D247" i="6"/>
  <c r="D246" i="6"/>
  <c r="F246" i="6" s="1"/>
  <c r="G246" i="6" s="1"/>
  <c r="G245" i="6"/>
  <c r="F245" i="6"/>
  <c r="D245" i="6"/>
  <c r="D244" i="6"/>
  <c r="F244" i="6" s="1"/>
  <c r="G244" i="6" s="1"/>
  <c r="D243" i="6"/>
  <c r="F243" i="6" s="1"/>
  <c r="G243" i="6" s="1"/>
  <c r="F242" i="6"/>
  <c r="G242" i="6" s="1"/>
  <c r="D242" i="6"/>
  <c r="D241" i="6"/>
  <c r="F241" i="6" s="1"/>
  <c r="G241" i="6" s="1"/>
  <c r="F240" i="6"/>
  <c r="G240" i="6" s="1"/>
  <c r="D240" i="6"/>
  <c r="F239" i="6"/>
  <c r="G239" i="6" s="1"/>
  <c r="D239" i="6"/>
  <c r="F238" i="6"/>
  <c r="G238" i="6" s="1"/>
  <c r="D238" i="6"/>
  <c r="G237" i="6"/>
  <c r="F237" i="6"/>
  <c r="D237" i="6"/>
  <c r="D236" i="6"/>
  <c r="F236" i="6" s="1"/>
  <c r="G236" i="6" s="1"/>
  <c r="D235" i="6"/>
  <c r="F235" i="6" s="1"/>
  <c r="G235" i="6" s="1"/>
  <c r="F234" i="6"/>
  <c r="G234" i="6" s="1"/>
  <c r="D234" i="6"/>
  <c r="D233" i="6"/>
  <c r="F233" i="6" s="1"/>
  <c r="G233" i="6" s="1"/>
  <c r="G232" i="6"/>
  <c r="F232" i="6"/>
  <c r="D232" i="6"/>
  <c r="F231" i="6"/>
  <c r="G231" i="6" s="1"/>
  <c r="D231" i="6"/>
  <c r="F230" i="6"/>
  <c r="G230" i="6" s="1"/>
  <c r="D230" i="6"/>
  <c r="F229" i="6"/>
  <c r="G229" i="6" s="1"/>
  <c r="D229" i="6"/>
  <c r="D228" i="6"/>
  <c r="F228" i="6" s="1"/>
  <c r="G228" i="6" s="1"/>
  <c r="D227" i="6"/>
  <c r="F227" i="6" s="1"/>
  <c r="G227" i="6" s="1"/>
  <c r="G226" i="6"/>
  <c r="F226" i="6"/>
  <c r="D226" i="6"/>
  <c r="D225" i="6"/>
  <c r="F225" i="6" s="1"/>
  <c r="G225" i="6" s="1"/>
  <c r="G224" i="6"/>
  <c r="F224" i="6"/>
  <c r="D224" i="6"/>
  <c r="F223" i="6"/>
  <c r="G223" i="6" s="1"/>
  <c r="D223" i="6"/>
  <c r="D222" i="6"/>
  <c r="F222" i="6" s="1"/>
  <c r="G222" i="6" s="1"/>
  <c r="F221" i="6"/>
  <c r="G221" i="6" s="1"/>
  <c r="D221" i="6"/>
  <c r="D220" i="6"/>
  <c r="F220" i="6" s="1"/>
  <c r="G220" i="6" s="1"/>
  <c r="F219" i="6"/>
  <c r="G219" i="6" s="1"/>
  <c r="D219" i="6"/>
  <c r="F218" i="6"/>
  <c r="G218" i="6" s="1"/>
  <c r="D218" i="6"/>
  <c r="D217" i="6"/>
  <c r="F217" i="6" s="1"/>
  <c r="G217" i="6" s="1"/>
  <c r="F216" i="6"/>
  <c r="G216" i="6" s="1"/>
  <c r="D216" i="6"/>
  <c r="G215" i="6"/>
  <c r="F215" i="6"/>
  <c r="D215" i="6"/>
  <c r="D214" i="6"/>
  <c r="F214" i="6" s="1"/>
  <c r="G214" i="6" s="1"/>
  <c r="G213" i="6"/>
  <c r="F213" i="6"/>
  <c r="D213" i="6"/>
  <c r="D212" i="6"/>
  <c r="F212" i="6" s="1"/>
  <c r="G212" i="6" s="1"/>
  <c r="F211" i="6"/>
  <c r="G211" i="6" s="1"/>
  <c r="D211" i="6"/>
  <c r="G210" i="6"/>
  <c r="F210" i="6"/>
  <c r="D210" i="6"/>
  <c r="D209" i="6"/>
  <c r="F209" i="6" s="1"/>
  <c r="G209" i="6" s="1"/>
  <c r="D208" i="6"/>
  <c r="F208" i="6" s="1"/>
  <c r="G208" i="6" s="1"/>
  <c r="F207" i="6"/>
  <c r="G207" i="6" s="1"/>
  <c r="D207" i="6"/>
  <c r="D206" i="6"/>
  <c r="F206" i="6" s="1"/>
  <c r="G206" i="6" s="1"/>
  <c r="F205" i="6"/>
  <c r="G205" i="6" s="1"/>
  <c r="D205" i="6"/>
  <c r="D204" i="6"/>
  <c r="F204" i="6" s="1"/>
  <c r="G204" i="6" s="1"/>
  <c r="F203" i="6"/>
  <c r="G203" i="6" s="1"/>
  <c r="D203" i="6"/>
  <c r="G202" i="6"/>
  <c r="F202" i="6"/>
  <c r="D202" i="6"/>
  <c r="D201" i="6"/>
  <c r="F201" i="6" s="1"/>
  <c r="G201" i="6" s="1"/>
  <c r="D200" i="6"/>
  <c r="F200" i="6" s="1"/>
  <c r="G200" i="6" s="1"/>
  <c r="F199" i="6"/>
  <c r="G199" i="6" s="1"/>
  <c r="D199" i="6"/>
  <c r="D198" i="6"/>
  <c r="F198" i="6" s="1"/>
  <c r="G198" i="6" s="1"/>
  <c r="F197" i="6"/>
  <c r="G197" i="6" s="1"/>
  <c r="D197" i="6"/>
  <c r="D196" i="6"/>
  <c r="F196" i="6" s="1"/>
  <c r="G196" i="6" s="1"/>
  <c r="D195" i="6"/>
  <c r="F195" i="6" s="1"/>
  <c r="G195" i="6" s="1"/>
  <c r="F194" i="6"/>
  <c r="G194" i="6" s="1"/>
  <c r="D194" i="6"/>
  <c r="D193" i="6"/>
  <c r="F193" i="6" s="1"/>
  <c r="G193" i="6" s="1"/>
  <c r="F192" i="6"/>
  <c r="G192" i="6" s="1"/>
  <c r="D192" i="6"/>
  <c r="F191" i="6"/>
  <c r="G191" i="6" s="1"/>
  <c r="D191" i="6"/>
  <c r="D190" i="6"/>
  <c r="F190" i="6" s="1"/>
  <c r="G190" i="6" s="1"/>
  <c r="F189" i="6"/>
  <c r="G189" i="6" s="1"/>
  <c r="D189" i="6"/>
  <c r="D188" i="6"/>
  <c r="F188" i="6" s="1"/>
  <c r="G188" i="6" s="1"/>
  <c r="D187" i="6"/>
  <c r="F187" i="6" s="1"/>
  <c r="G187" i="6" s="1"/>
  <c r="F186" i="6"/>
  <c r="G186" i="6" s="1"/>
  <c r="D186" i="6"/>
  <c r="D185" i="6"/>
  <c r="F185" i="6" s="1"/>
  <c r="G185" i="6" s="1"/>
  <c r="D184" i="6"/>
  <c r="F184" i="6" s="1"/>
  <c r="G184" i="6" s="1"/>
  <c r="F183" i="6"/>
  <c r="G183" i="6" s="1"/>
  <c r="D183" i="6"/>
  <c r="D182" i="6"/>
  <c r="F182" i="6" s="1"/>
  <c r="G182" i="6" s="1"/>
  <c r="D181" i="6"/>
  <c r="F181" i="6" s="1"/>
  <c r="G181" i="6" s="1"/>
  <c r="G180" i="6"/>
  <c r="D180" i="6"/>
  <c r="F180" i="6" s="1"/>
  <c r="D179" i="6"/>
  <c r="F179" i="6" s="1"/>
  <c r="G179" i="6" s="1"/>
  <c r="D178" i="6"/>
  <c r="F178" i="6" s="1"/>
  <c r="G178" i="6" s="1"/>
  <c r="D177" i="6"/>
  <c r="F177" i="6" s="1"/>
  <c r="G177" i="6" s="1"/>
  <c r="F176" i="6"/>
  <c r="G176" i="6" s="1"/>
  <c r="D176" i="6"/>
  <c r="F175" i="6"/>
  <c r="G175" i="6" s="1"/>
  <c r="D175" i="6"/>
  <c r="D174" i="6"/>
  <c r="F174" i="6" s="1"/>
  <c r="G174" i="6" s="1"/>
  <c r="F173" i="6"/>
  <c r="G173" i="6" s="1"/>
  <c r="D173" i="6"/>
  <c r="D172" i="6"/>
  <c r="F172" i="6" s="1"/>
  <c r="G172" i="6" s="1"/>
  <c r="D171" i="6"/>
  <c r="F171" i="6" s="1"/>
  <c r="G171" i="6" s="1"/>
  <c r="F170" i="6"/>
  <c r="G170" i="6" s="1"/>
  <c r="D170" i="6"/>
  <c r="D169" i="6"/>
  <c r="F169" i="6" s="1"/>
  <c r="G169" i="6" s="1"/>
  <c r="D168" i="6"/>
  <c r="F168" i="6" s="1"/>
  <c r="G168" i="6" s="1"/>
  <c r="G167" i="6"/>
  <c r="F167" i="6"/>
  <c r="D167" i="6"/>
  <c r="D166" i="6"/>
  <c r="F166" i="6" s="1"/>
  <c r="G166" i="6" s="1"/>
  <c r="D165" i="6"/>
  <c r="F165" i="6" s="1"/>
  <c r="G165" i="6" s="1"/>
  <c r="G164" i="6"/>
  <c r="D164" i="6"/>
  <c r="F164" i="6" s="1"/>
  <c r="D163" i="6"/>
  <c r="F163" i="6" s="1"/>
  <c r="G163" i="6" s="1"/>
  <c r="D162" i="6"/>
  <c r="F162" i="6" s="1"/>
  <c r="G162" i="6" s="1"/>
  <c r="D161" i="6"/>
  <c r="F161" i="6" s="1"/>
  <c r="G161" i="6" s="1"/>
  <c r="F160" i="6"/>
  <c r="G160" i="6" s="1"/>
  <c r="D160" i="6"/>
  <c r="F159" i="6"/>
  <c r="G159" i="6" s="1"/>
  <c r="D159" i="6"/>
  <c r="D158" i="6"/>
  <c r="F158" i="6" s="1"/>
  <c r="G158" i="6" s="1"/>
  <c r="F157" i="6"/>
  <c r="G157" i="6" s="1"/>
  <c r="D157" i="6"/>
  <c r="F156" i="6"/>
  <c r="G156" i="6" s="1"/>
  <c r="D156" i="6"/>
  <c r="F155" i="6"/>
  <c r="G155" i="6" s="1"/>
  <c r="D155" i="6"/>
  <c r="D154" i="6"/>
  <c r="F154" i="6" s="1"/>
  <c r="G154" i="6" s="1"/>
  <c r="D153" i="6"/>
  <c r="F153" i="6" s="1"/>
  <c r="G153" i="6" s="1"/>
  <c r="D152" i="6"/>
  <c r="F152" i="6" s="1"/>
  <c r="G152" i="6" s="1"/>
  <c r="F151" i="6"/>
  <c r="G151" i="6" s="1"/>
  <c r="D151" i="6"/>
  <c r="D150" i="6"/>
  <c r="F150" i="6" s="1"/>
  <c r="G150" i="6" s="1"/>
  <c r="D149" i="6"/>
  <c r="F149" i="6" s="1"/>
  <c r="G149" i="6" s="1"/>
  <c r="F148" i="6"/>
  <c r="G148" i="6" s="1"/>
  <c r="D148" i="6"/>
  <c r="F147" i="6"/>
  <c r="G147" i="6" s="1"/>
  <c r="D147" i="6"/>
  <c r="F146" i="6"/>
  <c r="G146" i="6" s="1"/>
  <c r="D146" i="6"/>
  <c r="D145" i="6"/>
  <c r="F145" i="6" s="1"/>
  <c r="G145" i="6" s="1"/>
  <c r="D144" i="6"/>
  <c r="F144" i="6" s="1"/>
  <c r="G144" i="6" s="1"/>
  <c r="F143" i="6"/>
  <c r="G143" i="6" s="1"/>
  <c r="D143" i="6"/>
  <c r="D142" i="6"/>
  <c r="F142" i="6" s="1"/>
  <c r="G142" i="6" s="1"/>
  <c r="D141" i="6"/>
  <c r="F141" i="6" s="1"/>
  <c r="G141" i="6" s="1"/>
  <c r="G140" i="6"/>
  <c r="F140" i="6"/>
  <c r="D140" i="6"/>
  <c r="F139" i="6"/>
  <c r="G139" i="6" s="1"/>
  <c r="D139" i="6"/>
  <c r="F138" i="6"/>
  <c r="G138" i="6" s="1"/>
  <c r="D138" i="6"/>
  <c r="D137" i="6"/>
  <c r="F137" i="6" s="1"/>
  <c r="G137" i="6" s="1"/>
  <c r="D136" i="6"/>
  <c r="F136" i="6" s="1"/>
  <c r="G136" i="6" s="1"/>
  <c r="F135" i="6"/>
  <c r="G135" i="6" s="1"/>
  <c r="D135" i="6"/>
  <c r="D134" i="6"/>
  <c r="F134" i="6" s="1"/>
  <c r="G134" i="6" s="1"/>
  <c r="D133" i="6"/>
  <c r="F133" i="6" s="1"/>
  <c r="G133" i="6" s="1"/>
  <c r="F132" i="6"/>
  <c r="G132" i="6" s="1"/>
  <c r="D132" i="6"/>
  <c r="D131" i="6"/>
  <c r="F131" i="6" s="1"/>
  <c r="G131" i="6" s="1"/>
  <c r="F130" i="6"/>
  <c r="G130" i="6" s="1"/>
  <c r="D130" i="6"/>
  <c r="D129" i="6"/>
  <c r="F129" i="6" s="1"/>
  <c r="G129" i="6" s="1"/>
  <c r="D128" i="6"/>
  <c r="F128" i="6" s="1"/>
  <c r="G128" i="6" s="1"/>
  <c r="F127" i="6"/>
  <c r="G127" i="6" s="1"/>
  <c r="D127" i="6"/>
  <c r="D126" i="6"/>
  <c r="F126" i="6" s="1"/>
  <c r="G126" i="6" s="1"/>
  <c r="D125" i="6"/>
  <c r="F125" i="6" s="1"/>
  <c r="G125" i="6" s="1"/>
  <c r="G124" i="6"/>
  <c r="F124" i="6"/>
  <c r="D124" i="6"/>
  <c r="D123" i="6"/>
  <c r="F123" i="6" s="1"/>
  <c r="G123" i="6" s="1"/>
  <c r="D122" i="6"/>
  <c r="F122" i="6" s="1"/>
  <c r="G122" i="6" s="1"/>
  <c r="D121" i="6"/>
  <c r="F121" i="6" s="1"/>
  <c r="G121" i="6" s="1"/>
  <c r="D120" i="6"/>
  <c r="F120" i="6" s="1"/>
  <c r="G120" i="6" s="1"/>
  <c r="F119" i="6"/>
  <c r="G119" i="6" s="1"/>
  <c r="D119" i="6"/>
  <c r="F118" i="6"/>
  <c r="G118" i="6" s="1"/>
  <c r="D118" i="6"/>
  <c r="D117" i="6"/>
  <c r="F117" i="6" s="1"/>
  <c r="G117" i="6" s="1"/>
  <c r="F116" i="6"/>
  <c r="G116" i="6" s="1"/>
  <c r="D116" i="6"/>
  <c r="D115" i="6"/>
  <c r="F115" i="6" s="1"/>
  <c r="G115" i="6" s="1"/>
  <c r="D114" i="6"/>
  <c r="F114" i="6" s="1"/>
  <c r="G114" i="6" s="1"/>
  <c r="D113" i="6"/>
  <c r="F113" i="6" s="1"/>
  <c r="G113" i="6" s="1"/>
  <c r="F112" i="6"/>
  <c r="G112" i="6" s="1"/>
  <c r="D112" i="6"/>
  <c r="F111" i="6"/>
  <c r="G111" i="6" s="1"/>
  <c r="D111" i="6"/>
  <c r="F110" i="6"/>
  <c r="G110" i="6" s="1"/>
  <c r="D110" i="6"/>
  <c r="F109" i="6"/>
  <c r="G109" i="6" s="1"/>
  <c r="D109" i="6"/>
  <c r="G108" i="6"/>
  <c r="F108" i="6"/>
  <c r="D108" i="6"/>
  <c r="D107" i="6"/>
  <c r="F107" i="6" s="1"/>
  <c r="G107" i="6" s="1"/>
  <c r="D106" i="6"/>
  <c r="F106" i="6" s="1"/>
  <c r="G106" i="6" s="1"/>
  <c r="D105" i="6"/>
  <c r="F105" i="6" s="1"/>
  <c r="G105" i="6" s="1"/>
  <c r="F104" i="6"/>
  <c r="G104" i="6" s="1"/>
  <c r="D104" i="6"/>
  <c r="F103" i="6"/>
  <c r="G103" i="6" s="1"/>
  <c r="D103" i="6"/>
  <c r="F102" i="6"/>
  <c r="G102" i="6" s="1"/>
  <c r="D102" i="6"/>
  <c r="F101" i="6"/>
  <c r="G101" i="6" s="1"/>
  <c r="D101" i="6"/>
  <c r="G100" i="6"/>
  <c r="F100" i="6"/>
  <c r="D100" i="6"/>
  <c r="D99" i="6"/>
  <c r="F99" i="6" s="1"/>
  <c r="G99" i="6" s="1"/>
  <c r="D98" i="6"/>
  <c r="F98" i="6" s="1"/>
  <c r="G98" i="6" s="1"/>
  <c r="D97" i="6"/>
  <c r="F97" i="6" s="1"/>
  <c r="G97" i="6" s="1"/>
  <c r="F96" i="6"/>
  <c r="G96" i="6" s="1"/>
  <c r="D96" i="6"/>
  <c r="F95" i="6"/>
  <c r="G95" i="6" s="1"/>
  <c r="D95" i="6"/>
  <c r="D94" i="6"/>
  <c r="F94" i="6" s="1"/>
  <c r="G94" i="6" s="1"/>
  <c r="F93" i="6"/>
  <c r="G93" i="6" s="1"/>
  <c r="D93" i="6"/>
  <c r="F92" i="6"/>
  <c r="G92" i="6" s="1"/>
  <c r="D92" i="6"/>
  <c r="F91" i="6"/>
  <c r="G91" i="6" s="1"/>
  <c r="D91" i="6"/>
  <c r="D90" i="6"/>
  <c r="F90" i="6" s="1"/>
  <c r="G90" i="6" s="1"/>
  <c r="D89" i="6"/>
  <c r="F89" i="6" s="1"/>
  <c r="G89" i="6" s="1"/>
  <c r="D88" i="6"/>
  <c r="F88" i="6" s="1"/>
  <c r="G88" i="6" s="1"/>
  <c r="F87" i="6"/>
  <c r="G87" i="6" s="1"/>
  <c r="D87" i="6"/>
  <c r="D86" i="6"/>
  <c r="F86" i="6" s="1"/>
  <c r="G86" i="6" s="1"/>
  <c r="D85" i="6"/>
  <c r="F85" i="6" s="1"/>
  <c r="G85" i="6" s="1"/>
  <c r="F84" i="6"/>
  <c r="G84" i="6" s="1"/>
  <c r="D84" i="6"/>
  <c r="F83" i="6"/>
  <c r="G83" i="6" s="1"/>
  <c r="D83" i="6"/>
  <c r="F82" i="6"/>
  <c r="G82" i="6" s="1"/>
  <c r="D82" i="6"/>
  <c r="D81" i="6"/>
  <c r="F81" i="6" s="1"/>
  <c r="G81" i="6" s="1"/>
  <c r="D80" i="6"/>
  <c r="F80" i="6" s="1"/>
  <c r="G80" i="6" s="1"/>
  <c r="F79" i="6"/>
  <c r="G79" i="6" s="1"/>
  <c r="D79" i="6"/>
  <c r="D78" i="6"/>
  <c r="F78" i="6" s="1"/>
  <c r="G78" i="6" s="1"/>
  <c r="D77" i="6"/>
  <c r="F77" i="6" s="1"/>
  <c r="G77" i="6" s="1"/>
  <c r="G76" i="6"/>
  <c r="F76" i="6"/>
  <c r="D76" i="6"/>
  <c r="F75" i="6"/>
  <c r="G75" i="6" s="1"/>
  <c r="D75" i="6"/>
  <c r="F74" i="6"/>
  <c r="G74" i="6" s="1"/>
  <c r="D74" i="6"/>
  <c r="D73" i="6"/>
  <c r="F73" i="6" s="1"/>
  <c r="G73" i="6" s="1"/>
  <c r="D72" i="6"/>
  <c r="F72" i="6" s="1"/>
  <c r="G72" i="6" s="1"/>
  <c r="F71" i="6"/>
  <c r="G71" i="6" s="1"/>
  <c r="D71" i="6"/>
  <c r="D70" i="6"/>
  <c r="F70" i="6" s="1"/>
  <c r="G70" i="6" s="1"/>
  <c r="D69" i="6"/>
  <c r="F69" i="6" s="1"/>
  <c r="G69" i="6" s="1"/>
  <c r="F68" i="6"/>
  <c r="G68" i="6" s="1"/>
  <c r="D68" i="6"/>
  <c r="D67" i="6"/>
  <c r="F67" i="6" s="1"/>
  <c r="G67" i="6" s="1"/>
  <c r="F66" i="6"/>
  <c r="G66" i="6" s="1"/>
  <c r="D66" i="6"/>
  <c r="D65" i="6"/>
  <c r="F65" i="6" s="1"/>
  <c r="G65" i="6" s="1"/>
  <c r="D64" i="6"/>
  <c r="F64" i="6" s="1"/>
  <c r="G64" i="6" s="1"/>
  <c r="F63" i="6"/>
  <c r="G63" i="6" s="1"/>
  <c r="D63" i="6"/>
  <c r="D62" i="6"/>
  <c r="F62" i="6" s="1"/>
  <c r="G62" i="6" s="1"/>
  <c r="D61" i="6"/>
  <c r="F61" i="6" s="1"/>
  <c r="G61" i="6" s="1"/>
  <c r="G60" i="6"/>
  <c r="F60" i="6"/>
  <c r="D60" i="6"/>
  <c r="D59" i="6"/>
  <c r="F59" i="6" s="1"/>
  <c r="G59" i="6" s="1"/>
  <c r="D58" i="6"/>
  <c r="F58" i="6" s="1"/>
  <c r="G58" i="6" s="1"/>
  <c r="D57" i="6"/>
  <c r="F57" i="6" s="1"/>
  <c r="G57" i="6" s="1"/>
  <c r="D56" i="6"/>
  <c r="F56" i="6" s="1"/>
  <c r="G56" i="6" s="1"/>
  <c r="D55" i="6"/>
  <c r="F55" i="6" s="1"/>
  <c r="G55" i="6" s="1"/>
  <c r="D54" i="6"/>
  <c r="F54" i="6" s="1"/>
  <c r="G54" i="6" s="1"/>
  <c r="D53" i="6"/>
  <c r="F53" i="6" s="1"/>
  <c r="G53" i="6" s="1"/>
  <c r="F52" i="6"/>
  <c r="G52" i="6" s="1"/>
  <c r="D52" i="6"/>
  <c r="F51" i="6"/>
  <c r="G51" i="6" s="1"/>
  <c r="D51" i="6"/>
  <c r="F50" i="6"/>
  <c r="G50" i="6" s="1"/>
  <c r="D50" i="6"/>
  <c r="D49" i="6"/>
  <c r="F49" i="6" s="1"/>
  <c r="G49" i="6" s="1"/>
  <c r="F48" i="6"/>
  <c r="G48" i="6" s="1"/>
  <c r="D48" i="6"/>
  <c r="F47" i="6"/>
  <c r="G47" i="6" s="1"/>
  <c r="D47" i="6"/>
  <c r="D46" i="6"/>
  <c r="F46" i="6" s="1"/>
  <c r="G46" i="6" s="1"/>
  <c r="F45" i="6"/>
  <c r="G45" i="6" s="1"/>
  <c r="D45" i="6"/>
  <c r="F44" i="6"/>
  <c r="G44" i="6" s="1"/>
  <c r="D44" i="6"/>
  <c r="F43" i="6"/>
  <c r="G43" i="6" s="1"/>
  <c r="D43" i="6"/>
  <c r="D42" i="6"/>
  <c r="F42" i="6" s="1"/>
  <c r="G42" i="6" s="1"/>
  <c r="D41" i="6"/>
  <c r="F41" i="6" s="1"/>
  <c r="G41" i="6" s="1"/>
  <c r="F40" i="6"/>
  <c r="G40" i="6" s="1"/>
  <c r="D40" i="6"/>
  <c r="D39" i="6"/>
  <c r="F39" i="6" s="1"/>
  <c r="G39" i="6" s="1"/>
  <c r="F38" i="6"/>
  <c r="G38" i="6" s="1"/>
  <c r="D38" i="6"/>
  <c r="F37" i="6"/>
  <c r="G37" i="6" s="1"/>
  <c r="D37" i="6"/>
  <c r="G36" i="6"/>
  <c r="F36" i="6"/>
  <c r="D36" i="6"/>
  <c r="D35" i="6"/>
  <c r="F35" i="6" s="1"/>
  <c r="G35" i="6" s="1"/>
  <c r="D34" i="6"/>
  <c r="F34" i="6" s="1"/>
  <c r="G34" i="6" s="1"/>
  <c r="D33" i="6"/>
  <c r="F33" i="6" s="1"/>
  <c r="G33" i="6" s="1"/>
  <c r="D32" i="6"/>
  <c r="F32" i="6" s="1"/>
  <c r="G32" i="6" s="1"/>
  <c r="D31" i="6"/>
  <c r="F31" i="6" s="1"/>
  <c r="G31" i="6" s="1"/>
  <c r="D30" i="6"/>
  <c r="F30" i="6" s="1"/>
  <c r="G30" i="6" s="1"/>
  <c r="D29" i="6"/>
  <c r="F29" i="6" s="1"/>
  <c r="G29" i="6" s="1"/>
  <c r="G28" i="6"/>
  <c r="F28" i="6"/>
  <c r="D28" i="6"/>
  <c r="D27" i="6"/>
  <c r="F27" i="6" s="1"/>
  <c r="G27" i="6" s="1"/>
  <c r="D26" i="6"/>
  <c r="F26" i="6" s="1"/>
  <c r="G26" i="6" s="1"/>
  <c r="D25" i="6"/>
  <c r="F25" i="6" s="1"/>
  <c r="G25" i="6" s="1"/>
  <c r="D24" i="6"/>
  <c r="F24" i="6" s="1"/>
  <c r="G24" i="6" s="1"/>
  <c r="D23" i="6"/>
  <c r="F23" i="6" s="1"/>
  <c r="G23" i="6" s="1"/>
  <c r="D22" i="6"/>
  <c r="F22" i="6" s="1"/>
  <c r="G22" i="6" s="1"/>
  <c r="D21" i="6"/>
  <c r="F21" i="6" s="1"/>
  <c r="G21" i="6" s="1"/>
  <c r="F20" i="6"/>
  <c r="G20" i="6" s="1"/>
  <c r="D20" i="6"/>
  <c r="F19" i="6"/>
  <c r="G19" i="6" s="1"/>
  <c r="D19" i="6"/>
  <c r="F18" i="6"/>
  <c r="G18" i="6" s="1"/>
  <c r="D18" i="6"/>
  <c r="D17" i="6"/>
  <c r="F17" i="6" s="1"/>
  <c r="G17" i="6" s="1"/>
  <c r="F16" i="6"/>
  <c r="G16" i="6" s="1"/>
  <c r="D16" i="6"/>
  <c r="F15" i="6"/>
  <c r="G15" i="6" s="1"/>
  <c r="D15" i="6"/>
  <c r="D14" i="6"/>
  <c r="F14" i="6" s="1"/>
  <c r="G14" i="6" s="1"/>
  <c r="F13" i="6"/>
  <c r="G13" i="6" s="1"/>
  <c r="D13" i="6"/>
  <c r="F12" i="6"/>
  <c r="G12" i="6" s="1"/>
  <c r="D12" i="6"/>
  <c r="F11" i="6"/>
  <c r="G11" i="6" s="1"/>
  <c r="D11" i="6"/>
  <c r="D10" i="6"/>
  <c r="F10" i="6" s="1"/>
  <c r="G10" i="6" s="1"/>
  <c r="D9" i="6"/>
  <c r="F9" i="6" s="1"/>
  <c r="G9" i="6" s="1"/>
  <c r="F8" i="6"/>
  <c r="G8" i="6" s="1"/>
  <c r="D8" i="6"/>
  <c r="D7" i="6"/>
  <c r="F7" i="6" s="1"/>
  <c r="G7" i="6" s="1"/>
  <c r="F6" i="6"/>
  <c r="G6" i="6" s="1"/>
  <c r="D6" i="6"/>
  <c r="F5" i="6"/>
  <c r="G5" i="6" s="1"/>
  <c r="D5" i="6"/>
  <c r="G4" i="6"/>
  <c r="F4" i="6"/>
  <c r="D4" i="6"/>
  <c r="D3" i="6"/>
  <c r="F3" i="6" s="1"/>
  <c r="G3" i="6" s="1"/>
  <c r="D2" i="6"/>
  <c r="F2" i="6" s="1"/>
  <c r="G2" i="6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" i="5"/>
  <c r="AC4" i="4" l="1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3" i="4"/>
  <c r="AB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2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" i="4"/>
  <c r="A5" i="4"/>
  <c r="A6" i="4"/>
  <c r="A7" i="4"/>
  <c r="A8" i="4"/>
  <c r="A9" i="4"/>
  <c r="A10" i="4"/>
  <c r="A11" i="4"/>
  <c r="A12" i="4"/>
  <c r="A13" i="4"/>
  <c r="A14" i="4"/>
  <c r="A15" i="4"/>
  <c r="A3" i="4"/>
  <c r="A2" i="4"/>
  <c r="B2" i="2"/>
  <c r="F59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3" i="4"/>
  <c r="E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2" i="3"/>
  <c r="B3" i="2"/>
  <c r="B4" i="2"/>
  <c r="B5" i="2"/>
  <c r="B6" i="2"/>
  <c r="F31" i="4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F110" i="4" l="1"/>
  <c r="F8" i="4"/>
  <c r="F423" i="4"/>
  <c r="F359" i="4"/>
  <c r="F311" i="4"/>
  <c r="F263" i="4"/>
  <c r="F207" i="4"/>
  <c r="F159" i="4"/>
  <c r="F119" i="4"/>
  <c r="F71" i="4"/>
  <c r="F15" i="4"/>
  <c r="F454" i="4"/>
  <c r="F406" i="4"/>
  <c r="F358" i="4"/>
  <c r="F310" i="4"/>
  <c r="F262" i="4"/>
  <c r="F206" i="4"/>
  <c r="F158" i="4"/>
  <c r="F118" i="4"/>
  <c r="F70" i="4"/>
  <c r="F30" i="4"/>
  <c r="F461" i="4"/>
  <c r="F453" i="4"/>
  <c r="F445" i="4"/>
  <c r="F437" i="4"/>
  <c r="F429" i="4"/>
  <c r="F421" i="4"/>
  <c r="F413" i="4"/>
  <c r="F405" i="4"/>
  <c r="F397" i="4"/>
  <c r="F389" i="4"/>
  <c r="F381" i="4"/>
  <c r="F373" i="4"/>
  <c r="F365" i="4"/>
  <c r="F357" i="4"/>
  <c r="F349" i="4"/>
  <c r="F341" i="4"/>
  <c r="F333" i="4"/>
  <c r="F325" i="4"/>
  <c r="F317" i="4"/>
  <c r="F309" i="4"/>
  <c r="F301" i="4"/>
  <c r="F293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F431" i="4"/>
  <c r="F391" i="4"/>
  <c r="F335" i="4"/>
  <c r="F287" i="4"/>
  <c r="F239" i="4"/>
  <c r="F183" i="4"/>
  <c r="F127" i="4"/>
  <c r="F87" i="4"/>
  <c r="F47" i="4"/>
  <c r="F438" i="4"/>
  <c r="F390" i="4"/>
  <c r="F342" i="4"/>
  <c r="F294" i="4"/>
  <c r="F246" i="4"/>
  <c r="F198" i="4"/>
  <c r="F150" i="4"/>
  <c r="F102" i="4"/>
  <c r="F54" i="4"/>
  <c r="F38" i="4"/>
  <c r="F460" i="4"/>
  <c r="F452" i="4"/>
  <c r="F444" i="4"/>
  <c r="F436" i="4"/>
  <c r="F428" i="4"/>
  <c r="F420" i="4"/>
  <c r="F412" i="4"/>
  <c r="F404" i="4"/>
  <c r="F396" i="4"/>
  <c r="F388" i="4"/>
  <c r="F380" i="4"/>
  <c r="F372" i="4"/>
  <c r="F364" i="4"/>
  <c r="F356" i="4"/>
  <c r="F348" i="4"/>
  <c r="F340" i="4"/>
  <c r="F332" i="4"/>
  <c r="F324" i="4"/>
  <c r="F316" i="4"/>
  <c r="F308" i="4"/>
  <c r="F300" i="4"/>
  <c r="F292" i="4"/>
  <c r="F284" i="4"/>
  <c r="F276" i="4"/>
  <c r="F268" i="4"/>
  <c r="F260" i="4"/>
  <c r="F252" i="4"/>
  <c r="F244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455" i="4"/>
  <c r="F399" i="4"/>
  <c r="F351" i="4"/>
  <c r="F303" i="4"/>
  <c r="F247" i="4"/>
  <c r="F199" i="4"/>
  <c r="F143" i="4"/>
  <c r="F95" i="4"/>
  <c r="F23" i="4"/>
  <c r="F430" i="4"/>
  <c r="F382" i="4"/>
  <c r="F326" i="4"/>
  <c r="F270" i="4"/>
  <c r="F222" i="4"/>
  <c r="F174" i="4"/>
  <c r="F126" i="4"/>
  <c r="F78" i="4"/>
  <c r="F6" i="4"/>
  <c r="F459" i="4"/>
  <c r="F451" i="4"/>
  <c r="F443" i="4"/>
  <c r="F435" i="4"/>
  <c r="F427" i="4"/>
  <c r="F419" i="4"/>
  <c r="F411" i="4"/>
  <c r="F403" i="4"/>
  <c r="F395" i="4"/>
  <c r="F387" i="4"/>
  <c r="F379" i="4"/>
  <c r="F371" i="4"/>
  <c r="F363" i="4"/>
  <c r="F355" i="4"/>
  <c r="F347" i="4"/>
  <c r="F339" i="4"/>
  <c r="F331" i="4"/>
  <c r="F323" i="4"/>
  <c r="F315" i="4"/>
  <c r="F307" i="4"/>
  <c r="F299" i="4"/>
  <c r="F291" i="4"/>
  <c r="F283" i="4"/>
  <c r="F275" i="4"/>
  <c r="F267" i="4"/>
  <c r="F259" i="4"/>
  <c r="F251" i="4"/>
  <c r="F243" i="4"/>
  <c r="F235" i="4"/>
  <c r="F227" i="4"/>
  <c r="F219" i="4"/>
  <c r="F211" i="4"/>
  <c r="F203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447" i="4"/>
  <c r="F407" i="4"/>
  <c r="F375" i="4"/>
  <c r="F343" i="4"/>
  <c r="F295" i="4"/>
  <c r="F255" i="4"/>
  <c r="F223" i="4"/>
  <c r="F191" i="4"/>
  <c r="F151" i="4"/>
  <c r="F103" i="4"/>
  <c r="F55" i="4"/>
  <c r="F7" i="4"/>
  <c r="F462" i="4"/>
  <c r="F422" i="4"/>
  <c r="F374" i="4"/>
  <c r="F334" i="4"/>
  <c r="F286" i="4"/>
  <c r="F254" i="4"/>
  <c r="F214" i="4"/>
  <c r="F166" i="4"/>
  <c r="F134" i="4"/>
  <c r="F86" i="4"/>
  <c r="F62" i="4"/>
  <c r="F14" i="4"/>
  <c r="F2" i="4"/>
  <c r="F458" i="4"/>
  <c r="F410" i="4"/>
  <c r="F394" i="4"/>
  <c r="F346" i="4"/>
  <c r="F330" i="4"/>
  <c r="F282" i="4"/>
  <c r="F266" i="4"/>
  <c r="F218" i="4"/>
  <c r="F202" i="4"/>
  <c r="F154" i="4"/>
  <c r="F138" i="4"/>
  <c r="F90" i="4"/>
  <c r="F74" i="4"/>
  <c r="F10" i="4"/>
  <c r="F439" i="4"/>
  <c r="F383" i="4"/>
  <c r="F327" i="4"/>
  <c r="F279" i="4"/>
  <c r="F231" i="4"/>
  <c r="F175" i="4"/>
  <c r="F135" i="4"/>
  <c r="F79" i="4"/>
  <c r="F39" i="4"/>
  <c r="F446" i="4"/>
  <c r="F398" i="4"/>
  <c r="F350" i="4"/>
  <c r="F302" i="4"/>
  <c r="F238" i="4"/>
  <c r="F190" i="4"/>
  <c r="F142" i="4"/>
  <c r="F94" i="4"/>
  <c r="F46" i="4"/>
  <c r="F22" i="4"/>
  <c r="F465" i="4"/>
  <c r="F457" i="4"/>
  <c r="F449" i="4"/>
  <c r="F441" i="4"/>
  <c r="F433" i="4"/>
  <c r="F425" i="4"/>
  <c r="F417" i="4"/>
  <c r="F409" i="4"/>
  <c r="F401" i="4"/>
  <c r="F393" i="4"/>
  <c r="F385" i="4"/>
  <c r="F377" i="4"/>
  <c r="F369" i="4"/>
  <c r="F361" i="4"/>
  <c r="F353" i="4"/>
  <c r="F345" i="4"/>
  <c r="F337" i="4"/>
  <c r="F329" i="4"/>
  <c r="F321" i="4"/>
  <c r="F313" i="4"/>
  <c r="F305" i="4"/>
  <c r="F297" i="4"/>
  <c r="F289" i="4"/>
  <c r="F281" i="4"/>
  <c r="F273" i="4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F463" i="4"/>
  <c r="F415" i="4"/>
  <c r="F367" i="4"/>
  <c r="F319" i="4"/>
  <c r="F271" i="4"/>
  <c r="F215" i="4"/>
  <c r="F167" i="4"/>
  <c r="F111" i="4"/>
  <c r="F63" i="4"/>
  <c r="F414" i="4"/>
  <c r="F366" i="4"/>
  <c r="F318" i="4"/>
  <c r="F278" i="4"/>
  <c r="F230" i="4"/>
  <c r="F182" i="4"/>
  <c r="F464" i="4"/>
  <c r="F456" i="4"/>
  <c r="F448" i="4"/>
  <c r="F440" i="4"/>
  <c r="F432" i="4"/>
  <c r="F424" i="4"/>
  <c r="F416" i="4"/>
  <c r="F408" i="4"/>
  <c r="F400" i="4"/>
  <c r="F392" i="4"/>
  <c r="F384" i="4"/>
  <c r="F376" i="4"/>
  <c r="F368" i="4"/>
  <c r="F360" i="4"/>
  <c r="F352" i="4"/>
  <c r="F344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3" i="4"/>
  <c r="F450" i="4"/>
  <c r="F442" i="4"/>
  <c r="F434" i="4"/>
  <c r="F426" i="4"/>
  <c r="F418" i="4"/>
  <c r="F402" i="4"/>
  <c r="F386" i="4"/>
  <c r="F378" i="4"/>
  <c r="F370" i="4"/>
  <c r="F362" i="4"/>
  <c r="F354" i="4"/>
  <c r="F338" i="4"/>
  <c r="F322" i="4"/>
  <c r="F314" i="4"/>
  <c r="F306" i="4"/>
  <c r="F298" i="4"/>
  <c r="F290" i="4"/>
  <c r="F274" i="4"/>
  <c r="F258" i="4"/>
  <c r="F250" i="4"/>
  <c r="F242" i="4"/>
  <c r="F234" i="4"/>
  <c r="F226" i="4"/>
  <c r="F210" i="4"/>
  <c r="F194" i="4"/>
  <c r="F186" i="4"/>
  <c r="F178" i="4"/>
  <c r="F170" i="4"/>
  <c r="F162" i="4"/>
  <c r="F146" i="4"/>
  <c r="F130" i="4"/>
  <c r="F122" i="4"/>
  <c r="F114" i="4"/>
  <c r="F106" i="4"/>
  <c r="F98" i="4"/>
  <c r="F82" i="4"/>
  <c r="F66" i="4"/>
  <c r="F58" i="4"/>
  <c r="F50" i="4"/>
  <c r="F42" i="4"/>
  <c r="F34" i="4"/>
  <c r="F26" i="4"/>
  <c r="F18" i="4"/>
</calcChain>
</file>

<file path=xl/sharedStrings.xml><?xml version="1.0" encoding="utf-8"?>
<sst xmlns="http://schemas.openxmlformats.org/spreadsheetml/2006/main" count="4628" uniqueCount="754">
  <si>
    <t>marine_area</t>
  </si>
  <si>
    <t>PA_MARINE</t>
  </si>
  <si>
    <t>percentage_pa_marine_cover</t>
  </si>
  <si>
    <t>PAME_pa_marine_area</t>
  </si>
  <si>
    <t>land_area</t>
  </si>
  <si>
    <t>PA_LAND_AREA</t>
  </si>
  <si>
    <t>percentage_pa_land_cover</t>
  </si>
  <si>
    <t>PAME_pa_land_area</t>
  </si>
  <si>
    <t>PAME_percentage_pa_land_cover</t>
  </si>
  <si>
    <t>ABNJ</t>
  </si>
  <si>
    <t>ABW</t>
  </si>
  <si>
    <t>AFG</t>
  </si>
  <si>
    <t>AGO</t>
  </si>
  <si>
    <t>AIA</t>
  </si>
  <si>
    <t>ALA</t>
  </si>
  <si>
    <t>ALB</t>
  </si>
  <si>
    <t>AND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</si>
  <si>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</si>
  <si>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</si>
  <si>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</si>
  <si>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</si>
  <si>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</si>
  <si>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</si>
  <si>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</si>
  <si>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</si>
  <si>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</si>
  <si>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</si>
  <si>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</si>
  <si>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</si>
  <si>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</si>
  <si>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</si>
  <si>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</si>
  <si>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</si>
  <si>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</si>
  <si>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</si>
  <si>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</si>
  <si>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</si>
  <si>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</si>
  <si>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</si>
  <si>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</si>
  <si>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</si>
  <si>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</si>
  <si>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</si>
  <si>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</si>
  <si>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</si>
  <si>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</si>
  <si>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</si>
  <si>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</si>
  <si>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</si>
  <si>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</si>
  <si>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</si>
  <si>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</si>
  <si>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</si>
  <si>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</si>
  <si>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</si>
  <si>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</si>
  <si>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</si>
  <si>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</si>
  <si>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</si>
  <si>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</si>
  <si>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</si>
  <si>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</si>
  <si>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</si>
  <si>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</si>
  <si>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CUW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</si>
  <si>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</si>
  <si>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</si>
  <si>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</si>
  <si>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</si>
  <si>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</si>
  <si>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</si>
  <si>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</si>
  <si>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</si>
  <si>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</si>
  <si>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</si>
  <si>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</si>
  <si>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</si>
  <si>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</si>
  <si>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</si>
  <si>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</si>
  <si>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</si>
  <si>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</si>
  <si>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</si>
  <si>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</si>
  <si>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</si>
  <si>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</si>
  <si>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</si>
  <si>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</si>
  <si>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</si>
  <si>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</si>
  <si>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</si>
  <si>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</si>
  <si>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</si>
  <si>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</si>
  <si>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</si>
  <si>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</si>
  <si>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</si>
  <si>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</si>
  <si>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</si>
  <si>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</si>
  <si>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</si>
  <si>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</si>
  <si>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</si>
  <si>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</si>
  <si>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</si>
  <si>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</si>
  <si>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</si>
  <si>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</si>
  <si>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</si>
  <si>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</si>
  <si>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</si>
  <si>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</si>
  <si>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</si>
  <si>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</si>
  <si>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</si>
  <si>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</si>
  <si>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</si>
  <si>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</si>
  <si>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</si>
  <si>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</si>
  <si>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</si>
  <si>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</si>
  <si>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</si>
  <si>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</si>
  <si>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</si>
  <si>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</si>
  <si>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</si>
  <si>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</si>
  <si>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</si>
  <si>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</si>
  <si>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</si>
  <si>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</si>
  <si>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</si>
  <si>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</si>
  <si>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</si>
  <si>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</si>
  <si>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</si>
  <si>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</si>
  <si>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</si>
  <si>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</si>
  <si>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</si>
  <si>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</si>
  <si>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</si>
  <si>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</si>
  <si>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</si>
  <si>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</si>
  <si>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</si>
  <si>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</si>
  <si>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</si>
  <si>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</si>
  <si>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</si>
  <si>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</si>
  <si>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</si>
  <si>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</si>
  <si>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</si>
  <si>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</si>
  <si>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</si>
  <si>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</si>
  <si>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</si>
  <si>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</si>
  <si>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</si>
  <si>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</si>
  <si>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</si>
  <si>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</si>
  <si>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</si>
  <si>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</si>
  <si>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</si>
  <si>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</si>
  <si>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</si>
  <si>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</si>
  <si>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</si>
  <si>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</si>
  <si>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</si>
  <si>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</si>
  <si>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</si>
  <si>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</si>
  <si>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</si>
  <si>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</si>
  <si>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</si>
  <si>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</si>
  <si>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</si>
  <si>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</si>
  <si>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</si>
  <si>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</si>
  <si>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</si>
  <si>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</si>
  <si>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</si>
  <si>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</si>
  <si>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</si>
  <si>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</si>
  <si>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</si>
  <si>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</si>
  <si>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</si>
  <si>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</si>
  <si>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</si>
  <si>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</si>
  <si>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</si>
  <si>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</si>
  <si>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</si>
  <si>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</si>
  <si>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</si>
  <si>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</si>
  <si>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</si>
  <si>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</si>
  <si>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</si>
  <si>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</si>
  <si>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</si>
  <si>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</si>
  <si>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</si>
  <si>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</si>
  <si>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</si>
  <si>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</si>
  <si>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</si>
  <si>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</si>
  <si>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</si>
  <si>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</si>
  <si>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</si>
  <si>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</si>
  <si>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</si>
  <si>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</si>
  <si>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</si>
  <si>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</si>
  <si>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</si>
  <si>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</si>
  <si>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</si>
  <si>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</si>
  <si>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</si>
  <si>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</si>
  <si>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</si>
  <si>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</si>
  <si>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</si>
  <si>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</si>
  <si>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</si>
  <si>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</si>
  <si>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</si>
  <si>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</si>
  <si>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</si>
  <si>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</si>
  <si>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</si>
  <si>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</si>
  <si>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</si>
  <si>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</si>
  <si>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</si>
  <si>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</si>
  <si>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</si>
  <si>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</si>
  <si>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</si>
  <si>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</si>
  <si>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</si>
  <si>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</si>
  <si>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</si>
  <si>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</si>
  <si>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</si>
  <si>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</si>
  <si>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ISO3</t>
  </si>
  <si>
    <t>OBJECTID *</t>
  </si>
  <si>
    <t>type</t>
  </si>
  <si>
    <t>FREQUENCY</t>
  </si>
  <si>
    <t>SUM_POLY_AREA</t>
  </si>
  <si>
    <t>EEZ</t>
  </si>
  <si>
    <t>Land</t>
  </si>
  <si>
    <t>typeISO3</t>
  </si>
  <si>
    <t>ABNJABNJ</t>
  </si>
  <si>
    <t>ABNJATA</t>
  </si>
  <si>
    <t>ABNJATF</t>
  </si>
  <si>
    <t>ABNJAUS</t>
  </si>
  <si>
    <t>ABNJBRA</t>
  </si>
  <si>
    <t>ABNJCHL</t>
  </si>
  <si>
    <t>ABNJCOK</t>
  </si>
  <si>
    <t>ABNJGBR</t>
  </si>
  <si>
    <t>ABNJHMD</t>
  </si>
  <si>
    <t>ABNJIOT</t>
  </si>
  <si>
    <t>ABNJMEX</t>
  </si>
  <si>
    <t>ABNJMNP</t>
  </si>
  <si>
    <t>ABNJMTQ</t>
  </si>
  <si>
    <t>ABNJNCL</t>
  </si>
  <si>
    <t>ABNJNFK</t>
  </si>
  <si>
    <t>ABNJNZL</t>
  </si>
  <si>
    <t>ABNJPLW</t>
  </si>
  <si>
    <t>ABNJPRT</t>
  </si>
  <si>
    <t>ABNJRUS</t>
  </si>
  <si>
    <t>ABNJSGS</t>
  </si>
  <si>
    <t>ABNJSHN</t>
  </si>
  <si>
    <t>ABNJTUV</t>
  </si>
  <si>
    <t>ABNJUMI</t>
  </si>
  <si>
    <t>ABNJUSA</t>
  </si>
  <si>
    <t>ABNJZAF</t>
  </si>
  <si>
    <t>EEZABW</t>
  </si>
  <si>
    <t>EEZAGO</t>
  </si>
  <si>
    <t>EEZAIA</t>
  </si>
  <si>
    <t>EEZALA</t>
  </si>
  <si>
    <t>EEZALB</t>
  </si>
  <si>
    <t>EEZARE</t>
  </si>
  <si>
    <t>EEZARG</t>
  </si>
  <si>
    <t>EEZASM</t>
  </si>
  <si>
    <t>EEZATF</t>
  </si>
  <si>
    <t>EEZATG</t>
  </si>
  <si>
    <t>EEZAUS</t>
  </si>
  <si>
    <t>EEZAZE</t>
  </si>
  <si>
    <t>EEZBEL</t>
  </si>
  <si>
    <t>EEZBES</t>
  </si>
  <si>
    <t>EEZBGD</t>
  </si>
  <si>
    <t>EEZBGR</t>
  </si>
  <si>
    <t>EEZBHR</t>
  </si>
  <si>
    <t>EEZBHS</t>
  </si>
  <si>
    <t>EEZBLM</t>
  </si>
  <si>
    <t>EEZBLZ</t>
  </si>
  <si>
    <t>EEZBMU</t>
  </si>
  <si>
    <t>EEZBRA</t>
  </si>
  <si>
    <t>EEZBRB</t>
  </si>
  <si>
    <t>EEZBRN</t>
  </si>
  <si>
    <t>EEZBVT</t>
  </si>
  <si>
    <t>EEZCAN</t>
  </si>
  <si>
    <t>EEZCCK</t>
  </si>
  <si>
    <t>EEZCHL</t>
  </si>
  <si>
    <t>EEZCHN</t>
  </si>
  <si>
    <t>EEZCIV</t>
  </si>
  <si>
    <t>EEZCMR</t>
  </si>
  <si>
    <t>EEZCOD</t>
  </si>
  <si>
    <t>EEZCOG</t>
  </si>
  <si>
    <t>EEZCOK</t>
  </si>
  <si>
    <t>EEZCOL</t>
  </si>
  <si>
    <t>EEZCOM</t>
  </si>
  <si>
    <t>EEZCPV</t>
  </si>
  <si>
    <t>EEZCRI</t>
  </si>
  <si>
    <t>EEZCUB</t>
  </si>
  <si>
    <t>EEZCUW</t>
  </si>
  <si>
    <t>EEZCXR</t>
  </si>
  <si>
    <t>EEZCYM</t>
  </si>
  <si>
    <t>EEZCYP</t>
  </si>
  <si>
    <t>EEZDEU</t>
  </si>
  <si>
    <t>EEZDJI</t>
  </si>
  <si>
    <t>EEZDMA</t>
  </si>
  <si>
    <t>EEZDNK</t>
  </si>
  <si>
    <t>EEZDOM</t>
  </si>
  <si>
    <t>EEZDZA</t>
  </si>
  <si>
    <t>EEZECU</t>
  </si>
  <si>
    <t>EEZEGY</t>
  </si>
  <si>
    <t>EEZESH</t>
  </si>
  <si>
    <t>EEZESP</t>
  </si>
  <si>
    <t>EEZEST</t>
  </si>
  <si>
    <t>EEZFIN</t>
  </si>
  <si>
    <t>EEZFJI</t>
  </si>
  <si>
    <t>EEZFLK</t>
  </si>
  <si>
    <t>EEZFRA</t>
  </si>
  <si>
    <t>EEZFRO</t>
  </si>
  <si>
    <t>EEZFSM</t>
  </si>
  <si>
    <t>EEZGAB</t>
  </si>
  <si>
    <t>EEZGBR</t>
  </si>
  <si>
    <t>EEZGEO</t>
  </si>
  <si>
    <t>EEZGGY</t>
  </si>
  <si>
    <t>EEZGHA</t>
  </si>
  <si>
    <t>EEZGIB</t>
  </si>
  <si>
    <t>EEZGIN</t>
  </si>
  <si>
    <t>EEZGLP</t>
  </si>
  <si>
    <t>EEZGMB</t>
  </si>
  <si>
    <t>EEZGNB</t>
  </si>
  <si>
    <t>EEZGNQ</t>
  </si>
  <si>
    <t>EEZGRC</t>
  </si>
  <si>
    <t>EEZGRD</t>
  </si>
  <si>
    <t>EEZGRL</t>
  </si>
  <si>
    <t>EEZGTM</t>
  </si>
  <si>
    <t>EEZGUF</t>
  </si>
  <si>
    <t>EEZGUM</t>
  </si>
  <si>
    <t>EEZGUY</t>
  </si>
  <si>
    <t>EEZHKG</t>
  </si>
  <si>
    <t>EEZHMD</t>
  </si>
  <si>
    <t>EEZHND</t>
  </si>
  <si>
    <t>EEZHRV</t>
  </si>
  <si>
    <t>EEZIDN</t>
  </si>
  <si>
    <t>EEZIMN</t>
  </si>
  <si>
    <t>EEZIND</t>
  </si>
  <si>
    <t>EEZIOT</t>
  </si>
  <si>
    <t>EEZIRL</t>
  </si>
  <si>
    <t>EEZIRN</t>
  </si>
  <si>
    <t>EEZISL</t>
  </si>
  <si>
    <t>EEZISR</t>
  </si>
  <si>
    <t>EEZITA</t>
  </si>
  <si>
    <t>EEZJAM</t>
  </si>
  <si>
    <t>EEZJEY</t>
  </si>
  <si>
    <t>EEZJOR</t>
  </si>
  <si>
    <t>EEZJPN</t>
  </si>
  <si>
    <t>EEZKAZ</t>
  </si>
  <si>
    <t>EEZKEN</t>
  </si>
  <si>
    <t>EEZKHM</t>
  </si>
  <si>
    <t>EEZKIR</t>
  </si>
  <si>
    <t>EEZKNA</t>
  </si>
  <si>
    <t>EEZKOR</t>
  </si>
  <si>
    <t>EEZKWT</t>
  </si>
  <si>
    <t>EEZLBN</t>
  </si>
  <si>
    <t>EEZLBR</t>
  </si>
  <si>
    <t>EEZLBY</t>
  </si>
  <si>
    <t>EEZLCA</t>
  </si>
  <si>
    <t>EEZLKA</t>
  </si>
  <si>
    <t>EEZLTU</t>
  </si>
  <si>
    <t>EEZLVA</t>
  </si>
  <si>
    <t>EEZMAF</t>
  </si>
  <si>
    <t>EEZMAR</t>
  </si>
  <si>
    <t>EEZMCO</t>
  </si>
  <si>
    <t>EEZMDG</t>
  </si>
  <si>
    <t>EEZMDV</t>
  </si>
  <si>
    <t>EEZMEX</t>
  </si>
  <si>
    <t>EEZMHL</t>
  </si>
  <si>
    <t>EEZMLT</t>
  </si>
  <si>
    <t>EEZMMR</t>
  </si>
  <si>
    <t>EEZMNE</t>
  </si>
  <si>
    <t>EEZMNP</t>
  </si>
  <si>
    <t>EEZMOZ</t>
  </si>
  <si>
    <t>EEZMRT</t>
  </si>
  <si>
    <t>EEZMTQ</t>
  </si>
  <si>
    <t>EEZMUS</t>
  </si>
  <si>
    <t>EEZMYS</t>
  </si>
  <si>
    <t>EEZMYT</t>
  </si>
  <si>
    <t>EEZNAM</t>
  </si>
  <si>
    <t>EEZNCL</t>
  </si>
  <si>
    <t>EEZNFK</t>
  </si>
  <si>
    <t>EEZNGA</t>
  </si>
  <si>
    <t>EEZNIC</t>
  </si>
  <si>
    <t>EEZNIU</t>
  </si>
  <si>
    <t>EEZNLD</t>
  </si>
  <si>
    <t>EEZNOR</t>
  </si>
  <si>
    <t>EEZNZL</t>
  </si>
  <si>
    <t>EEZOMN</t>
  </si>
  <si>
    <t>EEZPAK</t>
  </si>
  <si>
    <t>EEZPAN</t>
  </si>
  <si>
    <t>EEZPCN</t>
  </si>
  <si>
    <t>EEZPER</t>
  </si>
  <si>
    <t>EEZPHL</t>
  </si>
  <si>
    <t>EEZPLW</t>
  </si>
  <si>
    <t>EEZPNG</t>
  </si>
  <si>
    <t>EEZPOL</t>
  </si>
  <si>
    <t>EEZPRI</t>
  </si>
  <si>
    <t>EEZPRK</t>
  </si>
  <si>
    <t>EEZPRT</t>
  </si>
  <si>
    <t>EEZPYF</t>
  </si>
  <si>
    <t>EEZQAT</t>
  </si>
  <si>
    <t>EEZREU</t>
  </si>
  <si>
    <t>EEZROU</t>
  </si>
  <si>
    <t>EEZRUS</t>
  </si>
  <si>
    <t>EEZSAU</t>
  </si>
  <si>
    <t>EEZSDN</t>
  </si>
  <si>
    <t>EEZSEN</t>
  </si>
  <si>
    <t>EEZSGP</t>
  </si>
  <si>
    <t>EEZSGS</t>
  </si>
  <si>
    <t>EEZSHN</t>
  </si>
  <si>
    <t>EEZSJM</t>
  </si>
  <si>
    <t>EEZSLB</t>
  </si>
  <si>
    <t>EEZSLE</t>
  </si>
  <si>
    <t>EEZSLV</t>
  </si>
  <si>
    <t>EEZSPM</t>
  </si>
  <si>
    <t>EEZSTP</t>
  </si>
  <si>
    <t>EEZSUR</t>
  </si>
  <si>
    <t>EEZSVN</t>
  </si>
  <si>
    <t>EEZSWE</t>
  </si>
  <si>
    <t>EEZSXM</t>
  </si>
  <si>
    <t>EEZSYC</t>
  </si>
  <si>
    <t>EEZSYR</t>
  </si>
  <si>
    <t>EEZTCA</t>
  </si>
  <si>
    <t>EEZTGO</t>
  </si>
  <si>
    <t>EEZTHA</t>
  </si>
  <si>
    <t>EEZTKL</t>
  </si>
  <si>
    <t>EEZTKM</t>
  </si>
  <si>
    <t>EEZTLS</t>
  </si>
  <si>
    <t>EEZTON</t>
  </si>
  <si>
    <t>EEZTTO</t>
  </si>
  <si>
    <t>EEZTUN</t>
  </si>
  <si>
    <t>EEZTUR</t>
  </si>
  <si>
    <t>EEZTUV</t>
  </si>
  <si>
    <t>EEZTWN</t>
  </si>
  <si>
    <t>EEZTZA</t>
  </si>
  <si>
    <t>EEZUKR</t>
  </si>
  <si>
    <t>EEZUMI</t>
  </si>
  <si>
    <t>EEZURY</t>
  </si>
  <si>
    <t>EEZUSA</t>
  </si>
  <si>
    <t>EEZVCT</t>
  </si>
  <si>
    <t>EEZVEN</t>
  </si>
  <si>
    <t>EEZVGB</t>
  </si>
  <si>
    <t>EEZVIR</t>
  </si>
  <si>
    <t>EEZVNM</t>
  </si>
  <si>
    <t>EEZVUT</t>
  </si>
  <si>
    <t>EEZWSM</t>
  </si>
  <si>
    <t>EEZYEM</t>
  </si>
  <si>
    <t>EEZZAF</t>
  </si>
  <si>
    <t>LandABNJ</t>
  </si>
  <si>
    <t>LandABW</t>
  </si>
  <si>
    <t>LandAFG</t>
  </si>
  <si>
    <t>LandAGO</t>
  </si>
  <si>
    <t>LandAIA</t>
  </si>
  <si>
    <t>LandALA</t>
  </si>
  <si>
    <t>LandALB</t>
  </si>
  <si>
    <t>LandAND</t>
  </si>
  <si>
    <t>LandARE</t>
  </si>
  <si>
    <t>LandARG</t>
  </si>
  <si>
    <t>LandARM</t>
  </si>
  <si>
    <t>LandASM</t>
  </si>
  <si>
    <t>LandATA</t>
  </si>
  <si>
    <t>LandATF</t>
  </si>
  <si>
    <t>LandATG</t>
  </si>
  <si>
    <t>LandAUS</t>
  </si>
  <si>
    <t>LandAUT</t>
  </si>
  <si>
    <t>LandAZE</t>
  </si>
  <si>
    <t>LandBDI</t>
  </si>
  <si>
    <t>LandBEL</t>
  </si>
  <si>
    <t>LandBEN</t>
  </si>
  <si>
    <t>LandBES</t>
  </si>
  <si>
    <t>LandBFA</t>
  </si>
  <si>
    <t>LandBGD</t>
  </si>
  <si>
    <t>LandBGR</t>
  </si>
  <si>
    <t>LandBHR</t>
  </si>
  <si>
    <t>LandBHS</t>
  </si>
  <si>
    <t>LandBIH</t>
  </si>
  <si>
    <t>LandBLM</t>
  </si>
  <si>
    <t>LandBLR</t>
  </si>
  <si>
    <t>LandBLZ</t>
  </si>
  <si>
    <t>LandBMU</t>
  </si>
  <si>
    <t>LandBOL</t>
  </si>
  <si>
    <t>LandBRA</t>
  </si>
  <si>
    <t>LandBRB</t>
  </si>
  <si>
    <t>LandBRN</t>
  </si>
  <si>
    <t>LandBTN</t>
  </si>
  <si>
    <t>LandBVT</t>
  </si>
  <si>
    <t>LandBWA</t>
  </si>
  <si>
    <t>LandCAF</t>
  </si>
  <si>
    <t>LandCAN</t>
  </si>
  <si>
    <t>LandCHE</t>
  </si>
  <si>
    <t>LandCHL</t>
  </si>
  <si>
    <t>LandCHN</t>
  </si>
  <si>
    <t>LandCIV</t>
  </si>
  <si>
    <t>LandCMR</t>
  </si>
  <si>
    <t>LandCOD</t>
  </si>
  <si>
    <t>LandCOG</t>
  </si>
  <si>
    <t>LandCOK</t>
  </si>
  <si>
    <t>LandCOL</t>
  </si>
  <si>
    <t>LandCOM</t>
  </si>
  <si>
    <t>LandCPV</t>
  </si>
  <si>
    <t>LandCRI</t>
  </si>
  <si>
    <t>LandCUB</t>
  </si>
  <si>
    <t>LandCUW</t>
  </si>
  <si>
    <t>LandCXR</t>
  </si>
  <si>
    <t>LandCYM</t>
  </si>
  <si>
    <t>LandCYP</t>
  </si>
  <si>
    <t>LandCZE</t>
  </si>
  <si>
    <t>LandDEU</t>
  </si>
  <si>
    <t>LandDJI</t>
  </si>
  <si>
    <t>LandDMA</t>
  </si>
  <si>
    <t>LandDNK</t>
  </si>
  <si>
    <t>LandDOM</t>
  </si>
  <si>
    <t>LandDZA</t>
  </si>
  <si>
    <t>LandECU</t>
  </si>
  <si>
    <t>LandEGY</t>
  </si>
  <si>
    <t>LandERI</t>
  </si>
  <si>
    <t>LandESH</t>
  </si>
  <si>
    <t>LandESP</t>
  </si>
  <si>
    <t>LandEST</t>
  </si>
  <si>
    <t>LandETH</t>
  </si>
  <si>
    <t>LandFIN</t>
  </si>
  <si>
    <t>LandFJI</t>
  </si>
  <si>
    <t>LandFLK</t>
  </si>
  <si>
    <t>LandFRA</t>
  </si>
  <si>
    <t>LandFRO</t>
  </si>
  <si>
    <t>LandFSM</t>
  </si>
  <si>
    <t>LandGAB</t>
  </si>
  <si>
    <t>LandGBR</t>
  </si>
  <si>
    <t>LandGEO</t>
  </si>
  <si>
    <t>LandGGY</t>
  </si>
  <si>
    <t>LandGHA</t>
  </si>
  <si>
    <t>LandGIB</t>
  </si>
  <si>
    <t>LandGIN</t>
  </si>
  <si>
    <t>LandGLP</t>
  </si>
  <si>
    <t>LandGMB</t>
  </si>
  <si>
    <t>LandGNB</t>
  </si>
  <si>
    <t>LandGNQ</t>
  </si>
  <si>
    <t>LandGRC</t>
  </si>
  <si>
    <t>LandGRD</t>
  </si>
  <si>
    <t>LandGRL</t>
  </si>
  <si>
    <t>LandGTM</t>
  </si>
  <si>
    <t>LandGUF</t>
  </si>
  <si>
    <t>LandGUM</t>
  </si>
  <si>
    <t>LandGUY</t>
  </si>
  <si>
    <t>LandHKG</t>
  </si>
  <si>
    <t>LandHMD</t>
  </si>
  <si>
    <t>LandHND</t>
  </si>
  <si>
    <t>LandHRV</t>
  </si>
  <si>
    <t>LandHTI</t>
  </si>
  <si>
    <t>LandHUN</t>
  </si>
  <si>
    <t>LandIDN</t>
  </si>
  <si>
    <t>LandIMN</t>
  </si>
  <si>
    <t>LandIND</t>
  </si>
  <si>
    <t>LandIOT</t>
  </si>
  <si>
    <t>LandIRL</t>
  </si>
  <si>
    <t>LandIRN</t>
  </si>
  <si>
    <t>LandIRQ</t>
  </si>
  <si>
    <t>LandISL</t>
  </si>
  <si>
    <t>LandISR</t>
  </si>
  <si>
    <t>LandITA</t>
  </si>
  <si>
    <t>LandJAM</t>
  </si>
  <si>
    <t>LandJEY</t>
  </si>
  <si>
    <t>LandJOR</t>
  </si>
  <si>
    <t>LandJPN</t>
  </si>
  <si>
    <t>LandKAZ</t>
  </si>
  <si>
    <t>LandKEN</t>
  </si>
  <si>
    <t>LandKGZ</t>
  </si>
  <si>
    <t>LandKHM</t>
  </si>
  <si>
    <t>LandKIR</t>
  </si>
  <si>
    <t>LandKNA</t>
  </si>
  <si>
    <t>LandKOR</t>
  </si>
  <si>
    <t>LandKWT</t>
  </si>
  <si>
    <t>LandLAO</t>
  </si>
  <si>
    <t>LandLBN</t>
  </si>
  <si>
    <t>LandLBR</t>
  </si>
  <si>
    <t>LandLBY</t>
  </si>
  <si>
    <t>LandLCA</t>
  </si>
  <si>
    <t>LandLIE</t>
  </si>
  <si>
    <t>LandLKA</t>
  </si>
  <si>
    <t>LandLSO</t>
  </si>
  <si>
    <t>LandLTU</t>
  </si>
  <si>
    <t>LandLUX</t>
  </si>
  <si>
    <t>LandLVA</t>
  </si>
  <si>
    <t>LandMAF</t>
  </si>
  <si>
    <t>LandMAR</t>
  </si>
  <si>
    <t>LandMCO</t>
  </si>
  <si>
    <t>LandMDA</t>
  </si>
  <si>
    <t>LandMDG</t>
  </si>
  <si>
    <t>LandMDV</t>
  </si>
  <si>
    <t>LandMEX</t>
  </si>
  <si>
    <t>LandMHL</t>
  </si>
  <si>
    <t>LandMKD</t>
  </si>
  <si>
    <t>LandMLI</t>
  </si>
  <si>
    <t>LandMLT</t>
  </si>
  <si>
    <t>LandMMR</t>
  </si>
  <si>
    <t>LandMNE</t>
  </si>
  <si>
    <t>LandMNG</t>
  </si>
  <si>
    <t>LandMNP</t>
  </si>
  <si>
    <t>LandMOZ</t>
  </si>
  <si>
    <t>LandMRT</t>
  </si>
  <si>
    <t>LandMSR</t>
  </si>
  <si>
    <t>LandMTQ</t>
  </si>
  <si>
    <t>LandMUS</t>
  </si>
  <si>
    <t>LandMWI</t>
  </si>
  <si>
    <t>LandMYS</t>
  </si>
  <si>
    <t>LandMYT</t>
  </si>
  <si>
    <t>LandNAM</t>
  </si>
  <si>
    <t>LandNCL</t>
  </si>
  <si>
    <t>LandNER</t>
  </si>
  <si>
    <t>LandNFK</t>
  </si>
  <si>
    <t>LandNGA</t>
  </si>
  <si>
    <t>LandNIC</t>
  </si>
  <si>
    <t>LandNIU</t>
  </si>
  <si>
    <t>LandNLD</t>
  </si>
  <si>
    <t>LandNOR</t>
  </si>
  <si>
    <t>LandNPL</t>
  </si>
  <si>
    <t>LandNZL</t>
  </si>
  <si>
    <t>LandOMN</t>
  </si>
  <si>
    <t>LandPAK</t>
  </si>
  <si>
    <t>LandPAN</t>
  </si>
  <si>
    <t>LandPCN</t>
  </si>
  <si>
    <t>LandPER</t>
  </si>
  <si>
    <t>LandPHL</t>
  </si>
  <si>
    <t>LandPLW</t>
  </si>
  <si>
    <t>LandPNG</t>
  </si>
  <si>
    <t>LandPOL</t>
  </si>
  <si>
    <t>LandPRI</t>
  </si>
  <si>
    <t>LandPRK</t>
  </si>
  <si>
    <t>LandPRT</t>
  </si>
  <si>
    <t>LandPRY</t>
  </si>
  <si>
    <t>LandPSE</t>
  </si>
  <si>
    <t>LandPYF</t>
  </si>
  <si>
    <t>LandQAT</t>
  </si>
  <si>
    <t>LandREU</t>
  </si>
  <si>
    <t>LandROU</t>
  </si>
  <si>
    <t>LandRUS</t>
  </si>
  <si>
    <t>LandRWA</t>
  </si>
  <si>
    <t>LandSAU</t>
  </si>
  <si>
    <t>LandSDN</t>
  </si>
  <si>
    <t>LandSEN</t>
  </si>
  <si>
    <t>LandSGP</t>
  </si>
  <si>
    <t>LandSGS</t>
  </si>
  <si>
    <t>LandSHN</t>
  </si>
  <si>
    <t>LandSJM</t>
  </si>
  <si>
    <t>LandSLB</t>
  </si>
  <si>
    <t>LandSLE</t>
  </si>
  <si>
    <t>LandSLV</t>
  </si>
  <si>
    <t>LandSPM</t>
  </si>
  <si>
    <t>LandSRB</t>
  </si>
  <si>
    <t>LandSSD</t>
  </si>
  <si>
    <t>LandSTP</t>
  </si>
  <si>
    <t>LandSUR</t>
  </si>
  <si>
    <t>LandSVK</t>
  </si>
  <si>
    <t>LandSVN</t>
  </si>
  <si>
    <t>LandSWE</t>
  </si>
  <si>
    <t>LandSWZ</t>
  </si>
  <si>
    <t>LandSYC</t>
  </si>
  <si>
    <t>LandSYR</t>
  </si>
  <si>
    <t>LandTCA</t>
  </si>
  <si>
    <t>LandTCD</t>
  </si>
  <si>
    <t>LandTGO</t>
  </si>
  <si>
    <t>LandTHA</t>
  </si>
  <si>
    <t>LandTJK</t>
  </si>
  <si>
    <t>LandTKL</t>
  </si>
  <si>
    <t>LandTKM</t>
  </si>
  <si>
    <t>LandTLS</t>
  </si>
  <si>
    <t>LandTON</t>
  </si>
  <si>
    <t>LandTTO</t>
  </si>
  <si>
    <t>LandTUN</t>
  </si>
  <si>
    <t>LandTUR</t>
  </si>
  <si>
    <t>LandTUV</t>
  </si>
  <si>
    <t>LandTWN</t>
  </si>
  <si>
    <t>LandTZA</t>
  </si>
  <si>
    <t>LandUGA</t>
  </si>
  <si>
    <t>LandUKR</t>
  </si>
  <si>
    <t>LandUMI</t>
  </si>
  <si>
    <t>LandURY</t>
  </si>
  <si>
    <t>LandUSA</t>
  </si>
  <si>
    <t>LandUZB</t>
  </si>
  <si>
    <t>LandVCT</t>
  </si>
  <si>
    <t>LandVEN</t>
  </si>
  <si>
    <t>LandVGB</t>
  </si>
  <si>
    <t>LandVIR</t>
  </si>
  <si>
    <t>LandVNM</t>
  </si>
  <si>
    <t>LandVUT</t>
  </si>
  <si>
    <t>LandWLF</t>
  </si>
  <si>
    <t>LandWSM</t>
  </si>
  <si>
    <t>LandYEM</t>
  </si>
  <si>
    <t>LandZAF</t>
  </si>
  <si>
    <t>LandZMB</t>
  </si>
  <si>
    <t>LandZWE</t>
  </si>
  <si>
    <t>Nontransboundary</t>
  </si>
  <si>
    <t>Transboundary</t>
  </si>
  <si>
    <t>Both</t>
  </si>
  <si>
    <t>Sum of Both</t>
  </si>
  <si>
    <t>Column Labels</t>
  </si>
  <si>
    <t>Grand Total</t>
  </si>
  <si>
    <t>Row Labels</t>
  </si>
  <si>
    <t>Marine</t>
  </si>
  <si>
    <t>LIVE</t>
  </si>
  <si>
    <t>FLAT</t>
  </si>
  <si>
    <t>Marine_Diff</t>
  </si>
  <si>
    <t>Land_Diff</t>
  </si>
  <si>
    <t>Comment</t>
  </si>
  <si>
    <t>Europe was updated</t>
  </si>
  <si>
    <t>?</t>
  </si>
  <si>
    <t>Same as the SDG output -  not sure what happened in Dec - will keep an eye on it</t>
  </si>
  <si>
    <t>CHL was updated</t>
  </si>
  <si>
    <t>? But small proportion like ASTF</t>
  </si>
  <si>
    <t>ATF was updated</t>
  </si>
  <si>
    <t>OBJECTID_12 *</t>
  </si>
  <si>
    <t>NONTRANSBOUNDARY</t>
  </si>
  <si>
    <t>TRANSBOUNDARY</t>
  </si>
  <si>
    <t>BOTH</t>
  </si>
  <si>
    <t>Sum of BOTH</t>
  </si>
  <si>
    <t>MARINE</t>
  </si>
  <si>
    <t>LAND</t>
  </si>
  <si>
    <t>LIVE FORMS</t>
  </si>
  <si>
    <t>NOT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</si>
</sst>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7" fontId="3" fillId="0" borderId="0" xfId="0" applyNumberFormat="1" applyFont="1"/>
    <xf numFmtId="165" fontId="2" fillId="0" borderId="0" xfId="1" applyNumberFormat="1" applyFont="1"/>
    <xf numFmtId="0" fontId="4" fillId="0" borderId="0" xfId="0" applyFont="1"/>
    <xf numFmtId="0" fontId="0" fillId="0" borderId="0" xfId="0" applyFill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jor_Jobs_2019/_WDPA_Coverage_Stats_/01_January/PAME/PAME_country_statistics_Jan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ME_country_statistics_July18"/>
      <sheetName val="Jan19_Nontransboundary"/>
      <sheetName val="Jan19_Transboundary"/>
      <sheetName val="Jan19_PAME_Final"/>
    </sheetNames>
    <sheetDataSet>
      <sheetData sheetId="0"/>
      <sheetData sheetId="1"/>
      <sheetData sheetId="2">
        <row r="1">
          <cell r="D1" t="str">
            <v>typeISO3</v>
          </cell>
          <cell r="E1" t="str">
            <v>SUM_POLY_AREA</v>
          </cell>
        </row>
        <row r="2">
          <cell r="D2" t="str">
            <v>EEZFIN</v>
          </cell>
          <cell r="E2">
            <v>1670.7811489999999</v>
          </cell>
        </row>
        <row r="3">
          <cell r="D3" t="str">
            <v>EEZSWE</v>
          </cell>
          <cell r="E3">
            <v>838.09336099999996</v>
          </cell>
        </row>
        <row r="4">
          <cell r="D4" t="str">
            <v>EEZUSA</v>
          </cell>
          <cell r="E4">
            <v>18.332131</v>
          </cell>
        </row>
        <row r="5">
          <cell r="D5" t="str">
            <v>LandBLR</v>
          </cell>
          <cell r="E5">
            <v>120.907904</v>
          </cell>
        </row>
        <row r="6">
          <cell r="D6" t="str">
            <v>LandCAF</v>
          </cell>
          <cell r="E6">
            <v>3.5769999999999999E-3</v>
          </cell>
        </row>
        <row r="7">
          <cell r="D7" t="str">
            <v>LandCAN</v>
          </cell>
          <cell r="E7">
            <v>9405.0230759999995</v>
          </cell>
        </row>
        <row r="8">
          <cell r="D8" t="str">
            <v>LandCHE</v>
          </cell>
          <cell r="E8">
            <v>7.9362719999999998</v>
          </cell>
        </row>
        <row r="9">
          <cell r="D9" t="str">
            <v>LandCMR</v>
          </cell>
          <cell r="E9">
            <v>8.8960999999999998E-2</v>
          </cell>
        </row>
        <row r="10">
          <cell r="D10" t="str">
            <v>LandCOG</v>
          </cell>
          <cell r="E10">
            <v>5.9752939999999999</v>
          </cell>
        </row>
        <row r="11">
          <cell r="D11" t="str">
            <v>LandCRI</v>
          </cell>
          <cell r="E11">
            <v>796.47404400000005</v>
          </cell>
        </row>
        <row r="12">
          <cell r="D12" t="str">
            <v>LandESP</v>
          </cell>
          <cell r="E12">
            <v>4.0402279999999999</v>
          </cell>
        </row>
        <row r="13">
          <cell r="D13" t="str">
            <v>LandFIN</v>
          </cell>
          <cell r="E13">
            <v>281.01450899999998</v>
          </cell>
        </row>
        <row r="14">
          <cell r="D14" t="str">
            <v>LandFRA</v>
          </cell>
          <cell r="E14">
            <v>27.846471000000001</v>
          </cell>
        </row>
        <row r="15">
          <cell r="D15" t="str">
            <v>LandHUN</v>
          </cell>
          <cell r="E15">
            <v>50.900812999999999</v>
          </cell>
        </row>
        <row r="16">
          <cell r="D16" t="str">
            <v>LandITA</v>
          </cell>
          <cell r="E16">
            <v>2.8931969999999998</v>
          </cell>
        </row>
        <row r="17">
          <cell r="D17" t="str">
            <v>LandLSO</v>
          </cell>
          <cell r="E17">
            <v>36.536727999999997</v>
          </cell>
        </row>
        <row r="18">
          <cell r="D18" t="str">
            <v>LandMNG</v>
          </cell>
          <cell r="E18">
            <v>2153.13553</v>
          </cell>
        </row>
        <row r="19">
          <cell r="D19" t="str">
            <v>LandPAN</v>
          </cell>
          <cell r="E19">
            <v>12.143715</v>
          </cell>
        </row>
        <row r="20">
          <cell r="D20" t="str">
            <v>LandPOL</v>
          </cell>
          <cell r="E20">
            <v>6.2561920000000004</v>
          </cell>
        </row>
        <row r="21">
          <cell r="D21" t="str">
            <v>LandRUS</v>
          </cell>
          <cell r="E21">
            <v>2880.3268149999999</v>
          </cell>
        </row>
        <row r="22">
          <cell r="D22" t="str">
            <v>LandSVK</v>
          </cell>
          <cell r="E22">
            <v>6.6998160000000002</v>
          </cell>
        </row>
        <row r="23">
          <cell r="D23" t="str">
            <v>LandSWE</v>
          </cell>
          <cell r="E23">
            <v>751.25160900000003</v>
          </cell>
        </row>
        <row r="24">
          <cell r="D24" t="str">
            <v>LandUSA</v>
          </cell>
          <cell r="E24">
            <v>56743.664452999998</v>
          </cell>
        </row>
        <row r="25">
          <cell r="D25" t="str">
            <v>LandZAF</v>
          </cell>
          <cell r="E25">
            <v>1768.5713619999999</v>
          </cell>
        </row>
        <row r="26">
          <cell r="D26" t="str">
            <v>LandZMB</v>
          </cell>
          <cell r="E26">
            <v>1.7521659999999999</v>
          </cell>
        </row>
        <row r="27">
          <cell r="D27" t="str">
            <v>LandZWE</v>
          </cell>
          <cell r="E27">
            <v>42.872073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Lewis" refreshedDate="43475.40279375" createdVersion="5" refreshedVersion="5" minRefreshableVersion="3" recordCount="464">
  <cacheSource type="worksheet">
    <worksheetSource ref="A1:F465" sheet="Jan19_Both_QC"/>
  </cacheSource>
  <cacheFields count="6">
    <cacheField name="ISO3" numFmtId="0">
      <sharedItems count="245">
        <s v="ABNJ"/>
        <s v="ATA"/>
        <s v="ATF"/>
        <s v="AUS"/>
        <s v="BRA"/>
        <s v="CHL"/>
        <s v="COK"/>
        <s v="GBR"/>
        <s v="HMD"/>
        <s v="IOT"/>
        <s v="MEX"/>
        <s v="MNP"/>
        <s v="MTQ"/>
        <s v="NCL"/>
        <s v="NFK"/>
        <s v="NZL"/>
        <s v="PLW"/>
        <s v="PRT"/>
        <s v="RUS"/>
        <s v="SGS"/>
        <s v="SHN"/>
        <s v="TUV"/>
        <s v="UMI"/>
        <s v="USA"/>
        <s v="ZAF"/>
        <s v="ABW"/>
        <s v="AGO"/>
        <s v="AIA"/>
        <s v="ALA"/>
        <s v="ALB"/>
        <s v="ARE"/>
        <s v="ARG"/>
        <s v="ASM"/>
        <s v="ATG"/>
        <s v="AZE"/>
        <s v="BEL"/>
        <s v="BES"/>
        <s v="BGD"/>
        <s v="BGR"/>
        <s v="BHR"/>
        <s v="BHS"/>
        <s v="BLM"/>
        <s v="BLZ"/>
        <s v="BMU"/>
        <s v="BRB"/>
        <s v="BRN"/>
        <s v="BVT"/>
        <s v="CAN"/>
        <s v="CCK"/>
        <s v="CHN"/>
        <s v="CIV"/>
        <s v="CMR"/>
        <s v="COD"/>
        <s v="COG"/>
        <s v="COL"/>
        <s v="COM"/>
        <s v="CPV"/>
        <s v="CRI"/>
        <s v="CUB"/>
        <s v="CUW"/>
        <s v="CXR"/>
        <s v="CYM"/>
        <s v="CYP"/>
        <s v="DEU"/>
        <s v="DJI"/>
        <s v="DMA"/>
        <s v="DNK"/>
        <s v="DOM"/>
        <s v="DZA"/>
        <s v="ECU"/>
        <s v="EGY"/>
        <s v="ESH"/>
        <s v="ESP"/>
        <s v="EST"/>
        <s v="FIN"/>
        <s v="FJI"/>
        <s v="FLK"/>
        <s v="FRA"/>
        <s v="FRO"/>
        <s v="FSM"/>
        <s v="GAB"/>
        <s v="GEO"/>
        <s v="GGY"/>
        <s v="GHA"/>
        <s v="GIB"/>
        <s v="GIN"/>
        <s v="GLP"/>
        <s v="GMB"/>
        <s v="GNB"/>
        <s v="GNQ"/>
        <s v="GRC"/>
        <s v="GRD"/>
        <s v="GRL"/>
        <s v="GTM"/>
        <s v="GUF"/>
        <s v="GUM"/>
        <s v="GUY"/>
        <s v="HKG"/>
        <s v="HND"/>
        <s v="HRV"/>
        <s v="IDN"/>
        <s v="IMN"/>
        <s v="IND"/>
        <s v="IRL"/>
        <s v="IRN"/>
        <s v="ISL"/>
        <s v="ISR"/>
        <s v="ITA"/>
        <s v="JAM"/>
        <s v="JEY"/>
        <s v="JOR"/>
        <s v="JPN"/>
        <s v="KAZ"/>
        <s v="KEN"/>
        <s v="KHM"/>
        <s v="KIR"/>
        <s v="KNA"/>
        <s v="KOR"/>
        <s v="KWT"/>
        <s v="LBN"/>
        <s v="LBR"/>
        <s v="LBY"/>
        <s v="LCA"/>
        <s v="LKA"/>
        <s v="LTU"/>
        <s v="LVA"/>
        <s v="MAF"/>
        <s v="MAR"/>
        <s v="MCO"/>
        <s v="MDG"/>
        <s v="MDV"/>
        <s v="MHL"/>
        <s v="MLT"/>
        <s v="MMR"/>
        <s v="MNE"/>
        <s v="MOZ"/>
        <s v="MRT"/>
        <s v="MUS"/>
        <s v="MYS"/>
        <s v="MYT"/>
        <s v="NAM"/>
        <s v="NGA"/>
        <s v="NIC"/>
        <s v="NIU"/>
        <s v="NLD"/>
        <s v="NOR"/>
        <s v="OMN"/>
        <s v="PAK"/>
        <s v="PAN"/>
        <s v="PCN"/>
        <s v="PER"/>
        <s v="PHL"/>
        <s v="PNG"/>
        <s v="POL"/>
        <s v="PRI"/>
        <s v="PRK"/>
        <s v="PYF"/>
        <s v="QAT"/>
        <s v="REU"/>
        <s v="ROU"/>
        <s v="SAU"/>
        <s v="SDN"/>
        <s v="SEN"/>
        <s v="SGP"/>
        <s v="SJM"/>
        <s v="SLB"/>
        <s v="SLE"/>
        <s v="SLV"/>
        <s v="SPM"/>
        <s v="STP"/>
        <s v="SUR"/>
        <s v="SVN"/>
        <s v="SWE"/>
        <s v="SXM"/>
        <s v="SYC"/>
        <s v="SYR"/>
        <s v="TCA"/>
        <s v="TGO"/>
        <s v="THA"/>
        <s v="TKL"/>
        <s v="TKM"/>
        <s v="TLS"/>
        <s v="TON"/>
        <s v="TTO"/>
        <s v="TUN"/>
        <s v="TUR"/>
        <s v="TWN"/>
        <s v="TZA"/>
        <s v="UKR"/>
        <s v="URY"/>
        <s v="VCT"/>
        <s v="VEN"/>
        <s v="VGB"/>
        <s v="VIR"/>
        <s v="VNM"/>
        <s v="VUT"/>
        <s v="WSM"/>
        <s v="YEM"/>
        <s v="AFG"/>
        <s v="AND"/>
        <s v="ARM"/>
        <s v="AUT"/>
        <s v="BDI"/>
        <s v="BEN"/>
        <s v="BFA"/>
        <s v="BIH"/>
        <s v="BLR"/>
        <s v="BOL"/>
        <s v="BTN"/>
        <s v="BWA"/>
        <s v="CAF"/>
        <s v="CHE"/>
        <s v="CZE"/>
        <s v="ERI"/>
        <s v="ETH"/>
        <s v="HTI"/>
        <s v="HUN"/>
        <s v="IRQ"/>
        <s v="KGZ"/>
        <s v="LAO"/>
        <s v="LIE"/>
        <s v="LSO"/>
        <s v="LUX"/>
        <s v="MDA"/>
        <s v="MKD"/>
        <s v="MLI"/>
        <s v="MNG"/>
        <s v="MSR"/>
        <s v="MWI"/>
        <s v="NER"/>
        <s v="NPL"/>
        <s v="PRY"/>
        <s v="PSE"/>
        <s v="RWA"/>
        <s v="SRB"/>
        <s v="SSD"/>
        <s v="SVK"/>
        <s v="SWZ"/>
        <s v="TCD"/>
        <s v="TJK"/>
        <s v="UGA"/>
        <s v="UZB"/>
        <s v="WLF"/>
        <s v="ZMB"/>
        <s v="ZWE"/>
      </sharedItems>
    </cacheField>
    <cacheField name="type" numFmtId="0">
      <sharedItems count="3">
        <s v="ABNJ"/>
        <s v="EEZ"/>
        <s v="Land"/>
      </sharedItems>
    </cacheField>
    <cacheField name="typeISO3" numFmtId="0">
      <sharedItems/>
    </cacheField>
    <cacheField name="Nontransboundary" numFmtId="0">
      <sharedItems containsSemiMixedTypes="0" containsString="0" containsNumber="1" minValue="2.6513999999999999E-2" maxValue="3522310.0561910002"/>
    </cacheField>
    <cacheField name="Transboundary" numFmtId="0">
      <sharedItems containsMixedTypes="1" containsNumber="1" minValue="8.0199999999999998E-4" maxValue="89606.519279999993"/>
    </cacheField>
    <cacheField name="Both" numFmtId="0">
      <sharedItems containsSemiMixedTypes="0" containsString="0" containsNumber="1" minValue="2.6513999999999999E-2" maxValue="3522319.739244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ward Lewis" refreshedDate="43475.438923379632" createdVersion="5" refreshedVersion="5" minRefreshableVersion="3" recordCount="290">
  <cacheSource type="worksheet">
    <worksheetSource ref="A1:G291" sheet="Jan19_PAME_Final"/>
  </cacheSource>
  <cacheFields count="7">
    <cacheField name="OBJECTID_12 *" numFmtId="0">
      <sharedItems containsSemiMixedTypes="0" containsString="0" containsNumber="1" containsInteger="1" minValue="1" maxValue="290"/>
    </cacheField>
    <cacheField name="type" numFmtId="0">
      <sharedItems count="3">
        <s v="Land"/>
        <s v="EEZ"/>
        <s v="ABNJ"/>
      </sharedItems>
    </cacheField>
    <cacheField name="ISO3" numFmtId="0">
      <sharedItems count="173">
        <s v="AFG"/>
        <s v="AGO"/>
        <s v="ALB"/>
        <s v="AND"/>
        <s v="ARE"/>
        <s v="ARG"/>
        <s v="ARM"/>
        <s v="AUS"/>
        <s v="AUT"/>
        <s v="AZE"/>
        <s v="BDI"/>
        <s v="BEN"/>
        <s v="BFA"/>
        <s v="BGD"/>
        <s v="BGR"/>
        <s v="BHS"/>
        <s v="BIH"/>
        <s v="BLR"/>
        <s v="BLZ"/>
        <s v="BOL"/>
        <s v="BRA"/>
        <s v="BTN"/>
        <s v="BWA"/>
        <s v="CAF"/>
        <s v="CAN"/>
        <s v="CHE"/>
        <s v="CHL"/>
        <s v="CHN"/>
        <s v="CIV"/>
        <s v="CMR"/>
        <s v="COD"/>
        <s v="COG"/>
        <s v="COL"/>
        <s v="CPV"/>
        <s v="CRI"/>
        <s v="CYP"/>
        <s v="CZE"/>
        <s v="DEU"/>
        <s v="DMA"/>
        <s v="DNK"/>
        <s v="DOM"/>
        <s v="DZA"/>
        <s v="ECU"/>
        <s v="EGY"/>
        <s v="ESP"/>
        <s v="EST"/>
        <s v="ETH"/>
        <s v="FIN"/>
        <s v="FJI"/>
        <s v="FRA"/>
        <s v="GAB"/>
        <s v="GBR"/>
        <s v="GEO"/>
        <s v="GHA"/>
        <s v="GIN"/>
        <s v="GMB"/>
        <s v="GNB"/>
        <s v="GNQ"/>
        <s v="GRC"/>
        <s v="GRD"/>
        <s v="GRL"/>
        <s v="GTM"/>
        <s v="GUF"/>
        <s v="GUY"/>
        <s v="HMD"/>
        <s v="HND"/>
        <s v="HRV"/>
        <s v="HTI"/>
        <s v="HUN"/>
        <s v="IDN"/>
        <s v="IND"/>
        <s v="IRL"/>
        <s v="IRN"/>
        <s v="IRQ"/>
        <s v="ISL"/>
        <s v="ITA"/>
        <s v="JAM"/>
        <s v="JOR"/>
        <s v="KAZ"/>
        <s v="KEN"/>
        <s v="KGZ"/>
        <s v="KHM"/>
        <s v="KIR"/>
        <s v="KOR"/>
        <s v="KWT"/>
        <s v="LBN"/>
        <s v="LBR"/>
        <s v="LCA"/>
        <s v="LIE"/>
        <s v="LKA"/>
        <s v="LSO"/>
        <s v="LTU"/>
        <s v="LUX"/>
        <s v="LVA"/>
        <s v="MAR"/>
        <s v="MDA"/>
        <s v="MDG"/>
        <s v="MEX"/>
        <s v="MKD"/>
        <s v="MLI"/>
        <s v="MLT"/>
        <s v="MMR"/>
        <s v="MNE"/>
        <s v="MNG"/>
        <s v="MNP"/>
        <s v="MOZ"/>
        <s v="MRT"/>
        <s v="MUS"/>
        <s v="MWI"/>
        <s v="MYS"/>
        <s v="NAM"/>
        <s v="NCL"/>
        <s v="NER"/>
        <s v="NFK"/>
        <s v="NGA"/>
        <s v="NIC"/>
        <s v="NOR"/>
        <s v="NPL"/>
        <s v="NZL"/>
        <s v="PAK"/>
        <s v="PAN"/>
        <s v="PCN"/>
        <s v="PER"/>
        <s v="PHL"/>
        <s v="PLW"/>
        <s v="PNG"/>
        <s v="POL"/>
        <s v="PRT"/>
        <s v="PRY"/>
        <s v="PYF"/>
        <s v="REU"/>
        <s v="ROU"/>
        <s v="RUS"/>
        <s v="RWA"/>
        <s v="SAU"/>
        <s v="SDN"/>
        <s v="SEN"/>
        <s v="SGP"/>
        <s v="SLB"/>
        <s v="SLE"/>
        <s v="SLV"/>
        <s v="SRB"/>
        <s v="SSD"/>
        <s v="SUR"/>
        <s v="SVK"/>
        <s v="SVN"/>
        <s v="SWE"/>
        <s v="SYC"/>
        <s v="SYR"/>
        <s v="TCD"/>
        <s v="TGO"/>
        <s v="THA"/>
        <s v="TJK"/>
        <s v="TKM"/>
        <s v="TON"/>
        <s v="TUN"/>
        <s v="TUR"/>
        <s v="TZA"/>
        <s v="UGA"/>
        <s v="UKR"/>
        <s v="UMI"/>
        <s v="URY"/>
        <s v="USA"/>
        <s v="UZB"/>
        <s v="VCT"/>
        <s v="VEN"/>
        <s v="VIR"/>
        <s v="VNM"/>
        <s v="VUT"/>
        <s v="YEM"/>
        <s v="ZAF"/>
        <s v="ZMB"/>
        <s v="ZWE"/>
      </sharedItems>
    </cacheField>
    <cacheField name="typeISO3" numFmtId="0">
      <sharedItems/>
    </cacheField>
    <cacheField name="NONTRANSBOUNDARY" numFmtId="0">
      <sharedItems containsSemiMixedTypes="0" containsString="0" containsNumber="1" minValue="4.5083999999999999E-2" maxValue="1537622.953792"/>
    </cacheField>
    <cacheField name="TRANSBOUNDARY" numFmtId="0">
      <sharedItems containsMixedTypes="1" containsNumber="1" minValue="3.5769999999999999E-3" maxValue="56743.664452999998"/>
    </cacheField>
    <cacheField name="BOTH" numFmtId="0">
      <sharedItems containsSemiMixedTypes="0" containsString="0" containsNumber="1" minValue="4.5083999999999999E-2" maxValue="1537641.2859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">
  <r>
    <x v="0"/>
    <x v="0"/>
    <s v="ABNJABNJ"/>
    <n v="2072465.1039479999"/>
    <n v="1.187319"/>
    <n v="2072466.2912669999"/>
  </r>
  <r>
    <x v="1"/>
    <x v="0"/>
    <s v="ABNJATA"/>
    <n v="3639.2713469999999"/>
    <s v=""/>
    <n v="3639.2713469999999"/>
  </r>
  <r>
    <x v="2"/>
    <x v="0"/>
    <s v="ABNJATF"/>
    <n v="5768.578982"/>
    <s v=""/>
    <n v="5768.578982"/>
  </r>
  <r>
    <x v="3"/>
    <x v="0"/>
    <s v="ABNJAUS"/>
    <n v="84.324695000000006"/>
    <s v=""/>
    <n v="84.324695000000006"/>
  </r>
  <r>
    <x v="4"/>
    <x v="0"/>
    <s v="ABNJBRA"/>
    <n v="5399.0498159999997"/>
    <s v=""/>
    <n v="5399.0498159999997"/>
  </r>
  <r>
    <x v="5"/>
    <x v="0"/>
    <s v="ABNJCHL"/>
    <n v="10300.99602"/>
    <s v=""/>
    <n v="10300.99602"/>
  </r>
  <r>
    <x v="6"/>
    <x v="0"/>
    <s v="ABNJCOK"/>
    <n v="9173.9777040000008"/>
    <s v=""/>
    <n v="9173.9777040000008"/>
  </r>
  <r>
    <x v="7"/>
    <x v="0"/>
    <s v="ABNJGBR"/>
    <n v="17109.779576000001"/>
    <s v=""/>
    <n v="17109.779576000001"/>
  </r>
  <r>
    <x v="8"/>
    <x v="0"/>
    <s v="ABNJHMD"/>
    <n v="67.143463999999994"/>
    <s v=""/>
    <n v="67.143463999999994"/>
  </r>
  <r>
    <x v="9"/>
    <x v="0"/>
    <s v="ABNJIOT"/>
    <n v="1008.8595780000001"/>
    <s v=""/>
    <n v="1008.8595780000001"/>
  </r>
  <r>
    <x v="10"/>
    <x v="0"/>
    <s v="ABNJMEX"/>
    <n v="1273.498497"/>
    <s v=""/>
    <n v="1273.498497"/>
  </r>
  <r>
    <x v="11"/>
    <x v="0"/>
    <s v="ABNJMNP"/>
    <n v="3.322041"/>
    <s v=""/>
    <n v="3.322041"/>
  </r>
  <r>
    <x v="12"/>
    <x v="0"/>
    <s v="ABNJMTQ"/>
    <n v="7.3375859999999999"/>
    <s v=""/>
    <n v="7.3375859999999999"/>
  </r>
  <r>
    <x v="13"/>
    <x v="0"/>
    <s v="ABNJNCL"/>
    <n v="866.13762399999996"/>
    <s v=""/>
    <n v="866.13762399999996"/>
  </r>
  <r>
    <x v="14"/>
    <x v="0"/>
    <s v="ABNJNFK"/>
    <n v="6.7771999999999999E-2"/>
    <s v=""/>
    <n v="6.7771999999999999E-2"/>
  </r>
  <r>
    <x v="15"/>
    <x v="0"/>
    <s v="ABNJNZL"/>
    <n v="25578.211678"/>
    <s v=""/>
    <n v="25578.211678"/>
  </r>
  <r>
    <x v="16"/>
    <x v="0"/>
    <s v="ABNJPLW"/>
    <n v="7.1435999999999999E-2"/>
    <s v=""/>
    <n v="7.1435999999999999E-2"/>
  </r>
  <r>
    <x v="17"/>
    <x v="0"/>
    <s v="ABNJPRT"/>
    <n v="213227.44046300001"/>
    <s v=""/>
    <n v="213227.44046300001"/>
  </r>
  <r>
    <x v="18"/>
    <x v="0"/>
    <s v="ABNJRUS"/>
    <n v="2396.4255629999998"/>
    <s v=""/>
    <n v="2396.4255629999998"/>
  </r>
  <r>
    <x v="19"/>
    <x v="0"/>
    <s v="ABNJSGS"/>
    <n v="2852.3784009999999"/>
    <s v=""/>
    <n v="2852.3784009999999"/>
  </r>
  <r>
    <x v="20"/>
    <x v="0"/>
    <s v="ABNJSHN"/>
    <n v="2348.415622"/>
    <s v=""/>
    <n v="2348.415622"/>
  </r>
  <r>
    <x v="21"/>
    <x v="0"/>
    <s v="ABNJTUV"/>
    <n v="1.728172"/>
    <s v=""/>
    <n v="1.728172"/>
  </r>
  <r>
    <x v="22"/>
    <x v="0"/>
    <s v="ABNJUMI"/>
    <n v="3594.1219999999998"/>
    <s v=""/>
    <n v="3594.1219999999998"/>
  </r>
  <r>
    <x v="23"/>
    <x v="0"/>
    <s v="ABNJUSA"/>
    <n v="102181.517699"/>
    <s v=""/>
    <n v="102181.517699"/>
  </r>
  <r>
    <x v="24"/>
    <x v="0"/>
    <s v="ABNJZAF"/>
    <n v="11176.946469"/>
    <s v=""/>
    <n v="11176.946469"/>
  </r>
  <r>
    <x v="25"/>
    <x v="1"/>
    <s v="EEZABW"/>
    <n v="2.6513999999999999E-2"/>
    <s v=""/>
    <n v="2.6513999999999999E-2"/>
  </r>
  <r>
    <x v="26"/>
    <x v="1"/>
    <s v="EEZAGO"/>
    <n v="24.341242999999999"/>
    <s v=""/>
    <n v="24.341242999999999"/>
  </r>
  <r>
    <x v="27"/>
    <x v="1"/>
    <s v="EEZAIA"/>
    <n v="32.217680999999999"/>
    <n v="2.0839999999999999E-3"/>
    <n v="32.219765000000002"/>
  </r>
  <r>
    <x v="28"/>
    <x v="1"/>
    <s v="EEZALA"/>
    <n v="503.94384200000002"/>
    <s v=""/>
    <n v="503.94384200000002"/>
  </r>
  <r>
    <x v="29"/>
    <x v="1"/>
    <s v="EEZALB"/>
    <n v="304.39249599999999"/>
    <s v=""/>
    <n v="304.39249599999999"/>
  </r>
  <r>
    <x v="30"/>
    <x v="1"/>
    <s v="EEZARE"/>
    <n v="6166.5446080000002"/>
    <s v=""/>
    <n v="6166.5446080000002"/>
  </r>
  <r>
    <x v="31"/>
    <x v="1"/>
    <s v="EEZARG"/>
    <n v="41249.957238000003"/>
    <s v=""/>
    <n v="41249.957238000003"/>
  </r>
  <r>
    <x v="32"/>
    <x v="1"/>
    <s v="EEZASM"/>
    <n v="35457.576440999997"/>
    <s v=""/>
    <n v="35457.576440999997"/>
  </r>
  <r>
    <x v="2"/>
    <x v="1"/>
    <s v="EEZATF"/>
    <n v="1696806.3978240001"/>
    <s v=""/>
    <n v="1696806.3978240001"/>
  </r>
  <r>
    <x v="33"/>
    <x v="1"/>
    <s v="EEZATG"/>
    <n v="171.59491399999999"/>
    <n v="25.349475999999999"/>
    <n v="196.94439"/>
  </r>
  <r>
    <x v="3"/>
    <x v="1"/>
    <s v="EEZAUS"/>
    <n v="3014345.1288100001"/>
    <s v=""/>
    <n v="3014345.1288100001"/>
  </r>
  <r>
    <x v="34"/>
    <x v="1"/>
    <s v="EEZAZE"/>
    <n v="345.32576699999998"/>
    <s v=""/>
    <n v="345.32576699999998"/>
  </r>
  <r>
    <x v="35"/>
    <x v="1"/>
    <s v="EEZBEL"/>
    <n v="1270.1019879999999"/>
    <s v=""/>
    <n v="1270.1019879999999"/>
  </r>
  <r>
    <x v="36"/>
    <x v="1"/>
    <s v="EEZBES"/>
    <n v="2755.5220199999999"/>
    <n v="3.849E-3"/>
    <n v="2755.5258690000001"/>
  </r>
  <r>
    <x v="37"/>
    <x v="1"/>
    <s v="EEZBGD"/>
    <n v="4529.9961620000004"/>
    <s v=""/>
    <n v="4529.9961620000004"/>
  </r>
  <r>
    <x v="38"/>
    <x v="1"/>
    <s v="EEZBGR"/>
    <n v="2851.9303359999999"/>
    <s v=""/>
    <n v="2851.9303359999999"/>
  </r>
  <r>
    <x v="39"/>
    <x v="1"/>
    <s v="EEZBHR"/>
    <n v="94.820117999999994"/>
    <s v=""/>
    <n v="94.820117999999994"/>
  </r>
  <r>
    <x v="40"/>
    <x v="1"/>
    <s v="EEZBHS"/>
    <n v="47372.924255999998"/>
    <s v=""/>
    <n v="47372.924255999998"/>
  </r>
  <r>
    <x v="41"/>
    <x v="1"/>
    <s v="EEZBLM"/>
    <n v="9.6698369999999993"/>
    <n v="4234.2073060000002"/>
    <n v="4243.8771430000006"/>
  </r>
  <r>
    <x v="42"/>
    <x v="1"/>
    <s v="EEZBLZ"/>
    <n v="3653.6727729999998"/>
    <s v=""/>
    <n v="3653.6727729999998"/>
  </r>
  <r>
    <x v="43"/>
    <x v="1"/>
    <s v="EEZBMU"/>
    <n v="0.25482100000000002"/>
    <s v=""/>
    <n v="0.25482100000000002"/>
  </r>
  <r>
    <x v="4"/>
    <x v="1"/>
    <s v="EEZBRA"/>
    <n v="972394.51792300004"/>
    <s v=""/>
    <n v="972394.51792300004"/>
  </r>
  <r>
    <x v="44"/>
    <x v="1"/>
    <s v="EEZBRB"/>
    <n v="10.320447"/>
    <n v="8.0199999999999998E-4"/>
    <n v="10.321249"/>
  </r>
  <r>
    <x v="45"/>
    <x v="1"/>
    <s v="EEZBRN"/>
    <n v="51.679219000000003"/>
    <s v=""/>
    <n v="51.679219000000003"/>
  </r>
  <r>
    <x v="46"/>
    <x v="1"/>
    <s v="EEZBVT"/>
    <n v="13.870359000000001"/>
    <s v=""/>
    <n v="13.870359000000001"/>
  </r>
  <r>
    <x v="47"/>
    <x v="1"/>
    <s v="EEZCAN"/>
    <n v="164284.60101000001"/>
    <s v=""/>
    <n v="164284.60101000001"/>
  </r>
  <r>
    <x v="48"/>
    <x v="1"/>
    <s v="EEZCCK"/>
    <n v="26.294477000000001"/>
    <s v=""/>
    <n v="26.294477000000001"/>
  </r>
  <r>
    <x v="5"/>
    <x v="1"/>
    <s v="EEZCHL"/>
    <n v="1050943.7220989999"/>
    <s v=""/>
    <n v="1050943.7220989999"/>
  </r>
  <r>
    <x v="49"/>
    <x v="1"/>
    <s v="EEZCHN"/>
    <n v="47495.657161000003"/>
    <s v=""/>
    <n v="47495.657161000003"/>
  </r>
  <r>
    <x v="50"/>
    <x v="1"/>
    <s v="EEZCIV"/>
    <n v="130.37264200000001"/>
    <s v=""/>
    <n v="130.37264200000001"/>
  </r>
  <r>
    <x v="51"/>
    <x v="1"/>
    <s v="EEZCMR"/>
    <n v="501.353701"/>
    <s v=""/>
    <n v="501.353701"/>
  </r>
  <r>
    <x v="52"/>
    <x v="1"/>
    <s v="EEZCOD"/>
    <n v="31.363813"/>
    <s v=""/>
    <n v="31.363813"/>
  </r>
  <r>
    <x v="53"/>
    <x v="1"/>
    <s v="EEZCOG"/>
    <n v="1280.3165610000001"/>
    <s v=""/>
    <n v="1280.3165610000001"/>
  </r>
  <r>
    <x v="6"/>
    <x v="1"/>
    <s v="EEZCOK"/>
    <n v="1972796.2661019999"/>
    <s v=""/>
    <n v="1972796.2661019999"/>
  </r>
  <r>
    <x v="54"/>
    <x v="1"/>
    <s v="EEZCOL"/>
    <n v="124543.74372499999"/>
    <s v=""/>
    <n v="124543.74372499999"/>
  </r>
  <r>
    <x v="55"/>
    <x v="1"/>
    <s v="EEZCOM"/>
    <n v="37.464378000000004"/>
    <s v=""/>
    <n v="37.464378000000004"/>
  </r>
  <r>
    <x v="56"/>
    <x v="1"/>
    <s v="EEZCPV"/>
    <n v="5.4231619999999996"/>
    <s v=""/>
    <n v="5.4231619999999996"/>
  </r>
  <r>
    <x v="57"/>
    <x v="1"/>
    <s v="EEZCRI"/>
    <n v="4801.6036180000001"/>
    <s v=""/>
    <n v="4801.6036180000001"/>
  </r>
  <r>
    <x v="58"/>
    <x v="1"/>
    <s v="EEZCUB"/>
    <n v="15818.818525999999"/>
    <s v=""/>
    <n v="15818.818525999999"/>
  </r>
  <r>
    <x v="59"/>
    <x v="1"/>
    <s v="EEZCUW"/>
    <n v="11.656382000000001"/>
    <s v=""/>
    <n v="11.656382000000001"/>
  </r>
  <r>
    <x v="60"/>
    <x v="1"/>
    <s v="EEZCXR"/>
    <n v="0.753498"/>
    <s v=""/>
    <n v="0.753498"/>
  </r>
  <r>
    <x v="61"/>
    <x v="1"/>
    <s v="EEZCYM"/>
    <n v="92.901177000000004"/>
    <s v=""/>
    <n v="92.901177000000004"/>
  </r>
  <r>
    <x v="62"/>
    <x v="1"/>
    <s v="EEZCYP"/>
    <n v="120.958979"/>
    <s v=""/>
    <n v="120.958979"/>
  </r>
  <r>
    <x v="63"/>
    <x v="1"/>
    <s v="EEZDEU"/>
    <n v="25561.509775999999"/>
    <n v="1.4767159999999999"/>
    <n v="25562.986492"/>
  </r>
  <r>
    <x v="64"/>
    <x v="1"/>
    <s v="EEZDJI"/>
    <n v="11.802761"/>
    <s v=""/>
    <n v="11.802761"/>
  </r>
  <r>
    <x v="65"/>
    <x v="1"/>
    <s v="EEZDMA"/>
    <n v="3.945595"/>
    <n v="5.9478169999999997"/>
    <n v="9.8934119999999997"/>
  </r>
  <r>
    <x v="66"/>
    <x v="1"/>
    <s v="EEZDNK"/>
    <n v="17918.240394"/>
    <n v="14.594328000000001"/>
    <n v="17932.834722"/>
  </r>
  <r>
    <x v="67"/>
    <x v="1"/>
    <s v="EEZDOM"/>
    <n v="48605.808202"/>
    <s v=""/>
    <n v="48605.808202"/>
  </r>
  <r>
    <x v="68"/>
    <x v="1"/>
    <s v="EEZDZA"/>
    <n v="110.267116"/>
    <s v=""/>
    <n v="110.267116"/>
  </r>
  <r>
    <x v="69"/>
    <x v="1"/>
    <s v="EEZECU"/>
    <n v="144122.68545399999"/>
    <s v=""/>
    <n v="144122.68545399999"/>
  </r>
  <r>
    <x v="70"/>
    <x v="1"/>
    <s v="EEZEGY"/>
    <n v="11715.867826"/>
    <s v=""/>
    <n v="11715.867826"/>
  </r>
  <r>
    <x v="71"/>
    <x v="1"/>
    <s v="EEZESH"/>
    <n v="3709.9896020000001"/>
    <s v=""/>
    <n v="3709.9896020000001"/>
  </r>
  <r>
    <x v="72"/>
    <x v="1"/>
    <s v="EEZESP"/>
    <n v="84225.119227999996"/>
    <s v=""/>
    <n v="84225.119227999996"/>
  </r>
  <r>
    <x v="73"/>
    <x v="1"/>
    <s v="EEZEST"/>
    <n v="6767.848121"/>
    <s v=""/>
    <n v="6767.848121"/>
  </r>
  <r>
    <x v="74"/>
    <x v="1"/>
    <s v="EEZFIN"/>
    <n v="7663.8915580000003"/>
    <n v="688.20257800000002"/>
    <n v="8352.0941359999997"/>
  </r>
  <r>
    <x v="75"/>
    <x v="1"/>
    <s v="EEZFJI"/>
    <n v="11958.568724999999"/>
    <s v=""/>
    <n v="11958.568724999999"/>
  </r>
  <r>
    <x v="76"/>
    <x v="1"/>
    <s v="EEZFLK"/>
    <n v="52.093544000000001"/>
    <s v=""/>
    <n v="52.093544000000001"/>
  </r>
  <r>
    <x v="77"/>
    <x v="1"/>
    <s v="EEZFRA"/>
    <n v="123360.87974600001"/>
    <n v="31487.273695"/>
    <n v="154848.153441"/>
  </r>
  <r>
    <x v="78"/>
    <x v="1"/>
    <s v="EEZFRO"/>
    <n v="28.889108"/>
    <s v=""/>
    <n v="28.889108"/>
  </r>
  <r>
    <x v="79"/>
    <x v="1"/>
    <s v="EEZFSM"/>
    <n v="475.05099200000001"/>
    <s v=""/>
    <n v="475.05099200000001"/>
  </r>
  <r>
    <x v="80"/>
    <x v="1"/>
    <s v="EEZGAB"/>
    <n v="55710.987281000002"/>
    <s v=""/>
    <n v="55710.987281000002"/>
  </r>
  <r>
    <x v="7"/>
    <x v="1"/>
    <s v="EEZGBR"/>
    <n v="191788.244508"/>
    <s v=""/>
    <n v="191788.244508"/>
  </r>
  <r>
    <x v="81"/>
    <x v="1"/>
    <s v="EEZGEO"/>
    <n v="152.96288100000001"/>
    <s v=""/>
    <n v="152.96288100000001"/>
  </r>
  <r>
    <x v="82"/>
    <x v="1"/>
    <s v="EEZGGY"/>
    <n v="33.480134"/>
    <s v=""/>
    <n v="33.480134"/>
  </r>
  <r>
    <x v="83"/>
    <x v="1"/>
    <s v="EEZGHA"/>
    <n v="220.87734599999999"/>
    <s v=""/>
    <n v="220.87734599999999"/>
  </r>
  <r>
    <x v="84"/>
    <x v="1"/>
    <s v="EEZGIB"/>
    <n v="54.748671999999999"/>
    <s v=""/>
    <n v="54.748671999999999"/>
  </r>
  <r>
    <x v="85"/>
    <x v="1"/>
    <s v="EEZGIN"/>
    <n v="583.24966099999995"/>
    <s v=""/>
    <n v="583.24966099999995"/>
  </r>
  <r>
    <x v="86"/>
    <x v="1"/>
    <s v="EEZGLP"/>
    <n v="1351.313977"/>
    <n v="89606.519279999993"/>
    <n v="90957.833256999991"/>
  </r>
  <r>
    <x v="87"/>
    <x v="1"/>
    <s v="EEZGMB"/>
    <n v="15.848757000000001"/>
    <s v=""/>
    <n v="15.848757000000001"/>
  </r>
  <r>
    <x v="88"/>
    <x v="1"/>
    <s v="EEZGNB"/>
    <n v="10660.695471000001"/>
    <s v=""/>
    <n v="10660.695471000001"/>
  </r>
  <r>
    <x v="89"/>
    <x v="1"/>
    <s v="EEZGNQ"/>
    <n v="729.71464500000002"/>
    <s v=""/>
    <n v="729.71464500000002"/>
  </r>
  <r>
    <x v="90"/>
    <x v="1"/>
    <s v="EEZGRC"/>
    <n v="22325.733215"/>
    <s v=""/>
    <n v="22325.733215"/>
  </r>
  <r>
    <x v="91"/>
    <x v="1"/>
    <s v="EEZGRD"/>
    <n v="22.668258999999999"/>
    <s v=""/>
    <n v="22.668258999999999"/>
  </r>
  <r>
    <x v="92"/>
    <x v="1"/>
    <s v="EEZGRL"/>
    <n v="102331.069374"/>
    <s v=""/>
    <n v="102331.069374"/>
  </r>
  <r>
    <x v="93"/>
    <x v="1"/>
    <s v="EEZGTM"/>
    <n v="1065.170498"/>
    <s v=""/>
    <n v="1065.170498"/>
  </r>
  <r>
    <x v="94"/>
    <x v="1"/>
    <s v="EEZGUF"/>
    <n v="1365.5203220000001"/>
    <s v=""/>
    <n v="1365.5203220000001"/>
  </r>
  <r>
    <x v="95"/>
    <x v="1"/>
    <s v="EEZGUM"/>
    <n v="18.364688000000001"/>
    <s v=""/>
    <n v="18.364688000000001"/>
  </r>
  <r>
    <x v="96"/>
    <x v="1"/>
    <s v="EEZGUY"/>
    <n v="17.404505"/>
    <s v=""/>
    <n v="17.404505"/>
  </r>
  <r>
    <x v="97"/>
    <x v="1"/>
    <s v="EEZHKG"/>
    <n v="77.634647999999999"/>
    <s v=""/>
    <n v="77.634647999999999"/>
  </r>
  <r>
    <x v="8"/>
    <x v="1"/>
    <s v="EEZHMD"/>
    <n v="70386.383023999995"/>
    <s v=""/>
    <n v="70386.383023999995"/>
  </r>
  <r>
    <x v="98"/>
    <x v="1"/>
    <s v="EEZHND"/>
    <n v="9144.3415989999994"/>
    <s v=""/>
    <n v="9144.3415989999994"/>
  </r>
  <r>
    <x v="99"/>
    <x v="1"/>
    <s v="EEZHRV"/>
    <n v="4737.0571129999998"/>
    <s v=""/>
    <n v="4737.0571129999998"/>
  </r>
  <r>
    <x v="100"/>
    <x v="1"/>
    <s v="EEZIDN"/>
    <n v="181849.207926"/>
    <s v=""/>
    <n v="181849.207926"/>
  </r>
  <r>
    <x v="101"/>
    <x v="1"/>
    <s v="EEZIMN"/>
    <n v="419.42245400000002"/>
    <s v=""/>
    <n v="419.42245400000002"/>
  </r>
  <r>
    <x v="102"/>
    <x v="1"/>
    <s v="EEZIND"/>
    <n v="3928.3221669999998"/>
    <s v=""/>
    <n v="3928.3221669999998"/>
  </r>
  <r>
    <x v="9"/>
    <x v="1"/>
    <s v="EEZIOT"/>
    <n v="641261.72551500006"/>
    <s v=""/>
    <n v="641261.72551500006"/>
  </r>
  <r>
    <x v="103"/>
    <x v="1"/>
    <s v="EEZIRL"/>
    <n v="9945.328458"/>
    <s v=""/>
    <n v="9945.328458"/>
  </r>
  <r>
    <x v="104"/>
    <x v="1"/>
    <s v="EEZIRN"/>
    <n v="1808.6477769999999"/>
    <s v=""/>
    <n v="1808.6477769999999"/>
  </r>
  <r>
    <x v="105"/>
    <x v="1"/>
    <s v="EEZISL"/>
    <n v="2863.1188619999998"/>
    <s v=""/>
    <n v="2863.1188619999998"/>
  </r>
  <r>
    <x v="106"/>
    <x v="1"/>
    <s v="EEZISR"/>
    <n v="9.0673399999999997"/>
    <s v=""/>
    <n v="9.0673399999999997"/>
  </r>
  <r>
    <x v="107"/>
    <x v="1"/>
    <s v="EEZITA"/>
    <n v="30081.268682999998"/>
    <n v="17266.473933000001"/>
    <n v="47347.742616000003"/>
  </r>
  <r>
    <x v="108"/>
    <x v="1"/>
    <s v="EEZJAM"/>
    <n v="1859.9917519999999"/>
    <s v=""/>
    <n v="1859.9917519999999"/>
  </r>
  <r>
    <x v="109"/>
    <x v="1"/>
    <s v="EEZJEY"/>
    <n v="185.03376"/>
    <s v=""/>
    <n v="185.03376"/>
  </r>
  <r>
    <x v="110"/>
    <x v="1"/>
    <s v="EEZJOR"/>
    <n v="33.455455999999998"/>
    <s v=""/>
    <n v="33.455455999999998"/>
  </r>
  <r>
    <x v="111"/>
    <x v="1"/>
    <s v="EEZJPN"/>
    <n v="332690.38002600003"/>
    <s v=""/>
    <n v="332690.38002600003"/>
  </r>
  <r>
    <x v="112"/>
    <x v="1"/>
    <s v="EEZKAZ"/>
    <n v="1249.4516349999999"/>
    <s v=""/>
    <n v="1249.4516349999999"/>
  </r>
  <r>
    <x v="113"/>
    <x v="1"/>
    <s v="EEZKEN"/>
    <n v="903.90220199999999"/>
    <s v=""/>
    <n v="903.90220199999999"/>
  </r>
  <r>
    <x v="114"/>
    <x v="1"/>
    <s v="EEZKHM"/>
    <n v="89.107048000000006"/>
    <s v=""/>
    <n v="89.107048000000006"/>
  </r>
  <r>
    <x v="115"/>
    <x v="1"/>
    <s v="EEZKIR"/>
    <n v="410221.07831200003"/>
    <s v=""/>
    <n v="410221.07831200003"/>
  </r>
  <r>
    <x v="116"/>
    <x v="1"/>
    <s v="EEZKNA"/>
    <n v="17.401444999999999"/>
    <n v="3.5476000000000001E-2"/>
    <n v="17.436920999999998"/>
  </r>
  <r>
    <x v="117"/>
    <x v="1"/>
    <s v="EEZKOR"/>
    <n v="5309.2413139999999"/>
    <s v=""/>
    <n v="5309.2413139999999"/>
  </r>
  <r>
    <x v="118"/>
    <x v="1"/>
    <s v="EEZKWT"/>
    <n v="175.97470300000001"/>
    <s v=""/>
    <n v="175.97470300000001"/>
  </r>
  <r>
    <x v="119"/>
    <x v="1"/>
    <s v="EEZLBN"/>
    <n v="40.839517000000001"/>
    <s v=""/>
    <n v="40.839517000000001"/>
  </r>
  <r>
    <x v="120"/>
    <x v="1"/>
    <s v="EEZLBR"/>
    <n v="256.049623"/>
    <s v=""/>
    <n v="256.049623"/>
  </r>
  <r>
    <x v="121"/>
    <x v="1"/>
    <s v="EEZLBY"/>
    <n v="2277.7508910000001"/>
    <s v=""/>
    <n v="2277.7508910000001"/>
  </r>
  <r>
    <x v="122"/>
    <x v="1"/>
    <s v="EEZLCA"/>
    <n v="34.007040000000003"/>
    <s v=""/>
    <n v="34.007040000000003"/>
  </r>
  <r>
    <x v="123"/>
    <x v="1"/>
    <s v="EEZLKA"/>
    <n v="398.56440500000002"/>
    <s v=""/>
    <n v="398.56440500000002"/>
  </r>
  <r>
    <x v="124"/>
    <x v="1"/>
    <s v="EEZLTU"/>
    <n v="1567.706146"/>
    <s v=""/>
    <n v="1567.706146"/>
  </r>
  <r>
    <x v="125"/>
    <x v="1"/>
    <s v="EEZLVA"/>
    <n v="4631.2801900000004"/>
    <s v=""/>
    <n v="4631.2801900000004"/>
  </r>
  <r>
    <x v="126"/>
    <x v="1"/>
    <s v="EEZMAF"/>
    <n v="30.507792999999999"/>
    <n v="1000.030348"/>
    <n v="1030.538141"/>
  </r>
  <r>
    <x v="127"/>
    <x v="1"/>
    <s v="EEZMAR"/>
    <n v="717.91115000000002"/>
    <s v=""/>
    <n v="717.91115000000002"/>
  </r>
  <r>
    <x v="128"/>
    <x v="1"/>
    <s v="EEZMCO"/>
    <n v="0.38123400000000002"/>
    <n v="283.142224"/>
    <n v="283.52345800000001"/>
  </r>
  <r>
    <x v="129"/>
    <x v="1"/>
    <s v="EEZMDG"/>
    <n v="8997.6034579999996"/>
    <s v=""/>
    <n v="8997.6034579999996"/>
  </r>
  <r>
    <x v="130"/>
    <x v="1"/>
    <s v="EEZMDV"/>
    <n v="474.93288699999999"/>
    <s v=""/>
    <n v="474.93288699999999"/>
  </r>
  <r>
    <x v="10"/>
    <x v="1"/>
    <s v="EEZMEX"/>
    <n v="706577.10460700002"/>
    <s v=""/>
    <n v="706577.10460700002"/>
  </r>
  <r>
    <x v="131"/>
    <x v="1"/>
    <s v="EEZMHL"/>
    <n v="5388.3962229999997"/>
    <s v=""/>
    <n v="5388.3962229999997"/>
  </r>
  <r>
    <x v="132"/>
    <x v="1"/>
    <s v="EEZMLT"/>
    <n v="3495.8661149999998"/>
    <s v=""/>
    <n v="3495.8661149999998"/>
  </r>
  <r>
    <x v="133"/>
    <x v="1"/>
    <s v="EEZMMR"/>
    <n v="11956.942545"/>
    <s v=""/>
    <n v="11956.942545"/>
  </r>
  <r>
    <x v="134"/>
    <x v="1"/>
    <s v="EEZMNE"/>
    <n v="10.436510999999999"/>
    <s v=""/>
    <n v="10.436510999999999"/>
  </r>
  <r>
    <x v="11"/>
    <x v="1"/>
    <s v="EEZMNP"/>
    <n v="257169.328286"/>
    <s v=""/>
    <n v="257169.328286"/>
  </r>
  <r>
    <x v="135"/>
    <x v="1"/>
    <s v="EEZMOZ"/>
    <n v="12821.005037000001"/>
    <s v=""/>
    <n v="12821.005037000001"/>
  </r>
  <r>
    <x v="136"/>
    <x v="1"/>
    <s v="EEZMRT"/>
    <n v="6479.841488"/>
    <s v=""/>
    <n v="6479.841488"/>
  </r>
  <r>
    <x v="12"/>
    <x v="1"/>
    <s v="EEZMTQ"/>
    <n v="47772.244251999997"/>
    <n v="136.90745699999999"/>
    <n v="47909.151708999998"/>
  </r>
  <r>
    <x v="137"/>
    <x v="1"/>
    <s v="EEZMUS"/>
    <n v="49.643811999999997"/>
    <s v=""/>
    <n v="49.643811999999997"/>
  </r>
  <r>
    <x v="138"/>
    <x v="1"/>
    <s v="EEZMYS"/>
    <n v="6977.6688430000004"/>
    <s v=""/>
    <n v="6977.6688430000004"/>
  </r>
  <r>
    <x v="139"/>
    <x v="1"/>
    <s v="EEZMYT"/>
    <n v="68824.676621999999"/>
    <s v=""/>
    <n v="68824.676621999999"/>
  </r>
  <r>
    <x v="140"/>
    <x v="1"/>
    <s v="EEZNAM"/>
    <n v="9646.2752070000006"/>
    <s v=""/>
    <n v="9646.2752070000006"/>
  </r>
  <r>
    <x v="13"/>
    <x v="1"/>
    <s v="EEZNCL"/>
    <n v="1320759.7997339999"/>
    <s v=""/>
    <n v="1320759.7997339999"/>
  </r>
  <r>
    <x v="14"/>
    <x v="1"/>
    <s v="EEZNFK"/>
    <n v="189084.24507599999"/>
    <s v=""/>
    <n v="189084.24507599999"/>
  </r>
  <r>
    <x v="141"/>
    <x v="1"/>
    <s v="EEZNGA"/>
    <n v="30.555978"/>
    <s v=""/>
    <n v="30.555978"/>
  </r>
  <r>
    <x v="142"/>
    <x v="1"/>
    <s v="EEZNIC"/>
    <n v="6660.3453120000004"/>
    <s v=""/>
    <n v="6660.3453120000004"/>
  </r>
  <r>
    <x v="143"/>
    <x v="1"/>
    <s v="EEZNIU"/>
    <n v="36.900174999999997"/>
    <s v=""/>
    <n v="36.900174999999997"/>
  </r>
  <r>
    <x v="144"/>
    <x v="1"/>
    <s v="EEZNLD"/>
    <n v="17127.356379000001"/>
    <n v="9.3510999999999997E-2"/>
    <n v="17127.44989"/>
  </r>
  <r>
    <x v="145"/>
    <x v="1"/>
    <s v="EEZNOR"/>
    <n v="7696.9520210000001"/>
    <s v=""/>
    <n v="7696.9520210000001"/>
  </r>
  <r>
    <x v="15"/>
    <x v="1"/>
    <s v="EEZNZL"/>
    <n v="1220514.0839269999"/>
    <s v=""/>
    <n v="1220514.0839269999"/>
  </r>
  <r>
    <x v="146"/>
    <x v="1"/>
    <s v="EEZOMN"/>
    <n v="663.94430899999998"/>
    <s v=""/>
    <n v="663.94430899999998"/>
  </r>
  <r>
    <x v="147"/>
    <x v="1"/>
    <s v="EEZPAK"/>
    <n v="1707.39732"/>
    <s v=""/>
    <n v="1707.39732"/>
  </r>
  <r>
    <x v="148"/>
    <x v="1"/>
    <s v="EEZPAN"/>
    <n v="5593.0833599999996"/>
    <s v=""/>
    <n v="5593.0833599999996"/>
  </r>
  <r>
    <x v="149"/>
    <x v="1"/>
    <s v="EEZPCN"/>
    <n v="839569.39303599996"/>
    <s v=""/>
    <n v="839569.39303599996"/>
  </r>
  <r>
    <x v="150"/>
    <x v="1"/>
    <s v="EEZPER"/>
    <n v="4034.233178"/>
    <s v=""/>
    <n v="4034.233178"/>
  </r>
  <r>
    <x v="151"/>
    <x v="1"/>
    <s v="EEZPHL"/>
    <n v="21269.583404000001"/>
    <s v=""/>
    <n v="21269.583404000001"/>
  </r>
  <r>
    <x v="16"/>
    <x v="1"/>
    <s v="EEZPLW"/>
    <n v="504705.09107800003"/>
    <s v=""/>
    <n v="504705.09107800003"/>
  </r>
  <r>
    <x v="152"/>
    <x v="1"/>
    <s v="EEZPNG"/>
    <n v="4585.6521919999996"/>
    <s v=""/>
    <n v="4585.6521919999996"/>
  </r>
  <r>
    <x v="153"/>
    <x v="1"/>
    <s v="EEZPOL"/>
    <n v="7210.8402079999996"/>
    <s v=""/>
    <n v="7210.8402079999996"/>
  </r>
  <r>
    <x v="154"/>
    <x v="1"/>
    <s v="EEZPRI"/>
    <n v="3077.9283770000002"/>
    <s v=""/>
    <n v="3077.9283770000002"/>
  </r>
  <r>
    <x v="155"/>
    <x v="1"/>
    <s v="EEZPRK"/>
    <n v="25.611910999999999"/>
    <s v=""/>
    <n v="25.611910999999999"/>
  </r>
  <r>
    <x v="17"/>
    <x v="1"/>
    <s v="EEZPRT"/>
    <n v="72368.275695999997"/>
    <s v=""/>
    <n v="72368.275695999997"/>
  </r>
  <r>
    <x v="156"/>
    <x v="1"/>
    <s v="EEZPYF"/>
    <n v="206.943116"/>
    <s v=""/>
    <n v="206.943116"/>
  </r>
  <r>
    <x v="157"/>
    <x v="1"/>
    <s v="EEZQAT"/>
    <n v="538.14257699999996"/>
    <s v=""/>
    <n v="538.14257699999996"/>
  </r>
  <r>
    <x v="158"/>
    <x v="1"/>
    <s v="EEZREU"/>
    <n v="40.854526999999997"/>
    <s v=""/>
    <n v="40.854526999999997"/>
  </r>
  <r>
    <x v="159"/>
    <x v="1"/>
    <s v="EEZROU"/>
    <n v="6865.6049720000001"/>
    <s v=""/>
    <n v="6865.6049720000001"/>
  </r>
  <r>
    <x v="18"/>
    <x v="1"/>
    <s v="EEZRUS"/>
    <n v="225846.43366099999"/>
    <s v=""/>
    <n v="225846.43366099999"/>
  </r>
  <r>
    <x v="160"/>
    <x v="1"/>
    <s v="EEZSAU"/>
    <n v="5495.1699019999996"/>
    <s v=""/>
    <n v="5495.1699019999996"/>
  </r>
  <r>
    <x v="161"/>
    <x v="1"/>
    <s v="EEZSDN"/>
    <n v="10661.926754"/>
    <s v=""/>
    <n v="10661.926754"/>
  </r>
  <r>
    <x v="162"/>
    <x v="1"/>
    <s v="EEZSEN"/>
    <n v="1766.034803"/>
    <s v=""/>
    <n v="1766.034803"/>
  </r>
  <r>
    <x v="163"/>
    <x v="1"/>
    <s v="EEZSGP"/>
    <n v="0.100552"/>
    <s v=""/>
    <n v="0.100552"/>
  </r>
  <r>
    <x v="19"/>
    <x v="1"/>
    <s v="EEZSGS"/>
    <n v="1063047.6005269999"/>
    <s v=""/>
    <n v="1063047.6005269999"/>
  </r>
  <r>
    <x v="20"/>
    <x v="1"/>
    <s v="EEZSHN"/>
    <n v="451264.16353299998"/>
    <s v=""/>
    <n v="451264.16353299998"/>
  </r>
  <r>
    <x v="164"/>
    <x v="1"/>
    <s v="EEZSJM"/>
    <n v="82726.385836999994"/>
    <s v=""/>
    <n v="82726.385836999994"/>
  </r>
  <r>
    <x v="165"/>
    <x v="1"/>
    <s v="EEZSLB"/>
    <n v="1900.4383319999999"/>
    <s v=""/>
    <n v="1900.4383319999999"/>
  </r>
  <r>
    <x v="166"/>
    <x v="1"/>
    <s v="EEZSLE"/>
    <n v="862.533186"/>
    <s v=""/>
    <n v="862.533186"/>
  </r>
  <r>
    <x v="167"/>
    <x v="1"/>
    <s v="EEZSLV"/>
    <n v="664.79950599999995"/>
    <s v=""/>
    <n v="664.79950599999995"/>
  </r>
  <r>
    <x v="168"/>
    <x v="1"/>
    <s v="EEZSPM"/>
    <n v="7.0218509999999998"/>
    <s v=""/>
    <n v="7.0218509999999998"/>
  </r>
  <r>
    <x v="169"/>
    <x v="1"/>
    <s v="EEZSTP"/>
    <n v="35.280222000000002"/>
    <s v=""/>
    <n v="35.280222000000002"/>
  </r>
  <r>
    <x v="170"/>
    <x v="1"/>
    <s v="EEZSUR"/>
    <n v="1980.9292089999999"/>
    <s v=""/>
    <n v="1980.9292089999999"/>
  </r>
  <r>
    <x v="171"/>
    <x v="1"/>
    <s v="EEZSVN"/>
    <n v="396.99803100000003"/>
    <s v=""/>
    <n v="396.99803100000003"/>
  </r>
  <r>
    <x v="172"/>
    <x v="1"/>
    <s v="EEZSWE"/>
    <n v="23523.847017"/>
    <n v="80.963245999999998"/>
    <n v="23604.810262999999"/>
  </r>
  <r>
    <x v="173"/>
    <x v="1"/>
    <s v="EEZSXM"/>
    <n v="16.762905"/>
    <n v="26.518325999999998"/>
    <n v="43.281230999999998"/>
  </r>
  <r>
    <x v="174"/>
    <x v="1"/>
    <s v="EEZSYC"/>
    <n v="484.080127"/>
    <s v=""/>
    <n v="484.080127"/>
  </r>
  <r>
    <x v="175"/>
    <x v="1"/>
    <s v="EEZSYR"/>
    <n v="25.201794"/>
    <s v=""/>
    <n v="25.201794"/>
  </r>
  <r>
    <x v="176"/>
    <x v="1"/>
    <s v="EEZTCA"/>
    <n v="149.80389500000001"/>
    <s v=""/>
    <n v="149.80389500000001"/>
  </r>
  <r>
    <x v="177"/>
    <x v="1"/>
    <s v="EEZTGO"/>
    <n v="30.987413"/>
    <s v=""/>
    <n v="30.987413"/>
  </r>
  <r>
    <x v="178"/>
    <x v="1"/>
    <s v="EEZTHA"/>
    <n v="5773.7986000000001"/>
    <s v=""/>
    <n v="5773.7986000000001"/>
  </r>
  <r>
    <x v="179"/>
    <x v="1"/>
    <s v="EEZTKL"/>
    <n v="9.5106359999999999"/>
    <s v=""/>
    <n v="9.5106359999999999"/>
  </r>
  <r>
    <x v="180"/>
    <x v="1"/>
    <s v="EEZTKM"/>
    <n v="2331.6876390000002"/>
    <s v=""/>
    <n v="2331.6876390000002"/>
  </r>
  <r>
    <x v="181"/>
    <x v="1"/>
    <s v="EEZTLS"/>
    <n v="584.111268"/>
    <s v=""/>
    <n v="584.111268"/>
  </r>
  <r>
    <x v="182"/>
    <x v="1"/>
    <s v="EEZTON"/>
    <n v="10055.159911000001"/>
    <s v=""/>
    <n v="10055.159911000001"/>
  </r>
  <r>
    <x v="183"/>
    <x v="1"/>
    <s v="EEZTTO"/>
    <n v="37.072083999999997"/>
    <s v=""/>
    <n v="37.072083999999997"/>
  </r>
  <r>
    <x v="184"/>
    <x v="1"/>
    <s v="EEZTUN"/>
    <n v="1042.360899"/>
    <s v=""/>
    <n v="1042.360899"/>
  </r>
  <r>
    <x v="185"/>
    <x v="1"/>
    <s v="EEZTUR"/>
    <n v="270.18271299999998"/>
    <s v=""/>
    <n v="270.18271299999998"/>
  </r>
  <r>
    <x v="21"/>
    <x v="1"/>
    <s v="EEZTUV"/>
    <n v="60.359236000000003"/>
    <s v=""/>
    <n v="60.359236000000003"/>
  </r>
  <r>
    <x v="186"/>
    <x v="1"/>
    <s v="EEZTWN"/>
    <n v="3846.4854489999998"/>
    <s v=""/>
    <n v="3846.4854489999998"/>
  </r>
  <r>
    <x v="187"/>
    <x v="1"/>
    <s v="EEZTZA"/>
    <n v="7329.1840860000002"/>
    <s v=""/>
    <n v="7329.1840860000002"/>
  </r>
  <r>
    <x v="188"/>
    <x v="1"/>
    <s v="EEZUKR"/>
    <n v="4606.1253299999998"/>
    <s v=""/>
    <n v="4606.1253299999998"/>
  </r>
  <r>
    <x v="22"/>
    <x v="1"/>
    <s v="EEZUMI"/>
    <n v="1275308.4608179999"/>
    <s v=""/>
    <n v="1275308.4608179999"/>
  </r>
  <r>
    <x v="189"/>
    <x v="1"/>
    <s v="EEZURY"/>
    <n v="931.54995899999994"/>
    <s v=""/>
    <n v="931.54995899999994"/>
  </r>
  <r>
    <x v="23"/>
    <x v="1"/>
    <s v="EEZUSA"/>
    <n v="3522310.0561910002"/>
    <n v="9.6830529999999992"/>
    <n v="3522319.7392440001"/>
  </r>
  <r>
    <x v="190"/>
    <x v="1"/>
    <s v="EEZVCT"/>
    <n v="80.358739"/>
    <s v=""/>
    <n v="80.358739"/>
  </r>
  <r>
    <x v="191"/>
    <x v="1"/>
    <s v="EEZVEN"/>
    <n v="16499.899304999999"/>
    <n v="6.7257999999999998E-2"/>
    <n v="16499.966562999998"/>
  </r>
  <r>
    <x v="192"/>
    <x v="1"/>
    <s v="EEZVGB"/>
    <n v="3.3143280000000002"/>
    <s v=""/>
    <n v="3.3143280000000002"/>
  </r>
  <r>
    <x v="193"/>
    <x v="1"/>
    <s v="EEZVIR"/>
    <n v="306.27874400000002"/>
    <s v=""/>
    <n v="306.27874400000002"/>
  </r>
  <r>
    <x v="194"/>
    <x v="1"/>
    <s v="EEZVNM"/>
    <n v="3630.2560199999998"/>
    <s v=""/>
    <n v="3630.2560199999998"/>
  </r>
  <r>
    <x v="195"/>
    <x v="1"/>
    <s v="EEZVUT"/>
    <n v="47.509860000000003"/>
    <s v=""/>
    <n v="47.509860000000003"/>
  </r>
  <r>
    <x v="196"/>
    <x v="1"/>
    <s v="EEZWSM"/>
    <n v="114.84705200000001"/>
    <s v=""/>
    <n v="114.84705200000001"/>
  </r>
  <r>
    <x v="197"/>
    <x v="1"/>
    <s v="EEZYEM"/>
    <n v="2562.3683169999999"/>
    <s v=""/>
    <n v="2562.3683169999999"/>
  </r>
  <r>
    <x v="24"/>
    <x v="1"/>
    <s v="EEZZAF"/>
    <n v="174765.92924699999"/>
    <s v=""/>
    <n v="174765.92924699999"/>
  </r>
  <r>
    <x v="0"/>
    <x v="2"/>
    <s v="LandABNJ"/>
    <n v="545360.52216299996"/>
    <s v=""/>
    <n v="545360.52216299996"/>
  </r>
  <r>
    <x v="25"/>
    <x v="2"/>
    <s v="LandABW"/>
    <n v="35.833832999999998"/>
    <s v=""/>
    <n v="35.833832999999998"/>
  </r>
  <r>
    <x v="198"/>
    <x v="2"/>
    <s v="LandAFG"/>
    <n v="673.16061999999999"/>
    <s v=""/>
    <n v="673.16061999999999"/>
  </r>
  <r>
    <x v="26"/>
    <x v="2"/>
    <s v="LandAGO"/>
    <n v="87506.592558000004"/>
    <s v=""/>
    <n v="87506.592558000004"/>
  </r>
  <r>
    <x v="27"/>
    <x v="2"/>
    <s v="LandAIA"/>
    <n v="6.274311"/>
    <s v=""/>
    <n v="6.274311"/>
  </r>
  <r>
    <x v="28"/>
    <x v="2"/>
    <s v="LandALA"/>
    <n v="41.035615"/>
    <s v=""/>
    <n v="41.035615"/>
  </r>
  <r>
    <x v="29"/>
    <x v="2"/>
    <s v="LandALB"/>
    <n v="5098.51667"/>
    <s v=""/>
    <n v="5098.51667"/>
  </r>
  <r>
    <x v="199"/>
    <x v="2"/>
    <s v="LandAND"/>
    <n v="126.12030799999999"/>
    <s v=""/>
    <n v="126.12030799999999"/>
  </r>
  <r>
    <x v="30"/>
    <x v="2"/>
    <s v="LandARE"/>
    <n v="12733.921783"/>
    <s v=""/>
    <n v="12733.921783"/>
  </r>
  <r>
    <x v="31"/>
    <x v="2"/>
    <s v="LandARG"/>
    <n v="235364.555628"/>
    <s v=""/>
    <n v="235364.555628"/>
  </r>
  <r>
    <x v="200"/>
    <x v="2"/>
    <s v="LandARM"/>
    <n v="6860.4464710000002"/>
    <s v=""/>
    <n v="6860.4464710000002"/>
  </r>
  <r>
    <x v="32"/>
    <x v="2"/>
    <s v="LandASM"/>
    <n v="33.370564999999999"/>
    <s v=""/>
    <n v="33.370564999999999"/>
  </r>
  <r>
    <x v="1"/>
    <x v="2"/>
    <s v="LandATA"/>
    <n v="1135.4404070000001"/>
    <s v=""/>
    <n v="1135.4404070000001"/>
  </r>
  <r>
    <x v="2"/>
    <x v="2"/>
    <s v="LandATF"/>
    <n v="7851.080046"/>
    <s v=""/>
    <n v="7851.080046"/>
  </r>
  <r>
    <x v="33"/>
    <x v="2"/>
    <s v="LandATG"/>
    <n v="84.536219000000003"/>
    <s v=""/>
    <n v="84.536219000000003"/>
  </r>
  <r>
    <x v="3"/>
    <x v="2"/>
    <s v="LandAUS"/>
    <n v="1487679.4479779999"/>
    <s v=""/>
    <n v="1487679.4479779999"/>
  </r>
  <r>
    <x v="201"/>
    <x v="2"/>
    <s v="LandAUT"/>
    <n v="23829.387898000001"/>
    <s v=""/>
    <n v="23829.387898000001"/>
  </r>
  <r>
    <x v="34"/>
    <x v="2"/>
    <s v="LandAZE"/>
    <n v="8798.3508089999996"/>
    <s v=""/>
    <n v="8798.3508089999996"/>
  </r>
  <r>
    <x v="202"/>
    <x v="2"/>
    <s v="LandBDI"/>
    <n v="2065.705661"/>
    <s v=""/>
    <n v="2065.705661"/>
  </r>
  <r>
    <x v="35"/>
    <x v="2"/>
    <s v="LandBEL"/>
    <n v="7634.0459140000003"/>
    <s v=""/>
    <n v="7634.0459140000003"/>
  </r>
  <r>
    <x v="203"/>
    <x v="2"/>
    <s v="LandBEN"/>
    <n v="34369.002635999997"/>
    <s v=""/>
    <n v="34369.002635999997"/>
  </r>
  <r>
    <x v="36"/>
    <x v="2"/>
    <s v="LandBES"/>
    <n v="91.577774000000005"/>
    <s v=""/>
    <n v="91.577774000000005"/>
  </r>
  <r>
    <x v="204"/>
    <x v="2"/>
    <s v="LandBFA"/>
    <n v="41157.746935000003"/>
    <s v=""/>
    <n v="41157.746935000003"/>
  </r>
  <r>
    <x v="37"/>
    <x v="2"/>
    <s v="LandBGD"/>
    <n v="6455.7259530000001"/>
    <s v=""/>
    <n v="6455.7259530000001"/>
  </r>
  <r>
    <x v="38"/>
    <x v="2"/>
    <s v="LandBGR"/>
    <n v="44996.297288000002"/>
    <s v=""/>
    <n v="44996.297288000002"/>
  </r>
  <r>
    <x v="39"/>
    <x v="2"/>
    <s v="LandBHR"/>
    <n v="45.481963999999998"/>
    <s v=""/>
    <n v="45.481963999999998"/>
  </r>
  <r>
    <x v="40"/>
    <x v="2"/>
    <s v="LandBHS"/>
    <n v="4931.9315319999996"/>
    <s v=""/>
    <n v="4931.9315319999996"/>
  </r>
  <r>
    <x v="205"/>
    <x v="2"/>
    <s v="LandBIH"/>
    <n v="714.84779000000003"/>
    <s v=""/>
    <n v="714.84779000000003"/>
  </r>
  <r>
    <x v="41"/>
    <x v="2"/>
    <s v="LandBLM"/>
    <n v="3.1745570000000001"/>
    <n v="1.9374990000000001"/>
    <n v="5.1120559999999999"/>
  </r>
  <r>
    <x v="206"/>
    <x v="2"/>
    <s v="LandBLR"/>
    <n v="19351.151211"/>
    <n v="31.909099000000001"/>
    <n v="19383.060310000001"/>
  </r>
  <r>
    <x v="42"/>
    <x v="2"/>
    <s v="LandBLZ"/>
    <n v="8401.6156559999999"/>
    <s v=""/>
    <n v="8401.6156559999999"/>
  </r>
  <r>
    <x v="43"/>
    <x v="2"/>
    <s v="LandBMU"/>
    <n v="1.507493"/>
    <s v=""/>
    <n v="1.507493"/>
  </r>
  <r>
    <x v="207"/>
    <x v="2"/>
    <s v="LandBOL"/>
    <n v="336407.225171"/>
    <s v=""/>
    <n v="336407.225171"/>
  </r>
  <r>
    <x v="4"/>
    <x v="2"/>
    <s v="LandBRA"/>
    <n v="2509320.5411430001"/>
    <s v=""/>
    <n v="2509320.5411430001"/>
  </r>
  <r>
    <x v="44"/>
    <x v="2"/>
    <s v="LandBRB"/>
    <n v="5.6401500000000002"/>
    <s v=""/>
    <n v="5.6401500000000002"/>
  </r>
  <r>
    <x v="45"/>
    <x v="2"/>
    <s v="LandBRN"/>
    <n v="2794.3687839999998"/>
    <s v=""/>
    <n v="2794.3687839999998"/>
  </r>
  <r>
    <x v="208"/>
    <x v="2"/>
    <s v="LandBTN"/>
    <n v="19171.209018000001"/>
    <s v=""/>
    <n v="19171.209018000001"/>
  </r>
  <r>
    <x v="46"/>
    <x v="2"/>
    <s v="LandBVT"/>
    <n v="43.986607999999997"/>
    <s v=""/>
    <n v="43.986607999999997"/>
  </r>
  <r>
    <x v="209"/>
    <x v="2"/>
    <s v="LandBWA"/>
    <n v="169362.450304"/>
    <s v=""/>
    <n v="169362.450304"/>
  </r>
  <r>
    <x v="210"/>
    <x v="2"/>
    <s v="LandCAF"/>
    <n v="112827.098623"/>
    <n v="3.571E-3"/>
    <n v="112827.10219399999"/>
  </r>
  <r>
    <x v="47"/>
    <x v="2"/>
    <s v="LandCAN"/>
    <n v="958088.24830099999"/>
    <n v="15.444686000000001"/>
    <n v="958103.69298699999"/>
  </r>
  <r>
    <x v="211"/>
    <x v="2"/>
    <s v="LandCHE"/>
    <n v="4123.9149859999998"/>
    <n v="7.9362630000000003"/>
    <n v="4131.8512489999994"/>
  </r>
  <r>
    <x v="5"/>
    <x v="2"/>
    <s v="LandCHL"/>
    <n v="143048.852981"/>
    <s v=""/>
    <n v="143048.852981"/>
  </r>
  <r>
    <x v="49"/>
    <x v="2"/>
    <s v="LandCHN"/>
    <n v="1461510.8805800001"/>
    <s v=""/>
    <n v="1461510.8805800001"/>
  </r>
  <r>
    <x v="50"/>
    <x v="2"/>
    <s v="LandCIV"/>
    <n v="74170.957708000002"/>
    <s v=""/>
    <n v="74170.957708000002"/>
  </r>
  <r>
    <x v="51"/>
    <x v="2"/>
    <s v="LandCMR"/>
    <n v="49762.229833999998"/>
    <n v="7.9049999999999995E-2"/>
    <n v="49762.308883999998"/>
  </r>
  <r>
    <x v="52"/>
    <x v="2"/>
    <s v="LandCOD"/>
    <n v="324289.78793499997"/>
    <s v=""/>
    <n v="324289.78793499997"/>
  </r>
  <r>
    <x v="53"/>
    <x v="2"/>
    <s v="LandCOG"/>
    <n v="140025.866267"/>
    <n v="5.7442909999999996"/>
    <n v="140031.61055800001"/>
  </r>
  <r>
    <x v="6"/>
    <x v="2"/>
    <s v="LandCOK"/>
    <n v="67.100583999999998"/>
    <s v=""/>
    <n v="67.100583999999998"/>
  </r>
  <r>
    <x v="54"/>
    <x v="2"/>
    <s v="LandCOL"/>
    <n v="169552.57451999999"/>
    <s v=""/>
    <n v="169552.57451999999"/>
  </r>
  <r>
    <x v="55"/>
    <x v="2"/>
    <s v="LandCOM"/>
    <n v="172.688456"/>
    <s v=""/>
    <n v="172.688456"/>
  </r>
  <r>
    <x v="56"/>
    <x v="2"/>
    <s v="LandCPV"/>
    <n v="120.12343199999999"/>
    <s v=""/>
    <n v="120.12343199999999"/>
  </r>
  <r>
    <x v="57"/>
    <x v="2"/>
    <s v="LandCRI"/>
    <n v="14054.718746"/>
    <n v="198.24845099999999"/>
    <n v="14252.967197"/>
  </r>
  <r>
    <x v="58"/>
    <x v="2"/>
    <s v="LandCUB"/>
    <n v="18480.562198"/>
    <s v=""/>
    <n v="18480.562198"/>
  </r>
  <r>
    <x v="59"/>
    <x v="2"/>
    <s v="LandCUW"/>
    <n v="71.009575999999996"/>
    <s v=""/>
    <n v="71.009575999999996"/>
  </r>
  <r>
    <x v="60"/>
    <x v="2"/>
    <s v="LandCXR"/>
    <n v="87.649039000000002"/>
    <s v=""/>
    <n v="87.649039000000002"/>
  </r>
  <r>
    <x v="61"/>
    <x v="2"/>
    <s v="LandCYM"/>
    <n v="31.133108"/>
    <s v=""/>
    <n v="31.133108"/>
  </r>
  <r>
    <x v="62"/>
    <x v="2"/>
    <s v="LandCYP"/>
    <n v="3386.0881359999998"/>
    <s v=""/>
    <n v="3386.0881359999998"/>
  </r>
  <r>
    <x v="212"/>
    <x v="2"/>
    <s v="LandCZE"/>
    <n v="17265.285184"/>
    <s v=""/>
    <n v="17265.285184"/>
  </r>
  <r>
    <x v="63"/>
    <x v="2"/>
    <s v="LandDEU"/>
    <n v="135389.45431"/>
    <n v="0.80755699999999997"/>
    <n v="135390.26186699999"/>
  </r>
  <r>
    <x v="64"/>
    <x v="2"/>
    <s v="LandDJI"/>
    <n v="343.946189"/>
    <s v=""/>
    <n v="343.946189"/>
  </r>
  <r>
    <x v="65"/>
    <x v="2"/>
    <s v="LandDMA"/>
    <n v="168.46909400000001"/>
    <s v=""/>
    <n v="168.46909400000001"/>
  </r>
  <r>
    <x v="66"/>
    <x v="2"/>
    <s v="LandDNK"/>
    <n v="8202.6792280000009"/>
    <n v="0.14280300000000001"/>
    <n v="8202.8220310000015"/>
  </r>
  <r>
    <x v="67"/>
    <x v="2"/>
    <s v="LandDOM"/>
    <n v="12727.392878000001"/>
    <s v=""/>
    <n v="12727.392878000001"/>
  </r>
  <r>
    <x v="68"/>
    <x v="2"/>
    <s v="LandDZA"/>
    <n v="174218.58790300001"/>
    <s v=""/>
    <n v="174218.58790300001"/>
  </r>
  <r>
    <x v="69"/>
    <x v="2"/>
    <s v="LandECU"/>
    <n v="55980.551989"/>
    <s v=""/>
    <n v="55980.551989"/>
  </r>
  <r>
    <x v="70"/>
    <x v="2"/>
    <s v="LandEGY"/>
    <n v="129436.000132"/>
    <s v=""/>
    <n v="129436.000132"/>
  </r>
  <r>
    <x v="213"/>
    <x v="2"/>
    <s v="LandERI"/>
    <n v="5936.248474"/>
    <s v=""/>
    <n v="5936.248474"/>
  </r>
  <r>
    <x v="71"/>
    <x v="2"/>
    <s v="LandESH"/>
    <n v="15269.924985"/>
    <s v=""/>
    <n v="15269.924985"/>
  </r>
  <r>
    <x v="72"/>
    <x v="2"/>
    <s v="LandESP"/>
    <n v="142392.32712500001"/>
    <n v="6.4043000000000003E-2"/>
    <n v="142392.391168"/>
  </r>
  <r>
    <x v="73"/>
    <x v="2"/>
    <s v="LandEST"/>
    <n v="9211.0927059999995"/>
    <s v=""/>
    <n v="9211.0927059999995"/>
  </r>
  <r>
    <x v="214"/>
    <x v="2"/>
    <s v="LandETH"/>
    <n v="200073.93611800001"/>
    <s v=""/>
    <n v="200073.93611800001"/>
  </r>
  <r>
    <x v="74"/>
    <x v="2"/>
    <s v="LandFIN"/>
    <n v="50724.936517000002"/>
    <n v="176.59618499999999"/>
    <n v="50901.532702000004"/>
  </r>
  <r>
    <x v="75"/>
    <x v="2"/>
    <s v="LandFJI"/>
    <n v="1036.519922"/>
    <s v=""/>
    <n v="1036.519922"/>
  </r>
  <r>
    <x v="76"/>
    <x v="2"/>
    <s v="LandFLK"/>
    <n v="61.100166999999999"/>
    <s v=""/>
    <n v="61.100166999999999"/>
  </r>
  <r>
    <x v="77"/>
    <x v="2"/>
    <s v="LandFRA"/>
    <n v="142576.99976199999"/>
    <n v="19.205359000000001"/>
    <n v="142596.20512100001"/>
  </r>
  <r>
    <x v="78"/>
    <x v="2"/>
    <s v="LandFRO"/>
    <n v="33.786873"/>
    <s v=""/>
    <n v="33.786873"/>
  </r>
  <r>
    <x v="79"/>
    <x v="2"/>
    <s v="LandFSM"/>
    <n v="0.40173799999999998"/>
    <s v=""/>
    <n v="0.40173799999999998"/>
  </r>
  <r>
    <x v="80"/>
    <x v="2"/>
    <s v="LandGAB"/>
    <n v="59707.744164000003"/>
    <s v=""/>
    <n v="59707.744164000003"/>
  </r>
  <r>
    <x v="7"/>
    <x v="2"/>
    <s v="LandGBR"/>
    <n v="70356.312088999999"/>
    <s v=""/>
    <n v="70356.312088999999"/>
  </r>
  <r>
    <x v="81"/>
    <x v="2"/>
    <s v="LandGEO"/>
    <n v="5831.1820010000001"/>
    <s v=""/>
    <n v="5831.1820010000001"/>
  </r>
  <r>
    <x v="82"/>
    <x v="2"/>
    <s v="LandGGY"/>
    <n v="3.4284699999999999"/>
    <s v=""/>
    <n v="3.4284699999999999"/>
  </r>
  <r>
    <x v="83"/>
    <x v="2"/>
    <s v="LandGHA"/>
    <n v="36153.446246"/>
    <s v=""/>
    <n v="36153.446246"/>
  </r>
  <r>
    <x v="84"/>
    <x v="2"/>
    <s v="LandGIB"/>
    <n v="2.4263349999999999"/>
    <s v=""/>
    <n v="2.4263349999999999"/>
  </r>
  <r>
    <x v="85"/>
    <x v="2"/>
    <s v="LandGIN"/>
    <n v="87841.782026000001"/>
    <s v=""/>
    <n v="87841.782026000001"/>
  </r>
  <r>
    <x v="86"/>
    <x v="2"/>
    <s v="LandGLP"/>
    <n v="1153.6867649999999"/>
    <n v="16.515063999999999"/>
    <n v="1170.2018289999999"/>
  </r>
  <r>
    <x v="87"/>
    <x v="2"/>
    <s v="LandGMB"/>
    <n v="441.86623700000001"/>
    <s v=""/>
    <n v="441.86623700000001"/>
  </r>
  <r>
    <x v="88"/>
    <x v="2"/>
    <s v="LandGNB"/>
    <n v="5667.9221879999996"/>
    <s v=""/>
    <n v="5667.9221879999996"/>
  </r>
  <r>
    <x v="89"/>
    <x v="2"/>
    <s v="LandGNQ"/>
    <n v="5228.2311440000003"/>
    <s v=""/>
    <n v="5228.2311440000003"/>
  </r>
  <r>
    <x v="90"/>
    <x v="2"/>
    <s v="LandGRC"/>
    <n v="46842.041215999998"/>
    <s v=""/>
    <n v="46842.041215999998"/>
  </r>
  <r>
    <x v="91"/>
    <x v="2"/>
    <s v="LandGRD"/>
    <n v="36.525353000000003"/>
    <s v=""/>
    <n v="36.525353000000003"/>
  </r>
  <r>
    <x v="92"/>
    <x v="2"/>
    <s v="LandGRL"/>
    <n v="885646.92011299997"/>
    <s v=""/>
    <n v="885646.92011299997"/>
  </r>
  <r>
    <x v="93"/>
    <x v="2"/>
    <s v="LandGTM"/>
    <n v="22038.824915000001"/>
    <s v=""/>
    <n v="22038.824915000001"/>
  </r>
  <r>
    <x v="94"/>
    <x v="2"/>
    <s v="LandGUF"/>
    <n v="44030.259119000002"/>
    <s v=""/>
    <n v="44030.259119000002"/>
  </r>
  <r>
    <x v="95"/>
    <x v="2"/>
    <s v="LandGUM"/>
    <n v="126.105992"/>
    <s v=""/>
    <n v="126.105992"/>
  </r>
  <r>
    <x v="96"/>
    <x v="2"/>
    <s v="LandGUY"/>
    <n v="18453.595719000001"/>
    <s v=""/>
    <n v="18453.595719000001"/>
  </r>
  <r>
    <x v="97"/>
    <x v="2"/>
    <s v="LandHKG"/>
    <n v="461.75894"/>
    <s v=""/>
    <n v="461.75894"/>
  </r>
  <r>
    <x v="8"/>
    <x v="2"/>
    <s v="LandHMD"/>
    <n v="391.19890400000003"/>
    <s v=""/>
    <n v="391.19890400000003"/>
  </r>
  <r>
    <x v="98"/>
    <x v="2"/>
    <s v="LandHND"/>
    <n v="27060.295288000001"/>
    <s v=""/>
    <n v="27060.295288000001"/>
  </r>
  <r>
    <x v="99"/>
    <x v="2"/>
    <s v="LandHRV"/>
    <n v="21752.317082000001"/>
    <s v=""/>
    <n v="21752.317082000001"/>
  </r>
  <r>
    <x v="215"/>
    <x v="2"/>
    <s v="LandHTI"/>
    <n v="534.07766600000002"/>
    <s v=""/>
    <n v="534.07766600000002"/>
  </r>
  <r>
    <x v="216"/>
    <x v="2"/>
    <s v="LandHUN"/>
    <n v="21014.820866999999"/>
    <n v="34.240521999999999"/>
    <n v="21049.061388999999"/>
  </r>
  <r>
    <x v="100"/>
    <x v="2"/>
    <s v="LandIDN"/>
    <n v="231945.55049699999"/>
    <s v=""/>
    <n v="231945.55049699999"/>
  </r>
  <r>
    <x v="101"/>
    <x v="2"/>
    <s v="LandIMN"/>
    <n v="31.751353000000002"/>
    <s v=""/>
    <n v="31.751353000000002"/>
  </r>
  <r>
    <x v="102"/>
    <x v="2"/>
    <s v="LandIND"/>
    <n v="182646.69617800001"/>
    <s v=""/>
    <n v="182646.69617800001"/>
  </r>
  <r>
    <x v="9"/>
    <x v="2"/>
    <s v="LandIOT"/>
    <n v="68.952845999999994"/>
    <s v=""/>
    <n v="68.952845999999994"/>
  </r>
  <r>
    <x v="103"/>
    <x v="2"/>
    <s v="LandIRL"/>
    <n v="10127.422763"/>
    <s v=""/>
    <n v="10127.422763"/>
  </r>
  <r>
    <x v="104"/>
    <x v="2"/>
    <s v="LandIRN"/>
    <n v="140225.76259299999"/>
    <s v=""/>
    <n v="140225.76259299999"/>
  </r>
  <r>
    <x v="217"/>
    <x v="2"/>
    <s v="LandIRQ"/>
    <n v="6713.7158429999999"/>
    <s v=""/>
    <n v="6713.7158429999999"/>
  </r>
  <r>
    <x v="105"/>
    <x v="2"/>
    <s v="LandISL"/>
    <n v="18571.97378"/>
    <s v=""/>
    <n v="18571.97378"/>
  </r>
  <r>
    <x v="106"/>
    <x v="2"/>
    <s v="LandISR"/>
    <n v="4180.4155060000003"/>
    <s v=""/>
    <n v="4180.4155060000003"/>
  </r>
  <r>
    <x v="107"/>
    <x v="2"/>
    <s v="LandITA"/>
    <n v="64889.107099000001"/>
    <n v="15.712691"/>
    <n v="64904.819790000001"/>
  </r>
  <r>
    <x v="108"/>
    <x v="2"/>
    <s v="LandJAM"/>
    <n v="1760.1987429999999"/>
    <s v=""/>
    <n v="1760.1987429999999"/>
  </r>
  <r>
    <x v="109"/>
    <x v="2"/>
    <s v="LandJEY"/>
    <n v="22.230737000000001"/>
    <s v=""/>
    <n v="22.230737000000001"/>
  </r>
  <r>
    <x v="110"/>
    <x v="2"/>
    <s v="LandJOR"/>
    <n v="1588.0291560000001"/>
    <s v=""/>
    <n v="1588.0291560000001"/>
  </r>
  <r>
    <x v="111"/>
    <x v="2"/>
    <s v="LandJPN"/>
    <n v="109936.663137"/>
    <s v=""/>
    <n v="109936.663137"/>
  </r>
  <r>
    <x v="112"/>
    <x v="2"/>
    <s v="LandKAZ"/>
    <n v="89295.136482999995"/>
    <n v="787.859328"/>
    <n v="90082.995811000001"/>
  </r>
  <r>
    <x v="113"/>
    <x v="2"/>
    <s v="LandKEN"/>
    <n v="72544.557679000005"/>
    <s v=""/>
    <n v="72544.557679000005"/>
  </r>
  <r>
    <x v="218"/>
    <x v="2"/>
    <s v="LandKGZ"/>
    <n v="13025.463035000001"/>
    <n v="377.04507100000001"/>
    <n v="13402.508106000001"/>
  </r>
  <r>
    <x v="114"/>
    <x v="2"/>
    <s v="LandKHM"/>
    <n v="47503.395195999998"/>
    <s v=""/>
    <n v="47503.395195999998"/>
  </r>
  <r>
    <x v="115"/>
    <x v="2"/>
    <s v="LandKIR"/>
    <n v="230.88572099999999"/>
    <s v=""/>
    <n v="230.88572099999999"/>
  </r>
  <r>
    <x v="116"/>
    <x v="2"/>
    <s v="LandKNA"/>
    <n v="8.9822780000000009"/>
    <s v=""/>
    <n v="8.9822780000000009"/>
  </r>
  <r>
    <x v="117"/>
    <x v="2"/>
    <s v="LandKOR"/>
    <n v="11637.614847000001"/>
    <s v=""/>
    <n v="11637.614847000001"/>
  </r>
  <r>
    <x v="118"/>
    <x v="2"/>
    <s v="LandKWT"/>
    <n v="3048.2432680000002"/>
    <s v=""/>
    <n v="3048.2432680000002"/>
  </r>
  <r>
    <x v="219"/>
    <x v="2"/>
    <s v="LandLAO"/>
    <n v="38581.961240999997"/>
    <s v=""/>
    <n v="38581.961240999997"/>
  </r>
  <r>
    <x v="119"/>
    <x v="2"/>
    <s v="LandLBN"/>
    <n v="268.27730200000002"/>
    <s v=""/>
    <n v="268.27730200000002"/>
  </r>
  <r>
    <x v="120"/>
    <x v="2"/>
    <s v="LandLBR"/>
    <n v="3914.9696359999998"/>
    <s v=""/>
    <n v="3914.9696359999998"/>
  </r>
  <r>
    <x v="121"/>
    <x v="2"/>
    <s v="LandLBY"/>
    <n v="3437.4761899999999"/>
    <s v=""/>
    <n v="3437.4761899999999"/>
  </r>
  <r>
    <x v="122"/>
    <x v="2"/>
    <s v="LandLCA"/>
    <n v="116.65352900000001"/>
    <s v=""/>
    <n v="116.65352900000001"/>
  </r>
  <r>
    <x v="220"/>
    <x v="2"/>
    <s v="LandLIE"/>
    <n v="70.479380000000006"/>
    <s v=""/>
    <n v="70.479380000000006"/>
  </r>
  <r>
    <x v="123"/>
    <x v="2"/>
    <s v="LandLKA"/>
    <n v="19897.498822000001"/>
    <s v=""/>
    <n v="19897.498822000001"/>
  </r>
  <r>
    <x v="221"/>
    <x v="2"/>
    <s v="LandLSO"/>
    <n v="74.099656999999993"/>
    <n v="5.6107690000000003"/>
    <n v="79.710425999999998"/>
  </r>
  <r>
    <x v="124"/>
    <x v="2"/>
    <s v="LandLTU"/>
    <n v="11013.35175"/>
    <s v=""/>
    <n v="11013.35175"/>
  </r>
  <r>
    <x v="222"/>
    <x v="2"/>
    <s v="LandLUX"/>
    <n v="1332.387111"/>
    <s v=""/>
    <n v="1332.387111"/>
  </r>
  <r>
    <x v="125"/>
    <x v="2"/>
    <s v="LandLVA"/>
    <n v="11720.846658"/>
    <s v=""/>
    <n v="11720.846658"/>
  </r>
  <r>
    <x v="126"/>
    <x v="2"/>
    <s v="LandMAF"/>
    <n v="5.383553"/>
    <n v="2.225514"/>
    <n v="7.6090669999999996"/>
  </r>
  <r>
    <x v="127"/>
    <x v="2"/>
    <s v="LandMAR"/>
    <n v="125351.161974"/>
    <s v=""/>
    <n v="125351.161974"/>
  </r>
  <r>
    <x v="128"/>
    <x v="2"/>
    <s v="LandMCO"/>
    <n v="0.36649700000000002"/>
    <n v="0.16239100000000001"/>
    <n v="0.52888800000000002"/>
  </r>
  <r>
    <x v="223"/>
    <x v="2"/>
    <s v="LandMDA"/>
    <n v="1409.6776580000001"/>
    <s v=""/>
    <n v="1409.6776580000001"/>
  </r>
  <r>
    <x v="129"/>
    <x v="2"/>
    <s v="LandMDG"/>
    <n v="33242.035770000002"/>
    <s v=""/>
    <n v="33242.035770000002"/>
  </r>
  <r>
    <x v="130"/>
    <x v="2"/>
    <s v="LandMDV"/>
    <n v="3.6837270000000002"/>
    <s v=""/>
    <n v="3.6837270000000002"/>
  </r>
  <r>
    <x v="10"/>
    <x v="2"/>
    <s v="LandMEX"/>
    <n v="284177.22995900002"/>
    <s v=""/>
    <n v="284177.22995900002"/>
  </r>
  <r>
    <x v="131"/>
    <x v="2"/>
    <s v="LandMHL"/>
    <n v="33.593736999999997"/>
    <s v=""/>
    <n v="33.593736999999997"/>
  </r>
  <r>
    <x v="224"/>
    <x v="2"/>
    <s v="LandMKD"/>
    <n v="2686.9598110000002"/>
    <s v=""/>
    <n v="2686.9598110000002"/>
  </r>
  <r>
    <x v="225"/>
    <x v="2"/>
    <s v="LandMLI"/>
    <n v="103445.33570700001"/>
    <s v=""/>
    <n v="103445.33570700001"/>
  </r>
  <r>
    <x v="132"/>
    <x v="2"/>
    <s v="LandMLT"/>
    <n v="98.095343999999997"/>
    <s v=""/>
    <n v="98.095343999999997"/>
  </r>
  <r>
    <x v="133"/>
    <x v="2"/>
    <s v="LandMMR"/>
    <n v="42878.158298000002"/>
    <s v=""/>
    <n v="42878.158298000002"/>
  </r>
  <r>
    <x v="134"/>
    <x v="2"/>
    <s v="LandMNE"/>
    <n v="1456.773171"/>
    <s v=""/>
    <n v="1456.773171"/>
  </r>
  <r>
    <x v="226"/>
    <x v="2"/>
    <s v="LandMNG"/>
    <n v="271136.74729799997"/>
    <n v="6238.5741520000001"/>
    <n v="277375.32144999999"/>
  </r>
  <r>
    <x v="11"/>
    <x v="2"/>
    <s v="LandMNP"/>
    <n v="38.441125999999997"/>
    <s v=""/>
    <n v="38.441125999999997"/>
  </r>
  <r>
    <x v="135"/>
    <x v="2"/>
    <s v="LandMOZ"/>
    <n v="170662.35507600001"/>
    <s v=""/>
    <n v="170662.35507600001"/>
  </r>
  <r>
    <x v="136"/>
    <x v="2"/>
    <s v="LandMRT"/>
    <n v="6507.9259679999996"/>
    <s v=""/>
    <n v="6507.9259679999996"/>
  </r>
  <r>
    <x v="227"/>
    <x v="2"/>
    <s v="LandMSR"/>
    <n v="11.182345"/>
    <s v=""/>
    <n v="11.182345"/>
  </r>
  <r>
    <x v="12"/>
    <x v="2"/>
    <s v="LandMTQ"/>
    <n v="1280.736339"/>
    <s v=""/>
    <n v="1280.736339"/>
  </r>
  <r>
    <x v="137"/>
    <x v="2"/>
    <s v="LandMUS"/>
    <n v="97.460297999999995"/>
    <s v=""/>
    <n v="97.460297999999995"/>
  </r>
  <r>
    <x v="228"/>
    <x v="2"/>
    <s v="LandMWI"/>
    <n v="27190.406212000002"/>
    <s v=""/>
    <n v="27190.406212000002"/>
  </r>
  <r>
    <x v="138"/>
    <x v="2"/>
    <s v="LandMYS"/>
    <n v="63418.885274"/>
    <s v=""/>
    <n v="63418.885274"/>
  </r>
  <r>
    <x v="139"/>
    <x v="2"/>
    <s v="LandMYT"/>
    <n v="44.436014"/>
    <s v=""/>
    <n v="44.436014"/>
  </r>
  <r>
    <x v="140"/>
    <x v="2"/>
    <s v="LandNAM"/>
    <n v="313527.55870499997"/>
    <s v=""/>
    <n v="313527.55870499997"/>
  </r>
  <r>
    <x v="13"/>
    <x v="2"/>
    <s v="LandNCL"/>
    <n v="10413.519002999999"/>
    <s v=""/>
    <n v="10413.519002999999"/>
  </r>
  <r>
    <x v="229"/>
    <x v="2"/>
    <s v="LandNER"/>
    <n v="206105.42936899999"/>
    <s v=""/>
    <n v="206105.42936899999"/>
  </r>
  <r>
    <x v="14"/>
    <x v="2"/>
    <s v="LandNFK"/>
    <n v="19.957518"/>
    <s v=""/>
    <n v="19.957518"/>
  </r>
  <r>
    <x v="141"/>
    <x v="2"/>
    <s v="LandNGA"/>
    <n v="127359.03660399999"/>
    <s v=""/>
    <n v="127359.03660399999"/>
  </r>
  <r>
    <x v="142"/>
    <x v="2"/>
    <s v="LandNIC"/>
    <n v="48104.127519000001"/>
    <s v=""/>
    <n v="48104.127519000001"/>
  </r>
  <r>
    <x v="143"/>
    <x v="2"/>
    <s v="LandNIU"/>
    <n v="53.434437000000003"/>
    <s v=""/>
    <n v="53.434437000000003"/>
  </r>
  <r>
    <x v="144"/>
    <x v="2"/>
    <s v="LandNLD"/>
    <n v="3958.0848390000001"/>
    <n v="0.3402"/>
    <n v="3958.4250390000002"/>
  </r>
  <r>
    <x v="145"/>
    <x v="2"/>
    <s v="LandNOR"/>
    <n v="55973.865573000003"/>
    <s v=""/>
    <n v="55973.865573000003"/>
  </r>
  <r>
    <x v="230"/>
    <x v="2"/>
    <s v="LandNPL"/>
    <n v="34897.918445000003"/>
    <s v=""/>
    <n v="34897.918445000003"/>
  </r>
  <r>
    <x v="15"/>
    <x v="2"/>
    <s v="LandNZL"/>
    <n v="88464.412058999995"/>
    <s v=""/>
    <n v="88464.412058999995"/>
  </r>
  <r>
    <x v="146"/>
    <x v="2"/>
    <s v="LandOMN"/>
    <n v="7985.0357379999996"/>
    <s v=""/>
    <n v="7985.0357379999996"/>
  </r>
  <r>
    <x v="147"/>
    <x v="2"/>
    <s v="LandPAK"/>
    <n v="98288.079765999995"/>
    <s v=""/>
    <n v="98288.079765999995"/>
  </r>
  <r>
    <x v="148"/>
    <x v="2"/>
    <s v="LandPAN"/>
    <n v="15763.294032"/>
    <n v="9.6114119999999996"/>
    <n v="15772.905444"/>
  </r>
  <r>
    <x v="149"/>
    <x v="2"/>
    <s v="LandPCN"/>
    <n v="37.035908999999997"/>
    <s v=""/>
    <n v="37.035908999999997"/>
  </r>
  <r>
    <x v="150"/>
    <x v="2"/>
    <s v="LandPER"/>
    <n v="276772.85742499999"/>
    <s v=""/>
    <n v="276772.85742499999"/>
  </r>
  <r>
    <x v="151"/>
    <x v="2"/>
    <s v="LandPHL"/>
    <n v="45762.234731999997"/>
    <s v=""/>
    <n v="45762.234731999997"/>
  </r>
  <r>
    <x v="16"/>
    <x v="2"/>
    <s v="LandPLW"/>
    <n v="140.309382"/>
    <s v=""/>
    <n v="140.309382"/>
  </r>
  <r>
    <x v="152"/>
    <x v="2"/>
    <s v="LandPNG"/>
    <n v="14330.434251999999"/>
    <s v=""/>
    <n v="14330.434251999999"/>
  </r>
  <r>
    <x v="153"/>
    <x v="2"/>
    <s v="LandPOL"/>
    <n v="123901.055264"/>
    <n v="5.655081"/>
    <n v="123906.710345"/>
  </r>
  <r>
    <x v="154"/>
    <x v="2"/>
    <s v="LandPRI"/>
    <n v="657.21558900000002"/>
    <s v=""/>
    <n v="657.21558900000002"/>
  </r>
  <r>
    <x v="155"/>
    <x v="2"/>
    <s v="LandPRK"/>
    <n v="2975.6498080000001"/>
    <s v=""/>
    <n v="2975.6498080000001"/>
  </r>
  <r>
    <x v="17"/>
    <x v="2"/>
    <s v="LandPRT"/>
    <n v="21114.474009000001"/>
    <s v=""/>
    <n v="21114.474009000001"/>
  </r>
  <r>
    <x v="231"/>
    <x v="2"/>
    <s v="LandPRY"/>
    <n v="57471.345008999997"/>
    <s v=""/>
    <n v="57471.345008999997"/>
  </r>
  <r>
    <x v="232"/>
    <x v="2"/>
    <s v="LandPSE"/>
    <n v="516.76786200000004"/>
    <s v=""/>
    <n v="516.76786200000004"/>
  </r>
  <r>
    <x v="156"/>
    <x v="2"/>
    <s v="LandPYF"/>
    <n v="73.831953999999996"/>
    <s v=""/>
    <n v="73.831953999999996"/>
  </r>
  <r>
    <x v="157"/>
    <x v="2"/>
    <s v="LandQAT"/>
    <n v="1512.8376270000001"/>
    <s v=""/>
    <n v="1512.8376270000001"/>
  </r>
  <r>
    <x v="158"/>
    <x v="2"/>
    <s v="LandREU"/>
    <n v="1600.443033"/>
    <s v=""/>
    <n v="1600.443033"/>
  </r>
  <r>
    <x v="159"/>
    <x v="2"/>
    <s v="LandROU"/>
    <n v="58126.502181000003"/>
    <s v=""/>
    <n v="58126.502181000003"/>
  </r>
  <r>
    <x v="18"/>
    <x v="2"/>
    <s v="LandRUS"/>
    <n v="1637674.6311919999"/>
    <n v="3723.5236989999999"/>
    <n v="1641398.1548909999"/>
  </r>
  <r>
    <x v="233"/>
    <x v="2"/>
    <s v="LandRWA"/>
    <n v="2319.7299509999998"/>
    <s v=""/>
    <n v="2319.7299509999998"/>
  </r>
  <r>
    <x v="160"/>
    <x v="2"/>
    <s v="LandSAU"/>
    <n v="92063.640811999998"/>
    <s v=""/>
    <n v="92063.640811999998"/>
  </r>
  <r>
    <x v="161"/>
    <x v="2"/>
    <s v="LandSDN"/>
    <n v="42697.538413000002"/>
    <s v=""/>
    <n v="42697.538413000002"/>
  </r>
  <r>
    <x v="162"/>
    <x v="2"/>
    <s v="LandSEN"/>
    <n v="50179.220292999998"/>
    <s v=""/>
    <n v="50179.220292999998"/>
  </r>
  <r>
    <x v="163"/>
    <x v="2"/>
    <s v="LandSGP"/>
    <n v="33.585431"/>
    <s v=""/>
    <n v="33.585431"/>
  </r>
  <r>
    <x v="19"/>
    <x v="2"/>
    <s v="LandSGS"/>
    <n v="3971.6926870000002"/>
    <s v=""/>
    <n v="3971.6926870000002"/>
  </r>
  <r>
    <x v="20"/>
    <x v="2"/>
    <s v="LandSHN"/>
    <n v="157.13780299999999"/>
    <s v=""/>
    <n v="157.13780299999999"/>
  </r>
  <r>
    <x v="164"/>
    <x v="2"/>
    <s v="LandSJM"/>
    <n v="40092.213273000001"/>
    <s v=""/>
    <n v="40092.213273000001"/>
  </r>
  <r>
    <x v="165"/>
    <x v="2"/>
    <s v="LandSLB"/>
    <n v="645.26336000000003"/>
    <s v=""/>
    <n v="645.26336000000003"/>
  </r>
  <r>
    <x v="166"/>
    <x v="2"/>
    <s v="LandSLE"/>
    <n v="6824.7161299999998"/>
    <s v=""/>
    <n v="6824.7161299999998"/>
  </r>
  <r>
    <x v="167"/>
    <x v="2"/>
    <s v="LandSLV"/>
    <n v="1805.5720690000001"/>
    <s v=""/>
    <n v="1805.5720690000001"/>
  </r>
  <r>
    <x v="168"/>
    <x v="2"/>
    <s v="LandSPM"/>
    <n v="7.1631260000000001"/>
    <s v=""/>
    <n v="7.1631260000000001"/>
  </r>
  <r>
    <x v="234"/>
    <x v="2"/>
    <s v="LandSRB"/>
    <n v="6687.2285439999996"/>
    <s v=""/>
    <n v="6687.2285439999996"/>
  </r>
  <r>
    <x v="235"/>
    <x v="2"/>
    <s v="LandSSD"/>
    <n v="98214.484842999998"/>
    <s v=""/>
    <n v="98214.484842999998"/>
  </r>
  <r>
    <x v="169"/>
    <x v="2"/>
    <s v="LandSTP"/>
    <n v="289.41698100000002"/>
    <s v=""/>
    <n v="289.41698100000002"/>
  </r>
  <r>
    <x v="170"/>
    <x v="2"/>
    <s v="LandSUR"/>
    <n v="21425.691856000001"/>
    <s v=""/>
    <n v="21425.691856000001"/>
  </r>
  <r>
    <x v="236"/>
    <x v="2"/>
    <s v="LandSVK"/>
    <n v="18393.141113000001"/>
    <n v="2.2587980000000001"/>
    <n v="18395.399911"/>
  </r>
  <r>
    <x v="171"/>
    <x v="2"/>
    <s v="LandSVN"/>
    <n v="10889.594843999999"/>
    <s v=""/>
    <n v="10889.594843999999"/>
  </r>
  <r>
    <x v="172"/>
    <x v="2"/>
    <s v="LandSWE"/>
    <n v="65886.874106999996"/>
    <n v="19.003112999999999"/>
    <n v="65905.877219999995"/>
  </r>
  <r>
    <x v="237"/>
    <x v="2"/>
    <s v="LandSWZ"/>
    <n v="733.8288"/>
    <s v=""/>
    <n v="733.8288"/>
  </r>
  <r>
    <x v="174"/>
    <x v="2"/>
    <s v="LandSYC"/>
    <n v="204.940956"/>
    <s v=""/>
    <n v="204.940956"/>
  </r>
  <r>
    <x v="175"/>
    <x v="2"/>
    <s v="LandSYR"/>
    <n v="1292.5675570000001"/>
    <s v=""/>
    <n v="1292.5675570000001"/>
  </r>
  <r>
    <x v="176"/>
    <x v="2"/>
    <s v="LandTCA"/>
    <n v="451.73448300000001"/>
    <s v=""/>
    <n v="451.73448300000001"/>
  </r>
  <r>
    <x v="238"/>
    <x v="2"/>
    <s v="LandTCD"/>
    <n v="259841.817644"/>
    <s v=""/>
    <n v="259841.817644"/>
  </r>
  <r>
    <x v="177"/>
    <x v="2"/>
    <s v="LandTGO"/>
    <n v="15876.869296000001"/>
    <s v=""/>
    <n v="15876.869296000001"/>
  </r>
  <r>
    <x v="178"/>
    <x v="2"/>
    <s v="LandTHA"/>
    <n v="97391.378190000003"/>
    <s v=""/>
    <n v="97391.378190000003"/>
  </r>
  <r>
    <x v="239"/>
    <x v="2"/>
    <s v="LandTJK"/>
    <n v="31690.098432999999"/>
    <s v=""/>
    <n v="31690.098432999999"/>
  </r>
  <r>
    <x v="179"/>
    <x v="2"/>
    <s v="LandTKL"/>
    <n v="0.99831000000000003"/>
    <s v=""/>
    <n v="0.99831000000000003"/>
  </r>
  <r>
    <x v="180"/>
    <x v="2"/>
    <s v="LandTKM"/>
    <n v="15336.337331000001"/>
    <s v=""/>
    <n v="15336.337331000001"/>
  </r>
  <r>
    <x v="181"/>
    <x v="2"/>
    <s v="LandTLS"/>
    <n v="1959.47361"/>
    <s v=""/>
    <n v="1959.47361"/>
  </r>
  <r>
    <x v="182"/>
    <x v="2"/>
    <s v="LandTON"/>
    <n v="121.971998"/>
    <s v=""/>
    <n v="121.971998"/>
  </r>
  <r>
    <x v="183"/>
    <x v="2"/>
    <s v="LandTTO"/>
    <n v="1594.8368290000001"/>
    <s v=""/>
    <n v="1594.8368290000001"/>
  </r>
  <r>
    <x v="184"/>
    <x v="2"/>
    <s v="LandTUN"/>
    <n v="12286.017722000001"/>
    <s v=""/>
    <n v="12286.017722000001"/>
  </r>
  <r>
    <x v="185"/>
    <x v="2"/>
    <s v="LandTUR"/>
    <n v="1709.1031640000001"/>
    <s v=""/>
    <n v="1709.1031640000001"/>
  </r>
  <r>
    <x v="21"/>
    <x v="2"/>
    <s v="LandTUV"/>
    <n v="0.81558699999999995"/>
    <s v=""/>
    <n v="0.81558699999999995"/>
  </r>
  <r>
    <x v="186"/>
    <x v="2"/>
    <s v="LandTWN"/>
    <n v="7145.8812129999997"/>
    <s v=""/>
    <n v="7145.8812129999997"/>
  </r>
  <r>
    <x v="187"/>
    <x v="2"/>
    <s v="LandTZA"/>
    <n v="361592.53418900003"/>
    <s v=""/>
    <n v="361592.53418900003"/>
  </r>
  <r>
    <x v="240"/>
    <x v="2"/>
    <s v="LandUGA"/>
    <n v="39058.748535999999"/>
    <s v=""/>
    <n v="39058.748535999999"/>
  </r>
  <r>
    <x v="188"/>
    <x v="2"/>
    <s v="LandUKR"/>
    <n v="23854.955625999999"/>
    <s v=""/>
    <n v="23854.955625999999"/>
  </r>
  <r>
    <x v="22"/>
    <x v="2"/>
    <s v="LandUMI"/>
    <n v="363.49791099999999"/>
    <s v=""/>
    <n v="363.49791099999999"/>
  </r>
  <r>
    <x v="189"/>
    <x v="2"/>
    <s v="LandURY"/>
    <n v="6150.0975930000004"/>
    <s v=""/>
    <n v="6150.0975930000004"/>
  </r>
  <r>
    <x v="23"/>
    <x v="2"/>
    <s v="LandUSA"/>
    <n v="1230743.831155"/>
    <n v="2419.6554209999999"/>
    <n v="1233163.486576"/>
  </r>
  <r>
    <x v="241"/>
    <x v="2"/>
    <s v="LandUZB"/>
    <n v="15199.754718"/>
    <n v="0.94268600000000002"/>
    <n v="15200.697404"/>
  </r>
  <r>
    <x v="190"/>
    <x v="2"/>
    <s v="LandVCT"/>
    <n v="91.898910000000001"/>
    <s v=""/>
    <n v="91.898910000000001"/>
  </r>
  <r>
    <x v="191"/>
    <x v="2"/>
    <s v="LandVEN"/>
    <n v="496700.96400199999"/>
    <s v=""/>
    <n v="496700.96400199999"/>
  </r>
  <r>
    <x v="192"/>
    <x v="2"/>
    <s v="LandVGB"/>
    <n v="15.995539000000001"/>
    <s v=""/>
    <n v="15.995539000000001"/>
  </r>
  <r>
    <x v="193"/>
    <x v="2"/>
    <s v="LandVIR"/>
    <n v="51.815837000000002"/>
    <s v=""/>
    <n v="51.815837000000002"/>
  </r>
  <r>
    <x v="194"/>
    <x v="2"/>
    <s v="LandVNM"/>
    <n v="24994.323004000002"/>
    <s v=""/>
    <n v="24994.323004000002"/>
  </r>
  <r>
    <x v="195"/>
    <x v="2"/>
    <s v="LandVUT"/>
    <n v="528.22224300000005"/>
    <s v=""/>
    <n v="528.22224300000005"/>
  </r>
  <r>
    <x v="242"/>
    <x v="2"/>
    <s v="LandWLF"/>
    <n v="0.30167899999999997"/>
    <s v=""/>
    <n v="0.30167899999999997"/>
  </r>
  <r>
    <x v="196"/>
    <x v="2"/>
    <s v="LandWSM"/>
    <n v="212.69533000000001"/>
    <s v=""/>
    <n v="212.69533000000001"/>
  </r>
  <r>
    <x v="197"/>
    <x v="2"/>
    <s v="LandYEM"/>
    <n v="3519.5931030000002"/>
    <s v=""/>
    <n v="3519.5931030000002"/>
  </r>
  <r>
    <x v="24"/>
    <x v="2"/>
    <s v="LandZAF"/>
    <n v="97754.131936999998"/>
    <n v="171.58703"/>
    <n v="97925.718966999993"/>
  </r>
  <r>
    <x v="243"/>
    <x v="2"/>
    <s v="LandZMB"/>
    <n v="286160.31351100001"/>
    <n v="0.81612499999999999"/>
    <n v="286161.12963600003"/>
  </r>
  <r>
    <x v="244"/>
    <x v="2"/>
    <s v="LandZWE"/>
    <n v="106829.25287900001"/>
    <n v="7.8151799999999998"/>
    <n v="106837.068059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0">
  <r>
    <n v="118"/>
    <x v="0"/>
    <x v="0"/>
    <s v="LandAFG"/>
    <n v="597.98849900000005"/>
    <s v=""/>
    <n v="597.98849900000005"/>
  </r>
  <r>
    <n v="4"/>
    <x v="1"/>
    <x v="1"/>
    <s v="EEZAGO"/>
    <n v="19.751235999999999"/>
    <s v=""/>
    <n v="19.751235999999999"/>
  </r>
  <r>
    <n v="119"/>
    <x v="0"/>
    <x v="1"/>
    <s v="LandAGO"/>
    <n v="32400.494987999999"/>
    <s v=""/>
    <n v="32400.494987999999"/>
  </r>
  <r>
    <n v="5"/>
    <x v="1"/>
    <x v="2"/>
    <s v="EEZALB"/>
    <n v="42.889141000000002"/>
    <s v=""/>
    <n v="42.889141000000002"/>
  </r>
  <r>
    <n v="120"/>
    <x v="0"/>
    <x v="2"/>
    <s v="LandALB"/>
    <n v="45.148125"/>
    <s v=""/>
    <n v="45.148125"/>
  </r>
  <r>
    <n v="121"/>
    <x v="0"/>
    <x v="3"/>
    <s v="LandAND"/>
    <n v="26.105938999999999"/>
    <s v=""/>
    <n v="26.105938999999999"/>
  </r>
  <r>
    <n v="6"/>
    <x v="1"/>
    <x v="4"/>
    <s v="EEZARE"/>
    <n v="2157.7737240000001"/>
    <s v=""/>
    <n v="2157.7737240000001"/>
  </r>
  <r>
    <n v="122"/>
    <x v="0"/>
    <x v="4"/>
    <s v="LandARE"/>
    <n v="8709.8285660000001"/>
    <s v=""/>
    <n v="8709.8285660000001"/>
  </r>
  <r>
    <n v="7"/>
    <x v="1"/>
    <x v="5"/>
    <s v="EEZARG"/>
    <n v="2419.27756"/>
    <s v=""/>
    <n v="2419.27756"/>
  </r>
  <r>
    <n v="123"/>
    <x v="0"/>
    <x v="5"/>
    <s v="LandARG"/>
    <n v="64067.96617"/>
    <s v=""/>
    <n v="64067.96617"/>
  </r>
  <r>
    <n v="124"/>
    <x v="0"/>
    <x v="6"/>
    <s v="LandARM"/>
    <n v="3445.371044"/>
    <s v=""/>
    <n v="3445.371044"/>
  </r>
  <r>
    <n v="8"/>
    <x v="1"/>
    <x v="7"/>
    <s v="EEZAUS"/>
    <n v="379168.487853"/>
    <s v=""/>
    <n v="379168.487853"/>
  </r>
  <r>
    <n v="125"/>
    <x v="0"/>
    <x v="7"/>
    <s v="LandAUS"/>
    <n v="303142.44556899997"/>
    <s v=""/>
    <n v="303142.44556899997"/>
  </r>
  <r>
    <n v="126"/>
    <x v="0"/>
    <x v="8"/>
    <s v="LandAUT"/>
    <n v="584.60588499999994"/>
    <s v=""/>
    <n v="584.60588499999994"/>
  </r>
  <r>
    <n v="9"/>
    <x v="1"/>
    <x v="9"/>
    <s v="EEZAZE"/>
    <n v="29.971197"/>
    <s v=""/>
    <n v="29.971197"/>
  </r>
  <r>
    <n v="127"/>
    <x v="0"/>
    <x v="9"/>
    <s v="LandAZE"/>
    <n v="3351.484434"/>
    <s v=""/>
    <n v="3351.484434"/>
  </r>
  <r>
    <n v="128"/>
    <x v="0"/>
    <x v="10"/>
    <s v="LandBDI"/>
    <n v="1422.092359"/>
    <s v=""/>
    <n v="1422.092359"/>
  </r>
  <r>
    <n v="129"/>
    <x v="0"/>
    <x v="11"/>
    <s v="LandBEN"/>
    <n v="11330.993428"/>
    <s v=""/>
    <n v="11330.993428"/>
  </r>
  <r>
    <n v="130"/>
    <x v="0"/>
    <x v="12"/>
    <s v="LandBFA"/>
    <n v="4959.1230729999997"/>
    <s v=""/>
    <n v="4959.1230729999997"/>
  </r>
  <r>
    <n v="10"/>
    <x v="1"/>
    <x v="13"/>
    <s v="EEZBGD"/>
    <n v="738.14399500000002"/>
    <s v=""/>
    <n v="738.14399500000002"/>
  </r>
  <r>
    <n v="131"/>
    <x v="0"/>
    <x v="13"/>
    <s v="LandBGD"/>
    <n v="931.396884"/>
    <s v=""/>
    <n v="931.396884"/>
  </r>
  <r>
    <n v="11"/>
    <x v="1"/>
    <x v="14"/>
    <s v="EEZBGR"/>
    <n v="8.2527880000000007"/>
    <s v=""/>
    <n v="8.2527880000000007"/>
  </r>
  <r>
    <n v="132"/>
    <x v="0"/>
    <x v="14"/>
    <s v="LandBGR"/>
    <n v="4708.7882680000002"/>
    <s v=""/>
    <n v="4708.7882680000002"/>
  </r>
  <r>
    <n v="12"/>
    <x v="1"/>
    <x v="15"/>
    <s v="EEZBHS"/>
    <n v="3460.290418"/>
    <s v=""/>
    <n v="3460.290418"/>
  </r>
  <r>
    <n v="133"/>
    <x v="0"/>
    <x v="15"/>
    <s v="LandBHS"/>
    <n v="4215.6724480000003"/>
    <s v=""/>
    <n v="4215.6724480000003"/>
  </r>
  <r>
    <n v="134"/>
    <x v="0"/>
    <x v="16"/>
    <s v="LandBIH"/>
    <n v="692.468616"/>
    <s v=""/>
    <n v="692.468616"/>
  </r>
  <r>
    <n v="135"/>
    <x v="0"/>
    <x v="17"/>
    <s v="LandBLR"/>
    <n v="3914.3771649999999"/>
    <n v="120.907904"/>
    <n v="4035.285069"/>
  </r>
  <r>
    <n v="13"/>
    <x v="1"/>
    <x v="18"/>
    <s v="EEZBLZ"/>
    <n v="2442.620226"/>
    <s v=""/>
    <n v="2442.620226"/>
  </r>
  <r>
    <n v="136"/>
    <x v="0"/>
    <x v="18"/>
    <s v="LandBLZ"/>
    <n v="7982.9252800000004"/>
    <s v=""/>
    <n v="7982.9252800000004"/>
  </r>
  <r>
    <n v="137"/>
    <x v="0"/>
    <x v="19"/>
    <s v="LandBOL"/>
    <n v="155395.23702500001"/>
    <s v=""/>
    <n v="155395.23702500001"/>
  </r>
  <r>
    <n v="14"/>
    <x v="1"/>
    <x v="20"/>
    <s v="EEZBRA"/>
    <n v="18353.713564000001"/>
    <s v=""/>
    <n v="18353.713564000001"/>
  </r>
  <r>
    <n v="138"/>
    <x v="0"/>
    <x v="20"/>
    <s v="LandBRA"/>
    <n v="954453.46753699996"/>
    <s v=""/>
    <n v="954453.46753699996"/>
  </r>
  <r>
    <n v="139"/>
    <x v="0"/>
    <x v="21"/>
    <s v="LandBTN"/>
    <n v="15508.712798"/>
    <s v=""/>
    <n v="15508.712798"/>
  </r>
  <r>
    <n v="140"/>
    <x v="0"/>
    <x v="22"/>
    <s v="LandBWA"/>
    <n v="111968.285596"/>
    <s v=""/>
    <n v="111968.285596"/>
  </r>
  <r>
    <n v="141"/>
    <x v="0"/>
    <x v="23"/>
    <s v="LandCAF"/>
    <n v="38632.056606999999"/>
    <n v="3.5769999999999999E-3"/>
    <n v="38632.060184000002"/>
  </r>
  <r>
    <n v="15"/>
    <x v="1"/>
    <x v="24"/>
    <s v="EEZCAN"/>
    <n v="7843.3389880000004"/>
    <s v=""/>
    <n v="7843.3389880000004"/>
  </r>
  <r>
    <n v="142"/>
    <x v="0"/>
    <x v="24"/>
    <s v="LandCAN"/>
    <n v="329964.75467900001"/>
    <n v="9405.0230759999995"/>
    <n v="339369.77775499999"/>
  </r>
  <r>
    <n v="143"/>
    <x v="0"/>
    <x v="25"/>
    <s v="LandCHE"/>
    <n v="2602.8595869999999"/>
    <n v="7.9362719999999998"/>
    <n v="2610.7958589999998"/>
  </r>
  <r>
    <n v="16"/>
    <x v="1"/>
    <x v="26"/>
    <s v="EEZCHL"/>
    <n v="1282.7606109999999"/>
    <s v=""/>
    <n v="1282.7606109999999"/>
  </r>
  <r>
    <n v="144"/>
    <x v="0"/>
    <x v="26"/>
    <s v="LandCHL"/>
    <n v="43637.924926"/>
    <s v=""/>
    <n v="43637.924926"/>
  </r>
  <r>
    <n v="17"/>
    <x v="1"/>
    <x v="27"/>
    <s v="EEZCHN"/>
    <n v="832.71262100000001"/>
    <s v=""/>
    <n v="832.71262100000001"/>
  </r>
  <r>
    <n v="145"/>
    <x v="0"/>
    <x v="27"/>
    <s v="LandCHN"/>
    <n v="200412.80468199999"/>
    <s v=""/>
    <n v="200412.80468199999"/>
  </r>
  <r>
    <n v="18"/>
    <x v="1"/>
    <x v="28"/>
    <s v="EEZCIV"/>
    <n v="3.7230910000000002"/>
    <s v=""/>
    <n v="3.7230910000000002"/>
  </r>
  <r>
    <n v="146"/>
    <x v="0"/>
    <x v="28"/>
    <s v="LandCIV"/>
    <n v="17647.958551"/>
    <s v=""/>
    <n v="17647.958551"/>
  </r>
  <r>
    <n v="147"/>
    <x v="0"/>
    <x v="29"/>
    <s v="LandCMR"/>
    <n v="34186.880676000001"/>
    <n v="8.8960999999999998E-2"/>
    <n v="34186.969637000002"/>
  </r>
  <r>
    <n v="19"/>
    <x v="1"/>
    <x v="30"/>
    <s v="EEZCOD"/>
    <n v="31.363658999999998"/>
    <s v=""/>
    <n v="31.363658999999998"/>
  </r>
  <r>
    <n v="148"/>
    <x v="0"/>
    <x v="30"/>
    <s v="LandCOD"/>
    <n v="158805.58118199999"/>
    <s v=""/>
    <n v="158805.58118199999"/>
  </r>
  <r>
    <n v="20"/>
    <x v="1"/>
    <x v="31"/>
    <s v="EEZCOG"/>
    <n v="1197.460769"/>
    <s v=""/>
    <n v="1197.460769"/>
  </r>
  <r>
    <n v="149"/>
    <x v="0"/>
    <x v="31"/>
    <s v="LandCOG"/>
    <n v="33625.122176999997"/>
    <n v="5.9752939999999999"/>
    <n v="33631.097471000001"/>
  </r>
  <r>
    <n v="21"/>
    <x v="1"/>
    <x v="32"/>
    <s v="EEZCOL"/>
    <n v="32065.614463999998"/>
    <s v=""/>
    <n v="32065.614463999998"/>
  </r>
  <r>
    <n v="150"/>
    <x v="0"/>
    <x v="32"/>
    <s v="LandCOL"/>
    <n v="132998.553373"/>
    <s v=""/>
    <n v="132998.553373"/>
  </r>
  <r>
    <n v="151"/>
    <x v="0"/>
    <x v="33"/>
    <s v="LandCPV"/>
    <n v="102.41791600000001"/>
    <s v=""/>
    <n v="102.41791600000001"/>
  </r>
  <r>
    <n v="22"/>
    <x v="1"/>
    <x v="34"/>
    <s v="EEZCRI"/>
    <n v="3891.3432269999998"/>
    <s v=""/>
    <n v="3891.3432269999998"/>
  </r>
  <r>
    <n v="152"/>
    <x v="0"/>
    <x v="34"/>
    <s v="LandCRI"/>
    <n v="9104.2927540000001"/>
    <n v="796.47404400000005"/>
    <n v="9900.7667980000006"/>
  </r>
  <r>
    <n v="23"/>
    <x v="1"/>
    <x v="35"/>
    <s v="EEZCYP"/>
    <n v="4.5083999999999999E-2"/>
    <s v=""/>
    <n v="4.5083999999999999E-2"/>
  </r>
  <r>
    <n v="153"/>
    <x v="0"/>
    <x v="35"/>
    <s v="LandCYP"/>
    <n v="1157.1392049999999"/>
    <s v=""/>
    <n v="1157.1392049999999"/>
  </r>
  <r>
    <n v="154"/>
    <x v="0"/>
    <x v="36"/>
    <s v="LandCZE"/>
    <n v="7498.7530129999996"/>
    <s v=""/>
    <n v="7498.7530129999996"/>
  </r>
  <r>
    <n v="24"/>
    <x v="1"/>
    <x v="37"/>
    <s v="EEZDEU"/>
    <n v="8265.1436589999994"/>
    <s v=""/>
    <n v="8265.1436589999994"/>
  </r>
  <r>
    <n v="155"/>
    <x v="0"/>
    <x v="37"/>
    <s v="LandDEU"/>
    <n v="2011.8299259999999"/>
    <s v=""/>
    <n v="2011.8299259999999"/>
  </r>
  <r>
    <n v="156"/>
    <x v="0"/>
    <x v="38"/>
    <s v="LandDMA"/>
    <n v="67.392446000000007"/>
    <s v=""/>
    <n v="67.392446000000007"/>
  </r>
  <r>
    <n v="25"/>
    <x v="1"/>
    <x v="39"/>
    <s v="EEZDNK"/>
    <n v="4100.0459739999997"/>
    <s v=""/>
    <n v="4100.0459739999997"/>
  </r>
  <r>
    <n v="157"/>
    <x v="0"/>
    <x v="39"/>
    <s v="LandDNK"/>
    <n v="2991.2451270000001"/>
    <s v=""/>
    <n v="2991.2451270000001"/>
  </r>
  <r>
    <n v="26"/>
    <x v="1"/>
    <x v="40"/>
    <s v="EEZDOM"/>
    <n v="1471.48947"/>
    <s v=""/>
    <n v="1471.48947"/>
  </r>
  <r>
    <n v="158"/>
    <x v="0"/>
    <x v="40"/>
    <s v="LandDOM"/>
    <n v="7154.4220340000002"/>
    <s v=""/>
    <n v="7154.4220340000002"/>
  </r>
  <r>
    <n v="159"/>
    <x v="0"/>
    <x v="41"/>
    <s v="LandDZA"/>
    <n v="144306.48575600001"/>
    <s v=""/>
    <n v="144306.48575600001"/>
  </r>
  <r>
    <n v="27"/>
    <x v="1"/>
    <x v="42"/>
    <s v="EEZECU"/>
    <n v="139291.10046399999"/>
    <s v=""/>
    <n v="139291.10046399999"/>
  </r>
  <r>
    <n v="160"/>
    <x v="0"/>
    <x v="42"/>
    <s v="LandECU"/>
    <n v="48203.619272000004"/>
    <s v=""/>
    <n v="48203.619272000004"/>
  </r>
  <r>
    <n v="28"/>
    <x v="1"/>
    <x v="43"/>
    <s v="EEZEGY"/>
    <n v="11046.304756"/>
    <s v=""/>
    <n v="11046.304756"/>
  </r>
  <r>
    <n v="161"/>
    <x v="0"/>
    <x v="43"/>
    <s v="LandEGY"/>
    <n v="76110.326841999995"/>
    <s v=""/>
    <n v="76110.326841999995"/>
  </r>
  <r>
    <n v="29"/>
    <x v="1"/>
    <x v="44"/>
    <s v="EEZESP"/>
    <n v="656.65706399999999"/>
    <s v=""/>
    <n v="656.65706399999999"/>
  </r>
  <r>
    <n v="162"/>
    <x v="0"/>
    <x v="44"/>
    <s v="LandESP"/>
    <n v="13569.560074000001"/>
    <n v="4.0402279999999999"/>
    <n v="13573.600302000001"/>
  </r>
  <r>
    <n v="30"/>
    <x v="1"/>
    <x v="45"/>
    <s v="EEZEST"/>
    <n v="1158.202759"/>
    <s v=""/>
    <n v="1158.202759"/>
  </r>
  <r>
    <n v="163"/>
    <x v="0"/>
    <x v="45"/>
    <s v="LandEST"/>
    <n v="3256.8487049999999"/>
    <s v=""/>
    <n v="3256.8487049999999"/>
  </r>
  <r>
    <n v="164"/>
    <x v="0"/>
    <x v="46"/>
    <s v="LandETH"/>
    <n v="34834.273463999998"/>
    <s v=""/>
    <n v="34834.273463999998"/>
  </r>
  <r>
    <n v="31"/>
    <x v="1"/>
    <x v="47"/>
    <s v="EEZFIN"/>
    <n v="1340.754144"/>
    <n v="1670.7811489999999"/>
    <n v="3011.5352929999999"/>
  </r>
  <r>
    <n v="165"/>
    <x v="0"/>
    <x v="47"/>
    <s v="LandFIN"/>
    <n v="27293.270981999998"/>
    <n v="281.01450899999998"/>
    <n v="27574.285490999999"/>
  </r>
  <r>
    <n v="32"/>
    <x v="1"/>
    <x v="48"/>
    <s v="EEZFJI"/>
    <n v="111.434696"/>
    <s v=""/>
    <n v="111.434696"/>
  </r>
  <r>
    <n v="166"/>
    <x v="0"/>
    <x v="48"/>
    <s v="LandFJI"/>
    <n v="11.103878"/>
    <s v=""/>
    <n v="11.103878"/>
  </r>
  <r>
    <n v="33"/>
    <x v="1"/>
    <x v="49"/>
    <s v="EEZFRA"/>
    <n v="113.230769"/>
    <s v=""/>
    <n v="113.230769"/>
  </r>
  <r>
    <n v="167"/>
    <x v="0"/>
    <x v="49"/>
    <s v="LandFRA"/>
    <n v="4966.7259379999996"/>
    <n v="27.846471000000001"/>
    <n v="4994.5724089999994"/>
  </r>
  <r>
    <n v="34"/>
    <x v="1"/>
    <x v="50"/>
    <s v="EEZGAB"/>
    <n v="1408.6875769999999"/>
    <s v=""/>
    <n v="1408.6875769999999"/>
  </r>
  <r>
    <n v="168"/>
    <x v="0"/>
    <x v="50"/>
    <s v="LandGAB"/>
    <n v="28707.11162"/>
    <s v=""/>
    <n v="28707.11162"/>
  </r>
  <r>
    <n v="1"/>
    <x v="2"/>
    <x v="51"/>
    <s v="ABNJGBR"/>
    <n v="15853.393875"/>
    <s v=""/>
    <n v="15853.393875"/>
  </r>
  <r>
    <n v="35"/>
    <x v="1"/>
    <x v="51"/>
    <s v="EEZGBR"/>
    <n v="112575.510188"/>
    <s v=""/>
    <n v="112575.510188"/>
  </r>
  <r>
    <n v="169"/>
    <x v="0"/>
    <x v="51"/>
    <s v="LandGBR"/>
    <n v="27457.600861999999"/>
    <s v=""/>
    <n v="27457.600861999999"/>
  </r>
  <r>
    <n v="36"/>
    <x v="1"/>
    <x v="52"/>
    <s v="EEZGEO"/>
    <n v="152.96190200000001"/>
    <s v=""/>
    <n v="152.96190200000001"/>
  </r>
  <r>
    <n v="170"/>
    <x v="0"/>
    <x v="52"/>
    <s v="LandGEO"/>
    <n v="4920.2930850000002"/>
    <s v=""/>
    <n v="4920.2930850000002"/>
  </r>
  <r>
    <n v="37"/>
    <x v="1"/>
    <x v="53"/>
    <s v="EEZGHA"/>
    <n v="218.29003499999999"/>
    <s v=""/>
    <n v="218.29003499999999"/>
  </r>
  <r>
    <n v="171"/>
    <x v="0"/>
    <x v="53"/>
    <s v="LandGHA"/>
    <n v="2627.9757249999998"/>
    <s v=""/>
    <n v="2627.9757249999998"/>
  </r>
  <r>
    <n v="38"/>
    <x v="1"/>
    <x v="54"/>
    <s v="EEZGIN"/>
    <n v="450.56102900000002"/>
    <s v=""/>
    <n v="450.56102900000002"/>
  </r>
  <r>
    <n v="172"/>
    <x v="0"/>
    <x v="54"/>
    <s v="LandGIN"/>
    <n v="14861.027759000001"/>
    <s v=""/>
    <n v="14861.027759000001"/>
  </r>
  <r>
    <n v="39"/>
    <x v="1"/>
    <x v="55"/>
    <s v="EEZGMB"/>
    <n v="15.848758999999999"/>
    <s v=""/>
    <n v="15.848758999999999"/>
  </r>
  <r>
    <n v="173"/>
    <x v="0"/>
    <x v="55"/>
    <s v="LandGMB"/>
    <n v="439.34799600000002"/>
    <s v=""/>
    <n v="439.34799600000002"/>
  </r>
  <r>
    <n v="40"/>
    <x v="1"/>
    <x v="56"/>
    <s v="EEZGNB"/>
    <n v="2108.8626530000001"/>
    <s v=""/>
    <n v="2108.8626530000001"/>
  </r>
  <r>
    <n v="174"/>
    <x v="0"/>
    <x v="56"/>
    <s v="LandGNB"/>
    <n v="2195.7134689999998"/>
    <s v=""/>
    <n v="2195.7134689999998"/>
  </r>
  <r>
    <n v="41"/>
    <x v="1"/>
    <x v="57"/>
    <s v="EEZGNQ"/>
    <n v="6.8506819999999999"/>
    <s v=""/>
    <n v="6.8506819999999999"/>
  </r>
  <r>
    <n v="175"/>
    <x v="0"/>
    <x v="57"/>
    <s v="LandGNQ"/>
    <n v="3123.6906359999998"/>
    <s v=""/>
    <n v="3123.6906359999998"/>
  </r>
  <r>
    <n v="42"/>
    <x v="1"/>
    <x v="58"/>
    <s v="EEZGRC"/>
    <n v="408.34294699999998"/>
    <s v=""/>
    <n v="408.34294699999998"/>
  </r>
  <r>
    <n v="176"/>
    <x v="0"/>
    <x v="58"/>
    <s v="LandGRC"/>
    <n v="1857.3983020000001"/>
    <s v=""/>
    <n v="1857.3983020000001"/>
  </r>
  <r>
    <n v="43"/>
    <x v="1"/>
    <x v="59"/>
    <s v="EEZGRD"/>
    <n v="0.22422500000000001"/>
    <s v=""/>
    <n v="0.22422500000000001"/>
  </r>
  <r>
    <n v="177"/>
    <x v="0"/>
    <x v="59"/>
    <s v="LandGRD"/>
    <n v="9.543075"/>
    <s v=""/>
    <n v="9.543075"/>
  </r>
  <r>
    <n v="44"/>
    <x v="1"/>
    <x v="60"/>
    <s v="EEZGRL"/>
    <n v="402.139927"/>
    <s v=""/>
    <n v="402.139927"/>
  </r>
  <r>
    <n v="178"/>
    <x v="0"/>
    <x v="60"/>
    <s v="LandGRL"/>
    <n v="5749.9269759999997"/>
    <s v=""/>
    <n v="5749.9269759999997"/>
  </r>
  <r>
    <n v="45"/>
    <x v="1"/>
    <x v="61"/>
    <s v="EEZGTM"/>
    <n v="1026.826695"/>
    <s v=""/>
    <n v="1026.826695"/>
  </r>
  <r>
    <n v="179"/>
    <x v="0"/>
    <x v="61"/>
    <s v="LandGTM"/>
    <n v="11453.594977999999"/>
    <s v=""/>
    <n v="11453.594977999999"/>
  </r>
  <r>
    <n v="180"/>
    <x v="0"/>
    <x v="62"/>
    <s v="LandGUF"/>
    <n v="20378.743182999999"/>
    <s v=""/>
    <n v="20378.743182999999"/>
  </r>
  <r>
    <n v="46"/>
    <x v="1"/>
    <x v="63"/>
    <s v="EEZGUY"/>
    <n v="17.404509000000001"/>
    <s v=""/>
    <n v="17.404509000000001"/>
  </r>
  <r>
    <n v="181"/>
    <x v="0"/>
    <x v="63"/>
    <s v="LandGUY"/>
    <n v="14712.793384000001"/>
    <s v=""/>
    <n v="14712.793384000001"/>
  </r>
  <r>
    <n v="47"/>
    <x v="1"/>
    <x v="64"/>
    <s v="EEZHMD"/>
    <n v="6050.480012"/>
    <s v=""/>
    <n v="6050.480012"/>
  </r>
  <r>
    <n v="182"/>
    <x v="0"/>
    <x v="64"/>
    <s v="LandHMD"/>
    <n v="391.19890400000003"/>
    <s v=""/>
    <n v="391.19890400000003"/>
  </r>
  <r>
    <n v="48"/>
    <x v="1"/>
    <x v="65"/>
    <s v="EEZHND"/>
    <n v="505.21182900000002"/>
    <s v=""/>
    <n v="505.21182900000002"/>
  </r>
  <r>
    <n v="183"/>
    <x v="0"/>
    <x v="65"/>
    <s v="LandHND"/>
    <n v="17848.429278"/>
    <s v=""/>
    <n v="17848.429278"/>
  </r>
  <r>
    <n v="49"/>
    <x v="1"/>
    <x v="66"/>
    <s v="EEZHRV"/>
    <n v="383.491263"/>
    <s v=""/>
    <n v="383.491263"/>
  </r>
  <r>
    <n v="184"/>
    <x v="0"/>
    <x v="66"/>
    <s v="LandHRV"/>
    <n v="4710.2956119999999"/>
    <s v=""/>
    <n v="4710.2956119999999"/>
  </r>
  <r>
    <n v="185"/>
    <x v="0"/>
    <x v="67"/>
    <s v="LandHTI"/>
    <n v="214.41611800000001"/>
    <s v=""/>
    <n v="214.41611800000001"/>
  </r>
  <r>
    <n v="186"/>
    <x v="0"/>
    <x v="68"/>
    <s v="LandHUN"/>
    <n v="710.51912100000004"/>
    <n v="50.900812999999999"/>
    <n v="761.41993400000001"/>
  </r>
  <r>
    <n v="50"/>
    <x v="1"/>
    <x v="69"/>
    <s v="EEZIDN"/>
    <n v="4776.1067800000001"/>
    <s v=""/>
    <n v="4776.1067800000001"/>
  </r>
  <r>
    <n v="187"/>
    <x v="0"/>
    <x v="69"/>
    <s v="LandIDN"/>
    <n v="135466.513859"/>
    <s v=""/>
    <n v="135466.513859"/>
  </r>
  <r>
    <n v="51"/>
    <x v="1"/>
    <x v="70"/>
    <s v="EEZIND"/>
    <n v="1415.361167"/>
    <s v=""/>
    <n v="1415.361167"/>
  </r>
  <r>
    <n v="188"/>
    <x v="0"/>
    <x v="70"/>
    <s v="LandIND"/>
    <n v="101826.736374"/>
    <s v=""/>
    <n v="101826.736374"/>
  </r>
  <r>
    <n v="52"/>
    <x v="1"/>
    <x v="71"/>
    <s v="EEZIRL"/>
    <n v="84.712828999999999"/>
    <s v=""/>
    <n v="84.712828999999999"/>
  </r>
  <r>
    <n v="189"/>
    <x v="0"/>
    <x v="71"/>
    <s v="LandIRL"/>
    <n v="115.19557"/>
    <s v=""/>
    <n v="115.19557"/>
  </r>
  <r>
    <n v="53"/>
    <x v="1"/>
    <x v="72"/>
    <s v="EEZIRN"/>
    <n v="1150.567317"/>
    <s v=""/>
    <n v="1150.567317"/>
  </r>
  <r>
    <n v="190"/>
    <x v="0"/>
    <x v="72"/>
    <s v="LandIRN"/>
    <n v="13309.787410999999"/>
    <s v=""/>
    <n v="13309.787410999999"/>
  </r>
  <r>
    <n v="191"/>
    <x v="0"/>
    <x v="73"/>
    <s v="LandIRQ"/>
    <n v="1377.9587570000001"/>
    <s v=""/>
    <n v="1377.9587570000001"/>
  </r>
  <r>
    <n v="54"/>
    <x v="1"/>
    <x v="74"/>
    <s v="EEZISL"/>
    <n v="31.664753999999999"/>
    <s v=""/>
    <n v="31.664753999999999"/>
  </r>
  <r>
    <n v="192"/>
    <x v="0"/>
    <x v="74"/>
    <s v="LandISL"/>
    <n v="660.86935700000004"/>
    <s v=""/>
    <n v="660.86935700000004"/>
  </r>
  <r>
    <n v="55"/>
    <x v="1"/>
    <x v="75"/>
    <s v="EEZITA"/>
    <n v="323.400215"/>
    <s v=""/>
    <n v="323.400215"/>
  </r>
  <r>
    <n v="193"/>
    <x v="0"/>
    <x v="75"/>
    <s v="LandITA"/>
    <n v="4310.3584719999999"/>
    <n v="2.8931969999999998"/>
    <n v="4313.2516690000002"/>
  </r>
  <r>
    <n v="56"/>
    <x v="1"/>
    <x v="76"/>
    <s v="EEZJAM"/>
    <n v="1857.7650269999999"/>
    <s v=""/>
    <n v="1857.7650269999999"/>
  </r>
  <r>
    <n v="194"/>
    <x v="0"/>
    <x v="76"/>
    <s v="LandJAM"/>
    <n v="1382.157305"/>
    <s v=""/>
    <n v="1382.157305"/>
  </r>
  <r>
    <n v="195"/>
    <x v="0"/>
    <x v="77"/>
    <s v="LandJOR"/>
    <n v="1106.4792769999999"/>
    <s v=""/>
    <n v="1106.4792769999999"/>
  </r>
  <r>
    <n v="196"/>
    <x v="0"/>
    <x v="78"/>
    <s v="LandKAZ"/>
    <n v="19251.398612000001"/>
    <s v=""/>
    <n v="19251.398612000001"/>
  </r>
  <r>
    <n v="57"/>
    <x v="1"/>
    <x v="79"/>
    <s v="EEZKEN"/>
    <n v="82.853874000000005"/>
    <s v=""/>
    <n v="82.853874000000005"/>
  </r>
  <r>
    <n v="197"/>
    <x v="0"/>
    <x v="79"/>
    <s v="LandKEN"/>
    <n v="30070.467612"/>
    <s v=""/>
    <n v="30070.467612"/>
  </r>
  <r>
    <n v="198"/>
    <x v="0"/>
    <x v="80"/>
    <s v="LandKGZ"/>
    <n v="1304.758795"/>
    <s v=""/>
    <n v="1304.758795"/>
  </r>
  <r>
    <n v="58"/>
    <x v="1"/>
    <x v="81"/>
    <s v="EEZKHM"/>
    <n v="83.487803"/>
    <s v=""/>
    <n v="83.487803"/>
  </r>
  <r>
    <n v="199"/>
    <x v="0"/>
    <x v="81"/>
    <s v="LandKHM"/>
    <n v="38597.070174"/>
    <s v=""/>
    <n v="38597.070174"/>
  </r>
  <r>
    <n v="59"/>
    <x v="1"/>
    <x v="82"/>
    <s v="EEZKIR"/>
    <n v="408247.376919"/>
    <s v=""/>
    <n v="408247.376919"/>
  </r>
  <r>
    <n v="200"/>
    <x v="0"/>
    <x v="82"/>
    <s v="LandKIR"/>
    <n v="84.152760000000001"/>
    <s v=""/>
    <n v="84.152760000000001"/>
  </r>
  <r>
    <n v="60"/>
    <x v="1"/>
    <x v="83"/>
    <s v="EEZKOR"/>
    <n v="2974.7265510000002"/>
    <s v=""/>
    <n v="2974.7265510000002"/>
  </r>
  <r>
    <n v="201"/>
    <x v="0"/>
    <x v="83"/>
    <s v="LandKOR"/>
    <n v="5908.9432450000004"/>
    <s v=""/>
    <n v="5908.9432450000004"/>
  </r>
  <r>
    <n v="61"/>
    <x v="1"/>
    <x v="84"/>
    <s v="EEZKWT"/>
    <n v="0.80314300000000005"/>
    <s v=""/>
    <n v="0.80314300000000005"/>
  </r>
  <r>
    <n v="202"/>
    <x v="0"/>
    <x v="84"/>
    <s v="LandKWT"/>
    <n v="325.01945000000001"/>
    <s v=""/>
    <n v="325.01945000000001"/>
  </r>
  <r>
    <n v="203"/>
    <x v="0"/>
    <x v="85"/>
    <s v="LandLBN"/>
    <n v="160.94212400000001"/>
    <s v=""/>
    <n v="160.94212400000001"/>
  </r>
  <r>
    <n v="62"/>
    <x v="1"/>
    <x v="86"/>
    <s v="EEZLBR"/>
    <n v="251.81334799999999"/>
    <s v=""/>
    <n v="251.81334799999999"/>
  </r>
  <r>
    <n v="204"/>
    <x v="0"/>
    <x v="86"/>
    <s v="LandLBR"/>
    <n v="2410.41059"/>
    <s v=""/>
    <n v="2410.41059"/>
  </r>
  <r>
    <n v="63"/>
    <x v="1"/>
    <x v="87"/>
    <s v="EEZLCA"/>
    <n v="3.3750110000000002"/>
    <s v=""/>
    <n v="3.3750110000000002"/>
  </r>
  <r>
    <n v="205"/>
    <x v="0"/>
    <x v="87"/>
    <s v="LandLCA"/>
    <n v="16.034291"/>
    <s v=""/>
    <n v="16.034291"/>
  </r>
  <r>
    <n v="206"/>
    <x v="0"/>
    <x v="88"/>
    <s v="LandLIE"/>
    <n v="17.90587"/>
    <s v=""/>
    <n v="17.90587"/>
  </r>
  <r>
    <n v="207"/>
    <x v="0"/>
    <x v="89"/>
    <s v="LandLKA"/>
    <n v="633.83890199999996"/>
    <s v=""/>
    <n v="633.83890199999996"/>
  </r>
  <r>
    <n v="208"/>
    <x v="0"/>
    <x v="90"/>
    <s v="LandLSO"/>
    <n v="69.750162000000003"/>
    <n v="36.536727999999997"/>
    <n v="106.28689"/>
  </r>
  <r>
    <n v="64"/>
    <x v="1"/>
    <x v="91"/>
    <s v="EEZLTU"/>
    <n v="197.267"/>
    <s v=""/>
    <n v="197.267"/>
  </r>
  <r>
    <n v="209"/>
    <x v="0"/>
    <x v="91"/>
    <s v="LandLTU"/>
    <n v="862.57585300000005"/>
    <s v=""/>
    <n v="862.57585300000005"/>
  </r>
  <r>
    <n v="210"/>
    <x v="0"/>
    <x v="92"/>
    <s v="LandLUX"/>
    <n v="487.74824999999998"/>
    <s v=""/>
    <n v="487.74824999999998"/>
  </r>
  <r>
    <n v="65"/>
    <x v="1"/>
    <x v="93"/>
    <s v="EEZLVA"/>
    <n v="88.098228000000006"/>
    <s v=""/>
    <n v="88.098228000000006"/>
  </r>
  <r>
    <n v="211"/>
    <x v="0"/>
    <x v="93"/>
    <s v="LandLVA"/>
    <n v="689.65005699999995"/>
    <s v=""/>
    <n v="689.65005699999995"/>
  </r>
  <r>
    <n v="66"/>
    <x v="1"/>
    <x v="94"/>
    <s v="EEZMAR"/>
    <n v="122.55515699999999"/>
    <s v=""/>
    <n v="122.55515699999999"/>
  </r>
  <r>
    <n v="212"/>
    <x v="0"/>
    <x v="94"/>
    <s v="LandMAR"/>
    <n v="481.694005"/>
    <s v=""/>
    <n v="481.694005"/>
  </r>
  <r>
    <n v="213"/>
    <x v="0"/>
    <x v="95"/>
    <s v="LandMDA"/>
    <n v="977.22164499999997"/>
    <s v=""/>
    <n v="977.22164499999997"/>
  </r>
  <r>
    <n v="67"/>
    <x v="1"/>
    <x v="96"/>
    <s v="EEZMDG"/>
    <n v="2692.391768"/>
    <s v=""/>
    <n v="2692.391768"/>
  </r>
  <r>
    <n v="214"/>
    <x v="0"/>
    <x v="96"/>
    <s v="LandMDG"/>
    <n v="28442.548444"/>
    <s v=""/>
    <n v="28442.548444"/>
  </r>
  <r>
    <n v="68"/>
    <x v="1"/>
    <x v="97"/>
    <s v="EEZMEX"/>
    <n v="27060.135367999999"/>
    <s v=""/>
    <n v="27060.135367999999"/>
  </r>
  <r>
    <n v="215"/>
    <x v="0"/>
    <x v="97"/>
    <s v="LandMEX"/>
    <n v="50443.756954999997"/>
    <s v=""/>
    <n v="50443.756954999997"/>
  </r>
  <r>
    <n v="216"/>
    <x v="0"/>
    <x v="98"/>
    <s v="LandMKD"/>
    <n v="2327.9180609999999"/>
    <s v=""/>
    <n v="2327.9180609999999"/>
  </r>
  <r>
    <n v="217"/>
    <x v="0"/>
    <x v="99"/>
    <s v="LandMLI"/>
    <n v="96284.891495000003"/>
    <s v=""/>
    <n v="96284.891495000003"/>
  </r>
  <r>
    <n v="69"/>
    <x v="1"/>
    <x v="100"/>
    <s v="EEZMLT"/>
    <n v="0.112344"/>
    <s v=""/>
    <n v="0.112344"/>
  </r>
  <r>
    <n v="218"/>
    <x v="0"/>
    <x v="100"/>
    <s v="LandMLT"/>
    <n v="1.3814630000000001"/>
    <s v=""/>
    <n v="1.3814630000000001"/>
  </r>
  <r>
    <n v="70"/>
    <x v="1"/>
    <x v="101"/>
    <s v="EEZMMR"/>
    <n v="45.372269000000003"/>
    <s v=""/>
    <n v="45.372269000000003"/>
  </r>
  <r>
    <n v="219"/>
    <x v="0"/>
    <x v="101"/>
    <s v="LandMMR"/>
    <n v="2470.1181259999998"/>
    <s v=""/>
    <n v="2470.1181259999998"/>
  </r>
  <r>
    <n v="220"/>
    <x v="0"/>
    <x v="102"/>
    <s v="LandMNE"/>
    <n v="360.16369300000002"/>
    <s v=""/>
    <n v="360.16369300000002"/>
  </r>
  <r>
    <n v="221"/>
    <x v="0"/>
    <x v="103"/>
    <s v="LandMNG"/>
    <n v="189247.36531200001"/>
    <n v="2153.13553"/>
    <n v="191400.50084200001"/>
  </r>
  <r>
    <n v="71"/>
    <x v="1"/>
    <x v="104"/>
    <s v="EEZMNP"/>
    <n v="2.717568"/>
    <s v=""/>
    <n v="2.717568"/>
  </r>
  <r>
    <n v="222"/>
    <x v="0"/>
    <x v="104"/>
    <s v="LandMNP"/>
    <n v="3.66404"/>
    <s v=""/>
    <n v="3.66404"/>
  </r>
  <r>
    <n v="72"/>
    <x v="1"/>
    <x v="105"/>
    <s v="EEZMOZ"/>
    <n v="1475.9040930000001"/>
    <s v=""/>
    <n v="1475.9040930000001"/>
  </r>
  <r>
    <n v="223"/>
    <x v="0"/>
    <x v="105"/>
    <s v="LandMOZ"/>
    <n v="37856.479009000002"/>
    <s v=""/>
    <n v="37856.479009000002"/>
  </r>
  <r>
    <n v="73"/>
    <x v="1"/>
    <x v="106"/>
    <s v="EEZMRT"/>
    <n v="6487.5810270000002"/>
    <s v=""/>
    <n v="6487.5810270000002"/>
  </r>
  <r>
    <n v="224"/>
    <x v="0"/>
    <x v="106"/>
    <s v="LandMRT"/>
    <n v="6412.3825699999998"/>
    <s v=""/>
    <n v="6412.3825699999998"/>
  </r>
  <r>
    <n v="74"/>
    <x v="1"/>
    <x v="107"/>
    <s v="EEZMUS"/>
    <n v="3.7811509999999999"/>
    <s v=""/>
    <n v="3.7811509999999999"/>
  </r>
  <r>
    <n v="225"/>
    <x v="0"/>
    <x v="107"/>
    <s v="LandMUS"/>
    <n v="63.292144"/>
    <s v=""/>
    <n v="63.292144"/>
  </r>
  <r>
    <n v="226"/>
    <x v="0"/>
    <x v="108"/>
    <s v="LandMWI"/>
    <n v="14516.396183999999"/>
    <s v=""/>
    <n v="14516.396183999999"/>
  </r>
  <r>
    <n v="75"/>
    <x v="1"/>
    <x v="109"/>
    <s v="EEZMYS"/>
    <n v="488.88814600000001"/>
    <s v=""/>
    <n v="488.88814600000001"/>
  </r>
  <r>
    <n v="227"/>
    <x v="0"/>
    <x v="109"/>
    <s v="LandMYS"/>
    <n v="159.63947300000001"/>
    <s v=""/>
    <n v="159.63947300000001"/>
  </r>
  <r>
    <n v="76"/>
    <x v="1"/>
    <x v="110"/>
    <s v="EEZNAM"/>
    <n v="243.83627200000001"/>
    <s v=""/>
    <n v="243.83627200000001"/>
  </r>
  <r>
    <n v="228"/>
    <x v="0"/>
    <x v="110"/>
    <s v="LandNAM"/>
    <n v="129581.95580700001"/>
    <s v=""/>
    <n v="129581.95580700001"/>
  </r>
  <r>
    <n v="77"/>
    <x v="1"/>
    <x v="111"/>
    <s v="EEZNCL"/>
    <n v="15558.31028"/>
    <s v=""/>
    <n v="15558.31028"/>
  </r>
  <r>
    <n v="229"/>
    <x v="0"/>
    <x v="111"/>
    <s v="LandNCL"/>
    <n v="193.96535800000001"/>
    <s v=""/>
    <n v="193.96535800000001"/>
  </r>
  <r>
    <n v="230"/>
    <x v="0"/>
    <x v="112"/>
    <s v="LandNER"/>
    <n v="185159.78791000001"/>
    <s v=""/>
    <n v="185159.78791000001"/>
  </r>
  <r>
    <n v="78"/>
    <x v="1"/>
    <x v="113"/>
    <s v="EEZNFK"/>
    <n v="1.4904329999999999"/>
    <s v=""/>
    <n v="1.4904329999999999"/>
  </r>
  <r>
    <n v="231"/>
    <x v="0"/>
    <x v="113"/>
    <s v="LandNFK"/>
    <n v="0.43718499999999999"/>
    <s v=""/>
    <n v="0.43718499999999999"/>
  </r>
  <r>
    <n v="232"/>
    <x v="0"/>
    <x v="114"/>
    <s v="LandNGA"/>
    <n v="14587.961597"/>
    <s v=""/>
    <n v="14587.961597"/>
  </r>
  <r>
    <n v="79"/>
    <x v="1"/>
    <x v="115"/>
    <s v="EEZNIC"/>
    <n v="15.247216"/>
    <s v=""/>
    <n v="15.247216"/>
  </r>
  <r>
    <n v="233"/>
    <x v="0"/>
    <x v="115"/>
    <s v="LandNIC"/>
    <n v="6264.9788550000003"/>
    <s v=""/>
    <n v="6264.9788550000003"/>
  </r>
  <r>
    <n v="80"/>
    <x v="1"/>
    <x v="116"/>
    <s v="EEZNOR"/>
    <n v="100.448365"/>
    <s v=""/>
    <n v="100.448365"/>
  </r>
  <r>
    <n v="234"/>
    <x v="0"/>
    <x v="116"/>
    <s v="LandNOR"/>
    <n v="1144.6653389999999"/>
    <s v=""/>
    <n v="1144.6653389999999"/>
  </r>
  <r>
    <n v="235"/>
    <x v="0"/>
    <x v="117"/>
    <s v="LandNPL"/>
    <n v="25086.471328"/>
    <s v=""/>
    <n v="25086.471328"/>
  </r>
  <r>
    <n v="81"/>
    <x v="1"/>
    <x v="118"/>
    <s v="EEZNZL"/>
    <n v="14582.275842999999"/>
    <s v=""/>
    <n v="14582.275842999999"/>
  </r>
  <r>
    <n v="236"/>
    <x v="0"/>
    <x v="118"/>
    <s v="LandNZL"/>
    <n v="26072.658551"/>
    <s v=""/>
    <n v="26072.658551"/>
  </r>
  <r>
    <n v="237"/>
    <x v="0"/>
    <x v="119"/>
    <s v="LandPAK"/>
    <n v="236.93186900000001"/>
    <s v=""/>
    <n v="236.93186900000001"/>
  </r>
  <r>
    <n v="82"/>
    <x v="1"/>
    <x v="120"/>
    <s v="EEZPAN"/>
    <n v="4734.7884610000001"/>
    <s v=""/>
    <n v="4734.7884610000001"/>
  </r>
  <r>
    <n v="238"/>
    <x v="0"/>
    <x v="120"/>
    <s v="LandPAN"/>
    <n v="14855.838587"/>
    <n v="12.143715"/>
    <n v="14867.982302"/>
  </r>
  <r>
    <n v="83"/>
    <x v="1"/>
    <x v="121"/>
    <s v="EEZPCN"/>
    <n v="4.2510209999999997"/>
    <s v=""/>
    <n v="4.2510209999999997"/>
  </r>
  <r>
    <n v="239"/>
    <x v="0"/>
    <x v="121"/>
    <s v="LandPCN"/>
    <n v="37.035971000000004"/>
    <s v=""/>
    <n v="37.035971000000004"/>
  </r>
  <r>
    <n v="84"/>
    <x v="1"/>
    <x v="122"/>
    <s v="EEZPER"/>
    <n v="4030.9497609999999"/>
    <s v=""/>
    <n v="4030.9497609999999"/>
  </r>
  <r>
    <n v="240"/>
    <x v="0"/>
    <x v="122"/>
    <s v="LandPER"/>
    <n v="183216.27611999999"/>
    <s v=""/>
    <n v="183216.27611999999"/>
  </r>
  <r>
    <n v="85"/>
    <x v="1"/>
    <x v="123"/>
    <s v="EEZPHL"/>
    <n v="1523.5001890000001"/>
    <s v=""/>
    <n v="1523.5001890000001"/>
  </r>
  <r>
    <n v="241"/>
    <x v="0"/>
    <x v="123"/>
    <s v="LandPHL"/>
    <n v="5807.6921469999997"/>
    <s v=""/>
    <n v="5807.6921469999997"/>
  </r>
  <r>
    <n v="86"/>
    <x v="1"/>
    <x v="124"/>
    <s v="EEZPLW"/>
    <n v="115.39102200000001"/>
    <s v=""/>
    <n v="115.39102200000001"/>
  </r>
  <r>
    <n v="242"/>
    <x v="0"/>
    <x v="124"/>
    <s v="LandPLW"/>
    <n v="11.742839"/>
    <s v=""/>
    <n v="11.742839"/>
  </r>
  <r>
    <n v="87"/>
    <x v="1"/>
    <x v="125"/>
    <s v="EEZPNG"/>
    <n v="4224.5500430000002"/>
    <s v=""/>
    <n v="4224.5500430000002"/>
  </r>
  <r>
    <n v="243"/>
    <x v="0"/>
    <x v="125"/>
    <s v="LandPNG"/>
    <n v="13748.066894"/>
    <s v=""/>
    <n v="13748.066894"/>
  </r>
  <r>
    <n v="88"/>
    <x v="1"/>
    <x v="126"/>
    <s v="EEZPOL"/>
    <n v="7154.6353840000002"/>
    <s v=""/>
    <n v="7154.6353840000002"/>
  </r>
  <r>
    <n v="244"/>
    <x v="0"/>
    <x v="126"/>
    <s v="LandPOL"/>
    <n v="48365.386542"/>
    <n v="6.2561920000000004"/>
    <n v="48371.642734000001"/>
  </r>
  <r>
    <n v="89"/>
    <x v="1"/>
    <x v="127"/>
    <s v="EEZPRT"/>
    <n v="1009.099827"/>
    <s v=""/>
    <n v="1009.099827"/>
  </r>
  <r>
    <n v="245"/>
    <x v="0"/>
    <x v="127"/>
    <s v="LandPRT"/>
    <n v="10817.029681"/>
    <s v=""/>
    <n v="10817.029681"/>
  </r>
  <r>
    <n v="246"/>
    <x v="0"/>
    <x v="128"/>
    <s v="LandPRY"/>
    <n v="9793.229867"/>
    <s v=""/>
    <n v="9793.229867"/>
  </r>
  <r>
    <n v="90"/>
    <x v="1"/>
    <x v="129"/>
    <s v="EEZPYF"/>
    <n v="6.7008150000000004"/>
    <s v=""/>
    <n v="6.7008150000000004"/>
  </r>
  <r>
    <n v="247"/>
    <x v="0"/>
    <x v="129"/>
    <s v="LandPYF"/>
    <n v="8.8880610000000004"/>
    <s v=""/>
    <n v="8.8880610000000004"/>
  </r>
  <r>
    <n v="91"/>
    <x v="1"/>
    <x v="130"/>
    <s v="EEZREU"/>
    <n v="0.88487000000000005"/>
    <s v=""/>
    <n v="0.88487000000000005"/>
  </r>
  <r>
    <n v="248"/>
    <x v="0"/>
    <x v="130"/>
    <s v="LandREU"/>
    <n v="1064.4266359999999"/>
    <s v=""/>
    <n v="1064.4266359999999"/>
  </r>
  <r>
    <n v="92"/>
    <x v="1"/>
    <x v="131"/>
    <s v="EEZROU"/>
    <n v="693.90919699999995"/>
    <s v=""/>
    <n v="693.90919699999995"/>
  </r>
  <r>
    <n v="249"/>
    <x v="0"/>
    <x v="131"/>
    <s v="LandROU"/>
    <n v="11756.172884"/>
    <s v=""/>
    <n v="11756.172884"/>
  </r>
  <r>
    <n v="2"/>
    <x v="2"/>
    <x v="132"/>
    <s v="ABNJRUS"/>
    <n v="2384.3376280000002"/>
    <s v=""/>
    <n v="2384.3376280000002"/>
  </r>
  <r>
    <n v="93"/>
    <x v="1"/>
    <x v="132"/>
    <s v="EEZRUS"/>
    <n v="179098.87750999999"/>
    <s v=""/>
    <n v="179098.87750999999"/>
  </r>
  <r>
    <n v="250"/>
    <x v="0"/>
    <x v="132"/>
    <s v="LandRUS"/>
    <n v="611435.70391299995"/>
    <n v="2880.3268149999999"/>
    <n v="614316.03072799998"/>
  </r>
  <r>
    <n v="251"/>
    <x v="0"/>
    <x v="133"/>
    <s v="LandRWA"/>
    <n v="2216.0802130000002"/>
    <s v=""/>
    <n v="2216.0802130000002"/>
  </r>
  <r>
    <n v="252"/>
    <x v="0"/>
    <x v="134"/>
    <s v="LandSAU"/>
    <n v="17931.577479"/>
    <s v=""/>
    <n v="17931.577479"/>
  </r>
  <r>
    <n v="253"/>
    <x v="0"/>
    <x v="135"/>
    <s v="LandSDN"/>
    <n v="15953.710587"/>
    <s v=""/>
    <n v="15953.710587"/>
  </r>
  <r>
    <n v="94"/>
    <x v="1"/>
    <x v="136"/>
    <s v="EEZSEN"/>
    <n v="1635.0285200000001"/>
    <s v=""/>
    <n v="1635.0285200000001"/>
  </r>
  <r>
    <n v="254"/>
    <x v="0"/>
    <x v="136"/>
    <s v="LandSEN"/>
    <n v="11320.729257999999"/>
    <s v=""/>
    <n v="11320.729257999999"/>
  </r>
  <r>
    <n v="255"/>
    <x v="0"/>
    <x v="137"/>
    <s v="LandSGP"/>
    <n v="32.273775999999998"/>
    <s v=""/>
    <n v="32.273775999999998"/>
  </r>
  <r>
    <n v="95"/>
    <x v="1"/>
    <x v="138"/>
    <s v="EEZSLB"/>
    <n v="519.26118699999995"/>
    <s v=""/>
    <n v="519.26118699999995"/>
  </r>
  <r>
    <n v="256"/>
    <x v="0"/>
    <x v="138"/>
    <s v="LandSLB"/>
    <n v="308.937747"/>
    <s v=""/>
    <n v="308.937747"/>
  </r>
  <r>
    <n v="96"/>
    <x v="1"/>
    <x v="139"/>
    <s v="EEZSLE"/>
    <n v="122.95465900000001"/>
    <s v=""/>
    <n v="122.95465900000001"/>
  </r>
  <r>
    <n v="257"/>
    <x v="0"/>
    <x v="139"/>
    <s v="LandSLE"/>
    <n v="2637.0994690000002"/>
    <s v=""/>
    <n v="2637.0994690000002"/>
  </r>
  <r>
    <n v="97"/>
    <x v="1"/>
    <x v="140"/>
    <s v="EEZSLV"/>
    <n v="206.77304799999999"/>
    <s v=""/>
    <n v="206.77304799999999"/>
  </r>
  <r>
    <n v="258"/>
    <x v="0"/>
    <x v="140"/>
    <s v="LandSLV"/>
    <n v="84.110066000000003"/>
    <s v=""/>
    <n v="84.110066000000003"/>
  </r>
  <r>
    <n v="259"/>
    <x v="0"/>
    <x v="141"/>
    <s v="LandSRB"/>
    <n v="4074.584863"/>
    <s v=""/>
    <n v="4074.584863"/>
  </r>
  <r>
    <n v="260"/>
    <x v="0"/>
    <x v="142"/>
    <s v="LandSSD"/>
    <n v="59270.901546000001"/>
    <s v=""/>
    <n v="59270.901546000001"/>
  </r>
  <r>
    <n v="98"/>
    <x v="1"/>
    <x v="143"/>
    <s v="EEZSUR"/>
    <n v="1980.3333270000001"/>
    <s v=""/>
    <n v="1980.3333270000001"/>
  </r>
  <r>
    <n v="261"/>
    <x v="0"/>
    <x v="143"/>
    <s v="LandSUR"/>
    <n v="20899.476057"/>
    <s v=""/>
    <n v="20899.476057"/>
  </r>
  <r>
    <n v="262"/>
    <x v="0"/>
    <x v="144"/>
    <s v="LandSVK"/>
    <n v="10886.457469999999"/>
    <n v="6.6998160000000002"/>
    <n v="10893.157286"/>
  </r>
  <r>
    <n v="99"/>
    <x v="1"/>
    <x v="145"/>
    <s v="EEZSVN"/>
    <n v="0.40568100000000001"/>
    <s v=""/>
    <n v="0.40568100000000001"/>
  </r>
  <r>
    <n v="263"/>
    <x v="0"/>
    <x v="145"/>
    <s v="LandSVN"/>
    <n v="2453.8152409999998"/>
    <s v=""/>
    <n v="2453.8152409999998"/>
  </r>
  <r>
    <n v="100"/>
    <x v="1"/>
    <x v="146"/>
    <s v="EEZSWE"/>
    <n v="241.84880999999999"/>
    <n v="838.09336099999996"/>
    <n v="1079.9421709999999"/>
  </r>
  <r>
    <n v="264"/>
    <x v="0"/>
    <x v="146"/>
    <s v="LandSWE"/>
    <n v="9796.8006440000008"/>
    <n v="751.25160900000003"/>
    <n v="10548.052253000002"/>
  </r>
  <r>
    <n v="101"/>
    <x v="1"/>
    <x v="147"/>
    <s v="EEZSYC"/>
    <n v="427.77003200000001"/>
    <s v=""/>
    <n v="427.77003200000001"/>
  </r>
  <r>
    <n v="265"/>
    <x v="0"/>
    <x v="147"/>
    <s v="LandSYC"/>
    <n v="170.90151499999999"/>
    <s v=""/>
    <n v="170.90151499999999"/>
  </r>
  <r>
    <n v="266"/>
    <x v="0"/>
    <x v="148"/>
    <s v="LandSYR"/>
    <n v="110.229277"/>
    <s v=""/>
    <n v="110.229277"/>
  </r>
  <r>
    <n v="267"/>
    <x v="0"/>
    <x v="149"/>
    <s v="LandTCD"/>
    <n v="148803.04345900001"/>
    <s v=""/>
    <n v="148803.04345900001"/>
  </r>
  <r>
    <n v="268"/>
    <x v="0"/>
    <x v="150"/>
    <s v="LandTGO"/>
    <n v="3778.4792910000001"/>
    <s v=""/>
    <n v="3778.4792910000001"/>
  </r>
  <r>
    <n v="269"/>
    <x v="0"/>
    <x v="151"/>
    <s v="LandTHA"/>
    <n v="39157.93662"/>
    <s v=""/>
    <n v="39157.93662"/>
  </r>
  <r>
    <n v="270"/>
    <x v="0"/>
    <x v="152"/>
    <s v="LandTJK"/>
    <n v="26003.312634000002"/>
    <s v=""/>
    <n v="26003.312634000002"/>
  </r>
  <r>
    <n v="102"/>
    <x v="1"/>
    <x v="153"/>
    <s v="EEZTKM"/>
    <n v="1956.8027050000001"/>
    <s v=""/>
    <n v="1956.8027050000001"/>
  </r>
  <r>
    <n v="271"/>
    <x v="0"/>
    <x v="153"/>
    <s v="LandTKM"/>
    <n v="8680.1415589999997"/>
    <s v=""/>
    <n v="8680.1415589999997"/>
  </r>
  <r>
    <n v="103"/>
    <x v="1"/>
    <x v="154"/>
    <s v="EEZTON"/>
    <n v="8.0978080000000006"/>
    <s v=""/>
    <n v="8.0978080000000006"/>
  </r>
  <r>
    <n v="272"/>
    <x v="0"/>
    <x v="154"/>
    <s v="LandTON"/>
    <n v="42.045119"/>
    <s v=""/>
    <n v="42.045119"/>
  </r>
  <r>
    <n v="104"/>
    <x v="1"/>
    <x v="155"/>
    <s v="EEZTUN"/>
    <n v="225.01518300000001"/>
    <s v=""/>
    <n v="225.01518300000001"/>
  </r>
  <r>
    <n v="273"/>
    <x v="0"/>
    <x v="155"/>
    <s v="LandTUN"/>
    <n v="440.64282900000001"/>
    <s v=""/>
    <n v="440.64282900000001"/>
  </r>
  <r>
    <n v="105"/>
    <x v="1"/>
    <x v="156"/>
    <s v="EEZTUR"/>
    <n v="128.252747"/>
    <s v=""/>
    <n v="128.252747"/>
  </r>
  <r>
    <n v="274"/>
    <x v="0"/>
    <x v="156"/>
    <s v="LandTUR"/>
    <n v="798.75015599999995"/>
    <s v=""/>
    <n v="798.75015599999995"/>
  </r>
  <r>
    <n v="106"/>
    <x v="1"/>
    <x v="157"/>
    <s v="EEZTZA"/>
    <n v="4069.6453660000002"/>
    <s v=""/>
    <n v="4069.6453660000002"/>
  </r>
  <r>
    <n v="275"/>
    <x v="0"/>
    <x v="157"/>
    <s v="LandTZA"/>
    <n v="118704.109946"/>
    <s v=""/>
    <n v="118704.109946"/>
  </r>
  <r>
    <n v="276"/>
    <x v="0"/>
    <x v="158"/>
    <s v="LandUGA"/>
    <n v="16000.006966999999"/>
    <s v=""/>
    <n v="16000.006966999999"/>
  </r>
  <r>
    <n v="107"/>
    <x v="1"/>
    <x v="159"/>
    <s v="EEZUKR"/>
    <n v="130.023291"/>
    <s v=""/>
    <n v="130.023291"/>
  </r>
  <r>
    <n v="277"/>
    <x v="0"/>
    <x v="159"/>
    <s v="LandUKR"/>
    <n v="7084.6336460000002"/>
    <s v=""/>
    <n v="7084.6336460000002"/>
  </r>
  <r>
    <n v="108"/>
    <x v="1"/>
    <x v="160"/>
    <s v="EEZUMI"/>
    <n v="2305.1616399999998"/>
    <s v=""/>
    <n v="2305.1616399999998"/>
  </r>
  <r>
    <n v="278"/>
    <x v="0"/>
    <x v="160"/>
    <s v="LandUMI"/>
    <n v="1.4579139999999999"/>
    <s v=""/>
    <n v="1.4579139999999999"/>
  </r>
  <r>
    <n v="109"/>
    <x v="1"/>
    <x v="161"/>
    <s v="EEZURY"/>
    <n v="666.03867500000001"/>
    <s v=""/>
    <n v="666.03867500000001"/>
  </r>
  <r>
    <n v="279"/>
    <x v="0"/>
    <x v="161"/>
    <s v="LandURY"/>
    <n v="1732.3645839999999"/>
    <s v=""/>
    <n v="1732.3645839999999"/>
  </r>
  <r>
    <n v="3"/>
    <x v="2"/>
    <x v="162"/>
    <s v="ABNJUSA"/>
    <n v="0.73604999999999998"/>
    <s v=""/>
    <n v="0.73604999999999998"/>
  </r>
  <r>
    <n v="110"/>
    <x v="1"/>
    <x v="162"/>
    <s v="EEZUSA"/>
    <n v="1537622.953792"/>
    <n v="18.332131"/>
    <n v="1537641.285923"/>
  </r>
  <r>
    <n v="280"/>
    <x v="0"/>
    <x v="162"/>
    <s v="LandUSA"/>
    <n v="98056.310431999998"/>
    <n v="56743.664452999998"/>
    <n v="154799.974885"/>
  </r>
  <r>
    <n v="281"/>
    <x v="0"/>
    <x v="163"/>
    <s v="LandUZB"/>
    <n v="2345.7493420000001"/>
    <s v=""/>
    <n v="2345.7493420000001"/>
  </r>
  <r>
    <n v="111"/>
    <x v="1"/>
    <x v="164"/>
    <s v="EEZVCT"/>
    <n v="50.385390000000001"/>
    <s v=""/>
    <n v="50.385390000000001"/>
  </r>
  <r>
    <n v="282"/>
    <x v="0"/>
    <x v="164"/>
    <s v="LandVCT"/>
    <n v="49.164009999999998"/>
    <s v=""/>
    <n v="49.164009999999998"/>
  </r>
  <r>
    <n v="112"/>
    <x v="1"/>
    <x v="165"/>
    <s v="EEZVEN"/>
    <n v="7759.7116290000004"/>
    <s v=""/>
    <n v="7759.7116290000004"/>
  </r>
  <r>
    <n v="283"/>
    <x v="0"/>
    <x v="165"/>
    <s v="LandVEN"/>
    <n v="146352.880584"/>
    <s v=""/>
    <n v="146352.880584"/>
  </r>
  <r>
    <n v="113"/>
    <x v="1"/>
    <x v="166"/>
    <s v="EEZVIR"/>
    <n v="20.501215999999999"/>
    <s v=""/>
    <n v="20.501215999999999"/>
  </r>
  <r>
    <n v="284"/>
    <x v="0"/>
    <x v="166"/>
    <s v="LandVIR"/>
    <n v="39.564813999999998"/>
    <s v=""/>
    <n v="39.564813999999998"/>
  </r>
  <r>
    <n v="114"/>
    <x v="1"/>
    <x v="167"/>
    <s v="EEZVNM"/>
    <n v="716.17541400000005"/>
    <s v=""/>
    <n v="716.17541400000005"/>
  </r>
  <r>
    <n v="285"/>
    <x v="0"/>
    <x v="167"/>
    <s v="LandVNM"/>
    <n v="13486.512228"/>
    <s v=""/>
    <n v="13486.512228"/>
  </r>
  <r>
    <n v="115"/>
    <x v="1"/>
    <x v="168"/>
    <s v="EEZVUT"/>
    <n v="0.80232700000000001"/>
    <s v=""/>
    <n v="0.80232700000000001"/>
  </r>
  <r>
    <n v="286"/>
    <x v="0"/>
    <x v="168"/>
    <s v="LandVUT"/>
    <n v="30.025230000000001"/>
    <s v=""/>
    <n v="30.025230000000001"/>
  </r>
  <r>
    <n v="116"/>
    <x v="1"/>
    <x v="169"/>
    <s v="EEZYEM"/>
    <n v="1234.214383"/>
    <s v=""/>
    <n v="1234.214383"/>
  </r>
  <r>
    <n v="287"/>
    <x v="0"/>
    <x v="169"/>
    <s v="LandYEM"/>
    <n v="2874.0199640000001"/>
    <s v=""/>
    <n v="2874.0199640000001"/>
  </r>
  <r>
    <n v="117"/>
    <x v="1"/>
    <x v="170"/>
    <s v="EEZZAF"/>
    <n v="2817.2194690000001"/>
    <s v=""/>
    <n v="2817.2194690000001"/>
  </r>
  <r>
    <n v="288"/>
    <x v="0"/>
    <x v="170"/>
    <s v="LandZAF"/>
    <n v="60319.700417"/>
    <n v="1768.5713619999999"/>
    <n v="62088.271779000002"/>
  </r>
  <r>
    <n v="289"/>
    <x v="0"/>
    <x v="171"/>
    <s v="LandZMB"/>
    <n v="105468.711192"/>
    <n v="1.7521659999999999"/>
    <n v="105470.46335800001"/>
  </r>
  <r>
    <n v="290"/>
    <x v="0"/>
    <x v="172"/>
    <s v="LandZWE"/>
    <n v="24305.718225000001"/>
    <n v="42.872073"/>
    <n v="24348.590297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:M248" firstHeaderRow="1" firstDataRow="2" firstDataCol="1"/>
  <pivotFields count="6">
    <pivotField axis="axisRow" showAll="0">
      <items count="246">
        <item x="127"/>
        <item x="0"/>
        <item x="25"/>
        <item x="198"/>
        <item x="26"/>
        <item x="27"/>
        <item x="28"/>
        <item x="29"/>
        <item x="199"/>
        <item x="30"/>
        <item x="31"/>
        <item x="200"/>
        <item x="32"/>
        <item x="1"/>
        <item x="2"/>
        <item x="33"/>
        <item x="3"/>
        <item x="201"/>
        <item x="34"/>
        <item x="202"/>
        <item x="35"/>
        <item x="203"/>
        <item x="36"/>
        <item x="204"/>
        <item x="37"/>
        <item x="38"/>
        <item x="39"/>
        <item x="40"/>
        <item x="205"/>
        <item x="41"/>
        <item x="206"/>
        <item x="42"/>
        <item x="43"/>
        <item x="207"/>
        <item x="4"/>
        <item x="44"/>
        <item x="45"/>
        <item x="208"/>
        <item x="46"/>
        <item x="209"/>
        <item x="210"/>
        <item x="47"/>
        <item x="48"/>
        <item x="211"/>
        <item x="5"/>
        <item x="49"/>
        <item x="50"/>
        <item x="51"/>
        <item x="52"/>
        <item x="53"/>
        <item x="6"/>
        <item x="54"/>
        <item x="55"/>
        <item x="56"/>
        <item x="57"/>
        <item x="58"/>
        <item x="59"/>
        <item x="60"/>
        <item x="61"/>
        <item x="62"/>
        <item x="212"/>
        <item x="63"/>
        <item x="64"/>
        <item x="65"/>
        <item x="66"/>
        <item x="67"/>
        <item x="68"/>
        <item x="69"/>
        <item x="70"/>
        <item x="213"/>
        <item x="71"/>
        <item x="72"/>
        <item x="73"/>
        <item x="214"/>
        <item x="74"/>
        <item x="75"/>
        <item x="76"/>
        <item x="77"/>
        <item x="78"/>
        <item x="79"/>
        <item x="80"/>
        <item x="7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8"/>
        <item x="98"/>
        <item x="99"/>
        <item x="215"/>
        <item x="216"/>
        <item x="100"/>
        <item x="101"/>
        <item x="102"/>
        <item x="9"/>
        <item x="103"/>
        <item x="104"/>
        <item x="217"/>
        <item x="105"/>
        <item x="106"/>
        <item x="107"/>
        <item x="108"/>
        <item x="109"/>
        <item x="110"/>
        <item x="111"/>
        <item x="112"/>
        <item x="113"/>
        <item x="218"/>
        <item x="114"/>
        <item x="115"/>
        <item x="116"/>
        <item x="117"/>
        <item x="118"/>
        <item x="219"/>
        <item x="119"/>
        <item x="120"/>
        <item x="121"/>
        <item x="122"/>
        <item x="220"/>
        <item x="123"/>
        <item x="221"/>
        <item x="124"/>
        <item x="222"/>
        <item x="125"/>
        <item x="126"/>
        <item x="128"/>
        <item x="223"/>
        <item x="129"/>
        <item x="130"/>
        <item x="10"/>
        <item x="131"/>
        <item x="224"/>
        <item x="225"/>
        <item x="132"/>
        <item x="133"/>
        <item x="134"/>
        <item x="226"/>
        <item x="11"/>
        <item x="135"/>
        <item x="136"/>
        <item x="227"/>
        <item x="12"/>
        <item x="137"/>
        <item x="228"/>
        <item x="138"/>
        <item x="139"/>
        <item x="140"/>
        <item x="13"/>
        <item x="229"/>
        <item x="14"/>
        <item x="141"/>
        <item x="142"/>
        <item x="143"/>
        <item x="144"/>
        <item x="145"/>
        <item x="230"/>
        <item x="15"/>
        <item x="146"/>
        <item x="147"/>
        <item x="148"/>
        <item x="149"/>
        <item x="150"/>
        <item x="151"/>
        <item x="16"/>
        <item x="152"/>
        <item x="153"/>
        <item x="154"/>
        <item x="155"/>
        <item x="17"/>
        <item x="231"/>
        <item x="232"/>
        <item x="156"/>
        <item x="157"/>
        <item x="158"/>
        <item x="159"/>
        <item x="18"/>
        <item x="233"/>
        <item x="160"/>
        <item x="161"/>
        <item x="162"/>
        <item x="163"/>
        <item x="19"/>
        <item x="20"/>
        <item x="164"/>
        <item x="165"/>
        <item x="166"/>
        <item x="167"/>
        <item x="168"/>
        <item x="234"/>
        <item x="235"/>
        <item x="169"/>
        <item x="170"/>
        <item x="236"/>
        <item x="171"/>
        <item x="172"/>
        <item x="237"/>
        <item x="173"/>
        <item x="174"/>
        <item x="175"/>
        <item x="176"/>
        <item x="238"/>
        <item x="177"/>
        <item x="178"/>
        <item x="239"/>
        <item x="179"/>
        <item x="180"/>
        <item x="181"/>
        <item x="182"/>
        <item x="183"/>
        <item x="184"/>
        <item x="185"/>
        <item x="21"/>
        <item x="186"/>
        <item x="187"/>
        <item x="240"/>
        <item x="188"/>
        <item x="22"/>
        <item x="189"/>
        <item x="23"/>
        <item x="241"/>
        <item x="190"/>
        <item x="191"/>
        <item x="192"/>
        <item x="193"/>
        <item x="194"/>
        <item x="195"/>
        <item x="242"/>
        <item x="196"/>
        <item x="197"/>
        <item x="24"/>
        <item x="243"/>
        <item x="24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Bo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:M176" firstHeaderRow="1" firstDataRow="2" firstDataCol="1"/>
  <pivotFields count="7"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174">
        <item x="9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BOT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opLeftCell="A201" zoomScale="85" zoomScaleNormal="85" workbookViewId="0">
      <selection activeCell="D239" sqref="D239"/>
    </sheetView>
  </sheetViews>
  <sheetFormatPr defaultRowHeight="15" x14ac:dyDescent="0.25"/>
  <cols>
    <col min="2" max="2" width="12.85546875" bestFit="1" customWidth="1"/>
    <col min="4" max="4" width="28.7109375" bestFit="1" customWidth="1"/>
    <col min="5" max="5" width="22.7109375" bestFit="1" customWidth="1"/>
    <col min="6" max="6" width="32.42578125" bestFit="1" customWidth="1"/>
    <col min="8" max="8" width="15.140625" bestFit="1" customWidth="1"/>
    <col min="10" max="10" width="20.140625" bestFit="1" customWidth="1"/>
    <col min="11" max="11" width="32.42578125" bestFit="1" customWidth="1"/>
  </cols>
  <sheetData>
    <row r="1" spans="1:11" x14ac:dyDescent="0.25">
      <c r="A1" t="s">
        <v>254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9</v>
      </c>
      <c r="B2">
        <v>221134569</v>
      </c>
      <c r="C2">
        <v>2064965.254958</v>
      </c>
      <c r="D2">
        <v>0.9338048159073673</v>
      </c>
      <c r="E2">
        <v>0</v>
      </c>
      <c r="F2">
        <v>0</v>
      </c>
      <c r="G2">
        <v>0</v>
      </c>
      <c r="H2">
        <v>543320.14437700005</v>
      </c>
      <c r="I2">
        <v>0</v>
      </c>
      <c r="J2">
        <v>0</v>
      </c>
      <c r="K2">
        <v>0</v>
      </c>
    </row>
    <row r="3" spans="1:11" x14ac:dyDescent="0.25">
      <c r="A3" t="s">
        <v>10</v>
      </c>
      <c r="B3">
        <v>25214</v>
      </c>
      <c r="C3">
        <v>2.6513999999999999E-2</v>
      </c>
      <c r="D3">
        <v>1.0515586578884745E-4</v>
      </c>
      <c r="E3">
        <v>0</v>
      </c>
      <c r="F3">
        <v>0</v>
      </c>
      <c r="G3">
        <v>189.42084399999999</v>
      </c>
      <c r="H3">
        <v>35.833832999999998</v>
      </c>
      <c r="I3">
        <v>18.917576462704393</v>
      </c>
      <c r="J3">
        <v>0</v>
      </c>
      <c r="K3">
        <v>0</v>
      </c>
    </row>
    <row r="4" spans="1:11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642899.13419999997</v>
      </c>
      <c r="H4">
        <v>673.16061999999999</v>
      </c>
      <c r="I4">
        <v>0.10470703477267181</v>
      </c>
      <c r="J4">
        <v>597.98849949999999</v>
      </c>
      <c r="K4">
        <v>88.832959286893526</v>
      </c>
    </row>
    <row r="5" spans="1:11" x14ac:dyDescent="0.25">
      <c r="A5" t="s">
        <v>12</v>
      </c>
      <c r="B5">
        <v>493753</v>
      </c>
      <c r="C5">
        <v>24.341169000000001</v>
      </c>
      <c r="D5">
        <v>4.9298270592786266E-3</v>
      </c>
      <c r="E5">
        <v>19.751235810000001</v>
      </c>
      <c r="F5">
        <v>81.143332968108467</v>
      </c>
      <c r="G5">
        <v>1255217.852</v>
      </c>
      <c r="H5">
        <v>87506.592455000005</v>
      </c>
      <c r="I5">
        <v>6.9714266982079218</v>
      </c>
      <c r="J5">
        <v>32400.494989999999</v>
      </c>
      <c r="K5">
        <v>37.026347479662007</v>
      </c>
    </row>
    <row r="6" spans="1:11" x14ac:dyDescent="0.25">
      <c r="A6" t="s">
        <v>13</v>
      </c>
      <c r="B6">
        <v>92654</v>
      </c>
      <c r="C6">
        <v>32.219534000000003</v>
      </c>
      <c r="D6">
        <v>3.4774034580266372E-2</v>
      </c>
      <c r="E6">
        <v>0</v>
      </c>
      <c r="F6">
        <v>0</v>
      </c>
      <c r="G6">
        <v>85.524417</v>
      </c>
      <c r="H6">
        <v>6.2743450000000003</v>
      </c>
      <c r="I6">
        <v>7.3363201061049041</v>
      </c>
      <c r="J6">
        <v>0</v>
      </c>
      <c r="K6">
        <v>0</v>
      </c>
    </row>
    <row r="7" spans="1:11" x14ac:dyDescent="0.25">
      <c r="A7" t="s">
        <v>14</v>
      </c>
      <c r="B7">
        <v>0</v>
      </c>
      <c r="C7">
        <v>503.94339000000002</v>
      </c>
      <c r="D7">
        <v>0</v>
      </c>
      <c r="E7">
        <v>0</v>
      </c>
      <c r="F7">
        <v>0</v>
      </c>
      <c r="G7">
        <v>1580</v>
      </c>
      <c r="H7">
        <v>41.035657999999998</v>
      </c>
      <c r="I7">
        <v>2.5971935443037975</v>
      </c>
      <c r="J7">
        <v>0</v>
      </c>
      <c r="K7">
        <v>0</v>
      </c>
    </row>
    <row r="8" spans="1:11" x14ac:dyDescent="0.25">
      <c r="A8" t="s">
        <v>15</v>
      </c>
      <c r="B8">
        <v>11199</v>
      </c>
      <c r="C8">
        <v>304.39251300000001</v>
      </c>
      <c r="D8">
        <v>2.7180329761585855</v>
      </c>
      <c r="E8">
        <v>42.889140689999998</v>
      </c>
      <c r="F8">
        <v>14.090077402790783</v>
      </c>
      <c r="G8">
        <v>28746.5563</v>
      </c>
      <c r="H8">
        <v>5098.5166230000004</v>
      </c>
      <c r="I8">
        <v>17.736095307527325</v>
      </c>
      <c r="J8">
        <v>79.083958289999998</v>
      </c>
      <c r="K8">
        <v>1.5511170039780409</v>
      </c>
    </row>
    <row r="9" spans="1:11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471.870724</v>
      </c>
      <c r="H9">
        <v>126.12030799999999</v>
      </c>
      <c r="I9">
        <v>26.72772468927316</v>
      </c>
      <c r="J9">
        <v>26.10593897</v>
      </c>
      <c r="K9">
        <v>20.699235027240817</v>
      </c>
    </row>
    <row r="10" spans="1:11" x14ac:dyDescent="0.25">
      <c r="A10" t="s">
        <v>17</v>
      </c>
      <c r="B10">
        <v>54711</v>
      </c>
      <c r="C10">
        <v>6166.1233039999997</v>
      </c>
      <c r="D10">
        <v>11.270353866681289</v>
      </c>
      <c r="E10">
        <v>2157.7737240000001</v>
      </c>
      <c r="F10">
        <v>34.994008676411639</v>
      </c>
      <c r="G10">
        <v>70921.457389999996</v>
      </c>
      <c r="H10">
        <v>12733.891390999999</v>
      </c>
      <c r="I10">
        <v>17.954920639850659</v>
      </c>
      <c r="J10">
        <v>8709.8285660000001</v>
      </c>
      <c r="K10">
        <v>68.398797339797426</v>
      </c>
    </row>
    <row r="11" spans="1:11" x14ac:dyDescent="0.25">
      <c r="A11" t="s">
        <v>18</v>
      </c>
      <c r="B11">
        <v>1083151</v>
      </c>
      <c r="C11">
        <v>41249.954216999999</v>
      </c>
      <c r="D11">
        <v>3.8083290526436295</v>
      </c>
      <c r="E11">
        <v>2419.27756</v>
      </c>
      <c r="F11">
        <v>5.8649218063930926</v>
      </c>
      <c r="G11">
        <v>2785327.7209999999</v>
      </c>
      <c r="H11">
        <v>235365.94407500001</v>
      </c>
      <c r="I11">
        <v>8.4502064981602221</v>
      </c>
      <c r="J11">
        <v>64067.96617</v>
      </c>
      <c r="K11">
        <v>27.220576206039631</v>
      </c>
    </row>
    <row r="12" spans="1:11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29685.405589999998</v>
      </c>
      <c r="H12">
        <v>6860.4464900000003</v>
      </c>
      <c r="I12">
        <v>23.1105027997699</v>
      </c>
      <c r="J12">
        <v>3445.371044</v>
      </c>
      <c r="K12">
        <v>50.220799025574792</v>
      </c>
    </row>
    <row r="13" spans="1:11" x14ac:dyDescent="0.25">
      <c r="A13" t="s">
        <v>20</v>
      </c>
      <c r="B13">
        <v>406816</v>
      </c>
      <c r="C13">
        <v>35457.577316000003</v>
      </c>
      <c r="D13">
        <v>8.7158758052780634</v>
      </c>
      <c r="E13">
        <v>0</v>
      </c>
      <c r="F13">
        <v>0</v>
      </c>
      <c r="G13">
        <v>210.578755</v>
      </c>
      <c r="H13">
        <v>33.371983999999998</v>
      </c>
      <c r="I13">
        <v>15.847744944640782</v>
      </c>
      <c r="J13">
        <v>0</v>
      </c>
      <c r="K13">
        <v>0</v>
      </c>
    </row>
    <row r="14" spans="1:11" x14ac:dyDescent="0.25">
      <c r="A14" t="s">
        <v>21</v>
      </c>
      <c r="B14">
        <v>0</v>
      </c>
      <c r="C14">
        <v>3639.2718279999999</v>
      </c>
      <c r="D14">
        <v>0</v>
      </c>
      <c r="E14">
        <v>0</v>
      </c>
      <c r="F14">
        <v>0</v>
      </c>
      <c r="G14">
        <v>0</v>
      </c>
      <c r="H14">
        <v>1135.439926</v>
      </c>
      <c r="I14">
        <v>0</v>
      </c>
      <c r="J14">
        <v>0</v>
      </c>
      <c r="K14">
        <v>0</v>
      </c>
    </row>
    <row r="15" spans="1:11" x14ac:dyDescent="0.25">
      <c r="A15" t="s">
        <v>22</v>
      </c>
      <c r="B15">
        <v>2277433</v>
      </c>
      <c r="C15">
        <v>1700733.752685</v>
      </c>
      <c r="D15">
        <v>74.677663522263884</v>
      </c>
      <c r="E15">
        <v>0</v>
      </c>
      <c r="F15">
        <v>0</v>
      </c>
      <c r="G15">
        <v>7855.4391580000001</v>
      </c>
      <c r="H15">
        <v>7851.0788540000003</v>
      </c>
      <c r="I15">
        <v>99.944493186029462</v>
      </c>
      <c r="J15">
        <v>0</v>
      </c>
      <c r="K15">
        <v>0</v>
      </c>
    </row>
    <row r="16" spans="1:11" x14ac:dyDescent="0.25">
      <c r="A16" t="s">
        <v>23</v>
      </c>
      <c r="B16">
        <v>108492</v>
      </c>
      <c r="C16">
        <v>196.91782699999999</v>
      </c>
      <c r="D16">
        <v>0.18150446761051503</v>
      </c>
      <c r="E16">
        <v>0</v>
      </c>
      <c r="F16">
        <v>0</v>
      </c>
      <c r="G16">
        <v>455.237976</v>
      </c>
      <c r="H16">
        <v>84.536207000000005</v>
      </c>
      <c r="I16">
        <v>18.569673765529615</v>
      </c>
      <c r="J16">
        <v>0</v>
      </c>
      <c r="K16">
        <v>0</v>
      </c>
    </row>
    <row r="17" spans="1:11" x14ac:dyDescent="0.25">
      <c r="A17" t="s">
        <v>24</v>
      </c>
      <c r="B17">
        <v>7432133</v>
      </c>
      <c r="C17">
        <v>3014429.4147669999</v>
      </c>
      <c r="D17">
        <v>40.559411608578586</v>
      </c>
      <c r="E17">
        <v>378130.17550000001</v>
      </c>
      <c r="F17">
        <v>12.544004966499688</v>
      </c>
      <c r="G17">
        <v>7722102.0219999999</v>
      </c>
      <c r="H17">
        <v>1487710.950256</v>
      </c>
      <c r="I17">
        <v>19.2656215369541</v>
      </c>
      <c r="J17">
        <v>303142.41470000002</v>
      </c>
      <c r="K17">
        <v>20.376432306815808</v>
      </c>
    </row>
    <row r="18" spans="1:11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83912.259120000002</v>
      </c>
      <c r="H18">
        <v>23829.387817999999</v>
      </c>
      <c r="I18">
        <v>28.397981496270315</v>
      </c>
      <c r="J18">
        <v>655.75065889999996</v>
      </c>
      <c r="K18">
        <v>2.7518569251899359</v>
      </c>
    </row>
    <row r="19" spans="1:11" x14ac:dyDescent="0.25">
      <c r="A19" t="s">
        <v>26</v>
      </c>
      <c r="B19">
        <v>79032</v>
      </c>
      <c r="C19">
        <v>345.31413700000002</v>
      </c>
      <c r="D19">
        <v>0.43692951842291733</v>
      </c>
      <c r="E19">
        <v>29.971196859999999</v>
      </c>
      <c r="F19">
        <v>8.6794004787588523</v>
      </c>
      <c r="G19">
        <v>86639.623340000006</v>
      </c>
      <c r="H19">
        <v>8798.362588</v>
      </c>
      <c r="I19">
        <v>10.155125621302128</v>
      </c>
      <c r="J19">
        <v>3351.484434</v>
      </c>
      <c r="K19">
        <v>38.092138173198911</v>
      </c>
    </row>
    <row r="20" spans="1:11" x14ac:dyDescent="0.25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27210.872429999999</v>
      </c>
      <c r="H20">
        <v>2065.7056830000001</v>
      </c>
      <c r="I20">
        <v>7.5914717115889268</v>
      </c>
      <c r="J20">
        <v>1422.092359</v>
      </c>
      <c r="K20">
        <v>68.842932016080425</v>
      </c>
    </row>
    <row r="21" spans="1:11" x14ac:dyDescent="0.25">
      <c r="A21" t="s">
        <v>28</v>
      </c>
      <c r="B21">
        <v>3465</v>
      </c>
      <c r="C21">
        <v>1270.0922599999999</v>
      </c>
      <c r="D21">
        <v>36.654899278499272</v>
      </c>
      <c r="E21">
        <v>6.5738376629999999</v>
      </c>
      <c r="F21">
        <v>0.51758741235065875</v>
      </c>
      <c r="G21">
        <v>30683.07213</v>
      </c>
      <c r="H21">
        <v>7147.1132200000002</v>
      </c>
      <c r="I21">
        <v>23.293342953791115</v>
      </c>
      <c r="J21">
        <v>3866.6104500000001</v>
      </c>
      <c r="K21">
        <v>54.100310586656697</v>
      </c>
    </row>
    <row r="22" spans="1:11" x14ac:dyDescent="0.25">
      <c r="A22" t="s">
        <v>29</v>
      </c>
      <c r="B22">
        <v>30426</v>
      </c>
      <c r="C22">
        <v>0</v>
      </c>
      <c r="D22">
        <v>0</v>
      </c>
      <c r="E22">
        <v>0</v>
      </c>
      <c r="F22">
        <v>0</v>
      </c>
      <c r="G22">
        <v>116095.36320000001</v>
      </c>
      <c r="H22">
        <v>34391.360439999997</v>
      </c>
      <c r="I22">
        <v>29.623371245889686</v>
      </c>
      <c r="J22">
        <v>11330.99343</v>
      </c>
      <c r="K22">
        <v>32.947209081095608</v>
      </c>
    </row>
    <row r="23" spans="1:11" x14ac:dyDescent="0.25">
      <c r="A23" t="s">
        <v>30</v>
      </c>
      <c r="B23">
        <v>25112</v>
      </c>
      <c r="C23">
        <v>2755.525866</v>
      </c>
      <c r="D23">
        <v>10.972944671870021</v>
      </c>
      <c r="E23">
        <v>0</v>
      </c>
      <c r="F23">
        <v>0</v>
      </c>
      <c r="G23">
        <v>322.85249599999997</v>
      </c>
      <c r="H23">
        <v>91.577774000000005</v>
      </c>
      <c r="I23">
        <v>28.365205514780971</v>
      </c>
      <c r="J23">
        <v>0</v>
      </c>
      <c r="K23">
        <v>0</v>
      </c>
    </row>
    <row r="24" spans="1:11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276403.7182</v>
      </c>
      <c r="H24">
        <v>41247.398352999997</v>
      </c>
      <c r="I24">
        <v>14.922881147045292</v>
      </c>
      <c r="J24">
        <v>4959.1230729999997</v>
      </c>
      <c r="K24">
        <v>12.022874826090247</v>
      </c>
    </row>
    <row r="25" spans="1:11" x14ac:dyDescent="0.25">
      <c r="A25" t="s">
        <v>32</v>
      </c>
      <c r="B25">
        <v>84563</v>
      </c>
      <c r="C25">
        <v>4530.0026070000004</v>
      </c>
      <c r="D25">
        <v>5.3569558873266088</v>
      </c>
      <c r="E25">
        <v>738.14399470000001</v>
      </c>
      <c r="F25">
        <v>16.294560041960697</v>
      </c>
      <c r="G25">
        <v>140160.1678</v>
      </c>
      <c r="H25">
        <v>6455.7251740000002</v>
      </c>
      <c r="I25">
        <v>4.6059627890942068</v>
      </c>
      <c r="J25">
        <v>931.396884</v>
      </c>
      <c r="K25">
        <v>14.427455613369949</v>
      </c>
    </row>
    <row r="26" spans="1:11" x14ac:dyDescent="0.25">
      <c r="A26" t="s">
        <v>33</v>
      </c>
      <c r="B26">
        <v>35172</v>
      </c>
      <c r="C26">
        <v>2850.096168</v>
      </c>
      <c r="D26">
        <v>8.1033099283520986</v>
      </c>
      <c r="E26">
        <v>8.2527878940000008</v>
      </c>
      <c r="F26">
        <v>0.28956173432531002</v>
      </c>
      <c r="G26">
        <v>110862.7479</v>
      </c>
      <c r="H26">
        <v>38473.342461</v>
      </c>
      <c r="I26">
        <v>34.703580048100179</v>
      </c>
      <c r="J26">
        <v>4710.4270059999999</v>
      </c>
      <c r="K26">
        <v>12.243352681859934</v>
      </c>
    </row>
    <row r="27" spans="1:11" x14ac:dyDescent="0.25">
      <c r="A27" t="s">
        <v>34</v>
      </c>
      <c r="B27">
        <v>7633</v>
      </c>
      <c r="C27">
        <v>94.820116999999996</v>
      </c>
      <c r="D27">
        <v>1.2422391851172541</v>
      </c>
      <c r="E27">
        <v>0</v>
      </c>
      <c r="F27">
        <v>0</v>
      </c>
      <c r="G27">
        <v>686.85740299999998</v>
      </c>
      <c r="H27">
        <v>45.481965000000002</v>
      </c>
      <c r="I27">
        <v>6.6217478040343698</v>
      </c>
      <c r="J27">
        <v>0</v>
      </c>
      <c r="K27">
        <v>0</v>
      </c>
    </row>
    <row r="28" spans="1:11" x14ac:dyDescent="0.25">
      <c r="A28" t="s">
        <v>35</v>
      </c>
      <c r="B28">
        <v>597705</v>
      </c>
      <c r="C28">
        <v>47355.486987999997</v>
      </c>
      <c r="D28">
        <v>7.9228862043984911</v>
      </c>
      <c r="E28">
        <v>3460.290418</v>
      </c>
      <c r="F28">
        <v>7.3070527579556872</v>
      </c>
      <c r="G28">
        <v>13458.006240000001</v>
      </c>
      <c r="H28">
        <v>4930.1585709999999</v>
      </c>
      <c r="I28">
        <v>36.633647533514591</v>
      </c>
      <c r="J28">
        <v>4215.6724480000003</v>
      </c>
      <c r="K28">
        <v>85.507847005110065</v>
      </c>
    </row>
    <row r="29" spans="1:11" x14ac:dyDescent="0.25">
      <c r="A29" t="s">
        <v>36</v>
      </c>
      <c r="B29">
        <v>13</v>
      </c>
      <c r="C29">
        <v>0</v>
      </c>
      <c r="D29">
        <v>0</v>
      </c>
      <c r="E29">
        <v>0</v>
      </c>
      <c r="F29">
        <v>0</v>
      </c>
      <c r="G29">
        <v>51225.151279999998</v>
      </c>
      <c r="H29">
        <v>714.84779100000003</v>
      </c>
      <c r="I29">
        <v>1.3955015712742274</v>
      </c>
      <c r="J29">
        <v>692.46861560000002</v>
      </c>
      <c r="K29">
        <v>96.869378952868573</v>
      </c>
    </row>
    <row r="30" spans="1:11" x14ac:dyDescent="0.25">
      <c r="A30" t="s">
        <v>37</v>
      </c>
      <c r="B30">
        <v>4318</v>
      </c>
      <c r="C30">
        <v>4243.8909430000003</v>
      </c>
      <c r="D30">
        <v>98.283717994441872</v>
      </c>
      <c r="E30">
        <v>0</v>
      </c>
      <c r="F30">
        <v>0</v>
      </c>
      <c r="G30">
        <v>25.109707</v>
      </c>
      <c r="H30">
        <v>5.1120559999999999</v>
      </c>
      <c r="I30">
        <v>20.358883518632855</v>
      </c>
      <c r="J30">
        <v>0</v>
      </c>
      <c r="K30">
        <v>0</v>
      </c>
    </row>
    <row r="31" spans="1:11" x14ac:dyDescent="0.25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207228.06539999999</v>
      </c>
      <c r="H31">
        <v>19383.063760000001</v>
      </c>
      <c r="I31">
        <v>9.3534935640044843</v>
      </c>
      <c r="J31">
        <v>4035.285069</v>
      </c>
      <c r="K31">
        <v>20.818613192241802</v>
      </c>
    </row>
    <row r="32" spans="1:11" x14ac:dyDescent="0.25">
      <c r="A32" t="s">
        <v>39</v>
      </c>
      <c r="B32">
        <v>36250</v>
      </c>
      <c r="C32">
        <v>3653.5925320000001</v>
      </c>
      <c r="D32">
        <v>10.078875950344827</v>
      </c>
      <c r="E32">
        <v>2442.620226</v>
      </c>
      <c r="F32">
        <v>66.855299396588535</v>
      </c>
      <c r="G32">
        <v>22297.766179999999</v>
      </c>
      <c r="H32">
        <v>8401.6127770000003</v>
      </c>
      <c r="I32">
        <v>37.679167990091464</v>
      </c>
      <c r="J32">
        <v>7982.9252800000004</v>
      </c>
      <c r="K32">
        <v>95.016581838356245</v>
      </c>
    </row>
    <row r="33" spans="1:11" x14ac:dyDescent="0.25">
      <c r="A33" t="s">
        <v>40</v>
      </c>
      <c r="B33">
        <v>451644</v>
      </c>
      <c r="C33">
        <v>0.25482100000000002</v>
      </c>
      <c r="D33">
        <v>5.6420765027322408E-5</v>
      </c>
      <c r="E33">
        <v>0</v>
      </c>
      <c r="F33">
        <v>0</v>
      </c>
      <c r="G33">
        <v>72.478421999999995</v>
      </c>
      <c r="H33">
        <v>1.5074920000000001</v>
      </c>
      <c r="I33">
        <v>2.0799183514232693</v>
      </c>
      <c r="J33">
        <v>0</v>
      </c>
      <c r="K33">
        <v>0</v>
      </c>
    </row>
    <row r="34" spans="1:11" x14ac:dyDescent="0.25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1089908.94</v>
      </c>
      <c r="H34">
        <v>336406.58626000001</v>
      </c>
      <c r="I34">
        <v>30.865568114341741</v>
      </c>
      <c r="J34">
        <v>155395.23699999999</v>
      </c>
      <c r="K34">
        <v>46.19268568062428</v>
      </c>
    </row>
    <row r="35" spans="1:11" x14ac:dyDescent="0.25">
      <c r="A35" t="s">
        <v>42</v>
      </c>
      <c r="B35">
        <v>3672584</v>
      </c>
      <c r="C35">
        <v>977792.66495300003</v>
      </c>
      <c r="D35">
        <v>26.624106213853789</v>
      </c>
      <c r="E35">
        <v>18353.71356</v>
      </c>
      <c r="F35">
        <v>1.8770557622133743</v>
      </c>
      <c r="G35">
        <v>8529399.2430000007</v>
      </c>
      <c r="H35">
        <v>2509320.850573</v>
      </c>
      <c r="I35">
        <v>29.419666955235758</v>
      </c>
      <c r="J35">
        <v>954460.73049999995</v>
      </c>
      <c r="K35">
        <v>38.036615775222607</v>
      </c>
    </row>
    <row r="36" spans="1:11" x14ac:dyDescent="0.25">
      <c r="A36" t="s">
        <v>43</v>
      </c>
      <c r="B36">
        <v>185020</v>
      </c>
      <c r="C36">
        <v>10.817216</v>
      </c>
      <c r="D36">
        <v>5.8465117284617878E-3</v>
      </c>
      <c r="E36">
        <v>0</v>
      </c>
      <c r="F36">
        <v>0</v>
      </c>
      <c r="G36">
        <v>444.06851899999998</v>
      </c>
      <c r="H36">
        <v>5.6401510000000004</v>
      </c>
      <c r="I36">
        <v>1.270108273538751</v>
      </c>
      <c r="J36">
        <v>0</v>
      </c>
      <c r="K36">
        <v>0</v>
      </c>
    </row>
    <row r="37" spans="1:11" x14ac:dyDescent="0.25">
      <c r="A37" t="s">
        <v>44</v>
      </c>
      <c r="B37">
        <v>25698</v>
      </c>
      <c r="C37">
        <v>51.679209</v>
      </c>
      <c r="D37">
        <v>0.20110206630866218</v>
      </c>
      <c r="E37">
        <v>0</v>
      </c>
      <c r="F37">
        <v>0</v>
      </c>
      <c r="G37">
        <v>5961.6866620000001</v>
      </c>
      <c r="H37">
        <v>2794.368892</v>
      </c>
      <c r="I37">
        <v>46.872119425722339</v>
      </c>
      <c r="J37">
        <v>0</v>
      </c>
      <c r="K37">
        <v>0</v>
      </c>
    </row>
    <row r="38" spans="1:11" x14ac:dyDescent="0.25">
      <c r="A38" t="s">
        <v>45</v>
      </c>
      <c r="B38">
        <v>0</v>
      </c>
      <c r="C38">
        <v>0</v>
      </c>
      <c r="D38">
        <v>0</v>
      </c>
      <c r="E38">
        <v>0</v>
      </c>
      <c r="F38">
        <v>0</v>
      </c>
      <c r="G38">
        <v>39933.488140000001</v>
      </c>
      <c r="H38">
        <v>19171.209452999999</v>
      </c>
      <c r="I38">
        <v>48.007850918980601</v>
      </c>
      <c r="J38">
        <v>15508.712799999999</v>
      </c>
      <c r="K38">
        <v>80.895849779436446</v>
      </c>
    </row>
    <row r="39" spans="1:11" x14ac:dyDescent="0.25">
      <c r="A39" t="s">
        <v>46</v>
      </c>
      <c r="B39">
        <v>440224</v>
      </c>
      <c r="C39">
        <v>13.870359000000001</v>
      </c>
      <c r="D39">
        <v>3.1507502998473508E-3</v>
      </c>
      <c r="E39">
        <v>0</v>
      </c>
      <c r="F39">
        <v>0</v>
      </c>
      <c r="G39">
        <v>50.639750999999997</v>
      </c>
      <c r="H39">
        <v>43.986607999999997</v>
      </c>
      <c r="I39">
        <v>86.861817310278639</v>
      </c>
      <c r="J39">
        <v>0</v>
      </c>
      <c r="K39">
        <v>0</v>
      </c>
    </row>
    <row r="40" spans="1:11" x14ac:dyDescent="0.25">
      <c r="A40" t="s">
        <v>47</v>
      </c>
      <c r="B40">
        <v>0</v>
      </c>
      <c r="C40">
        <v>0</v>
      </c>
      <c r="D40">
        <v>0</v>
      </c>
      <c r="E40">
        <v>0</v>
      </c>
      <c r="F40">
        <v>0</v>
      </c>
      <c r="G40">
        <v>581162.92150000005</v>
      </c>
      <c r="H40">
        <v>169369.80398999999</v>
      </c>
      <c r="I40">
        <v>29.143257032443003</v>
      </c>
      <c r="J40">
        <v>111968.2862</v>
      </c>
      <c r="K40">
        <v>66.108765294792988</v>
      </c>
    </row>
    <row r="41" spans="1:11" x14ac:dyDescent="0.25">
      <c r="A41" t="s">
        <v>48</v>
      </c>
      <c r="B41">
        <v>0</v>
      </c>
      <c r="C41">
        <v>0</v>
      </c>
      <c r="D41">
        <v>0</v>
      </c>
      <c r="E41">
        <v>0</v>
      </c>
      <c r="F41">
        <v>0</v>
      </c>
      <c r="G41">
        <v>624568.03060000006</v>
      </c>
      <c r="H41">
        <v>112827.11687499999</v>
      </c>
      <c r="I41">
        <v>18.064824222048482</v>
      </c>
      <c r="J41">
        <v>38632.06018</v>
      </c>
      <c r="K41">
        <v>34.240049067991393</v>
      </c>
    </row>
    <row r="42" spans="1:11" x14ac:dyDescent="0.25">
      <c r="A42" t="s">
        <v>49</v>
      </c>
      <c r="B42">
        <v>5698083</v>
      </c>
      <c r="C42">
        <v>164283.49856800001</v>
      </c>
      <c r="D42">
        <v>2.8831362857999787</v>
      </c>
      <c r="E42">
        <v>7830.5019149999998</v>
      </c>
      <c r="F42">
        <v>4.7664567550944916</v>
      </c>
      <c r="G42">
        <v>9955032.9409999996</v>
      </c>
      <c r="H42">
        <v>958141.33777400001</v>
      </c>
      <c r="I42">
        <v>9.624692790597166</v>
      </c>
      <c r="J42">
        <v>317909.48839999997</v>
      </c>
      <c r="K42">
        <v>33.179811356285136</v>
      </c>
    </row>
    <row r="43" spans="1:11" x14ac:dyDescent="0.25">
      <c r="A43" t="s">
        <v>50</v>
      </c>
      <c r="B43">
        <v>470117</v>
      </c>
      <c r="C43">
        <v>26.294477000000001</v>
      </c>
      <c r="D43">
        <v>5.5931772303490406E-3</v>
      </c>
      <c r="E43">
        <v>0</v>
      </c>
      <c r="F43">
        <v>0</v>
      </c>
      <c r="G43">
        <v>17.948331</v>
      </c>
      <c r="I43">
        <v>0</v>
      </c>
      <c r="J43">
        <v>0</v>
      </c>
      <c r="K43">
        <v>0</v>
      </c>
    </row>
    <row r="44" spans="1:11" x14ac:dyDescent="0.25">
      <c r="A44" t="s">
        <v>51</v>
      </c>
      <c r="B44">
        <v>0</v>
      </c>
      <c r="C44">
        <v>0</v>
      </c>
      <c r="D44">
        <v>0</v>
      </c>
      <c r="E44">
        <v>0</v>
      </c>
      <c r="F44">
        <v>0</v>
      </c>
      <c r="G44">
        <v>41355.270219999999</v>
      </c>
      <c r="H44">
        <v>3997.0630660000002</v>
      </c>
      <c r="I44">
        <v>9.6651842552027709</v>
      </c>
      <c r="J44">
        <v>2559.1117180000001</v>
      </c>
      <c r="K44">
        <v>64.024802104536022</v>
      </c>
    </row>
    <row r="45" spans="1:11" x14ac:dyDescent="0.25">
      <c r="A45" t="s">
        <v>52</v>
      </c>
      <c r="B45">
        <v>3657313</v>
      </c>
      <c r="C45">
        <v>1053834.5704690001</v>
      </c>
      <c r="D45">
        <v>28.814448489068344</v>
      </c>
      <c r="E45">
        <v>1282.7606089999999</v>
      </c>
      <c r="F45">
        <v>0.12172314753625117</v>
      </c>
      <c r="G45">
        <v>759820.96200000006</v>
      </c>
      <c r="H45">
        <v>140524.74085599999</v>
      </c>
      <c r="I45">
        <v>18.494454336467751</v>
      </c>
      <c r="J45">
        <v>43637.924950000001</v>
      </c>
      <c r="K45">
        <v>31.053553049933836</v>
      </c>
    </row>
    <row r="46" spans="1:11" x14ac:dyDescent="0.25">
      <c r="A46" t="s">
        <v>53</v>
      </c>
      <c r="B46">
        <v>878364</v>
      </c>
      <c r="C46">
        <v>47491.664915000001</v>
      </c>
      <c r="D46">
        <v>5.4068318960021129</v>
      </c>
      <c r="E46">
        <v>32.168969789999998</v>
      </c>
      <c r="F46">
        <v>6.7736032938781207E-2</v>
      </c>
      <c r="G46">
        <v>9361608.8809999991</v>
      </c>
      <c r="H46">
        <v>1461511.2749900001</v>
      </c>
      <c r="I46">
        <v>15.61175321003031</v>
      </c>
      <c r="J46">
        <v>42084.73702</v>
      </c>
      <c r="K46">
        <v>2.879535569801742</v>
      </c>
    </row>
    <row r="47" spans="1:11" x14ac:dyDescent="0.25">
      <c r="A47" t="s">
        <v>54</v>
      </c>
      <c r="B47">
        <v>174842</v>
      </c>
      <c r="C47">
        <v>130.37264500000001</v>
      </c>
      <c r="D47">
        <v>7.4565976710401397E-2</v>
      </c>
      <c r="E47">
        <v>3.723090708</v>
      </c>
      <c r="F47">
        <v>2.8557299792452624</v>
      </c>
      <c r="G47">
        <v>324107.70640000002</v>
      </c>
      <c r="H47">
        <v>74170.957949000003</v>
      </c>
      <c r="I47">
        <v>22.884663488211338</v>
      </c>
      <c r="J47">
        <v>17647.958549999999</v>
      </c>
      <c r="K47">
        <v>23.793623593394528</v>
      </c>
    </row>
    <row r="48" spans="1:11" x14ac:dyDescent="0.25">
      <c r="A48" t="s">
        <v>55</v>
      </c>
      <c r="B48">
        <v>14704</v>
      </c>
      <c r="C48">
        <v>501.35356000000002</v>
      </c>
      <c r="D48">
        <v>3.4096406420021763</v>
      </c>
      <c r="E48">
        <v>0</v>
      </c>
      <c r="F48">
        <v>0</v>
      </c>
      <c r="G48">
        <v>469428.09149999998</v>
      </c>
      <c r="H48">
        <v>49761.943259</v>
      </c>
      <c r="I48">
        <v>10.60054652886064</v>
      </c>
      <c r="J48">
        <v>34186.969640000003</v>
      </c>
      <c r="K48">
        <v>68.701034165937457</v>
      </c>
    </row>
    <row r="49" spans="1:11" x14ac:dyDescent="0.25">
      <c r="A49" t="s">
        <v>56</v>
      </c>
      <c r="B49">
        <v>13265</v>
      </c>
      <c r="C49">
        <v>31.363658999999998</v>
      </c>
      <c r="D49">
        <v>0.23643919336600072</v>
      </c>
      <c r="E49">
        <v>31.363659269999999</v>
      </c>
      <c r="F49">
        <v>100.00000086086895</v>
      </c>
      <c r="G49">
        <v>2344275.1140000001</v>
      </c>
      <c r="H49">
        <v>324289.678869</v>
      </c>
      <c r="I49">
        <v>13.833260308585096</v>
      </c>
      <c r="J49">
        <v>158805.58119999999</v>
      </c>
      <c r="K49">
        <v>48.970285379989249</v>
      </c>
    </row>
    <row r="50" spans="1:11" x14ac:dyDescent="0.25">
      <c r="A50" t="s">
        <v>57</v>
      </c>
      <c r="B50">
        <v>39864</v>
      </c>
      <c r="C50">
        <v>1280.3140900000001</v>
      </c>
      <c r="D50">
        <v>3.2117050220750549</v>
      </c>
      <c r="E50">
        <v>1197.460769</v>
      </c>
      <c r="F50">
        <v>93.52867224947903</v>
      </c>
      <c r="G50">
        <v>343736.73950000003</v>
      </c>
      <c r="H50">
        <v>140031.60651799999</v>
      </c>
      <c r="I50">
        <v>40.738038861278014</v>
      </c>
      <c r="J50">
        <v>33631.097470000001</v>
      </c>
      <c r="K50">
        <v>24.016790427721745</v>
      </c>
    </row>
    <row r="51" spans="1:11" x14ac:dyDescent="0.25">
      <c r="A51" t="s">
        <v>58</v>
      </c>
      <c r="B51">
        <v>1972842</v>
      </c>
      <c r="C51">
        <v>1981949.229489</v>
      </c>
      <c r="D51">
        <v>100.46162994750721</v>
      </c>
      <c r="E51">
        <v>0</v>
      </c>
      <c r="F51">
        <v>0</v>
      </c>
      <c r="G51">
        <v>258.14191099999999</v>
      </c>
      <c r="H51">
        <v>67.100583</v>
      </c>
      <c r="I51">
        <v>25.99368027456805</v>
      </c>
      <c r="J51">
        <v>0</v>
      </c>
      <c r="K51">
        <v>0</v>
      </c>
    </row>
    <row r="52" spans="1:11" x14ac:dyDescent="0.25">
      <c r="A52" t="s">
        <v>59</v>
      </c>
      <c r="B52">
        <v>730742</v>
      </c>
      <c r="C52">
        <v>124670.680737</v>
      </c>
      <c r="D52">
        <v>17.060834157199121</v>
      </c>
      <c r="E52">
        <v>32080.803189999999</v>
      </c>
      <c r="F52">
        <v>25.732436046993524</v>
      </c>
      <c r="G52">
        <v>1145032.899</v>
      </c>
      <c r="H52">
        <v>169544.515728</v>
      </c>
      <c r="I52">
        <v>14.806955841711583</v>
      </c>
      <c r="J52">
        <v>132998.73149999999</v>
      </c>
      <c r="K52">
        <v>78.444726406467581</v>
      </c>
    </row>
    <row r="53" spans="1:11" x14ac:dyDescent="0.25">
      <c r="A53" t="s">
        <v>60</v>
      </c>
      <c r="B53">
        <v>165505</v>
      </c>
      <c r="C53">
        <v>37.464378000000004</v>
      </c>
      <c r="D53">
        <v>2.2636402525603457E-2</v>
      </c>
      <c r="E53">
        <v>0</v>
      </c>
      <c r="F53">
        <v>0</v>
      </c>
      <c r="G53">
        <v>1701.1237189999999</v>
      </c>
      <c r="H53">
        <v>172.688456</v>
      </c>
      <c r="I53">
        <v>10.151434259085773</v>
      </c>
      <c r="J53">
        <v>0</v>
      </c>
      <c r="K53">
        <v>0</v>
      </c>
    </row>
    <row r="54" spans="1:11" x14ac:dyDescent="0.25">
      <c r="A54" t="s">
        <v>61</v>
      </c>
      <c r="B54">
        <v>801065</v>
      </c>
      <c r="C54">
        <v>5.4231619999999996</v>
      </c>
      <c r="D54">
        <v>6.7699400173519E-4</v>
      </c>
      <c r="E54">
        <v>0</v>
      </c>
      <c r="F54">
        <v>0</v>
      </c>
      <c r="G54">
        <v>4148.996795</v>
      </c>
      <c r="H54">
        <v>120.123431</v>
      </c>
      <c r="I54">
        <v>2.8952403902736688</v>
      </c>
      <c r="J54">
        <v>102.4179164</v>
      </c>
      <c r="K54">
        <v>85.260565359642442</v>
      </c>
    </row>
    <row r="55" spans="1:11" x14ac:dyDescent="0.25">
      <c r="A55" t="s">
        <v>62</v>
      </c>
      <c r="B55">
        <v>576110</v>
      </c>
      <c r="C55">
        <v>4801.6035840000004</v>
      </c>
      <c r="D55">
        <v>0.83345256704448811</v>
      </c>
      <c r="E55">
        <v>3891.3432269999998</v>
      </c>
      <c r="F55">
        <v>81.04257585875709</v>
      </c>
      <c r="G55">
        <v>51636.141989999996</v>
      </c>
      <c r="H55">
        <v>14252.970733</v>
      </c>
      <c r="I55">
        <v>27.602702649164364</v>
      </c>
      <c r="J55">
        <v>9900.7667980000006</v>
      </c>
      <c r="K55">
        <v>69.464583794287094</v>
      </c>
    </row>
    <row r="56" spans="1:11" x14ac:dyDescent="0.25">
      <c r="A56" t="s">
        <v>63</v>
      </c>
      <c r="B56">
        <v>365756</v>
      </c>
      <c r="C56">
        <v>15818.766396000001</v>
      </c>
      <c r="D56">
        <v>4.3249506217259599</v>
      </c>
      <c r="E56">
        <v>0</v>
      </c>
      <c r="F56">
        <v>0</v>
      </c>
      <c r="G56">
        <v>111643.27830000001</v>
      </c>
      <c r="H56">
        <v>18480.571390000001</v>
      </c>
      <c r="I56">
        <v>16.553232466302454</v>
      </c>
      <c r="J56">
        <v>0</v>
      </c>
      <c r="K56">
        <v>0</v>
      </c>
    </row>
    <row r="57" spans="1:11" x14ac:dyDescent="0.25">
      <c r="A57" t="s">
        <v>64</v>
      </c>
      <c r="B57">
        <v>30535</v>
      </c>
      <c r="C57">
        <v>11.656382000000001</v>
      </c>
      <c r="D57">
        <v>3.8173839855903065E-2</v>
      </c>
      <c r="E57">
        <v>0</v>
      </c>
      <c r="F57">
        <v>0</v>
      </c>
      <c r="G57">
        <v>450.97538500000002</v>
      </c>
      <c r="H57">
        <v>71.009580999999997</v>
      </c>
      <c r="I57">
        <v>15.745777566108179</v>
      </c>
      <c r="J57">
        <v>0</v>
      </c>
      <c r="K57">
        <v>0</v>
      </c>
    </row>
    <row r="58" spans="1:11" x14ac:dyDescent="0.25">
      <c r="A58" t="s">
        <v>65</v>
      </c>
      <c r="B58">
        <v>330036</v>
      </c>
      <c r="C58">
        <v>0.75351599999999996</v>
      </c>
      <c r="D58">
        <v>2.2831327491546377E-4</v>
      </c>
      <c r="E58">
        <v>0</v>
      </c>
      <c r="F58">
        <v>0</v>
      </c>
      <c r="G58">
        <v>142.416955</v>
      </c>
      <c r="H58">
        <v>87.649011999999999</v>
      </c>
      <c r="I58">
        <v>61.543944679901351</v>
      </c>
      <c r="J58">
        <v>0</v>
      </c>
      <c r="K58">
        <v>0</v>
      </c>
    </row>
    <row r="59" spans="1:11" x14ac:dyDescent="0.25">
      <c r="A59" t="s">
        <v>66</v>
      </c>
      <c r="B59">
        <v>119605</v>
      </c>
      <c r="C59">
        <v>92.901286999999996</v>
      </c>
      <c r="D59">
        <v>7.7673414154926623E-2</v>
      </c>
      <c r="E59">
        <v>0</v>
      </c>
      <c r="F59">
        <v>0</v>
      </c>
      <c r="G59">
        <v>289.26686599999999</v>
      </c>
      <c r="H59">
        <v>31.133127000000002</v>
      </c>
      <c r="I59">
        <v>10.762769836210692</v>
      </c>
      <c r="J59">
        <v>0</v>
      </c>
      <c r="K59">
        <v>0</v>
      </c>
    </row>
    <row r="60" spans="1:11" x14ac:dyDescent="0.25">
      <c r="A60" t="s">
        <v>67</v>
      </c>
      <c r="B60">
        <v>98280</v>
      </c>
      <c r="C60">
        <v>120.952234</v>
      </c>
      <c r="D60">
        <v>0.12306902116402116</v>
      </c>
      <c r="E60">
        <v>4.5084261E-2</v>
      </c>
      <c r="F60">
        <v>3.7274434302718214E-2</v>
      </c>
      <c r="G60">
        <v>9063.4339450000007</v>
      </c>
      <c r="H60">
        <v>3385.4339209999998</v>
      </c>
      <c r="I60">
        <v>37.352662815704996</v>
      </c>
      <c r="J60">
        <v>1158.8852589999999</v>
      </c>
      <c r="K60">
        <v>34.23151318391956</v>
      </c>
    </row>
    <row r="61" spans="1:11" x14ac:dyDescent="0.25">
      <c r="A61" t="s">
        <v>68</v>
      </c>
      <c r="B61">
        <v>0</v>
      </c>
      <c r="C61">
        <v>0</v>
      </c>
      <c r="D61">
        <v>0</v>
      </c>
      <c r="E61">
        <v>0</v>
      </c>
      <c r="F61">
        <v>0</v>
      </c>
      <c r="G61">
        <v>77916.897859999997</v>
      </c>
      <c r="H61">
        <v>17263.015438999999</v>
      </c>
      <c r="I61">
        <v>22.155675999855571</v>
      </c>
      <c r="J61">
        <v>7498.7498699999996</v>
      </c>
      <c r="K61">
        <v>43.438238797256048</v>
      </c>
    </row>
    <row r="62" spans="1:11" x14ac:dyDescent="0.25">
      <c r="A62" t="s">
        <v>69</v>
      </c>
      <c r="B62">
        <v>56358</v>
      </c>
      <c r="C62">
        <v>25562.382981999999</v>
      </c>
      <c r="D62">
        <v>45.357150683132829</v>
      </c>
      <c r="E62">
        <v>8265.0040349999999</v>
      </c>
      <c r="F62">
        <v>32.332682132256146</v>
      </c>
      <c r="G62">
        <v>357584.38540000003</v>
      </c>
      <c r="H62">
        <v>134994.98194499998</v>
      </c>
      <c r="I62">
        <v>37.751923030417636</v>
      </c>
      <c r="J62">
        <v>2017.6245699999999</v>
      </c>
      <c r="K62">
        <v>1.4945922736757919</v>
      </c>
    </row>
    <row r="63" spans="1:11" x14ac:dyDescent="0.25">
      <c r="A63" t="s">
        <v>70</v>
      </c>
      <c r="B63">
        <v>7031</v>
      </c>
      <c r="C63">
        <v>11.802761</v>
      </c>
      <c r="D63">
        <v>0.16786745839852085</v>
      </c>
      <c r="E63">
        <v>0</v>
      </c>
      <c r="F63">
        <v>0</v>
      </c>
      <c r="G63">
        <v>21843.652119999999</v>
      </c>
      <c r="H63">
        <v>343.96017799999998</v>
      </c>
      <c r="I63">
        <v>1.5746459250972542</v>
      </c>
      <c r="J63">
        <v>0</v>
      </c>
      <c r="K63">
        <v>0</v>
      </c>
    </row>
    <row r="64" spans="1:11" x14ac:dyDescent="0.25">
      <c r="A64" t="s">
        <v>71</v>
      </c>
      <c r="B64">
        <v>28749</v>
      </c>
      <c r="C64">
        <v>30.266362000000001</v>
      </c>
      <c r="D64">
        <v>0.10527796445093743</v>
      </c>
      <c r="E64">
        <v>0</v>
      </c>
      <c r="F64">
        <v>0</v>
      </c>
      <c r="G64">
        <v>766.22784000000001</v>
      </c>
      <c r="H64">
        <v>168.46916899999999</v>
      </c>
      <c r="I64">
        <v>21.986824310638465</v>
      </c>
      <c r="J64">
        <v>67.392445940000002</v>
      </c>
      <c r="K64">
        <v>40.002836329061495</v>
      </c>
    </row>
    <row r="65" spans="1:11" x14ac:dyDescent="0.25">
      <c r="A65" t="s">
        <v>72</v>
      </c>
      <c r="B65">
        <v>100470</v>
      </c>
      <c r="C65">
        <v>17932.889391999997</v>
      </c>
      <c r="D65">
        <v>17.848999096247635</v>
      </c>
      <c r="E65">
        <v>4100.0459709999996</v>
      </c>
      <c r="F65">
        <v>22.863275857983389</v>
      </c>
      <c r="G65">
        <v>45314.397779999999</v>
      </c>
      <c r="H65">
        <v>8202.8218780000007</v>
      </c>
      <c r="I65">
        <v>18.10202116736594</v>
      </c>
      <c r="J65">
        <v>2991.2451270000001</v>
      </c>
      <c r="K65">
        <v>36.4660499946065</v>
      </c>
    </row>
    <row r="66" spans="1:11" x14ac:dyDescent="0.25">
      <c r="A66" t="s">
        <v>73</v>
      </c>
      <c r="B66">
        <v>270774</v>
      </c>
      <c r="C66">
        <v>48624.976451000002</v>
      </c>
      <c r="D66">
        <v>17.957771592176503</v>
      </c>
      <c r="E66">
        <v>1471.48947</v>
      </c>
      <c r="F66">
        <v>3.0262008897481696</v>
      </c>
      <c r="G66">
        <v>48509.805469999999</v>
      </c>
      <c r="H66">
        <v>12727.397370999999</v>
      </c>
      <c r="I66">
        <v>26.236752029176913</v>
      </c>
      <c r="J66">
        <v>7154.4220340000002</v>
      </c>
      <c r="K66">
        <v>56.212765465323663</v>
      </c>
    </row>
    <row r="67" spans="1:11" x14ac:dyDescent="0.25">
      <c r="A67" t="s">
        <v>74</v>
      </c>
      <c r="B67">
        <v>128993</v>
      </c>
      <c r="C67">
        <v>110.267218</v>
      </c>
      <c r="D67">
        <v>8.5483102183839421E-2</v>
      </c>
      <c r="E67">
        <v>0</v>
      </c>
      <c r="F67">
        <v>0</v>
      </c>
      <c r="G67">
        <v>2324458.588</v>
      </c>
      <c r="H67">
        <v>174218.618345</v>
      </c>
      <c r="I67">
        <v>7.495019237787341</v>
      </c>
      <c r="J67">
        <v>144306.48579999999</v>
      </c>
      <c r="K67">
        <v>82.83069121477827</v>
      </c>
    </row>
    <row r="68" spans="1:11" x14ac:dyDescent="0.25">
      <c r="A68" t="s">
        <v>75</v>
      </c>
      <c r="B68">
        <v>1079901</v>
      </c>
      <c r="C68">
        <v>144122.68535099999</v>
      </c>
      <c r="D68">
        <v>13.345916463731397</v>
      </c>
      <c r="E68">
        <v>139390.14350000001</v>
      </c>
      <c r="F68">
        <v>96.716310246735802</v>
      </c>
      <c r="G68">
        <v>258138.66870000001</v>
      </c>
      <c r="H68">
        <v>55980.137758999997</v>
      </c>
      <c r="I68">
        <v>21.686072079366848</v>
      </c>
      <c r="J68">
        <v>48203.619270000003</v>
      </c>
      <c r="K68">
        <v>86.108432740057424</v>
      </c>
    </row>
    <row r="69" spans="1:11" x14ac:dyDescent="0.25">
      <c r="A69" t="s">
        <v>76</v>
      </c>
      <c r="B69">
        <v>236612</v>
      </c>
      <c r="C69">
        <v>11715.816778</v>
      </c>
      <c r="D69">
        <v>4.9514888416479304</v>
      </c>
      <c r="E69">
        <v>11046.304760000001</v>
      </c>
      <c r="F69">
        <v>94.285400406250702</v>
      </c>
      <c r="G69">
        <v>984997.48809999996</v>
      </c>
      <c r="H69">
        <v>129389.815561</v>
      </c>
      <c r="I69">
        <v>13.136055383307124</v>
      </c>
      <c r="J69">
        <v>76110.326839999994</v>
      </c>
      <c r="K69">
        <v>58.822501995234909</v>
      </c>
    </row>
    <row r="70" spans="1:11" x14ac:dyDescent="0.25">
      <c r="A70" t="s">
        <v>77</v>
      </c>
      <c r="B70">
        <v>78827</v>
      </c>
      <c r="C70">
        <v>0</v>
      </c>
      <c r="D70">
        <v>0</v>
      </c>
      <c r="E70">
        <v>0</v>
      </c>
      <c r="F70">
        <v>0</v>
      </c>
      <c r="G70">
        <v>121834.4031</v>
      </c>
      <c r="H70">
        <v>5936.2484169999998</v>
      </c>
      <c r="I70">
        <v>4.8723909388119289</v>
      </c>
      <c r="J70">
        <v>0</v>
      </c>
      <c r="K70">
        <v>0</v>
      </c>
    </row>
    <row r="71" spans="1:11" x14ac:dyDescent="0.25">
      <c r="A71" t="s">
        <v>78</v>
      </c>
      <c r="B71">
        <v>252024</v>
      </c>
      <c r="C71">
        <v>3709.9804429999999</v>
      </c>
      <c r="D71">
        <v>1.4720742639589879</v>
      </c>
      <c r="E71">
        <v>0</v>
      </c>
      <c r="F71">
        <v>0</v>
      </c>
      <c r="G71">
        <v>268339.21620000002</v>
      </c>
      <c r="H71">
        <v>15269.899449</v>
      </c>
      <c r="I71">
        <v>5.6905209999640745</v>
      </c>
      <c r="J71">
        <v>0</v>
      </c>
      <c r="K71">
        <v>0</v>
      </c>
    </row>
    <row r="72" spans="1:11" x14ac:dyDescent="0.25">
      <c r="A72" t="s">
        <v>79</v>
      </c>
      <c r="B72">
        <v>1005717</v>
      </c>
      <c r="C72">
        <v>84220.592478999999</v>
      </c>
      <c r="D72">
        <v>8.3741840377561481</v>
      </c>
      <c r="E72">
        <v>656.65706499999999</v>
      </c>
      <c r="F72">
        <v>0.77968706425775181</v>
      </c>
      <c r="G72">
        <v>507013.40500000003</v>
      </c>
      <c r="H72">
        <v>142296.52474200001</v>
      </c>
      <c r="I72">
        <v>28.065633637832516</v>
      </c>
      <c r="J72">
        <v>13583.713009999999</v>
      </c>
      <c r="K72">
        <v>9.5460609699561072</v>
      </c>
    </row>
    <row r="73" spans="1:11" x14ac:dyDescent="0.25">
      <c r="A73" t="s">
        <v>80</v>
      </c>
      <c r="B73">
        <v>36346</v>
      </c>
      <c r="C73">
        <v>6767.7806149999997</v>
      </c>
      <c r="D73">
        <v>18.620427598635338</v>
      </c>
      <c r="E73">
        <v>1158.2161840000001</v>
      </c>
      <c r="F73">
        <v>17.113678026633259</v>
      </c>
      <c r="G73">
        <v>45416.482839999997</v>
      </c>
      <c r="H73">
        <v>9182.5197399999997</v>
      </c>
      <c r="I73">
        <v>20.218473923552292</v>
      </c>
      <c r="J73">
        <v>3255.8201389999999</v>
      </c>
      <c r="K73">
        <v>35.456718103390649</v>
      </c>
    </row>
    <row r="74" spans="1:11" x14ac:dyDescent="0.2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1135429.227</v>
      </c>
      <c r="H74">
        <v>200073.97529599999</v>
      </c>
      <c r="I74">
        <v>17.620999225520201</v>
      </c>
      <c r="J74">
        <v>34834.273459999997</v>
      </c>
      <c r="K74">
        <v>17.410696922707881</v>
      </c>
    </row>
    <row r="75" spans="1:11" x14ac:dyDescent="0.25">
      <c r="A75" t="s">
        <v>82</v>
      </c>
      <c r="B75">
        <v>79468</v>
      </c>
      <c r="C75">
        <v>8352.0547079999997</v>
      </c>
      <c r="D75">
        <v>10.509959616449388</v>
      </c>
      <c r="E75">
        <v>3011.535292</v>
      </c>
      <c r="F75">
        <v>36.057418171787198</v>
      </c>
      <c r="G75">
        <v>336145.5</v>
      </c>
      <c r="H75">
        <v>50500.119280999999</v>
      </c>
      <c r="I75">
        <v>15.023291783171274</v>
      </c>
      <c r="J75">
        <v>27562.747100000001</v>
      </c>
      <c r="K75">
        <v>54.57956831078242</v>
      </c>
    </row>
    <row r="76" spans="1:11" x14ac:dyDescent="0.25">
      <c r="A76" t="s">
        <v>83</v>
      </c>
      <c r="B76">
        <v>1293035</v>
      </c>
      <c r="C76">
        <v>11959.014756</v>
      </c>
      <c r="D76">
        <v>0.92487943141523632</v>
      </c>
      <c r="E76">
        <v>111.434696</v>
      </c>
      <c r="F76">
        <v>0.93180498789912181</v>
      </c>
      <c r="G76">
        <v>19154.956139999998</v>
      </c>
      <c r="H76">
        <v>1036.5123880000001</v>
      </c>
      <c r="I76">
        <v>5.4111968747112993</v>
      </c>
      <c r="J76">
        <v>11.103877600000001</v>
      </c>
      <c r="K76">
        <v>1.0712730237045656</v>
      </c>
    </row>
    <row r="77" spans="1:11" x14ac:dyDescent="0.25">
      <c r="A77" t="s">
        <v>84</v>
      </c>
      <c r="B77">
        <v>549092</v>
      </c>
      <c r="C77">
        <v>52.093516999999999</v>
      </c>
      <c r="D77">
        <v>9.4872110684548309E-3</v>
      </c>
      <c r="E77">
        <v>0</v>
      </c>
      <c r="F77">
        <v>0</v>
      </c>
      <c r="G77">
        <v>12400.947</v>
      </c>
      <c r="H77">
        <v>61.100175</v>
      </c>
      <c r="I77">
        <v>0.49270571836167026</v>
      </c>
      <c r="J77">
        <v>0</v>
      </c>
      <c r="K77">
        <v>0</v>
      </c>
    </row>
    <row r="78" spans="1:11" x14ac:dyDescent="0.25">
      <c r="A78" t="s">
        <v>85</v>
      </c>
      <c r="B78">
        <v>343866</v>
      </c>
      <c r="C78">
        <v>154897.38961799999</v>
      </c>
      <c r="D78">
        <v>45.045857868472019</v>
      </c>
      <c r="E78">
        <v>113.230991</v>
      </c>
      <c r="F78">
        <v>7.3100645065255446E-2</v>
      </c>
      <c r="G78">
        <v>548954.07010000001</v>
      </c>
      <c r="H78">
        <v>141586.04711900002</v>
      </c>
      <c r="I78">
        <v>25.791966000581446</v>
      </c>
      <c r="J78">
        <v>4994.5731939999996</v>
      </c>
      <c r="K78">
        <v>3.5275885552494932</v>
      </c>
    </row>
    <row r="79" spans="1:11" x14ac:dyDescent="0.25">
      <c r="A79" t="s">
        <v>86</v>
      </c>
      <c r="B79">
        <v>266720</v>
      </c>
      <c r="C79">
        <v>28.889108</v>
      </c>
      <c r="D79">
        <v>1.083124925014997E-2</v>
      </c>
      <c r="E79">
        <v>0</v>
      </c>
      <c r="F79">
        <v>0</v>
      </c>
      <c r="G79">
        <v>1450.6449090000001</v>
      </c>
      <c r="H79">
        <v>33.786873</v>
      </c>
      <c r="I79">
        <v>2.3290932736455079</v>
      </c>
      <c r="J79">
        <v>0</v>
      </c>
      <c r="K79">
        <v>0</v>
      </c>
    </row>
    <row r="80" spans="1:11" x14ac:dyDescent="0.25">
      <c r="A80" t="s">
        <v>87</v>
      </c>
      <c r="B80">
        <v>3011917</v>
      </c>
      <c r="C80">
        <v>475.05099200000001</v>
      </c>
      <c r="D80">
        <v>1.5772379916179632E-2</v>
      </c>
      <c r="E80">
        <v>0</v>
      </c>
      <c r="F80">
        <v>0</v>
      </c>
      <c r="G80">
        <v>817.158681</v>
      </c>
      <c r="H80">
        <v>0.40173799999999998</v>
      </c>
      <c r="I80">
        <v>4.9162789228203767E-2</v>
      </c>
      <c r="J80">
        <v>0</v>
      </c>
      <c r="K80">
        <v>0</v>
      </c>
    </row>
    <row r="81" spans="1:11" x14ac:dyDescent="0.25">
      <c r="A81" t="s">
        <v>88</v>
      </c>
      <c r="B81">
        <v>193292</v>
      </c>
      <c r="C81">
        <v>55720.646625000001</v>
      </c>
      <c r="D81">
        <v>28.827187170188111</v>
      </c>
      <c r="E81">
        <v>1408.6875769999999</v>
      </c>
      <c r="F81">
        <v>2.5281249632303595</v>
      </c>
      <c r="G81">
        <v>266044.6066</v>
      </c>
      <c r="H81">
        <v>59707.742051000001</v>
      </c>
      <c r="I81">
        <v>22.442756052849074</v>
      </c>
      <c r="J81">
        <v>28707.11162</v>
      </c>
      <c r="K81">
        <v>48.079379045148812</v>
      </c>
    </row>
    <row r="82" spans="1:11" x14ac:dyDescent="0.25">
      <c r="A82" t="s">
        <v>89</v>
      </c>
      <c r="B82">
        <v>723405</v>
      </c>
      <c r="C82">
        <v>208895.38509300002</v>
      </c>
      <c r="D82">
        <v>28.876685272150461</v>
      </c>
      <c r="E82">
        <v>128428.6988</v>
      </c>
      <c r="F82">
        <v>61.479911939090314</v>
      </c>
      <c r="G82">
        <v>245247.58730000001</v>
      </c>
      <c r="H82">
        <v>70356.309875000006</v>
      </c>
      <c r="I82">
        <v>28.687870347501683</v>
      </c>
      <c r="J82">
        <v>27457.600900000001</v>
      </c>
      <c r="K82">
        <v>39.026493783973486</v>
      </c>
    </row>
    <row r="83" spans="1:11" x14ac:dyDescent="0.25">
      <c r="A83" t="s">
        <v>90</v>
      </c>
      <c r="B83">
        <v>22907</v>
      </c>
      <c r="C83">
        <v>152.96288999999999</v>
      </c>
      <c r="D83">
        <v>0.66775610075522762</v>
      </c>
      <c r="E83">
        <v>152.96190189999999</v>
      </c>
      <c r="F83">
        <v>99.999354026326259</v>
      </c>
      <c r="G83">
        <v>69971.968370000002</v>
      </c>
      <c r="H83">
        <v>5831.1819589999996</v>
      </c>
      <c r="I83">
        <v>8.3335971458823188</v>
      </c>
      <c r="J83">
        <v>4920.2930850000002</v>
      </c>
      <c r="K83">
        <v>84.379001025785016</v>
      </c>
    </row>
    <row r="84" spans="1:11" x14ac:dyDescent="0.25">
      <c r="A84" t="s">
        <v>91</v>
      </c>
      <c r="B84">
        <v>8673</v>
      </c>
      <c r="C84">
        <v>33.480134</v>
      </c>
      <c r="D84">
        <v>0.38602714170413932</v>
      </c>
      <c r="E84">
        <v>0</v>
      </c>
      <c r="F84">
        <v>0</v>
      </c>
      <c r="G84">
        <v>85.559741000000002</v>
      </c>
      <c r="H84">
        <v>3.4284699999999999</v>
      </c>
      <c r="I84">
        <v>4.0071065666269368</v>
      </c>
      <c r="J84">
        <v>0</v>
      </c>
      <c r="K84">
        <v>0</v>
      </c>
    </row>
    <row r="85" spans="1:11" x14ac:dyDescent="0.25">
      <c r="A85" t="s">
        <v>92</v>
      </c>
      <c r="B85">
        <v>226759</v>
      </c>
      <c r="C85">
        <v>220.87734699999999</v>
      </c>
      <c r="D85">
        <v>9.7406209676352426E-2</v>
      </c>
      <c r="E85">
        <v>218.2900348</v>
      </c>
      <c r="F85">
        <v>98.828620392656205</v>
      </c>
      <c r="G85">
        <v>240329.98319999999</v>
      </c>
      <c r="H85">
        <v>36153.445172</v>
      </c>
      <c r="I85">
        <v>15.043252069765051</v>
      </c>
      <c r="J85">
        <v>2627.9757249999998</v>
      </c>
      <c r="K85">
        <v>7.2689496464234784</v>
      </c>
    </row>
    <row r="86" spans="1:11" x14ac:dyDescent="0.25">
      <c r="A86" t="s">
        <v>93</v>
      </c>
      <c r="B86">
        <v>427</v>
      </c>
      <c r="C86">
        <v>54.748775999999999</v>
      </c>
      <c r="D86">
        <v>12.821727400468383</v>
      </c>
      <c r="E86">
        <v>0</v>
      </c>
      <c r="F86">
        <v>0</v>
      </c>
      <c r="G86">
        <v>7.4832770000000002</v>
      </c>
      <c r="H86">
        <v>2.4263340000000002</v>
      </c>
      <c r="I86">
        <v>32.423415570478014</v>
      </c>
      <c r="J86">
        <v>0</v>
      </c>
      <c r="K86">
        <v>0</v>
      </c>
    </row>
    <row r="87" spans="1:11" x14ac:dyDescent="0.25">
      <c r="A87" t="s">
        <v>94</v>
      </c>
      <c r="B87">
        <v>110136</v>
      </c>
      <c r="C87">
        <v>583.24881800000003</v>
      </c>
      <c r="D87">
        <v>0.52957145529163951</v>
      </c>
      <c r="E87">
        <v>450.56102859999999</v>
      </c>
      <c r="F87">
        <v>77.25022575185055</v>
      </c>
      <c r="G87">
        <v>246426.80739999999</v>
      </c>
      <c r="H87">
        <v>87841.779009000005</v>
      </c>
      <c r="I87">
        <v>35.646194476891971</v>
      </c>
      <c r="J87">
        <v>14861.027760000001</v>
      </c>
      <c r="K87">
        <v>16.917949440069268</v>
      </c>
    </row>
    <row r="88" spans="1:11" x14ac:dyDescent="0.25">
      <c r="A88" t="s">
        <v>95</v>
      </c>
      <c r="B88">
        <v>91039</v>
      </c>
      <c r="C88">
        <v>90957.921764999992</v>
      </c>
      <c r="D88">
        <v>99.910941206515886</v>
      </c>
      <c r="E88">
        <v>0</v>
      </c>
      <c r="F88">
        <v>0</v>
      </c>
      <c r="G88">
        <v>1678.541217</v>
      </c>
      <c r="H88">
        <v>1170.3043829999999</v>
      </c>
      <c r="I88">
        <v>69.721515989440249</v>
      </c>
      <c r="J88">
        <v>0</v>
      </c>
      <c r="K88">
        <v>0</v>
      </c>
    </row>
    <row r="89" spans="1:11" x14ac:dyDescent="0.25">
      <c r="A89" t="s">
        <v>96</v>
      </c>
      <c r="B89">
        <v>22746</v>
      </c>
      <c r="C89">
        <v>15.848758999999999</v>
      </c>
      <c r="D89">
        <v>6.9677125648465663E-2</v>
      </c>
      <c r="E89">
        <v>15.848759210000001</v>
      </c>
      <c r="F89">
        <v>100.0000013250249</v>
      </c>
      <c r="G89">
        <v>10757.9084</v>
      </c>
      <c r="H89">
        <v>441.86624999999998</v>
      </c>
      <c r="I89">
        <v>4.1073620779295714</v>
      </c>
      <c r="J89">
        <v>439.3479964</v>
      </c>
      <c r="K89">
        <v>99.430086909783228</v>
      </c>
    </row>
    <row r="90" spans="1:11" x14ac:dyDescent="0.25">
      <c r="A90" t="s">
        <v>97</v>
      </c>
      <c r="B90">
        <v>106507</v>
      </c>
      <c r="C90">
        <v>10660.724914</v>
      </c>
      <c r="D90">
        <v>10.009412446130302</v>
      </c>
      <c r="E90">
        <v>2108.8626530000001</v>
      </c>
      <c r="F90">
        <v>19.781606504362337</v>
      </c>
      <c r="G90">
        <v>34015.721230000003</v>
      </c>
      <c r="H90">
        <v>5667.9217829999998</v>
      </c>
      <c r="I90">
        <v>16.662653555618874</v>
      </c>
      <c r="J90">
        <v>2195.7134689999998</v>
      </c>
      <c r="K90">
        <v>38.739304335244739</v>
      </c>
    </row>
    <row r="91" spans="1:11" x14ac:dyDescent="0.25">
      <c r="A91" t="s">
        <v>98</v>
      </c>
      <c r="B91">
        <v>310365</v>
      </c>
      <c r="C91">
        <v>729.71484699999996</v>
      </c>
      <c r="D91">
        <v>0.23511505711017672</v>
      </c>
      <c r="E91">
        <v>6.8506824100000001</v>
      </c>
      <c r="F91">
        <v>0.93881636616885233</v>
      </c>
      <c r="G91">
        <v>27136.017820000001</v>
      </c>
      <c r="H91">
        <v>5228.2311419999996</v>
      </c>
      <c r="I91">
        <v>19.266758949968875</v>
      </c>
      <c r="J91">
        <v>3123.6906359999998</v>
      </c>
      <c r="K91">
        <v>59.746605518383177</v>
      </c>
    </row>
    <row r="92" spans="1:11" x14ac:dyDescent="0.25">
      <c r="A92" t="s">
        <v>99</v>
      </c>
      <c r="B92">
        <v>494172</v>
      </c>
      <c r="C92">
        <v>22326.025042000001</v>
      </c>
      <c r="D92">
        <v>4.5178652457039252</v>
      </c>
      <c r="E92">
        <v>408.34294670000003</v>
      </c>
      <c r="F92">
        <v>1.8289997701418863</v>
      </c>
      <c r="G92">
        <v>133012.2689</v>
      </c>
      <c r="H92">
        <v>46842.054008999999</v>
      </c>
      <c r="I92">
        <v>35.216340865680849</v>
      </c>
      <c r="J92">
        <v>1857.3983020000001</v>
      </c>
      <c r="K92">
        <v>3.9652366688342244</v>
      </c>
    </row>
    <row r="93" spans="1:11" x14ac:dyDescent="0.25">
      <c r="A93" t="s">
        <v>100</v>
      </c>
      <c r="B93">
        <v>26282</v>
      </c>
      <c r="C93">
        <v>22.668296000000002</v>
      </c>
      <c r="D93">
        <v>8.6250270146868591E-2</v>
      </c>
      <c r="E93">
        <v>0.224225392</v>
      </c>
      <c r="F93">
        <v>0.98915856754296827</v>
      </c>
      <c r="G93">
        <v>373.56524400000001</v>
      </c>
      <c r="H93">
        <v>36.525371999999997</v>
      </c>
      <c r="I93">
        <v>9.7775081024400645</v>
      </c>
      <c r="J93">
        <v>9.5430748600000008</v>
      </c>
      <c r="K93">
        <v>26.127248916178054</v>
      </c>
    </row>
    <row r="94" spans="1:11" x14ac:dyDescent="0.25">
      <c r="A94" t="s">
        <v>101</v>
      </c>
      <c r="B94">
        <v>2264467</v>
      </c>
      <c r="C94">
        <v>102325.601127</v>
      </c>
      <c r="D94">
        <v>4.5187499366075992</v>
      </c>
      <c r="E94">
        <v>402.13992689999998</v>
      </c>
      <c r="F94">
        <v>0.39300030732376501</v>
      </c>
      <c r="G94">
        <v>2154016.4640000002</v>
      </c>
      <c r="H94">
        <v>886455.3702</v>
      </c>
      <c r="I94">
        <v>41.153602352409877</v>
      </c>
      <c r="J94">
        <v>5749.9269759999997</v>
      </c>
      <c r="K94">
        <v>0.64864257911853074</v>
      </c>
    </row>
    <row r="95" spans="1:11" x14ac:dyDescent="0.25">
      <c r="A95" t="s">
        <v>102</v>
      </c>
      <c r="B95">
        <v>118336</v>
      </c>
      <c r="C95">
        <v>1065.1939829999999</v>
      </c>
      <c r="D95">
        <v>0.90014364436857752</v>
      </c>
      <c r="E95">
        <v>1026.826695</v>
      </c>
      <c r="F95">
        <v>96.39809381086225</v>
      </c>
      <c r="G95">
        <v>109922.2585</v>
      </c>
      <c r="H95">
        <v>22038.643984999999</v>
      </c>
      <c r="I95">
        <v>20.049300556356382</v>
      </c>
      <c r="J95">
        <v>11453.59498</v>
      </c>
      <c r="K95">
        <v>51.970506841507927</v>
      </c>
    </row>
    <row r="96" spans="1:11" x14ac:dyDescent="0.25">
      <c r="A96" t="s">
        <v>103</v>
      </c>
      <c r="B96">
        <v>136564</v>
      </c>
      <c r="C96">
        <v>1362.334026</v>
      </c>
      <c r="D96">
        <v>0.99757917606396995</v>
      </c>
      <c r="E96">
        <v>0</v>
      </c>
      <c r="F96">
        <v>0</v>
      </c>
      <c r="G96">
        <v>83034.509250000003</v>
      </c>
      <c r="H96">
        <v>43937.554785</v>
      </c>
      <c r="I96">
        <v>52.914812385670842</v>
      </c>
      <c r="J96">
        <v>20378.739860000001</v>
      </c>
      <c r="K96">
        <v>46.381142418415081</v>
      </c>
    </row>
    <row r="97" spans="1:11" x14ac:dyDescent="0.25">
      <c r="A97" t="s">
        <v>104</v>
      </c>
      <c r="B97">
        <v>202535</v>
      </c>
      <c r="C97">
        <v>18.36469</v>
      </c>
      <c r="D97">
        <v>9.0674155084306419E-3</v>
      </c>
      <c r="E97">
        <v>0</v>
      </c>
      <c r="F97">
        <v>0</v>
      </c>
      <c r="G97">
        <v>561.24090100000001</v>
      </c>
      <c r="H97">
        <v>126.105991</v>
      </c>
      <c r="I97">
        <v>22.469137722377081</v>
      </c>
      <c r="J97">
        <v>0</v>
      </c>
      <c r="K97">
        <v>0</v>
      </c>
    </row>
    <row r="98" spans="1:11" x14ac:dyDescent="0.25">
      <c r="A98" t="s">
        <v>105</v>
      </c>
      <c r="B98">
        <v>136910</v>
      </c>
      <c r="C98">
        <v>17.404509000000001</v>
      </c>
      <c r="D98">
        <v>1.2712372361405305E-2</v>
      </c>
      <c r="E98">
        <v>17.404508929999999</v>
      </c>
      <c r="F98">
        <v>99.999999597805356</v>
      </c>
      <c r="G98">
        <v>211200.2683</v>
      </c>
      <c r="H98">
        <v>18453.595703999999</v>
      </c>
      <c r="I98">
        <v>8.7374868661565994</v>
      </c>
      <c r="J98">
        <v>14712.793379999999</v>
      </c>
      <c r="K98">
        <v>79.728599325555052</v>
      </c>
    </row>
    <row r="99" spans="1:11" x14ac:dyDescent="0.25">
      <c r="A99" t="s">
        <v>106</v>
      </c>
      <c r="B99">
        <v>0</v>
      </c>
      <c r="C99">
        <v>77.634658999999999</v>
      </c>
      <c r="D99">
        <v>0</v>
      </c>
      <c r="E99">
        <v>0</v>
      </c>
      <c r="F99">
        <v>0</v>
      </c>
      <c r="G99">
        <v>1102.4793400000001</v>
      </c>
      <c r="H99">
        <v>461.75892299999998</v>
      </c>
      <c r="I99">
        <v>41.883680378083085</v>
      </c>
      <c r="J99">
        <v>0</v>
      </c>
      <c r="K99">
        <v>0</v>
      </c>
    </row>
    <row r="100" spans="1:11" x14ac:dyDescent="0.25">
      <c r="A100" t="s">
        <v>107</v>
      </c>
      <c r="B100">
        <v>416111</v>
      </c>
      <c r="C100">
        <v>70453.528815999991</v>
      </c>
      <c r="D100">
        <v>16.931426666442366</v>
      </c>
      <c r="E100">
        <v>6050.480012</v>
      </c>
      <c r="F100">
        <v>8.5879020024699404</v>
      </c>
      <c r="G100">
        <v>391.19890400000003</v>
      </c>
      <c r="H100">
        <v>391.19890400000003</v>
      </c>
      <c r="I100">
        <v>100</v>
      </c>
      <c r="J100">
        <v>391.19890370000002</v>
      </c>
      <c r="K100">
        <v>99.999999923312672</v>
      </c>
    </row>
    <row r="101" spans="1:11" x14ac:dyDescent="0.25">
      <c r="A101" t="s">
        <v>108</v>
      </c>
      <c r="B101">
        <v>219971</v>
      </c>
      <c r="C101">
        <v>9144.3431729999993</v>
      </c>
      <c r="D101">
        <v>4.1570676011837921</v>
      </c>
      <c r="E101">
        <v>505.21182909999999</v>
      </c>
      <c r="F101">
        <v>5.5248564007496048</v>
      </c>
      <c r="G101">
        <v>113291.4823</v>
      </c>
      <c r="H101">
        <v>27060.296249999999</v>
      </c>
      <c r="I101">
        <v>23.885552294517023</v>
      </c>
      <c r="J101">
        <v>17848.42928</v>
      </c>
      <c r="K101">
        <v>65.957996598060149</v>
      </c>
    </row>
    <row r="102" spans="1:11" x14ac:dyDescent="0.25">
      <c r="A102" t="s">
        <v>109</v>
      </c>
      <c r="B102">
        <v>55462</v>
      </c>
      <c r="C102">
        <v>4737.0565109999998</v>
      </c>
      <c r="D102">
        <v>8.5410849067830217</v>
      </c>
      <c r="E102">
        <v>383.49126319999999</v>
      </c>
      <c r="F102">
        <v>8.0955602347045765</v>
      </c>
      <c r="G102">
        <v>56855.885219999996</v>
      </c>
      <c r="H102">
        <v>21749.440091</v>
      </c>
      <c r="I102">
        <v>38.253630221114342</v>
      </c>
      <c r="J102">
        <v>4710.2956109999996</v>
      </c>
      <c r="K102">
        <v>21.657089062026646</v>
      </c>
    </row>
    <row r="103" spans="1:11" x14ac:dyDescent="0.25">
      <c r="A103" t="s">
        <v>110</v>
      </c>
      <c r="B103">
        <v>123867</v>
      </c>
      <c r="C103">
        <v>0</v>
      </c>
      <c r="D103">
        <v>0</v>
      </c>
      <c r="E103">
        <v>0</v>
      </c>
      <c r="F103">
        <v>0</v>
      </c>
      <c r="G103">
        <v>27390.241910000001</v>
      </c>
      <c r="H103">
        <v>534.07766500000002</v>
      </c>
      <c r="I103">
        <v>1.9498829793285311</v>
      </c>
      <c r="J103">
        <v>214.41611839999999</v>
      </c>
      <c r="K103">
        <v>40.146992179498838</v>
      </c>
    </row>
    <row r="104" spans="1:11" x14ac:dyDescent="0.25">
      <c r="A104" t="s">
        <v>111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93142.450670000006</v>
      </c>
      <c r="H104">
        <v>21047.919456</v>
      </c>
      <c r="I104">
        <v>22.59755815377023</v>
      </c>
      <c r="J104">
        <v>761.41993479999996</v>
      </c>
      <c r="K104">
        <v>3.6175543924506357</v>
      </c>
    </row>
    <row r="105" spans="1:11" x14ac:dyDescent="0.25">
      <c r="A105" t="s">
        <v>112</v>
      </c>
      <c r="B105">
        <v>5947954</v>
      </c>
      <c r="C105">
        <v>181848.68455500001</v>
      </c>
      <c r="D105">
        <v>3.0573317237322284</v>
      </c>
      <c r="E105">
        <v>4776.1067800000001</v>
      </c>
      <c r="F105">
        <v>2.6264181078282531</v>
      </c>
      <c r="G105">
        <v>1906555.047</v>
      </c>
      <c r="H105">
        <v>231945.68762099999</v>
      </c>
      <c r="I105">
        <v>12.165695818013273</v>
      </c>
      <c r="J105">
        <v>135466.50539999999</v>
      </c>
      <c r="K105">
        <v>58.404407854890884</v>
      </c>
    </row>
    <row r="106" spans="1:11" x14ac:dyDescent="0.25">
      <c r="A106" t="s">
        <v>113</v>
      </c>
      <c r="B106">
        <v>0</v>
      </c>
      <c r="C106">
        <v>419.42287599999997</v>
      </c>
      <c r="D106">
        <v>0</v>
      </c>
      <c r="E106">
        <v>0</v>
      </c>
      <c r="F106">
        <v>0</v>
      </c>
      <c r="G106">
        <v>582.22659199999998</v>
      </c>
      <c r="H106">
        <v>31.751404000000001</v>
      </c>
      <c r="I106">
        <v>5.4534444898731111</v>
      </c>
      <c r="J106">
        <v>0</v>
      </c>
      <c r="K106">
        <v>0</v>
      </c>
    </row>
    <row r="107" spans="1:11" x14ac:dyDescent="0.25">
      <c r="A107" t="s">
        <v>114</v>
      </c>
      <c r="B107">
        <v>2301226</v>
      </c>
      <c r="C107">
        <v>3928.3273650000001</v>
      </c>
      <c r="D107">
        <v>0.17070584831737518</v>
      </c>
      <c r="E107">
        <v>1415.361167</v>
      </c>
      <c r="F107">
        <v>36.029613509565536</v>
      </c>
      <c r="G107">
        <v>3061193.4959999998</v>
      </c>
      <c r="H107">
        <v>182646.70389999999</v>
      </c>
      <c r="I107">
        <v>5.9665194029276742</v>
      </c>
      <c r="J107">
        <v>101826.73639999999</v>
      </c>
      <c r="K107">
        <v>55.750656445325539</v>
      </c>
    </row>
    <row r="108" spans="1:11" x14ac:dyDescent="0.25">
      <c r="A108" t="s">
        <v>115</v>
      </c>
      <c r="B108">
        <v>642745</v>
      </c>
      <c r="C108">
        <v>642270.87318500003</v>
      </c>
      <c r="D108">
        <v>99.926234071832525</v>
      </c>
      <c r="E108">
        <v>0</v>
      </c>
      <c r="F108">
        <v>0</v>
      </c>
      <c r="G108">
        <v>68.952845999999994</v>
      </c>
      <c r="H108">
        <v>68.952845999999994</v>
      </c>
      <c r="I108">
        <v>100</v>
      </c>
      <c r="J108">
        <v>0</v>
      </c>
      <c r="K108">
        <v>0</v>
      </c>
    </row>
    <row r="109" spans="1:11" x14ac:dyDescent="0.25">
      <c r="A109" t="s">
        <v>116</v>
      </c>
      <c r="B109">
        <v>426442</v>
      </c>
      <c r="C109">
        <v>9944.9865310000005</v>
      </c>
      <c r="D109">
        <v>2.3320842062930014</v>
      </c>
      <c r="E109">
        <v>84.712828590000001</v>
      </c>
      <c r="F109">
        <v>0.85181441247745815</v>
      </c>
      <c r="G109">
        <v>70128.377040000007</v>
      </c>
      <c r="H109">
        <v>10127.422560000001</v>
      </c>
      <c r="I109">
        <v>14.441261850710582</v>
      </c>
      <c r="J109">
        <v>115.19557020000001</v>
      </c>
      <c r="K109">
        <v>1.1374618716413072</v>
      </c>
    </row>
    <row r="110" spans="1:11" x14ac:dyDescent="0.25">
      <c r="A110" t="s">
        <v>117</v>
      </c>
      <c r="B110">
        <v>224801</v>
      </c>
      <c r="C110">
        <v>1808.644137</v>
      </c>
      <c r="D110">
        <v>0.80455342147054509</v>
      </c>
      <c r="E110">
        <v>1150.567317</v>
      </c>
      <c r="F110">
        <v>63.614908729831576</v>
      </c>
      <c r="G110">
        <v>1627857.17</v>
      </c>
      <c r="H110">
        <v>140225.778062</v>
      </c>
      <c r="I110">
        <v>8.614132778123281</v>
      </c>
      <c r="J110">
        <v>13309.787410000001</v>
      </c>
      <c r="K110">
        <v>9.4916837645323362</v>
      </c>
    </row>
    <row r="111" spans="1:11" x14ac:dyDescent="0.25">
      <c r="A111" t="s">
        <v>118</v>
      </c>
      <c r="B111">
        <v>596</v>
      </c>
      <c r="C111">
        <v>0</v>
      </c>
      <c r="D111">
        <v>0</v>
      </c>
      <c r="E111">
        <v>0</v>
      </c>
      <c r="F111">
        <v>0</v>
      </c>
      <c r="G111">
        <v>437830.50520000001</v>
      </c>
      <c r="H111">
        <v>6713.7460220000003</v>
      </c>
      <c r="I111">
        <v>1.5334121177630544</v>
      </c>
      <c r="J111">
        <v>1377.9587570000001</v>
      </c>
      <c r="K111">
        <v>20.524439746225479</v>
      </c>
    </row>
    <row r="112" spans="1:11" x14ac:dyDescent="0.25">
      <c r="A112" t="s">
        <v>119</v>
      </c>
      <c r="B112">
        <v>752784</v>
      </c>
      <c r="C112">
        <v>2863.1025370000002</v>
      </c>
      <c r="D112">
        <v>0.38033520066845211</v>
      </c>
      <c r="E112">
        <v>31.664753730000001</v>
      </c>
      <c r="F112">
        <v>1.1059594730120557</v>
      </c>
      <c r="G112">
        <v>102301.7663</v>
      </c>
      <c r="H112">
        <v>18569.338147999999</v>
      </c>
      <c r="I112">
        <v>18.151532294706822</v>
      </c>
      <c r="J112">
        <v>660.86935740000001</v>
      </c>
      <c r="K112">
        <v>3.5589279064918022</v>
      </c>
    </row>
    <row r="113" spans="1:11" x14ac:dyDescent="0.25">
      <c r="A113" t="s">
        <v>120</v>
      </c>
      <c r="B113">
        <v>27855</v>
      </c>
      <c r="C113">
        <v>9.067342</v>
      </c>
      <c r="D113">
        <v>3.2551936815652487E-2</v>
      </c>
      <c r="E113">
        <v>0</v>
      </c>
      <c r="F113">
        <v>0</v>
      </c>
      <c r="G113">
        <v>20958.032899999998</v>
      </c>
      <c r="H113">
        <v>4180.4147990000001</v>
      </c>
      <c r="I113">
        <v>19.946599086596532</v>
      </c>
      <c r="J113">
        <v>0</v>
      </c>
      <c r="K113">
        <v>0</v>
      </c>
    </row>
    <row r="114" spans="1:11" x14ac:dyDescent="0.25">
      <c r="A114" t="s">
        <v>121</v>
      </c>
      <c r="B114">
        <v>538881</v>
      </c>
      <c r="C114">
        <v>47392.709495000003</v>
      </c>
      <c r="D114">
        <v>8.7946521578975698</v>
      </c>
      <c r="E114">
        <v>323.3984208</v>
      </c>
      <c r="F114">
        <v>0.68238010496977175</v>
      </c>
      <c r="G114">
        <v>301335.30969999998</v>
      </c>
      <c r="H114">
        <v>64904.791841000006</v>
      </c>
      <c r="I114">
        <v>21.539059563121622</v>
      </c>
      <c r="J114">
        <v>4317.7216660000004</v>
      </c>
      <c r="K114">
        <v>6.6523927487161574</v>
      </c>
    </row>
    <row r="115" spans="1:11" x14ac:dyDescent="0.25">
      <c r="A115" t="s">
        <v>122</v>
      </c>
      <c r="B115">
        <v>246488</v>
      </c>
      <c r="C115">
        <v>1859.9916969999999</v>
      </c>
      <c r="D115">
        <v>0.75459726112427372</v>
      </c>
      <c r="E115">
        <v>1857.7650269999999</v>
      </c>
      <c r="F115">
        <v>99.880286024739178</v>
      </c>
      <c r="G115">
        <v>11058.945390000001</v>
      </c>
      <c r="H115">
        <v>1760.1985400000001</v>
      </c>
      <c r="I115">
        <v>15.91651353655884</v>
      </c>
      <c r="J115">
        <v>1382.157305</v>
      </c>
      <c r="K115">
        <v>78.522807148789013</v>
      </c>
    </row>
    <row r="116" spans="1:11" x14ac:dyDescent="0.25">
      <c r="A116" t="s">
        <v>123</v>
      </c>
      <c r="B116">
        <v>2962</v>
      </c>
      <c r="C116">
        <v>185.03376</v>
      </c>
      <c r="D116">
        <v>6.2469196488858882</v>
      </c>
      <c r="E116">
        <v>0</v>
      </c>
      <c r="F116">
        <v>0</v>
      </c>
      <c r="G116">
        <v>125.218467</v>
      </c>
      <c r="H116">
        <v>22.230736</v>
      </c>
      <c r="I116">
        <v>17.753560263599137</v>
      </c>
      <c r="J116">
        <v>0</v>
      </c>
      <c r="K116">
        <v>0</v>
      </c>
    </row>
    <row r="117" spans="1:11" x14ac:dyDescent="0.25">
      <c r="A117" t="s">
        <v>124</v>
      </c>
      <c r="B117">
        <v>94</v>
      </c>
      <c r="C117">
        <v>33.455455999999998</v>
      </c>
      <c r="D117">
        <v>35.590910638297871</v>
      </c>
      <c r="E117">
        <v>0</v>
      </c>
      <c r="F117">
        <v>0</v>
      </c>
      <c r="G117">
        <v>89689.840240000005</v>
      </c>
      <c r="H117">
        <v>1588.0291549999999</v>
      </c>
      <c r="I117">
        <v>1.7705786416283171</v>
      </c>
      <c r="J117">
        <v>1106.4792769999999</v>
      </c>
      <c r="K117">
        <v>69.676257108768255</v>
      </c>
    </row>
    <row r="118" spans="1:11" x14ac:dyDescent="0.25">
      <c r="A118" t="s">
        <v>125</v>
      </c>
      <c r="B118">
        <v>4040612</v>
      </c>
      <c r="C118">
        <v>332694.38509</v>
      </c>
      <c r="D118">
        <v>8.2337622392350465</v>
      </c>
      <c r="E118">
        <v>0</v>
      </c>
      <c r="F118">
        <v>0</v>
      </c>
      <c r="G118">
        <v>374092.79450000002</v>
      </c>
      <c r="H118">
        <v>109936.66495200001</v>
      </c>
      <c r="I118">
        <v>29.387538751965991</v>
      </c>
      <c r="J118">
        <v>0</v>
      </c>
      <c r="K118">
        <v>0</v>
      </c>
    </row>
    <row r="119" spans="1:11" x14ac:dyDescent="0.25">
      <c r="A119" t="s">
        <v>126</v>
      </c>
      <c r="B119">
        <v>119085</v>
      </c>
      <c r="C119">
        <v>1249.4546889999999</v>
      </c>
      <c r="D119">
        <v>1.0492124860393837</v>
      </c>
      <c r="E119">
        <v>0</v>
      </c>
      <c r="F119">
        <v>0</v>
      </c>
      <c r="G119">
        <v>2719827.8689999999</v>
      </c>
      <c r="H119">
        <v>90083.030067999993</v>
      </c>
      <c r="I119">
        <v>3.3120857056708095</v>
      </c>
      <c r="J119">
        <v>19251.39861</v>
      </c>
      <c r="K119">
        <v>21.370727200747918</v>
      </c>
    </row>
    <row r="120" spans="1:11" x14ac:dyDescent="0.25">
      <c r="A120" t="s">
        <v>127</v>
      </c>
      <c r="B120">
        <v>112400</v>
      </c>
      <c r="C120">
        <v>903.90277300000002</v>
      </c>
      <c r="D120">
        <v>0.80418396174377227</v>
      </c>
      <c r="E120">
        <v>82.853873969999995</v>
      </c>
      <c r="F120">
        <v>9.1662373924368961</v>
      </c>
      <c r="G120">
        <v>586770.00150000001</v>
      </c>
      <c r="H120">
        <v>72544.601009000005</v>
      </c>
      <c r="I120">
        <v>12.363379317884233</v>
      </c>
      <c r="J120">
        <v>30070.46761</v>
      </c>
      <c r="K120">
        <v>41.451006955389289</v>
      </c>
    </row>
    <row r="121" spans="1:11" x14ac:dyDescent="0.25">
      <c r="A121" t="s">
        <v>128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199957.02359999999</v>
      </c>
      <c r="H121">
        <v>13402.50539</v>
      </c>
      <c r="I121">
        <v>6.7026929830735895</v>
      </c>
      <c r="J121">
        <v>1304.758795</v>
      </c>
      <c r="K121">
        <v>9.7351857509680126</v>
      </c>
    </row>
    <row r="122" spans="1:11" x14ac:dyDescent="0.25">
      <c r="A122" t="s">
        <v>129</v>
      </c>
      <c r="B122">
        <v>47967</v>
      </c>
      <c r="C122">
        <v>89.107038000000003</v>
      </c>
      <c r="D122">
        <v>0.18576737757208081</v>
      </c>
      <c r="E122">
        <v>83.48780266</v>
      </c>
      <c r="F122">
        <v>93.693836686615029</v>
      </c>
      <c r="G122">
        <v>182510.85260000001</v>
      </c>
      <c r="H122">
        <v>47503.406607999998</v>
      </c>
      <c r="I122">
        <v>26.027716122783591</v>
      </c>
      <c r="J122">
        <v>38597.070169999999</v>
      </c>
      <c r="K122">
        <v>81.251162655563974</v>
      </c>
    </row>
    <row r="123" spans="1:11" x14ac:dyDescent="0.25">
      <c r="A123" t="s">
        <v>130</v>
      </c>
      <c r="B123">
        <v>3459130</v>
      </c>
      <c r="C123">
        <v>408796.54636600002</v>
      </c>
      <c r="D123">
        <v>11.817900638773333</v>
      </c>
      <c r="E123">
        <v>408247.37689999997</v>
      </c>
      <c r="F123">
        <v>99.865661911559215</v>
      </c>
      <c r="G123">
        <v>1032.564654</v>
      </c>
      <c r="H123">
        <v>230.88572600000001</v>
      </c>
      <c r="I123">
        <v>22.36041347198778</v>
      </c>
      <c r="J123">
        <v>84.152759549999999</v>
      </c>
      <c r="K123">
        <v>36.447796495656902</v>
      </c>
    </row>
    <row r="124" spans="1:11" x14ac:dyDescent="0.25">
      <c r="A124" t="s">
        <v>131</v>
      </c>
      <c r="B124">
        <v>10263</v>
      </c>
      <c r="C124">
        <v>17.436921000000002</v>
      </c>
      <c r="D124">
        <v>0.16990081847413041</v>
      </c>
      <c r="E124">
        <v>0</v>
      </c>
      <c r="F124">
        <v>0</v>
      </c>
      <c r="G124">
        <v>270.82505800000001</v>
      </c>
      <c r="H124">
        <v>8.9822780000000009</v>
      </c>
      <c r="I124">
        <v>3.3166347554146927</v>
      </c>
      <c r="J124">
        <v>0</v>
      </c>
      <c r="K124">
        <v>0</v>
      </c>
    </row>
    <row r="125" spans="1:11" x14ac:dyDescent="0.25">
      <c r="A125" t="s">
        <v>132</v>
      </c>
      <c r="B125">
        <v>324994</v>
      </c>
      <c r="C125">
        <v>5309.2331979999999</v>
      </c>
      <c r="D125">
        <v>1.6336403742838328</v>
      </c>
      <c r="E125">
        <v>2974.7265510000002</v>
      </c>
      <c r="F125">
        <v>56.029306682565505</v>
      </c>
      <c r="G125">
        <v>99712.883759999997</v>
      </c>
      <c r="H125">
        <v>11637.615302</v>
      </c>
      <c r="I125">
        <v>11.671124997257827</v>
      </c>
      <c r="J125">
        <v>5908.9432450000004</v>
      </c>
      <c r="K125">
        <v>50.774519449740787</v>
      </c>
    </row>
    <row r="126" spans="1:11" x14ac:dyDescent="0.25">
      <c r="A126" t="s">
        <v>133</v>
      </c>
      <c r="B126">
        <v>11896</v>
      </c>
      <c r="C126">
        <v>175.97463099999999</v>
      </c>
      <c r="D126">
        <v>1.4792756472763953</v>
      </c>
      <c r="E126">
        <v>0.80314315800000002</v>
      </c>
      <c r="F126">
        <v>0.45639712578797798</v>
      </c>
      <c r="G126">
        <v>17417.87587</v>
      </c>
      <c r="H126">
        <v>3048.2431710000001</v>
      </c>
      <c r="I126">
        <v>17.500659631236655</v>
      </c>
      <c r="J126">
        <v>325.01945000000001</v>
      </c>
      <c r="K126">
        <v>10.662517121079118</v>
      </c>
    </row>
    <row r="127" spans="1:11" x14ac:dyDescent="0.25">
      <c r="A127" t="s">
        <v>134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231276.13990000001</v>
      </c>
      <c r="H127">
        <v>38581.961202999999</v>
      </c>
      <c r="I127">
        <v>16.682205617787552</v>
      </c>
      <c r="J127">
        <v>0</v>
      </c>
      <c r="K127">
        <v>0</v>
      </c>
    </row>
    <row r="128" spans="1:11" x14ac:dyDescent="0.25">
      <c r="A128" t="s">
        <v>135</v>
      </c>
      <c r="B128">
        <v>19316</v>
      </c>
      <c r="C128">
        <v>40.839543999999997</v>
      </c>
      <c r="D128">
        <v>0.21142857734520604</v>
      </c>
      <c r="E128">
        <v>0</v>
      </c>
      <c r="F128">
        <v>0</v>
      </c>
      <c r="G128">
        <v>10329.04876</v>
      </c>
      <c r="H128">
        <v>268.27727399999998</v>
      </c>
      <c r="I128">
        <v>2.5973086218638395</v>
      </c>
      <c r="J128">
        <v>160.94212450000001</v>
      </c>
      <c r="K128">
        <v>59.990964609249765</v>
      </c>
    </row>
    <row r="129" spans="1:11" x14ac:dyDescent="0.25">
      <c r="A129" t="s">
        <v>136</v>
      </c>
      <c r="B129">
        <v>247768</v>
      </c>
      <c r="C129">
        <v>256.04962399999999</v>
      </c>
      <c r="D129">
        <v>0.10334249136288785</v>
      </c>
      <c r="E129">
        <v>251.81334810000001</v>
      </c>
      <c r="F129">
        <v>98.345525436116247</v>
      </c>
      <c r="G129">
        <v>96634.423989999996</v>
      </c>
      <c r="H129">
        <v>3914.960979</v>
      </c>
      <c r="I129">
        <v>4.0513109276722457</v>
      </c>
      <c r="J129">
        <v>2410.41059</v>
      </c>
      <c r="K129">
        <v>61.569211109115372</v>
      </c>
    </row>
    <row r="130" spans="1:11" x14ac:dyDescent="0.25">
      <c r="A130" t="s">
        <v>137</v>
      </c>
      <c r="B130">
        <v>357895</v>
      </c>
      <c r="C130">
        <v>2277.7508899999998</v>
      </c>
      <c r="D130">
        <v>0.63642992777211194</v>
      </c>
      <c r="E130">
        <v>0</v>
      </c>
      <c r="F130">
        <v>0</v>
      </c>
      <c r="G130">
        <v>1622615.4310000001</v>
      </c>
      <c r="H130">
        <v>3437.4761910000002</v>
      </c>
      <c r="I130">
        <v>0.21184786766643293</v>
      </c>
      <c r="J130">
        <v>0</v>
      </c>
      <c r="K130">
        <v>0</v>
      </c>
    </row>
    <row r="131" spans="1:11" x14ac:dyDescent="0.25">
      <c r="A131" t="s">
        <v>138</v>
      </c>
      <c r="B131">
        <v>15560</v>
      </c>
      <c r="C131">
        <v>34.007035999999999</v>
      </c>
      <c r="D131">
        <v>0.21855421593830332</v>
      </c>
      <c r="E131">
        <v>3.3750111779999998</v>
      </c>
      <c r="F131">
        <v>9.9244496874117463</v>
      </c>
      <c r="G131">
        <v>622.31113700000003</v>
      </c>
      <c r="H131">
        <v>116.653527</v>
      </c>
      <c r="I131">
        <v>18.745209600836692</v>
      </c>
      <c r="J131">
        <v>16.034290639999998</v>
      </c>
      <c r="K131">
        <v>13.745225757297504</v>
      </c>
    </row>
    <row r="132" spans="1:11" x14ac:dyDescent="0.25">
      <c r="A132" t="s">
        <v>139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167.06434899999999</v>
      </c>
      <c r="H132">
        <v>19.939304</v>
      </c>
      <c r="I132">
        <v>11.93510411967068</v>
      </c>
      <c r="J132">
        <v>19.714451199999999</v>
      </c>
      <c r="K132">
        <v>98.872313697609499</v>
      </c>
    </row>
    <row r="133" spans="1:11" x14ac:dyDescent="0.25">
      <c r="A133" t="s">
        <v>140</v>
      </c>
      <c r="B133">
        <v>534085</v>
      </c>
      <c r="C133">
        <v>398.56442500000003</v>
      </c>
      <c r="D133">
        <v>7.4625654156173643E-2</v>
      </c>
      <c r="E133">
        <v>0</v>
      </c>
      <c r="F133">
        <v>0</v>
      </c>
      <c r="G133">
        <v>66631.503370000006</v>
      </c>
      <c r="H133">
        <v>19897.498801999998</v>
      </c>
      <c r="I133">
        <v>29.861998897894587</v>
      </c>
      <c r="J133">
        <v>633.83890150000002</v>
      </c>
      <c r="K133">
        <v>3.1855204908281718</v>
      </c>
    </row>
    <row r="134" spans="1:11" x14ac:dyDescent="0.25">
      <c r="A134" t="s">
        <v>141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30494.993770000001</v>
      </c>
      <c r="H134">
        <v>79.710461999999993</v>
      </c>
      <c r="I134">
        <v>0.2613886810444821</v>
      </c>
      <c r="J134">
        <v>106.28689</v>
      </c>
      <c r="K134">
        <v>100</v>
      </c>
    </row>
    <row r="135" spans="1:11" x14ac:dyDescent="0.25">
      <c r="A135" t="s">
        <v>142</v>
      </c>
      <c r="B135">
        <v>6126</v>
      </c>
      <c r="C135">
        <v>1567.7062980000001</v>
      </c>
      <c r="D135">
        <v>25.591026738491674</v>
      </c>
      <c r="E135">
        <v>197.26699970000001</v>
      </c>
      <c r="F135">
        <v>12.583160503447822</v>
      </c>
      <c r="G135">
        <v>64696.515829999997</v>
      </c>
      <c r="H135">
        <v>11013.353203000001</v>
      </c>
      <c r="I135">
        <v>17.023100953286686</v>
      </c>
      <c r="J135">
        <v>862.57585240000003</v>
      </c>
      <c r="K135">
        <v>7.832091067096961</v>
      </c>
    </row>
    <row r="136" spans="1:11" x14ac:dyDescent="0.25">
      <c r="A136" t="s">
        <v>143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2603.0815240000002</v>
      </c>
      <c r="H136">
        <v>1063.9507799999999</v>
      </c>
      <c r="I136">
        <v>40.872741410153388</v>
      </c>
      <c r="J136">
        <v>373.71048359999998</v>
      </c>
      <c r="K136">
        <v>35.124790603565323</v>
      </c>
    </row>
    <row r="137" spans="1:11" x14ac:dyDescent="0.25">
      <c r="A137" t="s">
        <v>144</v>
      </c>
      <c r="B137">
        <v>28880</v>
      </c>
      <c r="C137">
        <v>4631.2946689999999</v>
      </c>
      <c r="D137">
        <v>16.036338881578946</v>
      </c>
      <c r="E137">
        <v>88.098227989999998</v>
      </c>
      <c r="F137">
        <v>1.902237587681338</v>
      </c>
      <c r="G137">
        <v>64501.947679999997</v>
      </c>
      <c r="H137">
        <v>11720.856132999999</v>
      </c>
      <c r="I137">
        <v>18.171321261721008</v>
      </c>
      <c r="J137">
        <v>689.65005680000002</v>
      </c>
      <c r="K137">
        <v>5.8839563336870455</v>
      </c>
    </row>
    <row r="138" spans="1:11" x14ac:dyDescent="0.25">
      <c r="A138" t="s">
        <v>145</v>
      </c>
      <c r="B138">
        <v>1069</v>
      </c>
      <c r="C138">
        <v>1030.536079</v>
      </c>
      <c r="D138">
        <v>96.401878297474269</v>
      </c>
      <c r="E138">
        <v>0</v>
      </c>
      <c r="F138">
        <v>0</v>
      </c>
      <c r="G138">
        <v>59.578285999999999</v>
      </c>
      <c r="H138">
        <v>7.6090710000000001</v>
      </c>
      <c r="I138">
        <v>12.771550695500036</v>
      </c>
      <c r="J138">
        <v>0</v>
      </c>
      <c r="K138">
        <v>0</v>
      </c>
    </row>
    <row r="139" spans="1:11" x14ac:dyDescent="0.25">
      <c r="A139" t="s">
        <v>146</v>
      </c>
      <c r="B139">
        <v>276136</v>
      </c>
      <c r="C139">
        <v>717.91069000000005</v>
      </c>
      <c r="D139">
        <v>0.25998446055566826</v>
      </c>
      <c r="E139">
        <v>122.5551574</v>
      </c>
      <c r="F139">
        <v>17.071086850649902</v>
      </c>
      <c r="G139">
        <v>407280.495</v>
      </c>
      <c r="H139">
        <v>125351.166151</v>
      </c>
      <c r="I139">
        <v>30.777601110261859</v>
      </c>
      <c r="J139">
        <v>481.69400489999998</v>
      </c>
      <c r="K139">
        <v>0.3842756471206209</v>
      </c>
    </row>
    <row r="140" spans="1:11" x14ac:dyDescent="0.25">
      <c r="A140" t="s">
        <v>147</v>
      </c>
      <c r="B140">
        <v>284</v>
      </c>
      <c r="C140">
        <v>283.52286700000002</v>
      </c>
      <c r="D140">
        <v>99.831995422535215</v>
      </c>
      <c r="E140">
        <v>0</v>
      </c>
      <c r="F140">
        <v>0</v>
      </c>
      <c r="G140">
        <v>1.595194</v>
      </c>
      <c r="H140">
        <v>0.52888800000000002</v>
      </c>
      <c r="I140">
        <v>33.155089600387164</v>
      </c>
      <c r="J140">
        <v>0</v>
      </c>
      <c r="K140">
        <v>0</v>
      </c>
    </row>
    <row r="141" spans="1:11" x14ac:dyDescent="0.25">
      <c r="A141" t="s">
        <v>148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33963.761610000001</v>
      </c>
      <c r="H141">
        <v>1409.6776600000001</v>
      </c>
      <c r="I141">
        <v>4.1505345496976593</v>
      </c>
      <c r="J141">
        <v>977.22164469999996</v>
      </c>
      <c r="K141">
        <v>69.322347401036339</v>
      </c>
    </row>
    <row r="142" spans="1:11" x14ac:dyDescent="0.25">
      <c r="A142" t="s">
        <v>149</v>
      </c>
      <c r="B142">
        <v>1205825</v>
      </c>
      <c r="C142">
        <v>8997.6790130000009</v>
      </c>
      <c r="D142">
        <v>0.74618448058383269</v>
      </c>
      <c r="E142">
        <v>2692.4560310000002</v>
      </c>
      <c r="F142">
        <v>29.923895119062298</v>
      </c>
      <c r="G142">
        <v>594718.72589999996</v>
      </c>
      <c r="H142">
        <v>33242.138097000003</v>
      </c>
      <c r="I142">
        <v>5.5895563144903493</v>
      </c>
      <c r="J142">
        <v>28442.54711</v>
      </c>
      <c r="K142">
        <v>85.561725984667774</v>
      </c>
    </row>
    <row r="143" spans="1:11" x14ac:dyDescent="0.25">
      <c r="A143" t="s">
        <v>150</v>
      </c>
      <c r="B143">
        <v>922110</v>
      </c>
      <c r="C143">
        <v>474.93308200000001</v>
      </c>
      <c r="D143">
        <v>5.150503540792313E-2</v>
      </c>
      <c r="E143">
        <v>0</v>
      </c>
      <c r="F143">
        <v>0</v>
      </c>
      <c r="G143">
        <v>304.66609499999998</v>
      </c>
      <c r="H143">
        <v>3.6837049999999998</v>
      </c>
      <c r="I143">
        <v>1.2090958135659959</v>
      </c>
      <c r="J143">
        <v>0</v>
      </c>
      <c r="K143">
        <v>0</v>
      </c>
    </row>
    <row r="144" spans="1:11" x14ac:dyDescent="0.25">
      <c r="A144" t="s">
        <v>151</v>
      </c>
      <c r="B144">
        <v>3284660</v>
      </c>
      <c r="C144">
        <v>707955.75449800002</v>
      </c>
      <c r="D144">
        <v>21.553395313304879</v>
      </c>
      <c r="E144">
        <v>27060.135389999999</v>
      </c>
      <c r="F144">
        <v>3.8222918901461442</v>
      </c>
      <c r="G144">
        <v>1965284.828</v>
      </c>
      <c r="H144">
        <v>284178.22298399999</v>
      </c>
      <c r="I144">
        <v>14.459900108891494</v>
      </c>
      <c r="J144">
        <v>50443.756950000003</v>
      </c>
      <c r="K144">
        <v>17.750746844820732</v>
      </c>
    </row>
    <row r="145" spans="1:11" x14ac:dyDescent="0.25">
      <c r="A145" t="s">
        <v>152</v>
      </c>
      <c r="B145">
        <v>2004587</v>
      </c>
      <c r="C145">
        <v>5388.3962570000003</v>
      </c>
      <c r="D145">
        <v>0.2688033124528893</v>
      </c>
      <c r="E145">
        <v>0</v>
      </c>
      <c r="F145">
        <v>0</v>
      </c>
      <c r="G145">
        <v>281.92803500000002</v>
      </c>
      <c r="H145">
        <v>33.593722999999997</v>
      </c>
      <c r="I145">
        <v>11.915708560165006</v>
      </c>
      <c r="J145">
        <v>0</v>
      </c>
      <c r="K145">
        <v>0</v>
      </c>
    </row>
    <row r="146" spans="1:11" x14ac:dyDescent="0.25">
      <c r="A146" t="s">
        <v>153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25443.14057</v>
      </c>
      <c r="H146">
        <v>2456.297294</v>
      </c>
      <c r="I146">
        <v>9.6540648637386361</v>
      </c>
      <c r="J146">
        <v>2327.9180609999999</v>
      </c>
      <c r="K146">
        <v>94.773465194396778</v>
      </c>
    </row>
    <row r="147" spans="1:11" x14ac:dyDescent="0.25">
      <c r="A147" t="s">
        <v>154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1256684.1140000001</v>
      </c>
      <c r="H147">
        <v>103445.33588300001</v>
      </c>
      <c r="I147">
        <v>8.2316100546330286</v>
      </c>
      <c r="J147">
        <v>96284.891489999995</v>
      </c>
      <c r="K147">
        <v>93.078040366074404</v>
      </c>
    </row>
    <row r="148" spans="1:11" x14ac:dyDescent="0.25">
      <c r="A148" t="s">
        <v>155</v>
      </c>
      <c r="B148">
        <v>55697</v>
      </c>
      <c r="C148">
        <v>3492.2303940000002</v>
      </c>
      <c r="D148">
        <v>6.2700511589493146</v>
      </c>
      <c r="E148">
        <v>0.11708168200000001</v>
      </c>
      <c r="F148">
        <v>3.3526333829852119E-3</v>
      </c>
      <c r="G148">
        <v>324.97046599999999</v>
      </c>
      <c r="H148">
        <v>98.421773999999999</v>
      </c>
      <c r="I148">
        <v>30.286375008613859</v>
      </c>
      <c r="J148">
        <v>1.494002426</v>
      </c>
      <c r="K148">
        <v>1.5179592536098769</v>
      </c>
    </row>
    <row r="149" spans="1:11" x14ac:dyDescent="0.25">
      <c r="A149" t="s">
        <v>156</v>
      </c>
      <c r="B149">
        <v>514147</v>
      </c>
      <c r="C149">
        <v>11964.44587</v>
      </c>
      <c r="D149">
        <v>2.3270476867510652</v>
      </c>
      <c r="E149">
        <v>45.372269260000003</v>
      </c>
      <c r="F149">
        <v>0.37922583087418832</v>
      </c>
      <c r="G149">
        <v>673078.56759999995</v>
      </c>
      <c r="H149">
        <v>42878.488755999999</v>
      </c>
      <c r="I149">
        <v>6.370502764468057</v>
      </c>
      <c r="J149">
        <v>2470.1181259999998</v>
      </c>
      <c r="K149">
        <v>5.7607397034354566</v>
      </c>
    </row>
    <row r="150" spans="1:11" x14ac:dyDescent="0.25">
      <c r="A150" t="s">
        <v>157</v>
      </c>
      <c r="B150">
        <v>7459</v>
      </c>
      <c r="C150">
        <v>9.0956999999999996E-2</v>
      </c>
      <c r="D150">
        <v>1.2194261965410911E-3</v>
      </c>
      <c r="E150">
        <v>0</v>
      </c>
      <c r="F150">
        <v>0</v>
      </c>
      <c r="G150">
        <v>13847.561879999999</v>
      </c>
      <c r="H150">
        <v>886.34242099999994</v>
      </c>
      <c r="I150">
        <v>6.4007110326052583</v>
      </c>
      <c r="J150">
        <v>360.16369309999999</v>
      </c>
      <c r="K150">
        <v>40.634825160873127</v>
      </c>
    </row>
    <row r="151" spans="1:11" x14ac:dyDescent="0.25">
      <c r="A151" t="s">
        <v>158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1565864.159</v>
      </c>
      <c r="H151">
        <v>277375.262957</v>
      </c>
      <c r="I151">
        <v>17.713877756429316</v>
      </c>
      <c r="J151">
        <v>191400.50080000001</v>
      </c>
      <c r="K151">
        <v>69.004171013502315</v>
      </c>
    </row>
    <row r="152" spans="1:11" x14ac:dyDescent="0.25">
      <c r="A152" t="s">
        <v>159</v>
      </c>
      <c r="B152">
        <v>773668</v>
      </c>
      <c r="C152">
        <v>257249.92051</v>
      </c>
      <c r="D152">
        <v>33.250686406830837</v>
      </c>
      <c r="E152">
        <v>2.7175681350000001</v>
      </c>
      <c r="F152">
        <v>1.0563922156369961E-3</v>
      </c>
      <c r="G152">
        <v>501.22405900000001</v>
      </c>
      <c r="H152">
        <v>38.441127999999999</v>
      </c>
      <c r="I152">
        <v>7.6694498816945247</v>
      </c>
      <c r="J152">
        <v>3.6640397359999999</v>
      </c>
      <c r="K152">
        <v>9.5315614463758713</v>
      </c>
    </row>
    <row r="153" spans="1:11" x14ac:dyDescent="0.25">
      <c r="A153" t="s">
        <v>160</v>
      </c>
      <c r="B153">
        <v>574410</v>
      </c>
      <c r="C153">
        <v>12821.008077</v>
      </c>
      <c r="D153">
        <v>2.2320307928134957</v>
      </c>
      <c r="E153">
        <v>1475.9040930000001</v>
      </c>
      <c r="F153">
        <v>11.511607231943561</v>
      </c>
      <c r="G153">
        <v>791081.87309999997</v>
      </c>
      <c r="H153">
        <v>170662.33199999999</v>
      </c>
      <c r="I153">
        <v>21.573283095367643</v>
      </c>
      <c r="J153">
        <v>60716.349179999997</v>
      </c>
      <c r="K153">
        <v>35.576889445059265</v>
      </c>
    </row>
    <row r="154" spans="1:11" x14ac:dyDescent="0.25">
      <c r="A154" t="s">
        <v>161</v>
      </c>
      <c r="B154">
        <v>156198</v>
      </c>
      <c r="C154">
        <v>6487.5810240000001</v>
      </c>
      <c r="D154">
        <v>4.1534341182345491</v>
      </c>
      <c r="E154">
        <v>6487.5810270000002</v>
      </c>
      <c r="F154">
        <v>100.00000004624219</v>
      </c>
      <c r="G154">
        <v>1046302.522</v>
      </c>
      <c r="H154">
        <v>6507.8784470000001</v>
      </c>
      <c r="I154">
        <v>0.6219882213951119</v>
      </c>
      <c r="J154">
        <v>6412.3825699999998</v>
      </c>
      <c r="K154">
        <v>98.532611237629638</v>
      </c>
    </row>
    <row r="155" spans="1:11" x14ac:dyDescent="0.25">
      <c r="A155" t="s">
        <v>162</v>
      </c>
      <c r="B155">
        <v>7628</v>
      </c>
      <c r="C155">
        <v>2.7300000000000002E-4</v>
      </c>
      <c r="D155">
        <v>3.5789197692711066E-6</v>
      </c>
      <c r="E155">
        <v>0</v>
      </c>
      <c r="F155">
        <v>0</v>
      </c>
      <c r="G155">
        <v>100.66438100000001</v>
      </c>
      <c r="H155">
        <v>11.182345</v>
      </c>
      <c r="I155">
        <v>11.108541957854982</v>
      </c>
      <c r="J155">
        <v>0</v>
      </c>
      <c r="K155">
        <v>0</v>
      </c>
    </row>
    <row r="156" spans="1:11" x14ac:dyDescent="0.25">
      <c r="A156" t="s">
        <v>163</v>
      </c>
      <c r="B156">
        <v>47644</v>
      </c>
      <c r="C156">
        <v>47590.851843000004</v>
      </c>
      <c r="D156">
        <v>99.888447323902284</v>
      </c>
      <c r="E156">
        <v>0</v>
      </c>
      <c r="F156">
        <v>0</v>
      </c>
      <c r="G156">
        <v>1149.925062</v>
      </c>
      <c r="H156">
        <v>925.94518099999993</v>
      </c>
      <c r="I156">
        <v>80.522219368760901</v>
      </c>
      <c r="J156">
        <v>0</v>
      </c>
      <c r="K156">
        <v>0</v>
      </c>
    </row>
    <row r="157" spans="1:11" x14ac:dyDescent="0.25">
      <c r="A157" t="s">
        <v>164</v>
      </c>
      <c r="B157">
        <v>1280068</v>
      </c>
      <c r="C157">
        <v>49.643920000000001</v>
      </c>
      <c r="D157">
        <v>3.8782252192852257E-3</v>
      </c>
      <c r="E157">
        <v>3.7811514499999999</v>
      </c>
      <c r="F157">
        <v>7.6165448860605682</v>
      </c>
      <c r="G157">
        <v>2062.481937</v>
      </c>
      <c r="H157">
        <v>97.460290999999998</v>
      </c>
      <c r="I157">
        <v>4.7253888265204234</v>
      </c>
      <c r="J157">
        <v>63.292144260000001</v>
      </c>
      <c r="K157">
        <v>64.941468582317285</v>
      </c>
    </row>
    <row r="158" spans="1:11" x14ac:dyDescent="0.25">
      <c r="A158" t="s">
        <v>165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118859.7323</v>
      </c>
      <c r="H158">
        <v>27190.409306000001</v>
      </c>
      <c r="I158">
        <v>22.876047909456716</v>
      </c>
      <c r="J158">
        <v>14516.39618</v>
      </c>
      <c r="K158">
        <v>53.387928135369123</v>
      </c>
    </row>
    <row r="159" spans="1:11" x14ac:dyDescent="0.25">
      <c r="A159" t="s">
        <v>166</v>
      </c>
      <c r="B159">
        <v>451742</v>
      </c>
      <c r="C159">
        <v>6976.8630549999998</v>
      </c>
      <c r="D159">
        <v>1.5444353314502526</v>
      </c>
      <c r="E159">
        <v>488.88814609999997</v>
      </c>
      <c r="F159">
        <v>7.007277371592326</v>
      </c>
      <c r="G159">
        <v>331700.57260000001</v>
      </c>
      <c r="H159">
        <v>63418.881930000003</v>
      </c>
      <c r="I159">
        <v>19.11931638613035</v>
      </c>
      <c r="J159">
        <v>159.6394732</v>
      </c>
      <c r="K159">
        <v>0.25172230783917893</v>
      </c>
    </row>
    <row r="160" spans="1:11" x14ac:dyDescent="0.25">
      <c r="A160" t="s">
        <v>167</v>
      </c>
      <c r="B160">
        <v>63362</v>
      </c>
      <c r="C160">
        <v>68770.613532999996</v>
      </c>
      <c r="D160">
        <v>108.53605241785296</v>
      </c>
      <c r="E160">
        <v>0</v>
      </c>
      <c r="F160">
        <v>0</v>
      </c>
      <c r="G160">
        <v>396.377408</v>
      </c>
      <c r="H160">
        <v>48.213397999999998</v>
      </c>
      <c r="I160">
        <v>12.163508067543546</v>
      </c>
      <c r="J160">
        <v>0</v>
      </c>
      <c r="K160">
        <v>0</v>
      </c>
    </row>
    <row r="161" spans="1:11" x14ac:dyDescent="0.25">
      <c r="A161" t="s">
        <v>168</v>
      </c>
      <c r="B161">
        <v>562728</v>
      </c>
      <c r="C161">
        <v>9646.2749889999996</v>
      </c>
      <c r="D161">
        <v>1.7141985095818939</v>
      </c>
      <c r="E161">
        <v>243.8362722</v>
      </c>
      <c r="F161">
        <v>2.5277764989911176</v>
      </c>
      <c r="G161">
        <v>827465.43389999995</v>
      </c>
      <c r="H161">
        <v>313534.35693900002</v>
      </c>
      <c r="I161">
        <v>37.890931040013811</v>
      </c>
      <c r="J161">
        <v>129581.9558</v>
      </c>
      <c r="K161">
        <v>41.329427838497118</v>
      </c>
    </row>
    <row r="162" spans="1:11" x14ac:dyDescent="0.25">
      <c r="A162" t="s">
        <v>169</v>
      </c>
      <c r="B162">
        <v>1371803</v>
      </c>
      <c r="C162">
        <v>1325070.2719676399</v>
      </c>
      <c r="D162">
        <v>96.593335338065302</v>
      </c>
      <c r="E162">
        <v>15558.31027</v>
      </c>
      <c r="F162">
        <v>1.1741498242879571</v>
      </c>
      <c r="G162">
        <v>19141.031709999999</v>
      </c>
      <c r="H162">
        <v>10413.517062999999</v>
      </c>
      <c r="I162">
        <v>54.404157627300641</v>
      </c>
      <c r="J162">
        <v>193.96535840000001</v>
      </c>
      <c r="K162">
        <v>1.8626306292729222</v>
      </c>
    </row>
    <row r="163" spans="1:11" x14ac:dyDescent="0.25">
      <c r="A163" t="s">
        <v>170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1190098.655</v>
      </c>
      <c r="H163">
        <v>206090.485078</v>
      </c>
      <c r="I163">
        <v>17.317092512637114</v>
      </c>
      <c r="J163">
        <v>185159.7879</v>
      </c>
      <c r="K163">
        <v>89.843928422955443</v>
      </c>
    </row>
    <row r="164" spans="1:11" x14ac:dyDescent="0.25">
      <c r="A164" t="s">
        <v>171</v>
      </c>
      <c r="B164">
        <v>432638</v>
      </c>
      <c r="C164">
        <v>189084.31277300001</v>
      </c>
      <c r="D164">
        <v>43.704971078129986</v>
      </c>
      <c r="E164">
        <v>1.490432915</v>
      </c>
      <c r="F164">
        <v>7.8823721182481074E-4</v>
      </c>
      <c r="G164">
        <v>42.778965999999997</v>
      </c>
      <c r="H164">
        <v>19.957518</v>
      </c>
      <c r="I164">
        <v>46.65264232894269</v>
      </c>
      <c r="J164">
        <v>0.43718548299999999</v>
      </c>
      <c r="K164">
        <v>2.190580426884746</v>
      </c>
    </row>
    <row r="165" spans="1:11" x14ac:dyDescent="0.25">
      <c r="A165" t="s">
        <v>172</v>
      </c>
      <c r="B165">
        <v>182868</v>
      </c>
      <c r="C165">
        <v>30.555979000000001</v>
      </c>
      <c r="D165">
        <v>1.6709308900409038E-2</v>
      </c>
      <c r="E165">
        <v>0</v>
      </c>
      <c r="F165">
        <v>0</v>
      </c>
      <c r="G165">
        <v>914306.11219999997</v>
      </c>
      <c r="H165">
        <v>127359.034317</v>
      </c>
      <c r="I165">
        <v>13.92958360636452</v>
      </c>
      <c r="J165">
        <v>14587.961600000001</v>
      </c>
      <c r="K165">
        <v>11.45420242720291</v>
      </c>
    </row>
    <row r="166" spans="1:11" x14ac:dyDescent="0.25">
      <c r="A166" t="s">
        <v>173</v>
      </c>
      <c r="B166">
        <v>223935</v>
      </c>
      <c r="C166">
        <v>6660.3451619999996</v>
      </c>
      <c r="D166">
        <v>2.9742314341215081</v>
      </c>
      <c r="E166">
        <v>15.24721596</v>
      </c>
      <c r="F166">
        <v>0.22892531226446972</v>
      </c>
      <c r="G166">
        <v>129222.31269999999</v>
      </c>
      <c r="H166">
        <v>48104.127449</v>
      </c>
      <c r="I166">
        <v>37.225867920099532</v>
      </c>
      <c r="J166">
        <v>6264.9788550000003</v>
      </c>
      <c r="K166">
        <v>13.023786496578971</v>
      </c>
    </row>
    <row r="167" spans="1:11" x14ac:dyDescent="0.25">
      <c r="A167" t="s">
        <v>174</v>
      </c>
      <c r="B167">
        <v>318244</v>
      </c>
      <c r="C167">
        <v>36.900176000000002</v>
      </c>
      <c r="D167">
        <v>1.1594932190394792E-2</v>
      </c>
      <c r="E167">
        <v>0</v>
      </c>
      <c r="F167">
        <v>0</v>
      </c>
      <c r="G167">
        <v>267.75552699999997</v>
      </c>
      <c r="H167">
        <v>53.434437000000003</v>
      </c>
      <c r="I167">
        <v>19.956427267325843</v>
      </c>
      <c r="J167">
        <v>0</v>
      </c>
      <c r="K167">
        <v>0</v>
      </c>
    </row>
    <row r="168" spans="1:11" x14ac:dyDescent="0.25">
      <c r="A168" t="s">
        <v>175</v>
      </c>
      <c r="B168">
        <v>64205</v>
      </c>
      <c r="C168">
        <v>17114.325516999997</v>
      </c>
      <c r="D168">
        <v>26.65575191495989</v>
      </c>
      <c r="E168">
        <v>0</v>
      </c>
      <c r="F168">
        <v>0</v>
      </c>
      <c r="G168">
        <v>35205.611819999998</v>
      </c>
      <c r="H168">
        <v>3958.4254340000002</v>
      </c>
      <c r="I168">
        <v>11.243734249638159</v>
      </c>
      <c r="J168">
        <v>0</v>
      </c>
      <c r="K168">
        <v>0</v>
      </c>
    </row>
    <row r="169" spans="1:11" x14ac:dyDescent="0.25">
      <c r="A169" t="s">
        <v>176</v>
      </c>
      <c r="B169">
        <v>926318</v>
      </c>
      <c r="C169">
        <v>7695.6656800000001</v>
      </c>
      <c r="D169">
        <v>0.83078010791110612</v>
      </c>
      <c r="E169">
        <v>100.4483647</v>
      </c>
      <c r="F169">
        <v>1.3052589454483683</v>
      </c>
      <c r="G169">
        <v>325287.81559999997</v>
      </c>
      <c r="H169">
        <v>55645.325400000002</v>
      </c>
      <c r="I169">
        <v>17.106489309278636</v>
      </c>
      <c r="J169">
        <v>1144.694424</v>
      </c>
      <c r="K169">
        <v>2.0571259414362233</v>
      </c>
    </row>
    <row r="170" spans="1:11" x14ac:dyDescent="0.25">
      <c r="A170" t="s">
        <v>177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147709.54190000001</v>
      </c>
      <c r="H170">
        <v>34897.918382999997</v>
      </c>
      <c r="I170">
        <v>23.626041983547708</v>
      </c>
      <c r="J170">
        <v>25086.47133</v>
      </c>
      <c r="K170">
        <v>71.885294287983953</v>
      </c>
    </row>
    <row r="171" spans="1:11" x14ac:dyDescent="0.25">
      <c r="A171" t="s">
        <v>178</v>
      </c>
      <c r="B171">
        <v>4106954</v>
      </c>
      <c r="C171">
        <v>1249447.106562</v>
      </c>
      <c r="D171">
        <v>30.422719771441315</v>
      </c>
      <c r="E171">
        <v>14582.27584</v>
      </c>
      <c r="F171">
        <v>1.1670982919897137</v>
      </c>
      <c r="G171">
        <v>269651.67050000001</v>
      </c>
      <c r="H171">
        <v>88464.441294000004</v>
      </c>
      <c r="I171">
        <v>32.806932413941787</v>
      </c>
      <c r="J171">
        <v>26072.65855</v>
      </c>
      <c r="K171">
        <v>29.472472971768315</v>
      </c>
    </row>
    <row r="172" spans="1:11" x14ac:dyDescent="0.25">
      <c r="A172" t="s">
        <v>179</v>
      </c>
      <c r="B172">
        <v>538980</v>
      </c>
      <c r="C172">
        <v>663.98976400000004</v>
      </c>
      <c r="D172">
        <v>0.12319376674459165</v>
      </c>
      <c r="E172">
        <v>0</v>
      </c>
      <c r="F172">
        <v>0</v>
      </c>
      <c r="G172">
        <v>310373.14289999998</v>
      </c>
      <c r="H172">
        <v>7985.0728330000002</v>
      </c>
      <c r="I172">
        <v>2.5727331812252627</v>
      </c>
      <c r="J172">
        <v>0</v>
      </c>
      <c r="K172">
        <v>0</v>
      </c>
    </row>
    <row r="173" spans="1:11" x14ac:dyDescent="0.25">
      <c r="A173" t="s">
        <v>180</v>
      </c>
      <c r="B173">
        <v>222744</v>
      </c>
      <c r="C173">
        <v>1707.3974330000001</v>
      </c>
      <c r="D173">
        <v>0.7665290346765794</v>
      </c>
      <c r="E173">
        <v>0</v>
      </c>
      <c r="F173">
        <v>0</v>
      </c>
      <c r="G173">
        <v>798143.65419999999</v>
      </c>
      <c r="H173">
        <v>98288.080937000006</v>
      </c>
      <c r="I173">
        <v>12.31458527794933</v>
      </c>
      <c r="J173">
        <v>236.93186900000001</v>
      </c>
      <c r="K173">
        <v>0.24105859707635041</v>
      </c>
    </row>
    <row r="174" spans="1:11" x14ac:dyDescent="0.25">
      <c r="A174" t="s">
        <v>181</v>
      </c>
      <c r="B174">
        <v>332643</v>
      </c>
      <c r="C174">
        <v>5593.1154509999997</v>
      </c>
      <c r="D174">
        <v>1.6814168495955122</v>
      </c>
      <c r="E174">
        <v>4734.7884610000001</v>
      </c>
      <c r="F174">
        <v>84.6538660337051</v>
      </c>
      <c r="G174">
        <v>75497.946209999995</v>
      </c>
      <c r="H174">
        <v>15772.982461</v>
      </c>
      <c r="I174">
        <v>20.891935811243044</v>
      </c>
      <c r="J174">
        <v>14867.9823</v>
      </c>
      <c r="K174">
        <v>94.26233964795378</v>
      </c>
    </row>
    <row r="175" spans="1:11" x14ac:dyDescent="0.25">
      <c r="A175" t="s">
        <v>182</v>
      </c>
      <c r="B175">
        <v>839479</v>
      </c>
      <c r="C175">
        <v>839648.61732700001</v>
      </c>
      <c r="D175">
        <v>100.02020507088325</v>
      </c>
      <c r="E175">
        <v>4.2510212169999999</v>
      </c>
      <c r="F175">
        <v>5.0628574016271441E-4</v>
      </c>
      <c r="G175">
        <v>45.589942999999998</v>
      </c>
      <c r="H175">
        <v>37.035971000000004</v>
      </c>
      <c r="I175">
        <v>81.237151360334025</v>
      </c>
      <c r="J175">
        <v>37.03597147</v>
      </c>
      <c r="K175">
        <v>100.00000126903652</v>
      </c>
    </row>
    <row r="176" spans="1:11" x14ac:dyDescent="0.25">
      <c r="A176" t="s">
        <v>183</v>
      </c>
      <c r="B176">
        <v>838330</v>
      </c>
      <c r="C176">
        <v>4036.819352</v>
      </c>
      <c r="D176">
        <v>0.48153106199229417</v>
      </c>
      <c r="E176">
        <v>4030.9497609999999</v>
      </c>
      <c r="F176">
        <v>99.854598621137399</v>
      </c>
      <c r="G176">
        <v>1298537.0379999999</v>
      </c>
      <c r="H176">
        <v>276772.55972600001</v>
      </c>
      <c r="I176">
        <v>21.314182932531804</v>
      </c>
      <c r="J176">
        <v>183216.27609999999</v>
      </c>
      <c r="K176">
        <v>66.197413602483167</v>
      </c>
    </row>
    <row r="177" spans="1:11" x14ac:dyDescent="0.25">
      <c r="A177" t="s">
        <v>184</v>
      </c>
      <c r="B177">
        <v>1835028</v>
      </c>
      <c r="C177">
        <v>21269.156794999999</v>
      </c>
      <c r="D177">
        <v>1.1590644281722131</v>
      </c>
      <c r="E177">
        <v>1523.5001890000001</v>
      </c>
      <c r="F177">
        <v>7.1629552769019407</v>
      </c>
      <c r="G177">
        <v>298774.90460000001</v>
      </c>
      <c r="H177">
        <v>45762.334274000001</v>
      </c>
      <c r="I177">
        <v>15.316659320924773</v>
      </c>
      <c r="J177">
        <v>5807.6921469999997</v>
      </c>
      <c r="K177">
        <v>12.690987553708894</v>
      </c>
    </row>
    <row r="178" spans="1:11" x14ac:dyDescent="0.25">
      <c r="A178" t="s">
        <v>185</v>
      </c>
      <c r="B178">
        <v>608152</v>
      </c>
      <c r="C178">
        <v>504690.96938600001</v>
      </c>
      <c r="D178">
        <v>82.987636213643952</v>
      </c>
      <c r="E178">
        <v>115.3910223</v>
      </c>
      <c r="F178">
        <v>2.2863698639264959E-2</v>
      </c>
      <c r="G178">
        <v>501.10138599999999</v>
      </c>
      <c r="H178">
        <v>140.30934500000001</v>
      </c>
      <c r="I178">
        <v>28.00019096335128</v>
      </c>
      <c r="J178">
        <v>11.74283934</v>
      </c>
      <c r="K178">
        <v>8.3692496319471807</v>
      </c>
    </row>
    <row r="179" spans="1:11" x14ac:dyDescent="0.25">
      <c r="A179" t="s">
        <v>186</v>
      </c>
      <c r="B179">
        <v>2407382</v>
      </c>
      <c r="C179">
        <v>4585.4692290000003</v>
      </c>
      <c r="D179">
        <v>0.19047534745212849</v>
      </c>
      <c r="E179">
        <v>4224.5500430000002</v>
      </c>
      <c r="F179">
        <v>92.129067539752967</v>
      </c>
      <c r="G179">
        <v>467405.9203</v>
      </c>
      <c r="H179">
        <v>14330.329534</v>
      </c>
      <c r="I179">
        <v>3.0659281176417741</v>
      </c>
      <c r="J179">
        <v>13748.05877</v>
      </c>
      <c r="K179">
        <v>95.936794317126413</v>
      </c>
    </row>
    <row r="180" spans="1:11" x14ac:dyDescent="0.25">
      <c r="A180" t="s">
        <v>187</v>
      </c>
      <c r="B180">
        <v>31946</v>
      </c>
      <c r="C180">
        <v>7210.791862</v>
      </c>
      <c r="D180">
        <v>22.571814505728415</v>
      </c>
      <c r="E180">
        <v>7154.6353840000002</v>
      </c>
      <c r="F180">
        <v>99.221216212106498</v>
      </c>
      <c r="G180">
        <v>311923.51909999998</v>
      </c>
      <c r="H180">
        <v>123678.110482</v>
      </c>
      <c r="I180">
        <v>39.650139508188182</v>
      </c>
      <c r="J180">
        <v>48371.772429999997</v>
      </c>
      <c r="K180">
        <v>39.111021539288458</v>
      </c>
    </row>
    <row r="181" spans="1:11" x14ac:dyDescent="0.25">
      <c r="A181" t="s">
        <v>188</v>
      </c>
      <c r="B181">
        <v>176163</v>
      </c>
      <c r="C181">
        <v>3077.9288139999999</v>
      </c>
      <c r="D181">
        <v>1.7472050396507777</v>
      </c>
      <c r="E181">
        <v>0</v>
      </c>
      <c r="F181">
        <v>0</v>
      </c>
      <c r="G181">
        <v>9041.1429399999997</v>
      </c>
      <c r="H181">
        <v>657.21558800000003</v>
      </c>
      <c r="I181">
        <v>7.2691648872437815</v>
      </c>
      <c r="J181">
        <v>0</v>
      </c>
      <c r="K181">
        <v>0</v>
      </c>
    </row>
    <row r="182" spans="1:11" x14ac:dyDescent="0.25">
      <c r="A182" t="s">
        <v>189</v>
      </c>
      <c r="B182">
        <v>115967</v>
      </c>
      <c r="C182">
        <v>25.611910999999999</v>
      </c>
      <c r="D182">
        <v>2.2085516569368871E-2</v>
      </c>
      <c r="E182">
        <v>0</v>
      </c>
      <c r="F182">
        <v>0</v>
      </c>
      <c r="G182">
        <v>122186.1412</v>
      </c>
      <c r="H182">
        <v>2975.6498080000001</v>
      </c>
      <c r="I182">
        <v>2.4353415033619217</v>
      </c>
      <c r="J182">
        <v>0</v>
      </c>
      <c r="K182">
        <v>0</v>
      </c>
    </row>
    <row r="183" spans="1:11" x14ac:dyDescent="0.25">
      <c r="A183" t="s">
        <v>190</v>
      </c>
      <c r="B183">
        <v>1724156</v>
      </c>
      <c r="C183">
        <v>285581.89670699998</v>
      </c>
      <c r="D183">
        <v>16.563576422725088</v>
      </c>
      <c r="E183">
        <v>1009.099828</v>
      </c>
      <c r="F183">
        <v>0.35334866797782766</v>
      </c>
      <c r="G183">
        <v>92141.094729999997</v>
      </c>
      <c r="H183">
        <v>21101.398028</v>
      </c>
      <c r="I183">
        <v>22.901180075875143</v>
      </c>
      <c r="J183">
        <v>10817.02968</v>
      </c>
      <c r="K183">
        <v>51.262147018157748</v>
      </c>
    </row>
    <row r="184" spans="1:11" x14ac:dyDescent="0.25">
      <c r="A184" t="s">
        <v>191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401498.42349999998</v>
      </c>
      <c r="H184">
        <v>57473.375244000003</v>
      </c>
      <c r="I184">
        <v>14.314720028782382</v>
      </c>
      <c r="J184">
        <v>9793.229867</v>
      </c>
      <c r="K184">
        <v>17.039594117142745</v>
      </c>
    </row>
    <row r="185" spans="1:11" x14ac:dyDescent="0.25">
      <c r="A185" t="s">
        <v>192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6181.9870039999996</v>
      </c>
      <c r="H185">
        <v>516.76786300000003</v>
      </c>
      <c r="I185">
        <v>8.3592518500221686</v>
      </c>
      <c r="J185">
        <v>0</v>
      </c>
      <c r="K185">
        <v>0</v>
      </c>
    </row>
    <row r="186" spans="1:11" x14ac:dyDescent="0.25">
      <c r="A186" t="s">
        <v>193</v>
      </c>
      <c r="B186">
        <v>4795468</v>
      </c>
      <c r="C186">
        <v>206.943116</v>
      </c>
      <c r="D186">
        <v>4.3153893634573304E-3</v>
      </c>
      <c r="E186">
        <v>6.7008154800000002</v>
      </c>
      <c r="F186">
        <v>3.2379987358458449</v>
      </c>
      <c r="G186">
        <v>3780.0613410000001</v>
      </c>
      <c r="H186">
        <v>73.831953999999996</v>
      </c>
      <c r="I186">
        <v>1.953194600288366</v>
      </c>
      <c r="J186">
        <v>8.8880614690000002</v>
      </c>
      <c r="K186">
        <v>12.038231399103971</v>
      </c>
    </row>
    <row r="187" spans="1:11" x14ac:dyDescent="0.25">
      <c r="A187" t="s">
        <v>194</v>
      </c>
      <c r="B187">
        <v>31988</v>
      </c>
      <c r="C187">
        <v>538.14305899999999</v>
      </c>
      <c r="D187">
        <v>1.682327932349631</v>
      </c>
      <c r="E187">
        <v>0</v>
      </c>
      <c r="F187">
        <v>0</v>
      </c>
      <c r="G187">
        <v>11435.552739999999</v>
      </c>
      <c r="H187">
        <v>1512.8361950000001</v>
      </c>
      <c r="I187">
        <v>13.229235432654743</v>
      </c>
      <c r="J187">
        <v>0</v>
      </c>
      <c r="K187">
        <v>0</v>
      </c>
    </row>
    <row r="188" spans="1:11" x14ac:dyDescent="0.25">
      <c r="A188" t="s">
        <v>195</v>
      </c>
      <c r="B188">
        <v>316499</v>
      </c>
      <c r="C188">
        <v>40.707737999999999</v>
      </c>
      <c r="D188">
        <v>1.2861885187630923E-2</v>
      </c>
      <c r="E188">
        <v>0.88487016500000004</v>
      </c>
      <c r="F188">
        <v>2.1737148966616617</v>
      </c>
      <c r="G188">
        <v>2536.304619</v>
      </c>
      <c r="H188">
        <v>1600.403333</v>
      </c>
      <c r="I188">
        <v>63.099807531439112</v>
      </c>
      <c r="J188">
        <v>1064.4266359999999</v>
      </c>
      <c r="K188">
        <v>66.509898726885481</v>
      </c>
    </row>
    <row r="189" spans="1:11" x14ac:dyDescent="0.25">
      <c r="A189" t="s">
        <v>196</v>
      </c>
      <c r="B189">
        <v>29726</v>
      </c>
      <c r="C189">
        <v>6865.6074740000004</v>
      </c>
      <c r="D189">
        <v>23.096304494382025</v>
      </c>
      <c r="E189">
        <v>693.90919729999996</v>
      </c>
      <c r="F189">
        <v>10.107032770629962</v>
      </c>
      <c r="G189">
        <v>237452.87059999999</v>
      </c>
      <c r="H189">
        <v>58085.407459000002</v>
      </c>
      <c r="I189">
        <v>24.461867869707703</v>
      </c>
      <c r="J189">
        <v>11775.16072</v>
      </c>
      <c r="K189">
        <v>20.272149641562866</v>
      </c>
    </row>
    <row r="190" spans="1:11" x14ac:dyDescent="0.25">
      <c r="A190" t="s">
        <v>197</v>
      </c>
      <c r="B190">
        <v>7673314</v>
      </c>
      <c r="C190">
        <v>228247.338124</v>
      </c>
      <c r="D190">
        <v>2.9745601199690253</v>
      </c>
      <c r="E190">
        <v>201203.73209999999</v>
      </c>
      <c r="F190">
        <v>88.151622601045176</v>
      </c>
      <c r="G190">
        <v>16874835.52</v>
      </c>
      <c r="H190">
        <v>1641400.7414190001</v>
      </c>
      <c r="I190">
        <v>9.7269140162795509</v>
      </c>
      <c r="J190">
        <v>660794.30680000002</v>
      </c>
      <c r="K190">
        <v>40.257951036913731</v>
      </c>
    </row>
    <row r="191" spans="1:11" x14ac:dyDescent="0.25">
      <c r="A191" t="s">
        <v>198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25452.130679999998</v>
      </c>
      <c r="H191">
        <v>2319.7298949999999</v>
      </c>
      <c r="I191">
        <v>9.1140892059886269</v>
      </c>
      <c r="J191">
        <v>2216.0802130000002</v>
      </c>
      <c r="K191">
        <v>95.531821087299491</v>
      </c>
    </row>
    <row r="192" spans="1:11" x14ac:dyDescent="0.25">
      <c r="A192" t="s">
        <v>199</v>
      </c>
      <c r="B192">
        <v>220338</v>
      </c>
      <c r="C192">
        <v>5495.4524920000003</v>
      </c>
      <c r="D192">
        <v>2.4941011046664672</v>
      </c>
      <c r="E192">
        <v>0</v>
      </c>
      <c r="F192">
        <v>0</v>
      </c>
      <c r="G192">
        <v>1934058.3389999999</v>
      </c>
      <c r="H192">
        <v>92063.635783999998</v>
      </c>
      <c r="I192">
        <v>4.7601271340967548</v>
      </c>
      <c r="J192">
        <v>17931.57748</v>
      </c>
      <c r="K192">
        <v>19.477372718660739</v>
      </c>
    </row>
    <row r="193" spans="1:11" x14ac:dyDescent="0.25">
      <c r="A193" t="s">
        <v>200</v>
      </c>
      <c r="B193">
        <v>66786</v>
      </c>
      <c r="C193">
        <v>10661.953464</v>
      </c>
      <c r="D193">
        <v>15.964354002335821</v>
      </c>
      <c r="E193">
        <v>0</v>
      </c>
      <c r="F193">
        <v>0</v>
      </c>
      <c r="G193">
        <v>1871251.8130000001</v>
      </c>
      <c r="H193">
        <v>42697.535510000002</v>
      </c>
      <c r="I193">
        <v>2.2817632139817197</v>
      </c>
      <c r="J193">
        <v>15953.710590000001</v>
      </c>
      <c r="K193">
        <v>37.364476425726146</v>
      </c>
    </row>
    <row r="194" spans="1:11" x14ac:dyDescent="0.25">
      <c r="A194" t="s">
        <v>201</v>
      </c>
      <c r="B194">
        <v>158426</v>
      </c>
      <c r="C194">
        <v>1766.1750039999999</v>
      </c>
      <c r="D194">
        <v>1.1148264830267758</v>
      </c>
      <c r="E194">
        <v>1635.0285200000001</v>
      </c>
      <c r="F194">
        <v>92.574547612610203</v>
      </c>
      <c r="G194">
        <v>197923.97229999999</v>
      </c>
      <c r="H194">
        <v>50179.217981000002</v>
      </c>
      <c r="I194">
        <v>25.35277429908373</v>
      </c>
      <c r="J194">
        <v>11320.72926</v>
      </c>
      <c r="K194">
        <v>22.560593240585199</v>
      </c>
    </row>
    <row r="195" spans="1:11" x14ac:dyDescent="0.25">
      <c r="A195" t="s">
        <v>202</v>
      </c>
      <c r="B195">
        <v>763</v>
      </c>
      <c r="C195">
        <v>0.100552</v>
      </c>
      <c r="D195">
        <v>1.3178505897771952E-2</v>
      </c>
      <c r="E195">
        <v>0</v>
      </c>
      <c r="F195">
        <v>0</v>
      </c>
      <c r="G195">
        <v>604.64612799999998</v>
      </c>
      <c r="H195">
        <v>33.585431</v>
      </c>
      <c r="I195">
        <v>5.5545598399995049</v>
      </c>
      <c r="J195">
        <v>32.27377637</v>
      </c>
      <c r="K195">
        <v>96.094572584166045</v>
      </c>
    </row>
    <row r="196" spans="1:11" x14ac:dyDescent="0.25">
      <c r="A196" t="s">
        <v>203</v>
      </c>
      <c r="B196">
        <v>1445887</v>
      </c>
      <c r="C196">
        <v>1065900.04534</v>
      </c>
      <c r="D196">
        <v>73.719457007359495</v>
      </c>
      <c r="E196">
        <v>0</v>
      </c>
      <c r="F196">
        <v>0</v>
      </c>
      <c r="G196">
        <v>3971.6926880000001</v>
      </c>
      <c r="H196">
        <v>3971.692689</v>
      </c>
      <c r="I196">
        <v>100.00000002517817</v>
      </c>
      <c r="J196">
        <v>0</v>
      </c>
      <c r="K196">
        <v>0</v>
      </c>
    </row>
    <row r="197" spans="1:11" x14ac:dyDescent="0.25">
      <c r="A197" t="s">
        <v>204</v>
      </c>
      <c r="B197">
        <v>1647745</v>
      </c>
      <c r="C197">
        <v>453612.55943300005</v>
      </c>
      <c r="D197">
        <v>27.529293636636737</v>
      </c>
      <c r="E197">
        <v>0</v>
      </c>
      <c r="F197">
        <v>0</v>
      </c>
      <c r="G197">
        <v>434.34321399999999</v>
      </c>
      <c r="H197">
        <v>157.13780700000001</v>
      </c>
      <c r="I197">
        <v>36.178257639360751</v>
      </c>
      <c r="J197">
        <v>0</v>
      </c>
      <c r="K197">
        <v>0</v>
      </c>
    </row>
    <row r="198" spans="1:11" x14ac:dyDescent="0.25">
      <c r="A198" t="s">
        <v>205</v>
      </c>
      <c r="B198">
        <v>1081582</v>
      </c>
      <c r="C198">
        <v>82703.535604999997</v>
      </c>
      <c r="D198">
        <v>7.6465340219234417</v>
      </c>
      <c r="E198">
        <v>0</v>
      </c>
      <c r="F198">
        <v>0</v>
      </c>
      <c r="G198">
        <v>61261.115519999999</v>
      </c>
      <c r="H198">
        <v>40091.874503999999</v>
      </c>
      <c r="I198">
        <v>65.444244956511028</v>
      </c>
      <c r="J198">
        <v>0</v>
      </c>
      <c r="K198">
        <v>0</v>
      </c>
    </row>
    <row r="199" spans="1:11" x14ac:dyDescent="0.25">
      <c r="A199" t="s">
        <v>206</v>
      </c>
      <c r="B199">
        <v>1609757</v>
      </c>
      <c r="C199">
        <v>1900.401605</v>
      </c>
      <c r="D199">
        <v>0.11805518503724476</v>
      </c>
      <c r="E199">
        <v>519.26118689999998</v>
      </c>
      <c r="F199">
        <v>27.323760700570443</v>
      </c>
      <c r="G199">
        <v>29191.645270000001</v>
      </c>
      <c r="H199">
        <v>645.21304499999997</v>
      </c>
      <c r="I199">
        <v>2.2102661190634558</v>
      </c>
      <c r="J199">
        <v>308.93774730000001</v>
      </c>
      <c r="K199">
        <v>47.881509788755125</v>
      </c>
    </row>
    <row r="200" spans="1:11" x14ac:dyDescent="0.25">
      <c r="A200" t="s">
        <v>207</v>
      </c>
      <c r="B200">
        <v>160453</v>
      </c>
      <c r="C200">
        <v>862.533185</v>
      </c>
      <c r="D200">
        <v>0.53756127027852385</v>
      </c>
      <c r="E200">
        <v>122.9546594</v>
      </c>
      <c r="F200">
        <v>14.255064215297409</v>
      </c>
      <c r="G200">
        <v>72709.028909999994</v>
      </c>
      <c r="H200">
        <v>6824.7018509999998</v>
      </c>
      <c r="I200">
        <v>9.3863196267518418</v>
      </c>
      <c r="J200">
        <v>2637.0994690000002</v>
      </c>
      <c r="K200">
        <v>38.640508062833476</v>
      </c>
    </row>
    <row r="201" spans="1:11" x14ac:dyDescent="0.25">
      <c r="A201" t="s">
        <v>208</v>
      </c>
      <c r="B201">
        <v>94238</v>
      </c>
      <c r="C201">
        <v>664.79885200000001</v>
      </c>
      <c r="D201">
        <v>0.70544669029478557</v>
      </c>
      <c r="E201">
        <v>206.7730483</v>
      </c>
      <c r="F201">
        <v>31.103099483089963</v>
      </c>
      <c r="G201">
        <v>20573.304370000002</v>
      </c>
      <c r="H201">
        <v>1805.5721699999999</v>
      </c>
      <c r="I201">
        <v>8.776286674846876</v>
      </c>
      <c r="J201">
        <v>84.110065980000002</v>
      </c>
      <c r="K201">
        <v>4.6583607887576166</v>
      </c>
    </row>
    <row r="202" spans="1:11" x14ac:dyDescent="0.25">
      <c r="A202" t="s">
        <v>209</v>
      </c>
      <c r="B202">
        <v>12367</v>
      </c>
      <c r="C202">
        <v>7.0218619999999996</v>
      </c>
      <c r="D202">
        <v>5.6779024824128735E-2</v>
      </c>
      <c r="E202">
        <v>0</v>
      </c>
      <c r="F202">
        <v>0</v>
      </c>
      <c r="G202">
        <v>237.58926700000001</v>
      </c>
      <c r="H202">
        <v>7.1631159999999996</v>
      </c>
      <c r="I202">
        <v>3.0149156527344307</v>
      </c>
      <c r="J202">
        <v>0</v>
      </c>
      <c r="K202">
        <v>0</v>
      </c>
    </row>
    <row r="203" spans="1:11" x14ac:dyDescent="0.25">
      <c r="A203" t="s">
        <v>210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88509.115139999994</v>
      </c>
      <c r="H203">
        <v>5853.2027889999999</v>
      </c>
      <c r="I203">
        <v>6.6131073389917532</v>
      </c>
      <c r="J203">
        <v>4074.5848660000001</v>
      </c>
      <c r="K203">
        <v>69.612911304857235</v>
      </c>
    </row>
    <row r="204" spans="1:11" x14ac:dyDescent="0.25">
      <c r="A204" t="s">
        <v>211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633580.4791</v>
      </c>
      <c r="H204">
        <v>98214.485958000005</v>
      </c>
      <c r="I204">
        <v>15.501501261136314</v>
      </c>
      <c r="J204">
        <v>59270.901550000002</v>
      </c>
      <c r="K204">
        <v>60.348431264351717</v>
      </c>
    </row>
    <row r="205" spans="1:11" x14ac:dyDescent="0.25">
      <c r="A205" t="s">
        <v>212</v>
      </c>
      <c r="B205">
        <v>131709</v>
      </c>
      <c r="C205">
        <v>35.280222000000002</v>
      </c>
      <c r="D205">
        <v>2.6786492950367859E-2</v>
      </c>
      <c r="E205">
        <v>0</v>
      </c>
      <c r="F205">
        <v>0</v>
      </c>
      <c r="G205">
        <v>989.25988800000005</v>
      </c>
      <c r="H205">
        <v>289.41698100000002</v>
      </c>
      <c r="I205">
        <v>29.255909848434086</v>
      </c>
      <c r="J205">
        <v>0</v>
      </c>
      <c r="K205">
        <v>0</v>
      </c>
    </row>
    <row r="206" spans="1:11" x14ac:dyDescent="0.25">
      <c r="A206" t="s">
        <v>213</v>
      </c>
      <c r="B206">
        <v>128363</v>
      </c>
      <c r="C206">
        <v>1980.9282559999999</v>
      </c>
      <c r="D206">
        <v>1.543223713998582</v>
      </c>
      <c r="E206">
        <v>1980.3333270000001</v>
      </c>
      <c r="F206">
        <v>99.969967160688526</v>
      </c>
      <c r="G206">
        <v>147558.44880000001</v>
      </c>
      <c r="H206">
        <v>21425.691567000002</v>
      </c>
      <c r="I206">
        <v>14.520138793299648</v>
      </c>
      <c r="J206">
        <v>20899.476139999999</v>
      </c>
      <c r="K206">
        <v>97.543997936521762</v>
      </c>
    </row>
    <row r="207" spans="1:11" x14ac:dyDescent="0.25">
      <c r="A207" t="s">
        <v>214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48941.217429999997</v>
      </c>
      <c r="H207">
        <v>18416.782412</v>
      </c>
      <c r="I207">
        <v>37.630413338902514</v>
      </c>
      <c r="J207">
        <v>10974.82771</v>
      </c>
      <c r="K207">
        <v>59.5914501484745</v>
      </c>
    </row>
    <row r="208" spans="1:11" x14ac:dyDescent="0.25">
      <c r="A208" t="s">
        <v>215</v>
      </c>
      <c r="B208">
        <v>186</v>
      </c>
      <c r="C208">
        <v>396.97363999999999</v>
      </c>
      <c r="D208">
        <v>213.42668817204301</v>
      </c>
      <c r="E208">
        <v>0.40568100699999998</v>
      </c>
      <c r="F208">
        <v>0.10219343707557006</v>
      </c>
      <c r="G208">
        <v>20308.546920000001</v>
      </c>
      <c r="H208">
        <v>10890.044083000001</v>
      </c>
      <c r="I208">
        <v>53.622960450584522</v>
      </c>
      <c r="J208">
        <v>2454.560152</v>
      </c>
      <c r="K208">
        <v>22.53948774947305</v>
      </c>
    </row>
    <row r="209" spans="1:11" x14ac:dyDescent="0.25">
      <c r="A209" t="s">
        <v>216</v>
      </c>
      <c r="B209">
        <v>154980</v>
      </c>
      <c r="C209">
        <v>23577.377266</v>
      </c>
      <c r="D209">
        <v>15.213174129565104</v>
      </c>
      <c r="E209">
        <v>1079.9421749999999</v>
      </c>
      <c r="F209">
        <v>4.5804169090399283</v>
      </c>
      <c r="G209">
        <v>449390.17609999998</v>
      </c>
      <c r="H209">
        <v>66878.359381000002</v>
      </c>
      <c r="I209">
        <v>14.882025228365913</v>
      </c>
      <c r="J209">
        <v>10548.05226</v>
      </c>
      <c r="K209">
        <v>15.771996139900343</v>
      </c>
    </row>
    <row r="210" spans="1:11" x14ac:dyDescent="0.25">
      <c r="A210" t="s">
        <v>217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17335.866999999998</v>
      </c>
      <c r="H210">
        <v>733.82867299999998</v>
      </c>
      <c r="I210">
        <v>4.2330082077810127</v>
      </c>
      <c r="J210">
        <v>0</v>
      </c>
      <c r="K210">
        <v>0</v>
      </c>
    </row>
    <row r="211" spans="1:11" x14ac:dyDescent="0.25">
      <c r="A211" t="s">
        <v>218</v>
      </c>
      <c r="B211">
        <v>498</v>
      </c>
      <c r="C211">
        <v>43.282472999999996</v>
      </c>
      <c r="D211">
        <v>8.6912596385542162</v>
      </c>
      <c r="E211">
        <v>0</v>
      </c>
      <c r="F211">
        <v>0</v>
      </c>
      <c r="G211">
        <v>36.455424000000001</v>
      </c>
      <c r="H211">
        <v>1.36E-4</v>
      </c>
      <c r="I211">
        <v>3.7305834105783546E-4</v>
      </c>
      <c r="J211">
        <v>0</v>
      </c>
      <c r="K211">
        <v>0</v>
      </c>
    </row>
    <row r="212" spans="1:11" x14ac:dyDescent="0.25">
      <c r="A212" t="s">
        <v>219</v>
      </c>
      <c r="B212">
        <v>1340839</v>
      </c>
      <c r="C212">
        <v>484.08023400000002</v>
      </c>
      <c r="D212">
        <v>3.6102785942234678E-2</v>
      </c>
      <c r="E212">
        <v>427.77003180000003</v>
      </c>
      <c r="F212">
        <v>88.367589038969101</v>
      </c>
      <c r="G212">
        <v>486.864575</v>
      </c>
      <c r="H212">
        <v>204.94099800000001</v>
      </c>
      <c r="I212">
        <v>42.094045967505437</v>
      </c>
      <c r="J212">
        <v>170.90151520000001</v>
      </c>
      <c r="K212">
        <v>83.390593813737553</v>
      </c>
    </row>
    <row r="213" spans="1:11" x14ac:dyDescent="0.25">
      <c r="A213" t="s">
        <v>220</v>
      </c>
      <c r="B213">
        <v>10204</v>
      </c>
      <c r="C213">
        <v>25.201794</v>
      </c>
      <c r="D213">
        <v>0.24697955703645627</v>
      </c>
      <c r="E213">
        <v>0</v>
      </c>
      <c r="F213">
        <v>0</v>
      </c>
      <c r="G213">
        <v>188612.6151</v>
      </c>
      <c r="H213">
        <v>1292.5675570000001</v>
      </c>
      <c r="I213">
        <v>0.68530281302483254</v>
      </c>
      <c r="J213">
        <v>110.2292769</v>
      </c>
      <c r="K213">
        <v>8.52793158106474</v>
      </c>
    </row>
    <row r="214" spans="1:11" x14ac:dyDescent="0.25">
      <c r="A214" t="s">
        <v>221</v>
      </c>
      <c r="B214">
        <v>154242</v>
      </c>
      <c r="C214">
        <v>149.82028299999999</v>
      </c>
      <c r="D214">
        <v>9.7133260071835162E-2</v>
      </c>
      <c r="E214">
        <v>0</v>
      </c>
      <c r="F214">
        <v>0</v>
      </c>
      <c r="G214">
        <v>1018.174578</v>
      </c>
      <c r="H214">
        <v>451.73784699999999</v>
      </c>
      <c r="I214">
        <v>44.367425465223114</v>
      </c>
      <c r="J214">
        <v>0</v>
      </c>
      <c r="K214">
        <v>0</v>
      </c>
    </row>
    <row r="215" spans="1:11" x14ac:dyDescent="0.25">
      <c r="A215" t="s">
        <v>222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1276585.969</v>
      </c>
      <c r="H215">
        <v>259841.87086299999</v>
      </c>
      <c r="I215">
        <v>20.35443575073478</v>
      </c>
      <c r="J215">
        <v>148803.0435</v>
      </c>
      <c r="K215">
        <v>57.266768825896996</v>
      </c>
    </row>
    <row r="216" spans="1:11" x14ac:dyDescent="0.25">
      <c r="A216" t="s">
        <v>223</v>
      </c>
      <c r="B216">
        <v>15521</v>
      </c>
      <c r="C216">
        <v>30.987414000000001</v>
      </c>
      <c r="D216">
        <v>0.19964830874299339</v>
      </c>
      <c r="E216">
        <v>0</v>
      </c>
      <c r="F216">
        <v>0</v>
      </c>
      <c r="G216">
        <v>57480.648000000001</v>
      </c>
      <c r="H216">
        <v>15876.869291999999</v>
      </c>
      <c r="I216">
        <v>27.621242704153232</v>
      </c>
      <c r="J216">
        <v>3778.4792910000001</v>
      </c>
      <c r="K216">
        <v>23.79864204653931</v>
      </c>
    </row>
    <row r="217" spans="1:11" x14ac:dyDescent="0.25">
      <c r="A217" t="s">
        <v>224</v>
      </c>
      <c r="B217">
        <v>306891</v>
      </c>
      <c r="C217">
        <v>5773.7995739999997</v>
      </c>
      <c r="D217">
        <v>1.8813844570222</v>
      </c>
      <c r="E217">
        <v>0</v>
      </c>
      <c r="F217">
        <v>0</v>
      </c>
      <c r="G217">
        <v>517786.61249999999</v>
      </c>
      <c r="H217">
        <v>97391.375008999996</v>
      </c>
      <c r="I217">
        <v>18.80917209094509</v>
      </c>
      <c r="J217">
        <v>39157.93662</v>
      </c>
      <c r="K217">
        <v>40.206780750740393</v>
      </c>
    </row>
    <row r="218" spans="1:11" x14ac:dyDescent="0.25">
      <c r="A218" t="s">
        <v>225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142244.21780000001</v>
      </c>
      <c r="H218">
        <v>31690.107200999999</v>
      </c>
      <c r="I218">
        <v>22.278661088043183</v>
      </c>
      <c r="J218">
        <v>26003.31263</v>
      </c>
      <c r="K218">
        <v>82.054984746720734</v>
      </c>
    </row>
    <row r="219" spans="1:11" x14ac:dyDescent="0.25">
      <c r="A219" t="s">
        <v>226</v>
      </c>
      <c r="B219">
        <v>321243</v>
      </c>
      <c r="C219">
        <v>9.5106339999999996</v>
      </c>
      <c r="D219">
        <v>2.9605731486756133E-3</v>
      </c>
      <c r="E219">
        <v>0</v>
      </c>
      <c r="F219">
        <v>0</v>
      </c>
      <c r="G219">
        <v>15.181307</v>
      </c>
      <c r="H219">
        <v>0.99831300000000001</v>
      </c>
      <c r="I219">
        <v>6.5759357873469</v>
      </c>
      <c r="J219">
        <v>0</v>
      </c>
      <c r="K219">
        <v>0</v>
      </c>
    </row>
    <row r="220" spans="1:11" x14ac:dyDescent="0.25">
      <c r="A220" t="s">
        <v>227</v>
      </c>
      <c r="B220">
        <v>77885</v>
      </c>
      <c r="C220">
        <v>2331.7700770000001</v>
      </c>
      <c r="D220">
        <v>2.9938628452205176</v>
      </c>
      <c r="E220">
        <v>1956.8027050000001</v>
      </c>
      <c r="F220">
        <v>83.91919616352466</v>
      </c>
      <c r="G220">
        <v>472137.54369999998</v>
      </c>
      <c r="H220">
        <v>15336.265593</v>
      </c>
      <c r="I220">
        <v>3.2482622484995152</v>
      </c>
      <c r="J220">
        <v>8680.1415589999997</v>
      </c>
      <c r="K220">
        <v>56.598795230580222</v>
      </c>
    </row>
    <row r="221" spans="1:11" x14ac:dyDescent="0.25">
      <c r="A221" t="s">
        <v>228</v>
      </c>
      <c r="B221">
        <v>42501</v>
      </c>
      <c r="C221">
        <v>584.11056699999995</v>
      </c>
      <c r="D221">
        <v>1.3743454671654782</v>
      </c>
      <c r="E221">
        <v>0</v>
      </c>
      <c r="F221">
        <v>0</v>
      </c>
      <c r="G221">
        <v>15006.53549</v>
      </c>
      <c r="H221">
        <v>1959.473342</v>
      </c>
      <c r="I221">
        <v>13.057466483891281</v>
      </c>
      <c r="J221">
        <v>0</v>
      </c>
      <c r="K221">
        <v>0</v>
      </c>
    </row>
    <row r="222" spans="1:11" x14ac:dyDescent="0.25">
      <c r="A222" t="s">
        <v>229</v>
      </c>
      <c r="B222">
        <v>668055</v>
      </c>
      <c r="C222">
        <v>10055.159878</v>
      </c>
      <c r="D222">
        <v>1.5051395286316247</v>
      </c>
      <c r="E222">
        <v>8.0978076380000008</v>
      </c>
      <c r="F222">
        <v>8.0533852631398214E-2</v>
      </c>
      <c r="G222">
        <v>766.50226499999997</v>
      </c>
      <c r="H222">
        <v>121.971898</v>
      </c>
      <c r="I222">
        <v>15.912790290319625</v>
      </c>
      <c r="J222">
        <v>42.045119069999998</v>
      </c>
      <c r="K222">
        <v>34.471152584671593</v>
      </c>
    </row>
    <row r="223" spans="1:11" x14ac:dyDescent="0.25">
      <c r="A223" t="s">
        <v>230</v>
      </c>
      <c r="B223">
        <v>75798</v>
      </c>
      <c r="C223">
        <v>37.071976999999997</v>
      </c>
      <c r="D223">
        <v>4.8908911844639698E-2</v>
      </c>
      <c r="E223">
        <v>0</v>
      </c>
      <c r="F223">
        <v>0</v>
      </c>
      <c r="G223">
        <v>5213.1020959999996</v>
      </c>
      <c r="H223">
        <v>1594.8348739999999</v>
      </c>
      <c r="I223">
        <v>30.592818721576791</v>
      </c>
      <c r="J223">
        <v>0</v>
      </c>
      <c r="K223">
        <v>0</v>
      </c>
    </row>
    <row r="224" spans="1:11" x14ac:dyDescent="0.25">
      <c r="A224" t="s">
        <v>231</v>
      </c>
      <c r="B224">
        <v>100661</v>
      </c>
      <c r="C224">
        <v>1042.360893</v>
      </c>
      <c r="D224">
        <v>1.0355161313716337</v>
      </c>
      <c r="E224">
        <v>225.01518340000001</v>
      </c>
      <c r="F224">
        <v>21.587070745947489</v>
      </c>
      <c r="G224">
        <v>155230.83910000001</v>
      </c>
      <c r="H224">
        <v>12286.017723999999</v>
      </c>
      <c r="I224">
        <v>7.9146758435579434</v>
      </c>
      <c r="J224">
        <v>440.64282889999998</v>
      </c>
      <c r="K224">
        <v>3.5865390950822951</v>
      </c>
    </row>
    <row r="225" spans="1:11" x14ac:dyDescent="0.25">
      <c r="A225" t="s">
        <v>232</v>
      </c>
      <c r="B225">
        <v>255926</v>
      </c>
      <c r="C225">
        <v>270.18272000000002</v>
      </c>
      <c r="D225">
        <v>0.10557064151356253</v>
      </c>
      <c r="E225">
        <v>128.25274659999999</v>
      </c>
      <c r="F225">
        <v>47.468893125363451</v>
      </c>
      <c r="G225">
        <v>782238.87419999996</v>
      </c>
      <c r="H225">
        <v>1709.1031809999999</v>
      </c>
      <c r="I225">
        <v>0.21848865319406546</v>
      </c>
      <c r="J225">
        <v>798.75015619999999</v>
      </c>
      <c r="K225">
        <v>46.735045904756291</v>
      </c>
    </row>
    <row r="226" spans="1:11" x14ac:dyDescent="0.25">
      <c r="A226" t="s">
        <v>233</v>
      </c>
      <c r="B226">
        <v>731900</v>
      </c>
      <c r="C226">
        <v>62.087747999999998</v>
      </c>
      <c r="D226">
        <v>8.4830916791911459E-3</v>
      </c>
      <c r="E226">
        <v>0</v>
      </c>
      <c r="F226">
        <v>0</v>
      </c>
      <c r="G226">
        <v>41.785977000000003</v>
      </c>
      <c r="H226">
        <v>0.81563799999999997</v>
      </c>
      <c r="I226">
        <v>1.9519419158250146</v>
      </c>
      <c r="J226">
        <v>0</v>
      </c>
      <c r="K226">
        <v>0</v>
      </c>
    </row>
    <row r="227" spans="1:11" x14ac:dyDescent="0.25">
      <c r="A227" t="s">
        <v>234</v>
      </c>
      <c r="B227">
        <v>342997</v>
      </c>
      <c r="C227">
        <v>3846.4853889999999</v>
      </c>
      <c r="D227">
        <v>1.1214341201234996</v>
      </c>
      <c r="E227">
        <v>0</v>
      </c>
      <c r="F227">
        <v>0</v>
      </c>
      <c r="G227">
        <v>36245.331189999997</v>
      </c>
      <c r="H227">
        <v>7145.8811109999997</v>
      </c>
      <c r="I227">
        <v>19.715314707819616</v>
      </c>
      <c r="J227">
        <v>0</v>
      </c>
      <c r="K227">
        <v>0</v>
      </c>
    </row>
    <row r="228" spans="1:11" x14ac:dyDescent="0.25">
      <c r="A228" t="s">
        <v>235</v>
      </c>
      <c r="B228">
        <v>243130</v>
      </c>
      <c r="C228">
        <v>7330.445299</v>
      </c>
      <c r="D228">
        <v>3.0150311763254227</v>
      </c>
      <c r="E228">
        <v>4069.6453660000002</v>
      </c>
      <c r="F228">
        <v>55.517027956748692</v>
      </c>
      <c r="G228">
        <v>947252.69079999998</v>
      </c>
      <c r="H228">
        <v>361593.89897099999</v>
      </c>
      <c r="I228">
        <v>38.172908082806998</v>
      </c>
      <c r="J228">
        <v>118704.1099</v>
      </c>
      <c r="K228">
        <v>32.828017905667188</v>
      </c>
    </row>
    <row r="229" spans="1:11" x14ac:dyDescent="0.25">
      <c r="A229" t="s">
        <v>236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243144.8535</v>
      </c>
      <c r="H229">
        <v>39058.671069999997</v>
      </c>
      <c r="I229">
        <v>16.06395138854954</v>
      </c>
      <c r="J229">
        <v>16000.00697</v>
      </c>
      <c r="K229">
        <v>40.964033162636738</v>
      </c>
    </row>
    <row r="230" spans="1:11" x14ac:dyDescent="0.25">
      <c r="A230" t="s">
        <v>237</v>
      </c>
      <c r="B230">
        <v>134873</v>
      </c>
      <c r="C230">
        <v>4606.1228440000004</v>
      </c>
      <c r="D230">
        <v>3.4151556234383462</v>
      </c>
      <c r="E230">
        <v>130.02329069999999</v>
      </c>
      <c r="F230">
        <v>2.8228359317287883</v>
      </c>
      <c r="G230">
        <v>598828.7966</v>
      </c>
      <c r="H230">
        <v>23873.826016000003</v>
      </c>
      <c r="I230">
        <v>3.9867531674411136</v>
      </c>
      <c r="J230">
        <v>7103.507576</v>
      </c>
      <c r="K230">
        <v>29.754374398302559</v>
      </c>
    </row>
    <row r="231" spans="1:11" x14ac:dyDescent="0.25">
      <c r="A231" t="s">
        <v>238</v>
      </c>
      <c r="B231">
        <v>1964385</v>
      </c>
      <c r="C231">
        <v>1278997.3920280002</v>
      </c>
      <c r="D231">
        <v>65.1093035239019</v>
      </c>
      <c r="E231">
        <v>2305.1616399999998</v>
      </c>
      <c r="F231">
        <v>0.18023192653621412</v>
      </c>
      <c r="G231">
        <v>363.49791099999999</v>
      </c>
      <c r="H231">
        <v>363.49791099999999</v>
      </c>
      <c r="I231">
        <v>100</v>
      </c>
      <c r="J231">
        <v>1.457914049</v>
      </c>
      <c r="K231">
        <v>0.40107907222608497</v>
      </c>
    </row>
    <row r="232" spans="1:11" x14ac:dyDescent="0.25">
      <c r="A232" t="s">
        <v>239</v>
      </c>
      <c r="B232">
        <v>130098</v>
      </c>
      <c r="C232">
        <v>931.55340899999999</v>
      </c>
      <c r="D232">
        <v>0.71603976156435911</v>
      </c>
      <c r="E232">
        <v>666.03867490000005</v>
      </c>
      <c r="F232">
        <v>71.497637007734909</v>
      </c>
      <c r="G232">
        <v>178459.889</v>
      </c>
      <c r="H232">
        <v>6150.0882089999996</v>
      </c>
      <c r="I232">
        <v>3.4462019692279426</v>
      </c>
      <c r="J232">
        <v>1732.3645839999999</v>
      </c>
      <c r="K232">
        <v>28.168125807770831</v>
      </c>
    </row>
    <row r="233" spans="1:11" x14ac:dyDescent="0.25">
      <c r="A233" t="s">
        <v>240</v>
      </c>
      <c r="B233">
        <v>8591493</v>
      </c>
      <c r="C233">
        <v>3527842.0826569996</v>
      </c>
      <c r="D233">
        <v>41.062037560375124</v>
      </c>
      <c r="E233">
        <v>1537642.0220000001</v>
      </c>
      <c r="F233">
        <v>43.585908495142242</v>
      </c>
      <c r="G233">
        <v>9490391.2939999998</v>
      </c>
      <c r="H233">
        <v>1233174.539235</v>
      </c>
      <c r="I233">
        <v>12.993927236853086</v>
      </c>
      <c r="J233">
        <v>154799.9749</v>
      </c>
      <c r="K233">
        <v>12.552965535278581</v>
      </c>
    </row>
    <row r="234" spans="1:11" x14ac:dyDescent="0.25">
      <c r="A234" t="s">
        <v>241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450362.51059999998</v>
      </c>
      <c r="H234">
        <v>15200.697249000001</v>
      </c>
      <c r="I234">
        <v>3.3752137203313657</v>
      </c>
      <c r="J234">
        <v>2345.7493420000001</v>
      </c>
      <c r="K234">
        <v>15.431853576021446</v>
      </c>
    </row>
    <row r="235" spans="1:11" x14ac:dyDescent="0.25">
      <c r="A235" t="s">
        <v>242</v>
      </c>
      <c r="B235">
        <v>36511</v>
      </c>
      <c r="C235">
        <v>80.359650999999999</v>
      </c>
      <c r="D235">
        <v>0.22009709676535841</v>
      </c>
      <c r="E235">
        <v>50.385389609999997</v>
      </c>
      <c r="F235">
        <v>62.69986116540003</v>
      </c>
      <c r="G235">
        <v>409.90656899999999</v>
      </c>
      <c r="H235">
        <v>91.899503999999993</v>
      </c>
      <c r="I235">
        <v>22.419622165167105</v>
      </c>
      <c r="J235">
        <v>49.164009880000002</v>
      </c>
      <c r="K235">
        <v>53.497579138185557</v>
      </c>
    </row>
    <row r="236" spans="1:11" x14ac:dyDescent="0.25">
      <c r="A236" t="s">
        <v>243</v>
      </c>
      <c r="B236">
        <v>473325</v>
      </c>
      <c r="C236">
        <v>16499.939997000001</v>
      </c>
      <c r="D236">
        <v>3.4859641888765647</v>
      </c>
      <c r="E236">
        <v>7759.7116290000004</v>
      </c>
      <c r="F236">
        <v>47.02872634937377</v>
      </c>
      <c r="G236">
        <v>917367.65229999996</v>
      </c>
      <c r="H236">
        <v>496700.995803</v>
      </c>
      <c r="I236">
        <v>54.144158512422401</v>
      </c>
      <c r="J236">
        <v>146352.8847</v>
      </c>
      <c r="K236">
        <v>29.464987172694538</v>
      </c>
    </row>
    <row r="237" spans="1:11" x14ac:dyDescent="0.25">
      <c r="A237" t="s">
        <v>244</v>
      </c>
      <c r="B237">
        <v>80529</v>
      </c>
      <c r="C237">
        <v>3.3143289999999999</v>
      </c>
      <c r="D237">
        <v>4.1156962088191836E-3</v>
      </c>
      <c r="E237">
        <v>0</v>
      </c>
      <c r="F237">
        <v>0</v>
      </c>
      <c r="G237">
        <v>175.605042</v>
      </c>
      <c r="H237">
        <v>15.995538</v>
      </c>
      <c r="I237">
        <v>9.108814768541782</v>
      </c>
      <c r="J237">
        <v>0</v>
      </c>
      <c r="K237">
        <v>0</v>
      </c>
    </row>
    <row r="238" spans="1:11" x14ac:dyDescent="0.25">
      <c r="A238" t="s">
        <v>245</v>
      </c>
      <c r="B238">
        <v>36030</v>
      </c>
      <c r="C238">
        <v>306.27874800000001</v>
      </c>
      <c r="D238">
        <v>0.85006591174021651</v>
      </c>
      <c r="E238">
        <v>20.501216249999999</v>
      </c>
      <c r="F238">
        <v>6.6936463544640059</v>
      </c>
      <c r="G238">
        <v>375.62477000000001</v>
      </c>
      <c r="H238">
        <v>51.815837999999999</v>
      </c>
      <c r="I238">
        <v>13.79457430349974</v>
      </c>
      <c r="J238">
        <v>39.56481351</v>
      </c>
      <c r="K238">
        <v>76.356602608646412</v>
      </c>
    </row>
    <row r="239" spans="1:11" x14ac:dyDescent="0.25">
      <c r="A239" t="s">
        <v>246</v>
      </c>
      <c r="B239">
        <v>647232</v>
      </c>
      <c r="C239">
        <v>3630.2649719999999</v>
      </c>
      <c r="D239">
        <v>0.56089083543458917</v>
      </c>
      <c r="E239">
        <v>716.17541400000005</v>
      </c>
      <c r="F239">
        <v>19.727910208313027</v>
      </c>
      <c r="G239">
        <v>329880.37099999998</v>
      </c>
      <c r="H239">
        <v>24994.312435</v>
      </c>
      <c r="I239">
        <v>7.5767807460723393</v>
      </c>
      <c r="J239">
        <v>13486.51223</v>
      </c>
      <c r="K239">
        <v>53.958324579133397</v>
      </c>
    </row>
    <row r="240" spans="1:11" x14ac:dyDescent="0.25">
      <c r="A240" t="s">
        <v>247</v>
      </c>
      <c r="B240">
        <v>622073</v>
      </c>
      <c r="C240">
        <v>47.509867999999997</v>
      </c>
      <c r="D240">
        <v>7.6373460992520169E-3</v>
      </c>
      <c r="E240">
        <v>0.80232721100000004</v>
      </c>
      <c r="F240">
        <v>1.6887590826394214</v>
      </c>
      <c r="G240">
        <v>12575.12729</v>
      </c>
      <c r="H240">
        <v>528.22222899999997</v>
      </c>
      <c r="I240">
        <v>4.2005318659482125</v>
      </c>
      <c r="J240">
        <v>30.02523042</v>
      </c>
      <c r="K240">
        <v>5.6842042556296892</v>
      </c>
    </row>
    <row r="241" spans="1:11" x14ac:dyDescent="0.25">
      <c r="A241" t="s">
        <v>248</v>
      </c>
      <c r="B241">
        <v>259805</v>
      </c>
      <c r="C241">
        <v>0</v>
      </c>
      <c r="D241">
        <v>0</v>
      </c>
      <c r="E241">
        <v>0</v>
      </c>
      <c r="F241">
        <v>0</v>
      </c>
      <c r="G241">
        <v>180.60551699999999</v>
      </c>
      <c r="H241">
        <v>0.30167899999999997</v>
      </c>
      <c r="I241">
        <v>0.16703753296750065</v>
      </c>
      <c r="J241">
        <v>0</v>
      </c>
      <c r="K241">
        <v>0</v>
      </c>
    </row>
    <row r="242" spans="1:11" x14ac:dyDescent="0.25">
      <c r="A242" t="s">
        <v>249</v>
      </c>
      <c r="B242">
        <v>132306</v>
      </c>
      <c r="C242">
        <v>114.846968</v>
      </c>
      <c r="D242">
        <v>8.680405121460856E-2</v>
      </c>
      <c r="E242">
        <v>0</v>
      </c>
      <c r="F242">
        <v>0</v>
      </c>
      <c r="G242">
        <v>2893.945283</v>
      </c>
      <c r="H242">
        <v>212.69296800000001</v>
      </c>
      <c r="I242">
        <v>7.3495849852251691</v>
      </c>
      <c r="J242">
        <v>0</v>
      </c>
      <c r="K242">
        <v>0</v>
      </c>
    </row>
    <row r="243" spans="1:11" x14ac:dyDescent="0.25">
      <c r="A243" t="s">
        <v>250</v>
      </c>
      <c r="B243">
        <v>548014</v>
      </c>
      <c r="C243">
        <v>2562.3682410000001</v>
      </c>
      <c r="D243">
        <v>0.46757350012955873</v>
      </c>
      <c r="E243">
        <v>1234.214383</v>
      </c>
      <c r="F243">
        <v>48.16694038161863</v>
      </c>
      <c r="G243">
        <v>455938.91899999999</v>
      </c>
      <c r="H243">
        <v>3519.5930389999999</v>
      </c>
      <c r="I243">
        <v>0.77194398028565758</v>
      </c>
      <c r="J243">
        <v>2874.0199640000001</v>
      </c>
      <c r="K243">
        <v>81.657735202720417</v>
      </c>
    </row>
    <row r="244" spans="1:11" x14ac:dyDescent="0.25">
      <c r="A244" t="s">
        <v>251</v>
      </c>
      <c r="B244">
        <v>1542560</v>
      </c>
      <c r="C244">
        <v>185950.57059600001</v>
      </c>
      <c r="D244">
        <v>12.054673438699306</v>
      </c>
      <c r="E244">
        <v>2817.2194690000001</v>
      </c>
      <c r="F244">
        <v>1.5150367433508707</v>
      </c>
      <c r="G244">
        <v>1224384.577</v>
      </c>
      <c r="H244">
        <v>97928.294787000006</v>
      </c>
      <c r="I244">
        <v>7.9981646801648667</v>
      </c>
      <c r="J244">
        <v>62088.271769999999</v>
      </c>
      <c r="K244">
        <v>63.401769534582172</v>
      </c>
    </row>
    <row r="245" spans="1:11" x14ac:dyDescent="0.25">
      <c r="A245" t="s">
        <v>252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755640.39069999999</v>
      </c>
      <c r="H245">
        <v>286161.09299400001</v>
      </c>
      <c r="I245">
        <v>37.870010194784577</v>
      </c>
      <c r="J245">
        <v>105470.46339999999</v>
      </c>
      <c r="K245">
        <v>36.857024236418965</v>
      </c>
    </row>
    <row r="246" spans="1:11" x14ac:dyDescent="0.25">
      <c r="A246" t="s">
        <v>253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392573.20030000003</v>
      </c>
      <c r="H246">
        <v>106837.168022</v>
      </c>
      <c r="I246">
        <v>27.214585188279848</v>
      </c>
      <c r="J246">
        <v>24348.5903</v>
      </c>
      <c r="K246">
        <v>22.790374128024546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"/>
  <sheetViews>
    <sheetView workbookViewId="0">
      <selection activeCell="I10" sqref="I10"/>
    </sheetView>
  </sheetViews>
  <sheetFormatPr defaultRowHeight="15" x14ac:dyDescent="0.25"/>
  <cols>
    <col min="2" max="2" width="10.140625" bestFit="1" customWidth="1"/>
  </cols>
  <sheetData>
    <row r="1" spans="1:6" x14ac:dyDescent="0.25">
      <c r="A1" t="s">
        <v>255</v>
      </c>
      <c r="B1" t="s">
        <v>261</v>
      </c>
      <c r="C1" t="s">
        <v>256</v>
      </c>
      <c r="D1" t="s">
        <v>254</v>
      </c>
      <c r="E1" t="s">
        <v>257</v>
      </c>
      <c r="F1" t="s">
        <v>258</v>
      </c>
    </row>
    <row r="2" spans="1:6" x14ac:dyDescent="0.25">
      <c r="A2">
        <v>1</v>
      </c>
      <c r="B2" t="str">
        <f t="shared" ref="B2:B65" si="0">C2&amp;D2</f>
        <v>ABNJABNJ</v>
      </c>
      <c r="C2" t="s">
        <v>9</v>
      </c>
      <c r="D2" t="s">
        <v>9</v>
      </c>
      <c r="E2">
        <v>21</v>
      </c>
      <c r="F2">
        <v>2072465.1039479999</v>
      </c>
    </row>
    <row r="3" spans="1:6" x14ac:dyDescent="0.25">
      <c r="A3">
        <v>2</v>
      </c>
      <c r="B3" t="str">
        <f t="shared" si="0"/>
        <v>ABNJATA</v>
      </c>
      <c r="C3" t="s">
        <v>9</v>
      </c>
      <c r="D3" t="s">
        <v>21</v>
      </c>
      <c r="E3">
        <v>176</v>
      </c>
      <c r="F3">
        <v>3639.2713469999999</v>
      </c>
    </row>
    <row r="4" spans="1:6" x14ac:dyDescent="0.25">
      <c r="A4">
        <v>3</v>
      </c>
      <c r="B4" t="str">
        <f t="shared" si="0"/>
        <v>ABNJATF</v>
      </c>
      <c r="C4" t="s">
        <v>9</v>
      </c>
      <c r="D4" t="s">
        <v>22</v>
      </c>
      <c r="E4">
        <v>3</v>
      </c>
      <c r="F4">
        <v>5768.578982</v>
      </c>
    </row>
    <row r="5" spans="1:6" x14ac:dyDescent="0.25">
      <c r="A5">
        <v>4</v>
      </c>
      <c r="B5" t="str">
        <f t="shared" si="0"/>
        <v>ABNJAUS</v>
      </c>
      <c r="C5" t="s">
        <v>9</v>
      </c>
      <c r="D5" t="s">
        <v>24</v>
      </c>
      <c r="E5">
        <v>12</v>
      </c>
      <c r="F5">
        <v>84.324695000000006</v>
      </c>
    </row>
    <row r="6" spans="1:6" x14ac:dyDescent="0.25">
      <c r="A6">
        <v>5</v>
      </c>
      <c r="B6" t="str">
        <f t="shared" si="0"/>
        <v>ABNJBRA</v>
      </c>
      <c r="C6" t="s">
        <v>9</v>
      </c>
      <c r="D6" t="s">
        <v>42</v>
      </c>
      <c r="E6">
        <v>2</v>
      </c>
      <c r="F6">
        <v>5399.0498159999997</v>
      </c>
    </row>
    <row r="7" spans="1:6" x14ac:dyDescent="0.25">
      <c r="A7">
        <v>6</v>
      </c>
      <c r="B7" t="str">
        <f t="shared" si="0"/>
        <v>ABNJCHL</v>
      </c>
      <c r="C7" t="s">
        <v>9</v>
      </c>
      <c r="D7" t="s">
        <v>52</v>
      </c>
      <c r="E7">
        <v>1</v>
      </c>
      <c r="F7">
        <v>10300.99602</v>
      </c>
    </row>
    <row r="8" spans="1:6" x14ac:dyDescent="0.25">
      <c r="A8">
        <v>7</v>
      </c>
      <c r="B8" t="str">
        <f t="shared" si="0"/>
        <v>ABNJCOK</v>
      </c>
      <c r="C8" t="s">
        <v>9</v>
      </c>
      <c r="D8" t="s">
        <v>58</v>
      </c>
      <c r="E8">
        <v>1</v>
      </c>
      <c r="F8">
        <v>9173.9777040000008</v>
      </c>
    </row>
    <row r="9" spans="1:6" x14ac:dyDescent="0.25">
      <c r="A9">
        <v>8</v>
      </c>
      <c r="B9" t="str">
        <f t="shared" si="0"/>
        <v>ABNJGBR</v>
      </c>
      <c r="C9" t="s">
        <v>9</v>
      </c>
      <c r="D9" t="s">
        <v>89</v>
      </c>
      <c r="E9">
        <v>3</v>
      </c>
      <c r="F9">
        <v>17109.779576000001</v>
      </c>
    </row>
    <row r="10" spans="1:6" x14ac:dyDescent="0.25">
      <c r="A10">
        <v>9</v>
      </c>
      <c r="B10" t="str">
        <f t="shared" si="0"/>
        <v>ABNJHMD</v>
      </c>
      <c r="C10" t="s">
        <v>9</v>
      </c>
      <c r="D10" t="s">
        <v>107</v>
      </c>
      <c r="E10">
        <v>1</v>
      </c>
      <c r="F10">
        <v>67.143463999999994</v>
      </c>
    </row>
    <row r="11" spans="1:6" x14ac:dyDescent="0.25">
      <c r="A11">
        <v>10</v>
      </c>
      <c r="B11" t="str">
        <f t="shared" si="0"/>
        <v>ABNJIOT</v>
      </c>
      <c r="C11" t="s">
        <v>9</v>
      </c>
      <c r="D11" t="s">
        <v>115</v>
      </c>
      <c r="E11">
        <v>1</v>
      </c>
      <c r="F11">
        <v>1008.8595780000001</v>
      </c>
    </row>
    <row r="12" spans="1:6" x14ac:dyDescent="0.25">
      <c r="A12">
        <v>11</v>
      </c>
      <c r="B12" t="str">
        <f t="shared" si="0"/>
        <v>ABNJMEX</v>
      </c>
      <c r="C12" t="s">
        <v>9</v>
      </c>
      <c r="D12" t="s">
        <v>151</v>
      </c>
      <c r="E12">
        <v>3</v>
      </c>
      <c r="F12">
        <v>1273.498497</v>
      </c>
    </row>
    <row r="13" spans="1:6" x14ac:dyDescent="0.25">
      <c r="A13">
        <v>12</v>
      </c>
      <c r="B13" t="str">
        <f t="shared" si="0"/>
        <v>ABNJMNP</v>
      </c>
      <c r="C13" t="s">
        <v>9</v>
      </c>
      <c r="D13" t="s">
        <v>159</v>
      </c>
      <c r="E13">
        <v>1</v>
      </c>
      <c r="F13">
        <v>3.322041</v>
      </c>
    </row>
    <row r="14" spans="1:6" x14ac:dyDescent="0.25">
      <c r="A14">
        <v>13</v>
      </c>
      <c r="B14" t="str">
        <f t="shared" si="0"/>
        <v>ABNJMTQ</v>
      </c>
      <c r="C14" t="s">
        <v>9</v>
      </c>
      <c r="D14" t="s">
        <v>163</v>
      </c>
      <c r="E14">
        <v>1</v>
      </c>
      <c r="F14">
        <v>7.3375859999999999</v>
      </c>
    </row>
    <row r="15" spans="1:6" x14ac:dyDescent="0.25">
      <c r="A15">
        <v>14</v>
      </c>
      <c r="B15" t="str">
        <f t="shared" si="0"/>
        <v>ABNJNCL</v>
      </c>
      <c r="C15" t="s">
        <v>9</v>
      </c>
      <c r="D15" t="s">
        <v>169</v>
      </c>
      <c r="E15">
        <v>1</v>
      </c>
      <c r="F15">
        <v>866.13762399999996</v>
      </c>
    </row>
    <row r="16" spans="1:6" x14ac:dyDescent="0.25">
      <c r="A16">
        <v>15</v>
      </c>
      <c r="B16" t="str">
        <f t="shared" si="0"/>
        <v>ABNJNFK</v>
      </c>
      <c r="C16" t="s">
        <v>9</v>
      </c>
      <c r="D16" t="s">
        <v>171</v>
      </c>
      <c r="E16">
        <v>1</v>
      </c>
      <c r="F16">
        <v>6.7771999999999999E-2</v>
      </c>
    </row>
    <row r="17" spans="1:6" x14ac:dyDescent="0.25">
      <c r="A17">
        <v>16</v>
      </c>
      <c r="B17" t="str">
        <f t="shared" si="0"/>
        <v>ABNJNZL</v>
      </c>
      <c r="C17" t="s">
        <v>9</v>
      </c>
      <c r="D17" t="s">
        <v>178</v>
      </c>
      <c r="E17">
        <v>9</v>
      </c>
      <c r="F17">
        <v>25578.211678</v>
      </c>
    </row>
    <row r="18" spans="1:6" x14ac:dyDescent="0.25">
      <c r="A18">
        <v>17</v>
      </c>
      <c r="B18" t="str">
        <f t="shared" si="0"/>
        <v>ABNJPLW</v>
      </c>
      <c r="C18" t="s">
        <v>9</v>
      </c>
      <c r="D18" t="s">
        <v>185</v>
      </c>
      <c r="E18">
        <v>1</v>
      </c>
      <c r="F18">
        <v>7.1435999999999999E-2</v>
      </c>
    </row>
    <row r="19" spans="1:6" x14ac:dyDescent="0.25">
      <c r="A19">
        <v>18</v>
      </c>
      <c r="B19" t="str">
        <f t="shared" si="0"/>
        <v>ABNJPRT</v>
      </c>
      <c r="C19" t="s">
        <v>9</v>
      </c>
      <c r="D19" t="s">
        <v>190</v>
      </c>
      <c r="E19">
        <v>8</v>
      </c>
      <c r="F19">
        <v>213227.44046300001</v>
      </c>
    </row>
    <row r="20" spans="1:6" x14ac:dyDescent="0.25">
      <c r="A20">
        <v>19</v>
      </c>
      <c r="B20" t="str">
        <f t="shared" si="0"/>
        <v>ABNJRUS</v>
      </c>
      <c r="C20" t="s">
        <v>9</v>
      </c>
      <c r="D20" t="s">
        <v>197</v>
      </c>
      <c r="E20">
        <v>1</v>
      </c>
      <c r="F20">
        <v>2396.4255629999998</v>
      </c>
    </row>
    <row r="21" spans="1:6" x14ac:dyDescent="0.25">
      <c r="A21">
        <v>20</v>
      </c>
      <c r="B21" t="str">
        <f t="shared" si="0"/>
        <v>ABNJSGS</v>
      </c>
      <c r="C21" t="s">
        <v>9</v>
      </c>
      <c r="D21" t="s">
        <v>203</v>
      </c>
      <c r="E21">
        <v>1</v>
      </c>
      <c r="F21">
        <v>2852.3784009999999</v>
      </c>
    </row>
    <row r="22" spans="1:6" x14ac:dyDescent="0.25">
      <c r="A22">
        <v>21</v>
      </c>
      <c r="B22" t="str">
        <f t="shared" si="0"/>
        <v>ABNJSHN</v>
      </c>
      <c r="C22" t="s">
        <v>9</v>
      </c>
      <c r="D22" t="s">
        <v>204</v>
      </c>
      <c r="E22">
        <v>1</v>
      </c>
      <c r="F22">
        <v>2348.415622</v>
      </c>
    </row>
    <row r="23" spans="1:6" x14ac:dyDescent="0.25">
      <c r="A23">
        <v>22</v>
      </c>
      <c r="B23" t="str">
        <f t="shared" si="0"/>
        <v>ABNJTUV</v>
      </c>
      <c r="C23" t="s">
        <v>9</v>
      </c>
      <c r="D23" t="s">
        <v>233</v>
      </c>
      <c r="E23">
        <v>1</v>
      </c>
      <c r="F23">
        <v>1.728172</v>
      </c>
    </row>
    <row r="24" spans="1:6" x14ac:dyDescent="0.25">
      <c r="A24">
        <v>23</v>
      </c>
      <c r="B24" t="str">
        <f t="shared" si="0"/>
        <v>ABNJUMI</v>
      </c>
      <c r="C24" t="s">
        <v>9</v>
      </c>
      <c r="D24" t="s">
        <v>238</v>
      </c>
      <c r="E24">
        <v>3</v>
      </c>
      <c r="F24">
        <v>3594.1219999999998</v>
      </c>
    </row>
    <row r="25" spans="1:6" x14ac:dyDescent="0.25">
      <c r="A25">
        <v>24</v>
      </c>
      <c r="B25" t="str">
        <f t="shared" si="0"/>
        <v>ABNJUSA</v>
      </c>
      <c r="C25" t="s">
        <v>9</v>
      </c>
      <c r="D25" t="s">
        <v>240</v>
      </c>
      <c r="E25">
        <v>5</v>
      </c>
      <c r="F25">
        <v>102181.517699</v>
      </c>
    </row>
    <row r="26" spans="1:6" x14ac:dyDescent="0.25">
      <c r="A26">
        <v>25</v>
      </c>
      <c r="B26" t="str">
        <f t="shared" si="0"/>
        <v>ABNJZAF</v>
      </c>
      <c r="C26" t="s">
        <v>9</v>
      </c>
      <c r="D26" t="s">
        <v>251</v>
      </c>
      <c r="E26">
        <v>1</v>
      </c>
      <c r="F26">
        <v>11176.946469</v>
      </c>
    </row>
    <row r="27" spans="1:6" x14ac:dyDescent="0.25">
      <c r="A27">
        <v>26</v>
      </c>
      <c r="B27" t="str">
        <f t="shared" si="0"/>
        <v>EEZABW</v>
      </c>
      <c r="C27" t="s">
        <v>259</v>
      </c>
      <c r="D27" t="s">
        <v>10</v>
      </c>
      <c r="E27">
        <v>1</v>
      </c>
      <c r="F27">
        <v>2.6513999999999999E-2</v>
      </c>
    </row>
    <row r="28" spans="1:6" x14ac:dyDescent="0.25">
      <c r="A28">
        <v>27</v>
      </c>
      <c r="B28" t="str">
        <f t="shared" si="0"/>
        <v>EEZAGO</v>
      </c>
      <c r="C28" t="s">
        <v>259</v>
      </c>
      <c r="D28" t="s">
        <v>12</v>
      </c>
      <c r="E28">
        <v>4</v>
      </c>
      <c r="F28">
        <v>24.341242999999999</v>
      </c>
    </row>
    <row r="29" spans="1:6" x14ac:dyDescent="0.25">
      <c r="A29">
        <v>28</v>
      </c>
      <c r="B29" t="str">
        <f t="shared" si="0"/>
        <v>EEZAIA</v>
      </c>
      <c r="C29" t="s">
        <v>259</v>
      </c>
      <c r="D29" t="s">
        <v>13</v>
      </c>
      <c r="E29">
        <v>11</v>
      </c>
      <c r="F29">
        <v>32.217680999999999</v>
      </c>
    </row>
    <row r="30" spans="1:6" x14ac:dyDescent="0.25">
      <c r="A30">
        <v>29</v>
      </c>
      <c r="B30" t="str">
        <f t="shared" si="0"/>
        <v>EEZALA</v>
      </c>
      <c r="C30" t="s">
        <v>259</v>
      </c>
      <c r="D30" t="s">
        <v>14</v>
      </c>
      <c r="E30">
        <v>131</v>
      </c>
      <c r="F30">
        <v>503.94384200000002</v>
      </c>
    </row>
    <row r="31" spans="1:6" x14ac:dyDescent="0.25">
      <c r="A31">
        <v>30</v>
      </c>
      <c r="B31" t="str">
        <f t="shared" si="0"/>
        <v>EEZALB</v>
      </c>
      <c r="C31" t="s">
        <v>259</v>
      </c>
      <c r="D31" t="s">
        <v>15</v>
      </c>
      <c r="E31">
        <v>9</v>
      </c>
      <c r="F31">
        <v>304.39249599999999</v>
      </c>
    </row>
    <row r="32" spans="1:6" x14ac:dyDescent="0.25">
      <c r="A32">
        <v>31</v>
      </c>
      <c r="B32" t="str">
        <f t="shared" si="0"/>
        <v>EEZARE</v>
      </c>
      <c r="C32" t="s">
        <v>259</v>
      </c>
      <c r="D32" t="s">
        <v>17</v>
      </c>
      <c r="E32">
        <v>15</v>
      </c>
      <c r="F32">
        <v>6166.5446080000002</v>
      </c>
    </row>
    <row r="33" spans="1:6" x14ac:dyDescent="0.25">
      <c r="A33">
        <v>32</v>
      </c>
      <c r="B33" t="str">
        <f t="shared" si="0"/>
        <v>EEZARG</v>
      </c>
      <c r="C33" t="s">
        <v>259</v>
      </c>
      <c r="D33" t="s">
        <v>18</v>
      </c>
      <c r="E33">
        <v>53</v>
      </c>
      <c r="F33">
        <v>41249.957238000003</v>
      </c>
    </row>
    <row r="34" spans="1:6" x14ac:dyDescent="0.25">
      <c r="A34">
        <v>33</v>
      </c>
      <c r="B34" t="str">
        <f t="shared" si="0"/>
        <v>EEZASM</v>
      </c>
      <c r="C34" t="s">
        <v>259</v>
      </c>
      <c r="D34" t="s">
        <v>20</v>
      </c>
      <c r="E34">
        <v>13</v>
      </c>
      <c r="F34">
        <v>35457.576440999997</v>
      </c>
    </row>
    <row r="35" spans="1:6" x14ac:dyDescent="0.25">
      <c r="A35">
        <v>34</v>
      </c>
      <c r="B35" t="str">
        <f t="shared" si="0"/>
        <v>EEZATF</v>
      </c>
      <c r="C35" t="s">
        <v>259</v>
      </c>
      <c r="D35" t="s">
        <v>22</v>
      </c>
      <c r="E35">
        <v>16</v>
      </c>
      <c r="F35">
        <v>1696806.3978240001</v>
      </c>
    </row>
    <row r="36" spans="1:6" x14ac:dyDescent="0.25">
      <c r="A36">
        <v>35</v>
      </c>
      <c r="B36" t="str">
        <f t="shared" si="0"/>
        <v>EEZATG</v>
      </c>
      <c r="C36" t="s">
        <v>259</v>
      </c>
      <c r="D36" t="s">
        <v>23</v>
      </c>
      <c r="E36">
        <v>6</v>
      </c>
      <c r="F36">
        <v>171.59491399999999</v>
      </c>
    </row>
    <row r="37" spans="1:6" x14ac:dyDescent="0.25">
      <c r="A37">
        <v>36</v>
      </c>
      <c r="B37" t="str">
        <f t="shared" si="0"/>
        <v>EEZAUS</v>
      </c>
      <c r="C37" t="s">
        <v>259</v>
      </c>
      <c r="D37" t="s">
        <v>24</v>
      </c>
      <c r="E37">
        <v>4436</v>
      </c>
      <c r="F37">
        <v>3014345.1288100001</v>
      </c>
    </row>
    <row r="38" spans="1:6" x14ac:dyDescent="0.25">
      <c r="A38">
        <v>37</v>
      </c>
      <c r="B38" t="str">
        <f t="shared" si="0"/>
        <v>EEZAZE</v>
      </c>
      <c r="C38" t="s">
        <v>259</v>
      </c>
      <c r="D38" t="s">
        <v>26</v>
      </c>
      <c r="E38">
        <v>5</v>
      </c>
      <c r="F38">
        <v>345.32576699999998</v>
      </c>
    </row>
    <row r="39" spans="1:6" x14ac:dyDescent="0.25">
      <c r="A39">
        <v>38</v>
      </c>
      <c r="B39" t="str">
        <f t="shared" si="0"/>
        <v>EEZBEL</v>
      </c>
      <c r="C39" t="s">
        <v>259</v>
      </c>
      <c r="D39" t="s">
        <v>28</v>
      </c>
      <c r="E39">
        <v>23</v>
      </c>
      <c r="F39">
        <v>1270.1019879999999</v>
      </c>
    </row>
    <row r="40" spans="1:6" x14ac:dyDescent="0.25">
      <c r="A40">
        <v>39</v>
      </c>
      <c r="B40" t="str">
        <f t="shared" si="0"/>
        <v>EEZBES</v>
      </c>
      <c r="C40" t="s">
        <v>259</v>
      </c>
      <c r="D40" t="s">
        <v>30</v>
      </c>
      <c r="E40">
        <v>9</v>
      </c>
      <c r="F40">
        <v>2755.5220199999999</v>
      </c>
    </row>
    <row r="41" spans="1:6" x14ac:dyDescent="0.25">
      <c r="A41">
        <v>40</v>
      </c>
      <c r="B41" t="str">
        <f t="shared" si="0"/>
        <v>EEZBGD</v>
      </c>
      <c r="C41" t="s">
        <v>259</v>
      </c>
      <c r="D41" t="s">
        <v>32</v>
      </c>
      <c r="E41">
        <v>13</v>
      </c>
      <c r="F41">
        <v>4529.9961620000004</v>
      </c>
    </row>
    <row r="42" spans="1:6" x14ac:dyDescent="0.25">
      <c r="A42">
        <v>41</v>
      </c>
      <c r="B42" t="str">
        <f t="shared" si="0"/>
        <v>EEZBGR</v>
      </c>
      <c r="C42" t="s">
        <v>259</v>
      </c>
      <c r="D42" t="s">
        <v>33</v>
      </c>
      <c r="E42">
        <v>7</v>
      </c>
      <c r="F42">
        <v>2851.9303359999999</v>
      </c>
    </row>
    <row r="43" spans="1:6" x14ac:dyDescent="0.25">
      <c r="A43">
        <v>42</v>
      </c>
      <c r="B43" t="str">
        <f t="shared" si="0"/>
        <v>EEZBHR</v>
      </c>
      <c r="C43" t="s">
        <v>259</v>
      </c>
      <c r="D43" t="s">
        <v>34</v>
      </c>
      <c r="E43">
        <v>6</v>
      </c>
      <c r="F43">
        <v>94.820117999999994</v>
      </c>
    </row>
    <row r="44" spans="1:6" x14ac:dyDescent="0.25">
      <c r="A44">
        <v>43</v>
      </c>
      <c r="B44" t="str">
        <f t="shared" si="0"/>
        <v>EEZBHS</v>
      </c>
      <c r="C44" t="s">
        <v>259</v>
      </c>
      <c r="D44" t="s">
        <v>35</v>
      </c>
      <c r="E44">
        <v>76</v>
      </c>
      <c r="F44">
        <v>47372.924255999998</v>
      </c>
    </row>
    <row r="45" spans="1:6" x14ac:dyDescent="0.25">
      <c r="A45">
        <v>44</v>
      </c>
      <c r="B45" t="str">
        <f t="shared" si="0"/>
        <v>EEZBLM</v>
      </c>
      <c r="C45" t="s">
        <v>259</v>
      </c>
      <c r="D45" t="s">
        <v>37</v>
      </c>
      <c r="E45">
        <v>14</v>
      </c>
      <c r="F45">
        <v>9.6698369999999993</v>
      </c>
    </row>
    <row r="46" spans="1:6" x14ac:dyDescent="0.25">
      <c r="A46">
        <v>45</v>
      </c>
      <c r="B46" t="str">
        <f t="shared" si="0"/>
        <v>EEZBLZ</v>
      </c>
      <c r="C46" t="s">
        <v>259</v>
      </c>
      <c r="D46" t="s">
        <v>39</v>
      </c>
      <c r="E46">
        <v>27</v>
      </c>
      <c r="F46">
        <v>3653.6727729999998</v>
      </c>
    </row>
    <row r="47" spans="1:6" x14ac:dyDescent="0.25">
      <c r="A47">
        <v>46</v>
      </c>
      <c r="B47" t="str">
        <f t="shared" si="0"/>
        <v>EEZBMU</v>
      </c>
      <c r="C47" t="s">
        <v>259</v>
      </c>
      <c r="D47" t="s">
        <v>40</v>
      </c>
      <c r="E47">
        <v>17</v>
      </c>
      <c r="F47">
        <v>0.25482100000000002</v>
      </c>
    </row>
    <row r="48" spans="1:6" x14ac:dyDescent="0.25">
      <c r="A48">
        <v>47</v>
      </c>
      <c r="B48" t="str">
        <f t="shared" si="0"/>
        <v>EEZBRA</v>
      </c>
      <c r="C48" t="s">
        <v>259</v>
      </c>
      <c r="D48" t="s">
        <v>42</v>
      </c>
      <c r="E48">
        <v>439</v>
      </c>
      <c r="F48">
        <v>972394.51792300004</v>
      </c>
    </row>
    <row r="49" spans="1:6" x14ac:dyDescent="0.25">
      <c r="A49">
        <v>48</v>
      </c>
      <c r="B49" t="str">
        <f t="shared" si="0"/>
        <v>EEZBRB</v>
      </c>
      <c r="C49" t="s">
        <v>259</v>
      </c>
      <c r="D49" t="s">
        <v>43</v>
      </c>
      <c r="E49">
        <v>2</v>
      </c>
      <c r="F49">
        <v>10.320447</v>
      </c>
    </row>
    <row r="50" spans="1:6" x14ac:dyDescent="0.25">
      <c r="A50">
        <v>49</v>
      </c>
      <c r="B50" t="str">
        <f t="shared" si="0"/>
        <v>EEZBRN</v>
      </c>
      <c r="C50" t="s">
        <v>259</v>
      </c>
      <c r="D50" t="s">
        <v>44</v>
      </c>
      <c r="E50">
        <v>11</v>
      </c>
      <c r="F50">
        <v>51.679219000000003</v>
      </c>
    </row>
    <row r="51" spans="1:6" x14ac:dyDescent="0.25">
      <c r="A51">
        <v>50</v>
      </c>
      <c r="B51" t="str">
        <f t="shared" si="0"/>
        <v>EEZBVT</v>
      </c>
      <c r="C51" t="s">
        <v>259</v>
      </c>
      <c r="D51" t="s">
        <v>46</v>
      </c>
      <c r="E51">
        <v>1</v>
      </c>
      <c r="F51">
        <v>13.870359000000001</v>
      </c>
    </row>
    <row r="52" spans="1:6" x14ac:dyDescent="0.25">
      <c r="A52">
        <v>51</v>
      </c>
      <c r="B52" t="str">
        <f t="shared" si="0"/>
        <v>EEZCAN</v>
      </c>
      <c r="C52" t="s">
        <v>259</v>
      </c>
      <c r="D52" t="s">
        <v>49</v>
      </c>
      <c r="E52">
        <v>3577</v>
      </c>
      <c r="F52">
        <v>164284.60101000001</v>
      </c>
    </row>
    <row r="53" spans="1:6" x14ac:dyDescent="0.25">
      <c r="A53">
        <v>52</v>
      </c>
      <c r="B53" t="str">
        <f t="shared" si="0"/>
        <v>EEZCCK</v>
      </c>
      <c r="C53" t="s">
        <v>259</v>
      </c>
      <c r="D53" t="s">
        <v>50</v>
      </c>
      <c r="E53">
        <v>1</v>
      </c>
      <c r="F53">
        <v>26.294477000000001</v>
      </c>
    </row>
    <row r="54" spans="1:6" x14ac:dyDescent="0.25">
      <c r="A54">
        <v>53</v>
      </c>
      <c r="B54" t="str">
        <f t="shared" si="0"/>
        <v>EEZCHL</v>
      </c>
      <c r="C54" t="s">
        <v>259</v>
      </c>
      <c r="D54" t="s">
        <v>52</v>
      </c>
      <c r="E54">
        <v>2638</v>
      </c>
      <c r="F54">
        <v>1050943.7220989999</v>
      </c>
    </row>
    <row r="55" spans="1:6" x14ac:dyDescent="0.25">
      <c r="A55">
        <v>54</v>
      </c>
      <c r="B55" t="str">
        <f t="shared" si="0"/>
        <v>EEZCHN</v>
      </c>
      <c r="C55" t="s">
        <v>259</v>
      </c>
      <c r="D55" t="s">
        <v>53</v>
      </c>
      <c r="E55">
        <v>107</v>
      </c>
      <c r="F55">
        <v>47495.657161000003</v>
      </c>
    </row>
    <row r="56" spans="1:6" x14ac:dyDescent="0.25">
      <c r="A56">
        <v>55</v>
      </c>
      <c r="B56" t="str">
        <f t="shared" si="0"/>
        <v>EEZCIV</v>
      </c>
      <c r="C56" t="s">
        <v>259</v>
      </c>
      <c r="D56" t="s">
        <v>54</v>
      </c>
      <c r="E56">
        <v>8</v>
      </c>
      <c r="F56">
        <v>130.37264200000001</v>
      </c>
    </row>
    <row r="57" spans="1:6" x14ac:dyDescent="0.25">
      <c r="A57">
        <v>56</v>
      </c>
      <c r="B57" t="str">
        <f t="shared" si="0"/>
        <v>EEZCMR</v>
      </c>
      <c r="C57" t="s">
        <v>259</v>
      </c>
      <c r="D57" t="s">
        <v>55</v>
      </c>
      <c r="E57">
        <v>2</v>
      </c>
      <c r="F57">
        <v>501.353701</v>
      </c>
    </row>
    <row r="58" spans="1:6" x14ac:dyDescent="0.25">
      <c r="A58">
        <v>57</v>
      </c>
      <c r="B58" t="str">
        <f t="shared" si="0"/>
        <v>EEZCOD</v>
      </c>
      <c r="C58" t="s">
        <v>259</v>
      </c>
      <c r="D58" t="s">
        <v>56</v>
      </c>
      <c r="E58">
        <v>1</v>
      </c>
      <c r="F58">
        <v>31.363813</v>
      </c>
    </row>
    <row r="59" spans="1:6" x14ac:dyDescent="0.25">
      <c r="A59">
        <v>58</v>
      </c>
      <c r="B59" t="str">
        <f t="shared" si="0"/>
        <v>EEZCOG</v>
      </c>
      <c r="C59" t="s">
        <v>259</v>
      </c>
      <c r="D59" t="s">
        <v>57</v>
      </c>
      <c r="E59">
        <v>6</v>
      </c>
      <c r="F59">
        <v>1280.3165610000001</v>
      </c>
    </row>
    <row r="60" spans="1:6" x14ac:dyDescent="0.25">
      <c r="A60">
        <v>59</v>
      </c>
      <c r="B60" t="str">
        <f t="shared" si="0"/>
        <v>EEZCOK</v>
      </c>
      <c r="C60" t="s">
        <v>259</v>
      </c>
      <c r="D60" t="s">
        <v>58</v>
      </c>
      <c r="E60">
        <v>8</v>
      </c>
      <c r="F60">
        <v>1972796.2661019999</v>
      </c>
    </row>
    <row r="61" spans="1:6" x14ac:dyDescent="0.25">
      <c r="A61">
        <v>60</v>
      </c>
      <c r="B61" t="str">
        <f t="shared" si="0"/>
        <v>EEZCOL</v>
      </c>
      <c r="C61" t="s">
        <v>259</v>
      </c>
      <c r="D61" t="s">
        <v>59</v>
      </c>
      <c r="E61">
        <v>29</v>
      </c>
      <c r="F61">
        <v>124543.74372499999</v>
      </c>
    </row>
    <row r="62" spans="1:6" x14ac:dyDescent="0.25">
      <c r="A62">
        <v>61</v>
      </c>
      <c r="B62" t="str">
        <f t="shared" si="0"/>
        <v>EEZCOM</v>
      </c>
      <c r="C62" t="s">
        <v>259</v>
      </c>
      <c r="D62" t="s">
        <v>60</v>
      </c>
      <c r="E62">
        <v>1</v>
      </c>
      <c r="F62">
        <v>37.464378000000004</v>
      </c>
    </row>
    <row r="63" spans="1:6" x14ac:dyDescent="0.25">
      <c r="A63">
        <v>62</v>
      </c>
      <c r="B63" t="str">
        <f t="shared" si="0"/>
        <v>EEZCPV</v>
      </c>
      <c r="C63" t="s">
        <v>259</v>
      </c>
      <c r="D63" t="s">
        <v>61</v>
      </c>
      <c r="E63">
        <v>2</v>
      </c>
      <c r="F63">
        <v>5.4231619999999996</v>
      </c>
    </row>
    <row r="64" spans="1:6" x14ac:dyDescent="0.25">
      <c r="A64">
        <v>63</v>
      </c>
      <c r="B64" t="str">
        <f t="shared" si="0"/>
        <v>EEZCRI</v>
      </c>
      <c r="C64" t="s">
        <v>259</v>
      </c>
      <c r="D64" t="s">
        <v>62</v>
      </c>
      <c r="E64">
        <v>29</v>
      </c>
      <c r="F64">
        <v>4801.6036180000001</v>
      </c>
    </row>
    <row r="65" spans="1:6" x14ac:dyDescent="0.25">
      <c r="A65">
        <v>64</v>
      </c>
      <c r="B65" t="str">
        <f t="shared" si="0"/>
        <v>EEZCUB</v>
      </c>
      <c r="C65" t="s">
        <v>259</v>
      </c>
      <c r="D65" t="s">
        <v>63</v>
      </c>
      <c r="E65">
        <v>64</v>
      </c>
      <c r="F65">
        <v>15818.818525999999</v>
      </c>
    </row>
    <row r="66" spans="1:6" x14ac:dyDescent="0.25">
      <c r="A66">
        <v>65</v>
      </c>
      <c r="B66" t="str">
        <f t="shared" ref="B66:B129" si="1">C66&amp;D66</f>
        <v>EEZCUW</v>
      </c>
      <c r="C66" t="s">
        <v>259</v>
      </c>
      <c r="D66" t="s">
        <v>64</v>
      </c>
      <c r="E66">
        <v>7</v>
      </c>
      <c r="F66">
        <v>11.656382000000001</v>
      </c>
    </row>
    <row r="67" spans="1:6" x14ac:dyDescent="0.25">
      <c r="A67">
        <v>66</v>
      </c>
      <c r="B67" t="str">
        <f t="shared" si="1"/>
        <v>EEZCXR</v>
      </c>
      <c r="C67" t="s">
        <v>259</v>
      </c>
      <c r="D67" t="s">
        <v>65</v>
      </c>
      <c r="E67">
        <v>3</v>
      </c>
      <c r="F67">
        <v>0.753498</v>
      </c>
    </row>
    <row r="68" spans="1:6" x14ac:dyDescent="0.25">
      <c r="A68">
        <v>67</v>
      </c>
      <c r="B68" t="str">
        <f t="shared" si="1"/>
        <v>EEZCYM</v>
      </c>
      <c r="C68" t="s">
        <v>259</v>
      </c>
      <c r="D68" t="s">
        <v>66</v>
      </c>
      <c r="E68">
        <v>27</v>
      </c>
      <c r="F68">
        <v>92.901177000000004</v>
      </c>
    </row>
    <row r="69" spans="1:6" x14ac:dyDescent="0.25">
      <c r="A69">
        <v>68</v>
      </c>
      <c r="B69" t="str">
        <f t="shared" si="1"/>
        <v>EEZCYP</v>
      </c>
      <c r="C69" t="s">
        <v>259</v>
      </c>
      <c r="D69" t="s">
        <v>67</v>
      </c>
      <c r="E69">
        <v>13</v>
      </c>
      <c r="F69">
        <v>120.958979</v>
      </c>
    </row>
    <row r="70" spans="1:6" x14ac:dyDescent="0.25">
      <c r="A70">
        <v>69</v>
      </c>
      <c r="B70" t="str">
        <f t="shared" si="1"/>
        <v>EEZDEU</v>
      </c>
      <c r="C70" t="s">
        <v>259</v>
      </c>
      <c r="D70" t="s">
        <v>69</v>
      </c>
      <c r="E70">
        <v>52</v>
      </c>
      <c r="F70">
        <v>25561.509775999999</v>
      </c>
    </row>
    <row r="71" spans="1:6" x14ac:dyDescent="0.25">
      <c r="A71">
        <v>70</v>
      </c>
      <c r="B71" t="str">
        <f t="shared" si="1"/>
        <v>EEZDJI</v>
      </c>
      <c r="C71" t="s">
        <v>259</v>
      </c>
      <c r="D71" t="s">
        <v>70</v>
      </c>
      <c r="E71">
        <v>1</v>
      </c>
      <c r="F71">
        <v>11.802761</v>
      </c>
    </row>
    <row r="72" spans="1:6" x14ac:dyDescent="0.25">
      <c r="A72">
        <v>71</v>
      </c>
      <c r="B72" t="str">
        <f t="shared" si="1"/>
        <v>EEZDMA</v>
      </c>
      <c r="C72" t="s">
        <v>259</v>
      </c>
      <c r="D72" t="s">
        <v>71</v>
      </c>
      <c r="E72">
        <v>2</v>
      </c>
      <c r="F72">
        <v>3.945595</v>
      </c>
    </row>
    <row r="73" spans="1:6" x14ac:dyDescent="0.25">
      <c r="A73">
        <v>72</v>
      </c>
      <c r="B73" t="str">
        <f t="shared" si="1"/>
        <v>EEZDNK</v>
      </c>
      <c r="C73" t="s">
        <v>259</v>
      </c>
      <c r="D73" t="s">
        <v>72</v>
      </c>
      <c r="E73">
        <v>645</v>
      </c>
      <c r="F73">
        <v>17918.240394</v>
      </c>
    </row>
    <row r="74" spans="1:6" x14ac:dyDescent="0.25">
      <c r="A74">
        <v>73</v>
      </c>
      <c r="B74" t="str">
        <f t="shared" si="1"/>
        <v>EEZDOM</v>
      </c>
      <c r="C74" t="s">
        <v>259</v>
      </c>
      <c r="D74" t="s">
        <v>73</v>
      </c>
      <c r="E74">
        <v>21</v>
      </c>
      <c r="F74">
        <v>48605.808202</v>
      </c>
    </row>
    <row r="75" spans="1:6" x14ac:dyDescent="0.25">
      <c r="A75">
        <v>74</v>
      </c>
      <c r="B75" t="str">
        <f t="shared" si="1"/>
        <v>EEZDZA</v>
      </c>
      <c r="C75" t="s">
        <v>259</v>
      </c>
      <c r="D75" t="s">
        <v>74</v>
      </c>
      <c r="E75">
        <v>9</v>
      </c>
      <c r="F75">
        <v>110.267116</v>
      </c>
    </row>
    <row r="76" spans="1:6" x14ac:dyDescent="0.25">
      <c r="A76">
        <v>75</v>
      </c>
      <c r="B76" t="str">
        <f t="shared" si="1"/>
        <v>EEZECU</v>
      </c>
      <c r="C76" t="s">
        <v>259</v>
      </c>
      <c r="D76" t="s">
        <v>75</v>
      </c>
      <c r="E76">
        <v>27</v>
      </c>
      <c r="F76">
        <v>144122.68545399999</v>
      </c>
    </row>
    <row r="77" spans="1:6" x14ac:dyDescent="0.25">
      <c r="A77">
        <v>76</v>
      </c>
      <c r="B77" t="str">
        <f t="shared" si="1"/>
        <v>EEZEGY</v>
      </c>
      <c r="C77" t="s">
        <v>259</v>
      </c>
      <c r="D77" t="s">
        <v>76</v>
      </c>
      <c r="E77">
        <v>19</v>
      </c>
      <c r="F77">
        <v>11715.867826</v>
      </c>
    </row>
    <row r="78" spans="1:6" x14ac:dyDescent="0.25">
      <c r="A78">
        <v>77</v>
      </c>
      <c r="B78" t="str">
        <f t="shared" si="1"/>
        <v>EEZESH</v>
      </c>
      <c r="C78" t="s">
        <v>259</v>
      </c>
      <c r="D78" t="s">
        <v>78</v>
      </c>
      <c r="E78">
        <v>4</v>
      </c>
      <c r="F78">
        <v>3709.9896020000001</v>
      </c>
    </row>
    <row r="79" spans="1:6" x14ac:dyDescent="0.25">
      <c r="A79">
        <v>78</v>
      </c>
      <c r="B79" t="str">
        <f t="shared" si="1"/>
        <v>EEZESP</v>
      </c>
      <c r="C79" t="s">
        <v>259</v>
      </c>
      <c r="D79" t="s">
        <v>79</v>
      </c>
      <c r="E79">
        <v>232</v>
      </c>
      <c r="F79">
        <v>84225.119227999996</v>
      </c>
    </row>
    <row r="80" spans="1:6" x14ac:dyDescent="0.25">
      <c r="A80">
        <v>79</v>
      </c>
      <c r="B80" t="str">
        <f t="shared" si="1"/>
        <v>EEZEST</v>
      </c>
      <c r="C80" t="s">
        <v>259</v>
      </c>
      <c r="D80" t="s">
        <v>80</v>
      </c>
      <c r="E80">
        <v>86</v>
      </c>
      <c r="F80">
        <v>6767.848121</v>
      </c>
    </row>
    <row r="81" spans="1:6" x14ac:dyDescent="0.25">
      <c r="A81">
        <v>80</v>
      </c>
      <c r="B81" t="str">
        <f t="shared" si="1"/>
        <v>EEZFIN</v>
      </c>
      <c r="C81" t="s">
        <v>259</v>
      </c>
      <c r="D81" t="s">
        <v>82</v>
      </c>
      <c r="E81">
        <v>5059</v>
      </c>
      <c r="F81">
        <v>7663.8915580000003</v>
      </c>
    </row>
    <row r="82" spans="1:6" x14ac:dyDescent="0.25">
      <c r="A82">
        <v>81</v>
      </c>
      <c r="B82" t="str">
        <f t="shared" si="1"/>
        <v>EEZFJI</v>
      </c>
      <c r="C82" t="s">
        <v>259</v>
      </c>
      <c r="D82" t="s">
        <v>83</v>
      </c>
      <c r="E82">
        <v>66</v>
      </c>
      <c r="F82">
        <v>11958.568724999999</v>
      </c>
    </row>
    <row r="83" spans="1:6" x14ac:dyDescent="0.25">
      <c r="A83">
        <v>82</v>
      </c>
      <c r="B83" t="str">
        <f t="shared" si="1"/>
        <v>EEZFLK</v>
      </c>
      <c r="C83" t="s">
        <v>259</v>
      </c>
      <c r="D83" t="s">
        <v>84</v>
      </c>
      <c r="E83">
        <v>31</v>
      </c>
      <c r="F83">
        <v>52.093544000000001</v>
      </c>
    </row>
    <row r="84" spans="1:6" x14ac:dyDescent="0.25">
      <c r="A84">
        <v>83</v>
      </c>
      <c r="B84" t="str">
        <f t="shared" si="1"/>
        <v>EEZFRA</v>
      </c>
      <c r="C84" t="s">
        <v>259</v>
      </c>
      <c r="D84" t="s">
        <v>85</v>
      </c>
      <c r="E84">
        <v>274</v>
      </c>
      <c r="F84">
        <v>123360.87974600001</v>
      </c>
    </row>
    <row r="85" spans="1:6" x14ac:dyDescent="0.25">
      <c r="A85">
        <v>84</v>
      </c>
      <c r="B85" t="str">
        <f t="shared" si="1"/>
        <v>EEZFRO</v>
      </c>
      <c r="C85" t="s">
        <v>259</v>
      </c>
      <c r="D85" t="s">
        <v>86</v>
      </c>
      <c r="E85">
        <v>3</v>
      </c>
      <c r="F85">
        <v>28.889108</v>
      </c>
    </row>
    <row r="86" spans="1:6" x14ac:dyDescent="0.25">
      <c r="A86">
        <v>85</v>
      </c>
      <c r="B86" t="str">
        <f t="shared" si="1"/>
        <v>EEZFSM</v>
      </c>
      <c r="C86" t="s">
        <v>259</v>
      </c>
      <c r="D86" t="s">
        <v>87</v>
      </c>
      <c r="E86">
        <v>4</v>
      </c>
      <c r="F86">
        <v>475.05099200000001</v>
      </c>
    </row>
    <row r="87" spans="1:6" x14ac:dyDescent="0.25">
      <c r="A87">
        <v>86</v>
      </c>
      <c r="B87" t="str">
        <f t="shared" si="1"/>
        <v>EEZGAB</v>
      </c>
      <c r="C87" t="s">
        <v>259</v>
      </c>
      <c r="D87" t="s">
        <v>88</v>
      </c>
      <c r="E87">
        <v>17</v>
      </c>
      <c r="F87">
        <v>55710.987281000002</v>
      </c>
    </row>
    <row r="88" spans="1:6" x14ac:dyDescent="0.25">
      <c r="A88">
        <v>87</v>
      </c>
      <c r="B88" t="str">
        <f t="shared" si="1"/>
        <v>EEZGBR</v>
      </c>
      <c r="C88" t="s">
        <v>259</v>
      </c>
      <c r="D88" t="s">
        <v>89</v>
      </c>
      <c r="E88">
        <v>3291</v>
      </c>
      <c r="F88">
        <v>191788.244508</v>
      </c>
    </row>
    <row r="89" spans="1:6" x14ac:dyDescent="0.25">
      <c r="A89">
        <v>88</v>
      </c>
      <c r="B89" t="str">
        <f t="shared" si="1"/>
        <v>EEZGEO</v>
      </c>
      <c r="C89" t="s">
        <v>259</v>
      </c>
      <c r="D89" t="s">
        <v>90</v>
      </c>
      <c r="E89">
        <v>4</v>
      </c>
      <c r="F89">
        <v>152.96288100000001</v>
      </c>
    </row>
    <row r="90" spans="1:6" x14ac:dyDescent="0.25">
      <c r="A90">
        <v>89</v>
      </c>
      <c r="B90" t="str">
        <f t="shared" si="1"/>
        <v>EEZGGY</v>
      </c>
      <c r="C90" t="s">
        <v>259</v>
      </c>
      <c r="D90" t="s">
        <v>91</v>
      </c>
      <c r="E90">
        <v>5</v>
      </c>
      <c r="F90">
        <v>33.480134</v>
      </c>
    </row>
    <row r="91" spans="1:6" x14ac:dyDescent="0.25">
      <c r="A91">
        <v>90</v>
      </c>
      <c r="B91" t="str">
        <f t="shared" si="1"/>
        <v>EEZGHA</v>
      </c>
      <c r="C91" t="s">
        <v>259</v>
      </c>
      <c r="D91" t="s">
        <v>92</v>
      </c>
      <c r="E91">
        <v>4</v>
      </c>
      <c r="F91">
        <v>220.87734599999999</v>
      </c>
    </row>
    <row r="92" spans="1:6" x14ac:dyDescent="0.25">
      <c r="A92">
        <v>91</v>
      </c>
      <c r="B92" t="str">
        <f t="shared" si="1"/>
        <v>EEZGIB</v>
      </c>
      <c r="C92" t="s">
        <v>259</v>
      </c>
      <c r="D92" t="s">
        <v>93</v>
      </c>
      <c r="E92">
        <v>5</v>
      </c>
      <c r="F92">
        <v>54.748671999999999</v>
      </c>
    </row>
    <row r="93" spans="1:6" x14ac:dyDescent="0.25">
      <c r="A93">
        <v>92</v>
      </c>
      <c r="B93" t="str">
        <f t="shared" si="1"/>
        <v>EEZGIN</v>
      </c>
      <c r="C93" t="s">
        <v>259</v>
      </c>
      <c r="D93" t="s">
        <v>94</v>
      </c>
      <c r="E93">
        <v>7</v>
      </c>
      <c r="F93">
        <v>583.24966099999995</v>
      </c>
    </row>
    <row r="94" spans="1:6" x14ac:dyDescent="0.25">
      <c r="A94">
        <v>93</v>
      </c>
      <c r="B94" t="str">
        <f t="shared" si="1"/>
        <v>EEZGLP</v>
      </c>
      <c r="C94" t="s">
        <v>259</v>
      </c>
      <c r="D94" t="s">
        <v>95</v>
      </c>
      <c r="E94">
        <v>130</v>
      </c>
      <c r="F94">
        <v>1351.313977</v>
      </c>
    </row>
    <row r="95" spans="1:6" x14ac:dyDescent="0.25">
      <c r="A95">
        <v>94</v>
      </c>
      <c r="B95" t="str">
        <f t="shared" si="1"/>
        <v>EEZGMB</v>
      </c>
      <c r="C95" t="s">
        <v>259</v>
      </c>
      <c r="D95" t="s">
        <v>96</v>
      </c>
      <c r="E95">
        <v>13</v>
      </c>
      <c r="F95">
        <v>15.848757000000001</v>
      </c>
    </row>
    <row r="96" spans="1:6" x14ac:dyDescent="0.25">
      <c r="A96">
        <v>95</v>
      </c>
      <c r="B96" t="str">
        <f t="shared" si="1"/>
        <v>EEZGNB</v>
      </c>
      <c r="C96" t="s">
        <v>259</v>
      </c>
      <c r="D96" t="s">
        <v>97</v>
      </c>
      <c r="E96">
        <v>4</v>
      </c>
      <c r="F96">
        <v>10660.695471000001</v>
      </c>
    </row>
    <row r="97" spans="1:6" x14ac:dyDescent="0.25">
      <c r="A97">
        <v>96</v>
      </c>
      <c r="B97" t="str">
        <f t="shared" si="1"/>
        <v>EEZGNQ</v>
      </c>
      <c r="C97" t="s">
        <v>259</v>
      </c>
      <c r="D97" t="s">
        <v>98</v>
      </c>
      <c r="E97">
        <v>12</v>
      </c>
      <c r="F97">
        <v>729.71464500000002</v>
      </c>
    </row>
    <row r="98" spans="1:6" x14ac:dyDescent="0.25">
      <c r="A98">
        <v>97</v>
      </c>
      <c r="B98" t="str">
        <f t="shared" si="1"/>
        <v>EEZGRC</v>
      </c>
      <c r="C98" t="s">
        <v>259</v>
      </c>
      <c r="D98" t="s">
        <v>99</v>
      </c>
      <c r="E98">
        <v>306</v>
      </c>
      <c r="F98">
        <v>22325.733215</v>
      </c>
    </row>
    <row r="99" spans="1:6" x14ac:dyDescent="0.25">
      <c r="A99">
        <v>98</v>
      </c>
      <c r="B99" t="str">
        <f t="shared" si="1"/>
        <v>EEZGRD</v>
      </c>
      <c r="C99" t="s">
        <v>259</v>
      </c>
      <c r="D99" t="s">
        <v>100</v>
      </c>
      <c r="E99">
        <v>5</v>
      </c>
      <c r="F99">
        <v>22.668258999999999</v>
      </c>
    </row>
    <row r="100" spans="1:6" x14ac:dyDescent="0.25">
      <c r="A100">
        <v>99</v>
      </c>
      <c r="B100" t="str">
        <f t="shared" si="1"/>
        <v>EEZGRL</v>
      </c>
      <c r="C100" t="s">
        <v>259</v>
      </c>
      <c r="D100" t="s">
        <v>101</v>
      </c>
      <c r="E100">
        <v>18</v>
      </c>
      <c r="F100">
        <v>102331.069374</v>
      </c>
    </row>
    <row r="101" spans="1:6" x14ac:dyDescent="0.25">
      <c r="A101">
        <v>100</v>
      </c>
      <c r="B101" t="str">
        <f t="shared" si="1"/>
        <v>EEZGTM</v>
      </c>
      <c r="C101" t="s">
        <v>259</v>
      </c>
      <c r="D101" t="s">
        <v>102</v>
      </c>
      <c r="E101">
        <v>12</v>
      </c>
      <c r="F101">
        <v>1065.170498</v>
      </c>
    </row>
    <row r="102" spans="1:6" x14ac:dyDescent="0.25">
      <c r="A102">
        <v>101</v>
      </c>
      <c r="B102" t="str">
        <f t="shared" si="1"/>
        <v>EEZGUF</v>
      </c>
      <c r="C102" t="s">
        <v>259</v>
      </c>
      <c r="D102" t="s">
        <v>103</v>
      </c>
      <c r="E102">
        <v>42</v>
      </c>
      <c r="F102">
        <v>1365.5203220000001</v>
      </c>
    </row>
    <row r="103" spans="1:6" x14ac:dyDescent="0.25">
      <c r="A103">
        <v>102</v>
      </c>
      <c r="B103" t="str">
        <f t="shared" si="1"/>
        <v>EEZGUM</v>
      </c>
      <c r="C103" t="s">
        <v>259</v>
      </c>
      <c r="D103" t="s">
        <v>104</v>
      </c>
      <c r="E103">
        <v>6</v>
      </c>
      <c r="F103">
        <v>18.364688000000001</v>
      </c>
    </row>
    <row r="104" spans="1:6" x14ac:dyDescent="0.25">
      <c r="A104">
        <v>103</v>
      </c>
      <c r="B104" t="str">
        <f t="shared" si="1"/>
        <v>EEZGUY</v>
      </c>
      <c r="C104" t="s">
        <v>259</v>
      </c>
      <c r="D104" t="s">
        <v>105</v>
      </c>
      <c r="E104">
        <v>2</v>
      </c>
      <c r="F104">
        <v>17.404505</v>
      </c>
    </row>
    <row r="105" spans="1:6" x14ac:dyDescent="0.25">
      <c r="A105">
        <v>104</v>
      </c>
      <c r="B105" t="str">
        <f t="shared" si="1"/>
        <v>EEZHKG</v>
      </c>
      <c r="C105" t="s">
        <v>259</v>
      </c>
      <c r="D105" t="s">
        <v>106</v>
      </c>
      <c r="E105">
        <v>59</v>
      </c>
      <c r="F105">
        <v>77.634647999999999</v>
      </c>
    </row>
    <row r="106" spans="1:6" x14ac:dyDescent="0.25">
      <c r="A106">
        <v>105</v>
      </c>
      <c r="B106" t="str">
        <f t="shared" si="1"/>
        <v>EEZHMD</v>
      </c>
      <c r="C106" t="s">
        <v>259</v>
      </c>
      <c r="D106" t="s">
        <v>107</v>
      </c>
      <c r="E106">
        <v>9</v>
      </c>
      <c r="F106">
        <v>70386.383023999995</v>
      </c>
    </row>
    <row r="107" spans="1:6" x14ac:dyDescent="0.25">
      <c r="A107">
        <v>106</v>
      </c>
      <c r="B107" t="str">
        <f t="shared" si="1"/>
        <v>EEZHND</v>
      </c>
      <c r="C107" t="s">
        <v>259</v>
      </c>
      <c r="D107" t="s">
        <v>108</v>
      </c>
      <c r="E107">
        <v>31</v>
      </c>
      <c r="F107">
        <v>9144.3415989999994</v>
      </c>
    </row>
    <row r="108" spans="1:6" x14ac:dyDescent="0.25">
      <c r="A108">
        <v>107</v>
      </c>
      <c r="B108" t="str">
        <f t="shared" si="1"/>
        <v>EEZHRV</v>
      </c>
      <c r="C108" t="s">
        <v>259</v>
      </c>
      <c r="D108" t="s">
        <v>109</v>
      </c>
      <c r="E108">
        <v>128</v>
      </c>
      <c r="F108">
        <v>4737.0571129999998</v>
      </c>
    </row>
    <row r="109" spans="1:6" x14ac:dyDescent="0.25">
      <c r="A109">
        <v>108</v>
      </c>
      <c r="B109" t="str">
        <f t="shared" si="1"/>
        <v>EEZIDN</v>
      </c>
      <c r="C109" t="s">
        <v>259</v>
      </c>
      <c r="D109" t="s">
        <v>112</v>
      </c>
      <c r="E109">
        <v>478</v>
      </c>
      <c r="F109">
        <v>181849.207926</v>
      </c>
    </row>
    <row r="110" spans="1:6" x14ac:dyDescent="0.25">
      <c r="A110">
        <v>109</v>
      </c>
      <c r="B110" t="str">
        <f t="shared" si="1"/>
        <v>EEZIMN</v>
      </c>
      <c r="C110" t="s">
        <v>259</v>
      </c>
      <c r="D110" t="s">
        <v>113</v>
      </c>
      <c r="E110">
        <v>8</v>
      </c>
      <c r="F110">
        <v>419.42245400000002</v>
      </c>
    </row>
    <row r="111" spans="1:6" x14ac:dyDescent="0.25">
      <c r="A111">
        <v>110</v>
      </c>
      <c r="B111" t="str">
        <f t="shared" si="1"/>
        <v>EEZIND</v>
      </c>
      <c r="C111" t="s">
        <v>259</v>
      </c>
      <c r="D111" t="s">
        <v>114</v>
      </c>
      <c r="E111">
        <v>111</v>
      </c>
      <c r="F111">
        <v>3928.3221669999998</v>
      </c>
    </row>
    <row r="112" spans="1:6" x14ac:dyDescent="0.25">
      <c r="A112">
        <v>111</v>
      </c>
      <c r="B112" t="str">
        <f t="shared" si="1"/>
        <v>EEZIOT</v>
      </c>
      <c r="C112" t="s">
        <v>259</v>
      </c>
      <c r="D112" t="s">
        <v>115</v>
      </c>
      <c r="E112">
        <v>2</v>
      </c>
      <c r="F112">
        <v>641261.72551500006</v>
      </c>
    </row>
    <row r="113" spans="1:6" x14ac:dyDescent="0.25">
      <c r="A113">
        <v>112</v>
      </c>
      <c r="B113" t="str">
        <f t="shared" si="1"/>
        <v>EEZIRL</v>
      </c>
      <c r="C113" t="s">
        <v>259</v>
      </c>
      <c r="D113" t="s">
        <v>116</v>
      </c>
      <c r="E113">
        <v>279</v>
      </c>
      <c r="F113">
        <v>9945.328458</v>
      </c>
    </row>
    <row r="114" spans="1:6" x14ac:dyDescent="0.25">
      <c r="A114">
        <v>113</v>
      </c>
      <c r="B114" t="str">
        <f t="shared" si="1"/>
        <v>EEZIRN</v>
      </c>
      <c r="C114" t="s">
        <v>259</v>
      </c>
      <c r="D114" t="s">
        <v>117</v>
      </c>
      <c r="E114">
        <v>22</v>
      </c>
      <c r="F114">
        <v>1808.6477769999999</v>
      </c>
    </row>
    <row r="115" spans="1:6" x14ac:dyDescent="0.25">
      <c r="A115">
        <v>114</v>
      </c>
      <c r="B115" t="str">
        <f t="shared" si="1"/>
        <v>EEZISL</v>
      </c>
      <c r="C115" t="s">
        <v>259</v>
      </c>
      <c r="D115" t="s">
        <v>119</v>
      </c>
      <c r="E115">
        <v>56</v>
      </c>
      <c r="F115">
        <v>2863.1188619999998</v>
      </c>
    </row>
    <row r="116" spans="1:6" x14ac:dyDescent="0.25">
      <c r="A116">
        <v>115</v>
      </c>
      <c r="B116" t="str">
        <f t="shared" si="1"/>
        <v>EEZISR</v>
      </c>
      <c r="C116" t="s">
        <v>259</v>
      </c>
      <c r="D116" t="s">
        <v>120</v>
      </c>
      <c r="E116">
        <v>17</v>
      </c>
      <c r="F116">
        <v>9.0673399999999997</v>
      </c>
    </row>
    <row r="117" spans="1:6" x14ac:dyDescent="0.25">
      <c r="A117">
        <v>116</v>
      </c>
      <c r="B117" t="str">
        <f t="shared" si="1"/>
        <v>EEZITA</v>
      </c>
      <c r="C117" t="s">
        <v>259</v>
      </c>
      <c r="D117" t="s">
        <v>121</v>
      </c>
      <c r="E117">
        <v>276</v>
      </c>
      <c r="F117">
        <v>30081.268682999998</v>
      </c>
    </row>
    <row r="118" spans="1:6" x14ac:dyDescent="0.25">
      <c r="A118">
        <v>117</v>
      </c>
      <c r="B118" t="str">
        <f t="shared" si="1"/>
        <v>EEZJAM</v>
      </c>
      <c r="C118" t="s">
        <v>259</v>
      </c>
      <c r="D118" t="s">
        <v>122</v>
      </c>
      <c r="E118">
        <v>12</v>
      </c>
      <c r="F118">
        <v>1859.9917519999999</v>
      </c>
    </row>
    <row r="119" spans="1:6" x14ac:dyDescent="0.25">
      <c r="A119">
        <v>118</v>
      </c>
      <c r="B119" t="str">
        <f t="shared" si="1"/>
        <v>EEZJEY</v>
      </c>
      <c r="C119" t="s">
        <v>259</v>
      </c>
      <c r="D119" t="s">
        <v>123</v>
      </c>
      <c r="E119">
        <v>23</v>
      </c>
      <c r="F119">
        <v>185.03376</v>
      </c>
    </row>
    <row r="120" spans="1:6" x14ac:dyDescent="0.25">
      <c r="A120">
        <v>119</v>
      </c>
      <c r="B120" t="str">
        <f t="shared" si="1"/>
        <v>EEZJOR</v>
      </c>
      <c r="C120" t="s">
        <v>259</v>
      </c>
      <c r="D120" t="s">
        <v>124</v>
      </c>
      <c r="E120">
        <v>3</v>
      </c>
      <c r="F120">
        <v>33.455455999999998</v>
      </c>
    </row>
    <row r="121" spans="1:6" x14ac:dyDescent="0.25">
      <c r="A121">
        <v>120</v>
      </c>
      <c r="B121" t="str">
        <f t="shared" si="1"/>
        <v>EEZJPN</v>
      </c>
      <c r="C121" t="s">
        <v>259</v>
      </c>
      <c r="D121" t="s">
        <v>125</v>
      </c>
      <c r="E121">
        <v>667</v>
      </c>
      <c r="F121">
        <v>332690.38002600003</v>
      </c>
    </row>
    <row r="122" spans="1:6" x14ac:dyDescent="0.25">
      <c r="A122">
        <v>121</v>
      </c>
      <c r="B122" t="str">
        <f t="shared" si="1"/>
        <v>EEZKAZ</v>
      </c>
      <c r="C122" t="s">
        <v>259</v>
      </c>
      <c r="D122" t="s">
        <v>126</v>
      </c>
      <c r="E122">
        <v>3</v>
      </c>
      <c r="F122">
        <v>1249.4516349999999</v>
      </c>
    </row>
    <row r="123" spans="1:6" x14ac:dyDescent="0.25">
      <c r="A123">
        <v>122</v>
      </c>
      <c r="B123" t="str">
        <f t="shared" si="1"/>
        <v>EEZKEN</v>
      </c>
      <c r="C123" t="s">
        <v>259</v>
      </c>
      <c r="D123" t="s">
        <v>127</v>
      </c>
      <c r="E123">
        <v>15</v>
      </c>
      <c r="F123">
        <v>903.90220199999999</v>
      </c>
    </row>
    <row r="124" spans="1:6" x14ac:dyDescent="0.25">
      <c r="A124">
        <v>123</v>
      </c>
      <c r="B124" t="str">
        <f t="shared" si="1"/>
        <v>EEZKHM</v>
      </c>
      <c r="C124" t="s">
        <v>259</v>
      </c>
      <c r="D124" t="s">
        <v>129</v>
      </c>
      <c r="E124">
        <v>7</v>
      </c>
      <c r="F124">
        <v>89.107048000000006</v>
      </c>
    </row>
    <row r="125" spans="1:6" x14ac:dyDescent="0.25">
      <c r="A125">
        <v>124</v>
      </c>
      <c r="B125" t="str">
        <f t="shared" si="1"/>
        <v>EEZKIR</v>
      </c>
      <c r="C125" t="s">
        <v>259</v>
      </c>
      <c r="D125" t="s">
        <v>130</v>
      </c>
      <c r="E125">
        <v>8</v>
      </c>
      <c r="F125">
        <v>410221.07831200003</v>
      </c>
    </row>
    <row r="126" spans="1:6" x14ac:dyDescent="0.25">
      <c r="A126">
        <v>125</v>
      </c>
      <c r="B126" t="str">
        <f t="shared" si="1"/>
        <v>EEZKNA</v>
      </c>
      <c r="C126" t="s">
        <v>259</v>
      </c>
      <c r="D126" t="s">
        <v>131</v>
      </c>
      <c r="E126">
        <v>1</v>
      </c>
      <c r="F126">
        <v>17.401444999999999</v>
      </c>
    </row>
    <row r="127" spans="1:6" x14ac:dyDescent="0.25">
      <c r="A127">
        <v>126</v>
      </c>
      <c r="B127" t="str">
        <f t="shared" si="1"/>
        <v>EEZKOR</v>
      </c>
      <c r="C127" t="s">
        <v>259</v>
      </c>
      <c r="D127" t="s">
        <v>132</v>
      </c>
      <c r="E127">
        <v>517</v>
      </c>
      <c r="F127">
        <v>5309.2413139999999</v>
      </c>
    </row>
    <row r="128" spans="1:6" x14ac:dyDescent="0.25">
      <c r="A128">
        <v>127</v>
      </c>
      <c r="B128" t="str">
        <f t="shared" si="1"/>
        <v>EEZKWT</v>
      </c>
      <c r="C128" t="s">
        <v>259</v>
      </c>
      <c r="D128" t="s">
        <v>133</v>
      </c>
      <c r="E128">
        <v>6</v>
      </c>
      <c r="F128">
        <v>175.97470300000001</v>
      </c>
    </row>
    <row r="129" spans="1:6" x14ac:dyDescent="0.25">
      <c r="A129">
        <v>128</v>
      </c>
      <c r="B129" t="str">
        <f t="shared" si="1"/>
        <v>EEZLBN</v>
      </c>
      <c r="C129" t="s">
        <v>259</v>
      </c>
      <c r="D129" t="s">
        <v>135</v>
      </c>
      <c r="E129">
        <v>3</v>
      </c>
      <c r="F129">
        <v>40.839517000000001</v>
      </c>
    </row>
    <row r="130" spans="1:6" x14ac:dyDescent="0.25">
      <c r="A130">
        <v>129</v>
      </c>
      <c r="B130" t="str">
        <f t="shared" ref="B130:B193" si="2">C130&amp;D130</f>
        <v>EEZLBR</v>
      </c>
      <c r="C130" t="s">
        <v>259</v>
      </c>
      <c r="D130" t="s">
        <v>136</v>
      </c>
      <c r="E130">
        <v>3</v>
      </c>
      <c r="F130">
        <v>256.049623</v>
      </c>
    </row>
    <row r="131" spans="1:6" x14ac:dyDescent="0.25">
      <c r="A131">
        <v>130</v>
      </c>
      <c r="B131" t="str">
        <f t="shared" si="2"/>
        <v>EEZLBY</v>
      </c>
      <c r="C131" t="s">
        <v>259</v>
      </c>
      <c r="D131" t="s">
        <v>137</v>
      </c>
      <c r="E131">
        <v>2</v>
      </c>
      <c r="F131">
        <v>2277.7508910000001</v>
      </c>
    </row>
    <row r="132" spans="1:6" x14ac:dyDescent="0.25">
      <c r="A132">
        <v>131</v>
      </c>
      <c r="B132" t="str">
        <f t="shared" si="2"/>
        <v>EEZLCA</v>
      </c>
      <c r="C132" t="s">
        <v>259</v>
      </c>
      <c r="D132" t="s">
        <v>138</v>
      </c>
      <c r="E132">
        <v>5</v>
      </c>
      <c r="F132">
        <v>34.007040000000003</v>
      </c>
    </row>
    <row r="133" spans="1:6" x14ac:dyDescent="0.25">
      <c r="A133">
        <v>132</v>
      </c>
      <c r="B133" t="str">
        <f t="shared" si="2"/>
        <v>EEZLKA</v>
      </c>
      <c r="C133" t="s">
        <v>259</v>
      </c>
      <c r="D133" t="s">
        <v>140</v>
      </c>
      <c r="E133">
        <v>18</v>
      </c>
      <c r="F133">
        <v>398.56440500000002</v>
      </c>
    </row>
    <row r="134" spans="1:6" x14ac:dyDescent="0.25">
      <c r="A134">
        <v>133</v>
      </c>
      <c r="B134" t="str">
        <f t="shared" si="2"/>
        <v>EEZLTU</v>
      </c>
      <c r="C134" t="s">
        <v>259</v>
      </c>
      <c r="D134" t="s">
        <v>142</v>
      </c>
      <c r="E134">
        <v>8</v>
      </c>
      <c r="F134">
        <v>1567.706146</v>
      </c>
    </row>
    <row r="135" spans="1:6" x14ac:dyDescent="0.25">
      <c r="A135">
        <v>134</v>
      </c>
      <c r="B135" t="str">
        <f t="shared" si="2"/>
        <v>EEZLVA</v>
      </c>
      <c r="C135" t="s">
        <v>259</v>
      </c>
      <c r="D135" t="s">
        <v>144</v>
      </c>
      <c r="E135">
        <v>18</v>
      </c>
      <c r="F135">
        <v>4631.2801900000004</v>
      </c>
    </row>
    <row r="136" spans="1:6" x14ac:dyDescent="0.25">
      <c r="A136">
        <v>135</v>
      </c>
      <c r="B136" t="str">
        <f t="shared" si="2"/>
        <v>EEZMAF</v>
      </c>
      <c r="C136" t="s">
        <v>259</v>
      </c>
      <c r="D136" t="s">
        <v>145</v>
      </c>
      <c r="E136">
        <v>19</v>
      </c>
      <c r="F136">
        <v>30.507792999999999</v>
      </c>
    </row>
    <row r="137" spans="1:6" x14ac:dyDescent="0.25">
      <c r="A137">
        <v>136</v>
      </c>
      <c r="B137" t="str">
        <f t="shared" si="2"/>
        <v>EEZMAR</v>
      </c>
      <c r="C137" t="s">
        <v>259</v>
      </c>
      <c r="D137" t="s">
        <v>146</v>
      </c>
      <c r="E137">
        <v>26</v>
      </c>
      <c r="F137">
        <v>717.91115000000002</v>
      </c>
    </row>
    <row r="138" spans="1:6" x14ac:dyDescent="0.25">
      <c r="A138">
        <v>137</v>
      </c>
      <c r="B138" t="str">
        <f t="shared" si="2"/>
        <v>EEZMCO</v>
      </c>
      <c r="C138" t="s">
        <v>259</v>
      </c>
      <c r="D138" t="s">
        <v>147</v>
      </c>
      <c r="E138">
        <v>3</v>
      </c>
      <c r="F138">
        <v>0.38123400000000002</v>
      </c>
    </row>
    <row r="139" spans="1:6" x14ac:dyDescent="0.25">
      <c r="A139">
        <v>138</v>
      </c>
      <c r="B139" t="str">
        <f t="shared" si="2"/>
        <v>EEZMDG</v>
      </c>
      <c r="C139" t="s">
        <v>259</v>
      </c>
      <c r="D139" t="s">
        <v>149</v>
      </c>
      <c r="E139">
        <v>56</v>
      </c>
      <c r="F139">
        <v>8997.6034579999996</v>
      </c>
    </row>
    <row r="140" spans="1:6" x14ac:dyDescent="0.25">
      <c r="A140">
        <v>139</v>
      </c>
      <c r="B140" t="str">
        <f t="shared" si="2"/>
        <v>EEZMDV</v>
      </c>
      <c r="C140" t="s">
        <v>259</v>
      </c>
      <c r="D140" t="s">
        <v>150</v>
      </c>
      <c r="E140">
        <v>41</v>
      </c>
      <c r="F140">
        <v>474.93288699999999</v>
      </c>
    </row>
    <row r="141" spans="1:6" x14ac:dyDescent="0.25">
      <c r="A141">
        <v>140</v>
      </c>
      <c r="B141" t="str">
        <f t="shared" si="2"/>
        <v>EEZMEX</v>
      </c>
      <c r="C141" t="s">
        <v>259</v>
      </c>
      <c r="D141" t="s">
        <v>151</v>
      </c>
      <c r="E141">
        <v>249</v>
      </c>
      <c r="F141">
        <v>706577.10460700002</v>
      </c>
    </row>
    <row r="142" spans="1:6" x14ac:dyDescent="0.25">
      <c r="A142">
        <v>141</v>
      </c>
      <c r="B142" t="str">
        <f t="shared" si="2"/>
        <v>EEZMHL</v>
      </c>
      <c r="C142" t="s">
        <v>259</v>
      </c>
      <c r="D142" t="s">
        <v>152</v>
      </c>
      <c r="E142">
        <v>46</v>
      </c>
      <c r="F142">
        <v>5388.3962229999997</v>
      </c>
    </row>
    <row r="143" spans="1:6" x14ac:dyDescent="0.25">
      <c r="A143">
        <v>142</v>
      </c>
      <c r="B143" t="str">
        <f t="shared" si="2"/>
        <v>EEZMLT</v>
      </c>
      <c r="C143" t="s">
        <v>259</v>
      </c>
      <c r="D143" t="s">
        <v>155</v>
      </c>
      <c r="E143">
        <v>13</v>
      </c>
      <c r="F143">
        <v>3495.8661149999998</v>
      </c>
    </row>
    <row r="144" spans="1:6" x14ac:dyDescent="0.25">
      <c r="A144">
        <v>143</v>
      </c>
      <c r="B144" t="str">
        <f t="shared" si="2"/>
        <v>EEZMMR</v>
      </c>
      <c r="C144" t="s">
        <v>259</v>
      </c>
      <c r="D144" t="s">
        <v>156</v>
      </c>
      <c r="E144">
        <v>67</v>
      </c>
      <c r="F144">
        <v>11956.942545</v>
      </c>
    </row>
    <row r="145" spans="1:6" x14ac:dyDescent="0.25">
      <c r="A145">
        <v>144</v>
      </c>
      <c r="B145" t="str">
        <f t="shared" si="2"/>
        <v>EEZMNE</v>
      </c>
      <c r="C145" t="s">
        <v>259</v>
      </c>
      <c r="D145" t="s">
        <v>157</v>
      </c>
      <c r="E145">
        <v>24</v>
      </c>
      <c r="F145">
        <v>10.436510999999999</v>
      </c>
    </row>
    <row r="146" spans="1:6" x14ac:dyDescent="0.25">
      <c r="A146">
        <v>145</v>
      </c>
      <c r="B146" t="str">
        <f t="shared" si="2"/>
        <v>EEZMNP</v>
      </c>
      <c r="C146" t="s">
        <v>259</v>
      </c>
      <c r="D146" t="s">
        <v>159</v>
      </c>
      <c r="E146">
        <v>32</v>
      </c>
      <c r="F146">
        <v>257169.328286</v>
      </c>
    </row>
    <row r="147" spans="1:6" x14ac:dyDescent="0.25">
      <c r="A147">
        <v>146</v>
      </c>
      <c r="B147" t="str">
        <f t="shared" si="2"/>
        <v>EEZMOZ</v>
      </c>
      <c r="C147" t="s">
        <v>259</v>
      </c>
      <c r="D147" t="s">
        <v>160</v>
      </c>
      <c r="E147">
        <v>18</v>
      </c>
      <c r="F147">
        <v>12821.005037000001</v>
      </c>
    </row>
    <row r="148" spans="1:6" x14ac:dyDescent="0.25">
      <c r="A148">
        <v>147</v>
      </c>
      <c r="B148" t="str">
        <f t="shared" si="2"/>
        <v>EEZMRT</v>
      </c>
      <c r="C148" t="s">
        <v>259</v>
      </c>
      <c r="D148" t="s">
        <v>161</v>
      </c>
      <c r="E148">
        <v>3</v>
      </c>
      <c r="F148">
        <v>6479.841488</v>
      </c>
    </row>
    <row r="149" spans="1:6" x14ac:dyDescent="0.25">
      <c r="A149">
        <v>148</v>
      </c>
      <c r="B149" t="str">
        <f t="shared" si="2"/>
        <v>EEZMTQ</v>
      </c>
      <c r="C149" t="s">
        <v>259</v>
      </c>
      <c r="D149" t="s">
        <v>163</v>
      </c>
      <c r="E149">
        <v>185</v>
      </c>
      <c r="F149">
        <v>47772.244251999997</v>
      </c>
    </row>
    <row r="150" spans="1:6" x14ac:dyDescent="0.25">
      <c r="A150">
        <v>149</v>
      </c>
      <c r="B150" t="str">
        <f t="shared" si="2"/>
        <v>EEZMUS</v>
      </c>
      <c r="C150" t="s">
        <v>259</v>
      </c>
      <c r="D150" t="s">
        <v>164</v>
      </c>
      <c r="E150">
        <v>27</v>
      </c>
      <c r="F150">
        <v>49.643811999999997</v>
      </c>
    </row>
    <row r="151" spans="1:6" x14ac:dyDescent="0.25">
      <c r="A151">
        <v>150</v>
      </c>
      <c r="B151" t="str">
        <f t="shared" si="2"/>
        <v>EEZMYS</v>
      </c>
      <c r="C151" t="s">
        <v>259</v>
      </c>
      <c r="D151" t="s">
        <v>166</v>
      </c>
      <c r="E151">
        <v>133</v>
      </c>
      <c r="F151">
        <v>6977.6688430000004</v>
      </c>
    </row>
    <row r="152" spans="1:6" x14ac:dyDescent="0.25">
      <c r="A152">
        <v>151</v>
      </c>
      <c r="B152" t="str">
        <f t="shared" si="2"/>
        <v>EEZMYT</v>
      </c>
      <c r="C152" t="s">
        <v>259</v>
      </c>
      <c r="D152" t="s">
        <v>167</v>
      </c>
      <c r="E152">
        <v>4</v>
      </c>
      <c r="F152">
        <v>68824.676621999999</v>
      </c>
    </row>
    <row r="153" spans="1:6" x14ac:dyDescent="0.25">
      <c r="A153">
        <v>152</v>
      </c>
      <c r="B153" t="str">
        <f t="shared" si="2"/>
        <v>EEZNAM</v>
      </c>
      <c r="C153" t="s">
        <v>259</v>
      </c>
      <c r="D153" t="s">
        <v>168</v>
      </c>
      <c r="E153">
        <v>4</v>
      </c>
      <c r="F153">
        <v>9646.2752070000006</v>
      </c>
    </row>
    <row r="154" spans="1:6" x14ac:dyDescent="0.25">
      <c r="A154">
        <v>153</v>
      </c>
      <c r="B154" t="str">
        <f t="shared" si="2"/>
        <v>EEZNCL</v>
      </c>
      <c r="C154" t="s">
        <v>259</v>
      </c>
      <c r="D154" t="s">
        <v>169</v>
      </c>
      <c r="E154">
        <v>31</v>
      </c>
      <c r="F154">
        <v>1320759.7997339999</v>
      </c>
    </row>
    <row r="155" spans="1:6" x14ac:dyDescent="0.25">
      <c r="A155">
        <v>154</v>
      </c>
      <c r="B155" t="str">
        <f t="shared" si="2"/>
        <v>EEZNFK</v>
      </c>
      <c r="C155" t="s">
        <v>259</v>
      </c>
      <c r="D155" t="s">
        <v>171</v>
      </c>
      <c r="E155">
        <v>4</v>
      </c>
      <c r="F155">
        <v>189084.24507599999</v>
      </c>
    </row>
    <row r="156" spans="1:6" x14ac:dyDescent="0.25">
      <c r="A156">
        <v>155</v>
      </c>
      <c r="B156" t="str">
        <f t="shared" si="2"/>
        <v>EEZNGA</v>
      </c>
      <c r="C156" t="s">
        <v>259</v>
      </c>
      <c r="D156" t="s">
        <v>172</v>
      </c>
      <c r="E156">
        <v>4</v>
      </c>
      <c r="F156">
        <v>30.555978</v>
      </c>
    </row>
    <row r="157" spans="1:6" x14ac:dyDescent="0.25">
      <c r="A157">
        <v>156</v>
      </c>
      <c r="B157" t="str">
        <f t="shared" si="2"/>
        <v>EEZNIC</v>
      </c>
      <c r="C157" t="s">
        <v>259</v>
      </c>
      <c r="D157" t="s">
        <v>173</v>
      </c>
      <c r="E157">
        <v>19</v>
      </c>
      <c r="F157">
        <v>6660.3453120000004</v>
      </c>
    </row>
    <row r="158" spans="1:6" x14ac:dyDescent="0.25">
      <c r="A158">
        <v>157</v>
      </c>
      <c r="B158" t="str">
        <f t="shared" si="2"/>
        <v>EEZNIU</v>
      </c>
      <c r="C158" t="s">
        <v>259</v>
      </c>
      <c r="D158" t="s">
        <v>174</v>
      </c>
      <c r="E158">
        <v>2</v>
      </c>
      <c r="F158">
        <v>36.900174999999997</v>
      </c>
    </row>
    <row r="159" spans="1:6" x14ac:dyDescent="0.25">
      <c r="A159">
        <v>158</v>
      </c>
      <c r="B159" t="str">
        <f t="shared" si="2"/>
        <v>EEZNLD</v>
      </c>
      <c r="C159" t="s">
        <v>259</v>
      </c>
      <c r="D159" t="s">
        <v>175</v>
      </c>
      <c r="E159">
        <v>28</v>
      </c>
      <c r="F159">
        <v>17127.356379000001</v>
      </c>
    </row>
    <row r="160" spans="1:6" x14ac:dyDescent="0.25">
      <c r="A160">
        <v>159</v>
      </c>
      <c r="B160" t="str">
        <f t="shared" si="2"/>
        <v>EEZNOR</v>
      </c>
      <c r="C160" t="s">
        <v>259</v>
      </c>
      <c r="D160" t="s">
        <v>176</v>
      </c>
      <c r="E160">
        <v>1028</v>
      </c>
      <c r="F160">
        <v>7696.9520210000001</v>
      </c>
    </row>
    <row r="161" spans="1:6" x14ac:dyDescent="0.25">
      <c r="A161">
        <v>160</v>
      </c>
      <c r="B161" t="str">
        <f t="shared" si="2"/>
        <v>EEZNZL</v>
      </c>
      <c r="C161" t="s">
        <v>259</v>
      </c>
      <c r="D161" t="s">
        <v>178</v>
      </c>
      <c r="E161">
        <v>1564</v>
      </c>
      <c r="F161">
        <v>1220514.0839269999</v>
      </c>
    </row>
    <row r="162" spans="1:6" x14ac:dyDescent="0.25">
      <c r="A162">
        <v>161</v>
      </c>
      <c r="B162" t="str">
        <f t="shared" si="2"/>
        <v>EEZOMN</v>
      </c>
      <c r="C162" t="s">
        <v>259</v>
      </c>
      <c r="D162" t="s">
        <v>179</v>
      </c>
      <c r="E162">
        <v>8</v>
      </c>
      <c r="F162">
        <v>663.94430899999998</v>
      </c>
    </row>
    <row r="163" spans="1:6" x14ac:dyDescent="0.25">
      <c r="A163">
        <v>162</v>
      </c>
      <c r="B163" t="str">
        <f t="shared" si="2"/>
        <v>EEZPAK</v>
      </c>
      <c r="C163" t="s">
        <v>259</v>
      </c>
      <c r="D163" t="s">
        <v>180</v>
      </c>
      <c r="E163">
        <v>10</v>
      </c>
      <c r="F163">
        <v>1707.39732</v>
      </c>
    </row>
    <row r="164" spans="1:6" x14ac:dyDescent="0.25">
      <c r="A164">
        <v>163</v>
      </c>
      <c r="B164" t="str">
        <f t="shared" si="2"/>
        <v>EEZPAN</v>
      </c>
      <c r="C164" t="s">
        <v>259</v>
      </c>
      <c r="D164" t="s">
        <v>181</v>
      </c>
      <c r="E164">
        <v>19</v>
      </c>
      <c r="F164">
        <v>5593.0833599999996</v>
      </c>
    </row>
    <row r="165" spans="1:6" x14ac:dyDescent="0.25">
      <c r="A165">
        <v>164</v>
      </c>
      <c r="B165" t="str">
        <f t="shared" si="2"/>
        <v>EEZPCN</v>
      </c>
      <c r="C165" t="s">
        <v>259</v>
      </c>
      <c r="D165" t="s">
        <v>182</v>
      </c>
      <c r="E165">
        <v>3</v>
      </c>
      <c r="F165">
        <v>839569.39303599996</v>
      </c>
    </row>
    <row r="166" spans="1:6" x14ac:dyDescent="0.25">
      <c r="A166">
        <v>165</v>
      </c>
      <c r="B166" t="str">
        <f t="shared" si="2"/>
        <v>EEZPER</v>
      </c>
      <c r="C166" t="s">
        <v>259</v>
      </c>
      <c r="D166" t="s">
        <v>183</v>
      </c>
      <c r="E166">
        <v>36</v>
      </c>
      <c r="F166">
        <v>4034.233178</v>
      </c>
    </row>
    <row r="167" spans="1:6" x14ac:dyDescent="0.25">
      <c r="A167">
        <v>166</v>
      </c>
      <c r="B167" t="str">
        <f t="shared" si="2"/>
        <v>EEZPHL</v>
      </c>
      <c r="C167" t="s">
        <v>259</v>
      </c>
      <c r="D167" t="s">
        <v>184</v>
      </c>
      <c r="E167">
        <v>406</v>
      </c>
      <c r="F167">
        <v>21269.583404000001</v>
      </c>
    </row>
    <row r="168" spans="1:6" x14ac:dyDescent="0.25">
      <c r="A168">
        <v>167</v>
      </c>
      <c r="B168" t="str">
        <f t="shared" si="2"/>
        <v>EEZPLW</v>
      </c>
      <c r="C168" t="s">
        <v>259</v>
      </c>
      <c r="D168" t="s">
        <v>185</v>
      </c>
      <c r="E168">
        <v>23</v>
      </c>
      <c r="F168">
        <v>504705.09107800003</v>
      </c>
    </row>
    <row r="169" spans="1:6" x14ac:dyDescent="0.25">
      <c r="A169">
        <v>168</v>
      </c>
      <c r="B169" t="str">
        <f t="shared" si="2"/>
        <v>EEZPNG</v>
      </c>
      <c r="C169" t="s">
        <v>259</v>
      </c>
      <c r="D169" t="s">
        <v>186</v>
      </c>
      <c r="E169">
        <v>36</v>
      </c>
      <c r="F169">
        <v>4585.6521919999996</v>
      </c>
    </row>
    <row r="170" spans="1:6" x14ac:dyDescent="0.25">
      <c r="A170">
        <v>169</v>
      </c>
      <c r="B170" t="str">
        <f t="shared" si="2"/>
        <v>EEZPOL</v>
      </c>
      <c r="C170" t="s">
        <v>259</v>
      </c>
      <c r="D170" t="s">
        <v>187</v>
      </c>
      <c r="E170">
        <v>7</v>
      </c>
      <c r="F170">
        <v>7210.8402079999996</v>
      </c>
    </row>
    <row r="171" spans="1:6" x14ac:dyDescent="0.25">
      <c r="A171">
        <v>170</v>
      </c>
      <c r="B171" t="str">
        <f t="shared" si="2"/>
        <v>EEZPRI</v>
      </c>
      <c r="C171" t="s">
        <v>259</v>
      </c>
      <c r="D171" t="s">
        <v>188</v>
      </c>
      <c r="E171">
        <v>103</v>
      </c>
      <c r="F171">
        <v>3077.9283770000002</v>
      </c>
    </row>
    <row r="172" spans="1:6" x14ac:dyDescent="0.25">
      <c r="A172">
        <v>171</v>
      </c>
      <c r="B172" t="str">
        <f t="shared" si="2"/>
        <v>EEZPRK</v>
      </c>
      <c r="C172" t="s">
        <v>259</v>
      </c>
      <c r="D172" t="s">
        <v>189</v>
      </c>
      <c r="E172">
        <v>4</v>
      </c>
      <c r="F172">
        <v>25.611910999999999</v>
      </c>
    </row>
    <row r="173" spans="1:6" x14ac:dyDescent="0.25">
      <c r="A173">
        <v>172</v>
      </c>
      <c r="B173" t="str">
        <f t="shared" si="2"/>
        <v>EEZPRT</v>
      </c>
      <c r="C173" t="s">
        <v>259</v>
      </c>
      <c r="D173" t="s">
        <v>190</v>
      </c>
      <c r="E173">
        <v>90</v>
      </c>
      <c r="F173">
        <v>72368.275695999997</v>
      </c>
    </row>
    <row r="174" spans="1:6" x14ac:dyDescent="0.25">
      <c r="A174">
        <v>173</v>
      </c>
      <c r="B174" t="str">
        <f t="shared" si="2"/>
        <v>EEZPYF</v>
      </c>
      <c r="C174" t="s">
        <v>259</v>
      </c>
      <c r="D174" t="s">
        <v>193</v>
      </c>
      <c r="E174">
        <v>9</v>
      </c>
      <c r="F174">
        <v>206.943116</v>
      </c>
    </row>
    <row r="175" spans="1:6" x14ac:dyDescent="0.25">
      <c r="A175">
        <v>174</v>
      </c>
      <c r="B175" t="str">
        <f t="shared" si="2"/>
        <v>EEZQAT</v>
      </c>
      <c r="C175" t="s">
        <v>259</v>
      </c>
      <c r="D175" t="s">
        <v>194</v>
      </c>
      <c r="E175">
        <v>3</v>
      </c>
      <c r="F175">
        <v>538.14257699999996</v>
      </c>
    </row>
    <row r="176" spans="1:6" x14ac:dyDescent="0.25">
      <c r="A176">
        <v>175</v>
      </c>
      <c r="B176" t="str">
        <f t="shared" si="2"/>
        <v>EEZREU</v>
      </c>
      <c r="C176" t="s">
        <v>259</v>
      </c>
      <c r="D176" t="s">
        <v>195</v>
      </c>
      <c r="E176">
        <v>40</v>
      </c>
      <c r="F176">
        <v>40.854526999999997</v>
      </c>
    </row>
    <row r="177" spans="1:6" x14ac:dyDescent="0.25">
      <c r="A177">
        <v>176</v>
      </c>
      <c r="B177" t="str">
        <f t="shared" si="2"/>
        <v>EEZROU</v>
      </c>
      <c r="C177" t="s">
        <v>259</v>
      </c>
      <c r="D177" t="s">
        <v>196</v>
      </c>
      <c r="E177">
        <v>8</v>
      </c>
      <c r="F177">
        <v>6865.6049720000001</v>
      </c>
    </row>
    <row r="178" spans="1:6" x14ac:dyDescent="0.25">
      <c r="A178">
        <v>177</v>
      </c>
      <c r="B178" t="str">
        <f t="shared" si="2"/>
        <v>EEZRUS</v>
      </c>
      <c r="C178" t="s">
        <v>259</v>
      </c>
      <c r="D178" t="s">
        <v>197</v>
      </c>
      <c r="E178">
        <v>271</v>
      </c>
      <c r="F178">
        <v>225846.43366099999</v>
      </c>
    </row>
    <row r="179" spans="1:6" x14ac:dyDescent="0.25">
      <c r="A179">
        <v>178</v>
      </c>
      <c r="B179" t="str">
        <f t="shared" si="2"/>
        <v>EEZSAU</v>
      </c>
      <c r="C179" t="s">
        <v>259</v>
      </c>
      <c r="D179" t="s">
        <v>199</v>
      </c>
      <c r="E179">
        <v>7</v>
      </c>
      <c r="F179">
        <v>5495.1699019999996</v>
      </c>
    </row>
    <row r="180" spans="1:6" x14ac:dyDescent="0.25">
      <c r="A180">
        <v>179</v>
      </c>
      <c r="B180" t="str">
        <f t="shared" si="2"/>
        <v>EEZSDN</v>
      </c>
      <c r="C180" t="s">
        <v>259</v>
      </c>
      <c r="D180" t="s">
        <v>200</v>
      </c>
      <c r="E180">
        <v>3</v>
      </c>
      <c r="F180">
        <v>10661.926754</v>
      </c>
    </row>
    <row r="181" spans="1:6" x14ac:dyDescent="0.25">
      <c r="A181">
        <v>180</v>
      </c>
      <c r="B181" t="str">
        <f t="shared" si="2"/>
        <v>EEZSEN</v>
      </c>
      <c r="C181" t="s">
        <v>259</v>
      </c>
      <c r="D181" t="s">
        <v>201</v>
      </c>
      <c r="E181">
        <v>10</v>
      </c>
      <c r="F181">
        <v>1766.034803</v>
      </c>
    </row>
    <row r="182" spans="1:6" x14ac:dyDescent="0.25">
      <c r="A182">
        <v>181</v>
      </c>
      <c r="B182" t="str">
        <f t="shared" si="2"/>
        <v>EEZSGP</v>
      </c>
      <c r="C182" t="s">
        <v>259</v>
      </c>
      <c r="D182" t="s">
        <v>202</v>
      </c>
      <c r="E182">
        <v>1</v>
      </c>
      <c r="F182">
        <v>0.100552</v>
      </c>
    </row>
    <row r="183" spans="1:6" x14ac:dyDescent="0.25">
      <c r="A183">
        <v>182</v>
      </c>
      <c r="B183" t="str">
        <f t="shared" si="2"/>
        <v>EEZSGS</v>
      </c>
      <c r="C183" t="s">
        <v>259</v>
      </c>
      <c r="D183" t="s">
        <v>203</v>
      </c>
      <c r="E183">
        <v>1</v>
      </c>
      <c r="F183">
        <v>1063047.6005269999</v>
      </c>
    </row>
    <row r="184" spans="1:6" x14ac:dyDescent="0.25">
      <c r="A184">
        <v>183</v>
      </c>
      <c r="B184" t="str">
        <f t="shared" si="2"/>
        <v>EEZSHN</v>
      </c>
      <c r="C184" t="s">
        <v>259</v>
      </c>
      <c r="D184" t="s">
        <v>204</v>
      </c>
      <c r="E184">
        <v>7</v>
      </c>
      <c r="F184">
        <v>451264.16353299998</v>
      </c>
    </row>
    <row r="185" spans="1:6" x14ac:dyDescent="0.25">
      <c r="A185">
        <v>184</v>
      </c>
      <c r="B185" t="str">
        <f t="shared" si="2"/>
        <v>EEZSJM</v>
      </c>
      <c r="C185" t="s">
        <v>259</v>
      </c>
      <c r="D185" t="s">
        <v>205</v>
      </c>
      <c r="E185">
        <v>20</v>
      </c>
      <c r="F185">
        <v>82726.385836999994</v>
      </c>
    </row>
    <row r="186" spans="1:6" x14ac:dyDescent="0.25">
      <c r="A186">
        <v>185</v>
      </c>
      <c r="B186" t="str">
        <f t="shared" si="2"/>
        <v>EEZSLB</v>
      </c>
      <c r="C186" t="s">
        <v>259</v>
      </c>
      <c r="D186" t="s">
        <v>206</v>
      </c>
      <c r="E186">
        <v>77</v>
      </c>
      <c r="F186">
        <v>1900.4383319999999</v>
      </c>
    </row>
    <row r="187" spans="1:6" x14ac:dyDescent="0.25">
      <c r="A187">
        <v>186</v>
      </c>
      <c r="B187" t="str">
        <f t="shared" si="2"/>
        <v>EEZSLE</v>
      </c>
      <c r="C187" t="s">
        <v>259</v>
      </c>
      <c r="D187" t="s">
        <v>207</v>
      </c>
      <c r="E187">
        <v>8</v>
      </c>
      <c r="F187">
        <v>862.533186</v>
      </c>
    </row>
    <row r="188" spans="1:6" x14ac:dyDescent="0.25">
      <c r="A188">
        <v>187</v>
      </c>
      <c r="B188" t="str">
        <f t="shared" si="2"/>
        <v>EEZSLV</v>
      </c>
      <c r="C188" t="s">
        <v>259</v>
      </c>
      <c r="D188" t="s">
        <v>208</v>
      </c>
      <c r="E188">
        <v>4</v>
      </c>
      <c r="F188">
        <v>664.79950599999995</v>
      </c>
    </row>
    <row r="189" spans="1:6" x14ac:dyDescent="0.25">
      <c r="A189">
        <v>188</v>
      </c>
      <c r="B189" t="str">
        <f t="shared" si="2"/>
        <v>EEZSPM</v>
      </c>
      <c r="C189" t="s">
        <v>259</v>
      </c>
      <c r="D189" t="s">
        <v>209</v>
      </c>
      <c r="E189">
        <v>5</v>
      </c>
      <c r="F189">
        <v>7.0218509999999998</v>
      </c>
    </row>
    <row r="190" spans="1:6" x14ac:dyDescent="0.25">
      <c r="A190">
        <v>189</v>
      </c>
      <c r="B190" t="str">
        <f t="shared" si="2"/>
        <v>EEZSTP</v>
      </c>
      <c r="C190" t="s">
        <v>259</v>
      </c>
      <c r="D190" t="s">
        <v>212</v>
      </c>
      <c r="E190">
        <v>6</v>
      </c>
      <c r="F190">
        <v>35.280222000000002</v>
      </c>
    </row>
    <row r="191" spans="1:6" x14ac:dyDescent="0.25">
      <c r="A191">
        <v>190</v>
      </c>
      <c r="B191" t="str">
        <f t="shared" si="2"/>
        <v>EEZSUR</v>
      </c>
      <c r="C191" t="s">
        <v>259</v>
      </c>
      <c r="D191" t="s">
        <v>213</v>
      </c>
      <c r="E191">
        <v>5</v>
      </c>
      <c r="F191">
        <v>1980.9292089999999</v>
      </c>
    </row>
    <row r="192" spans="1:6" x14ac:dyDescent="0.25">
      <c r="A192">
        <v>191</v>
      </c>
      <c r="B192" t="str">
        <f t="shared" si="2"/>
        <v>EEZSVN</v>
      </c>
      <c r="C192" t="s">
        <v>259</v>
      </c>
      <c r="D192" t="s">
        <v>215</v>
      </c>
      <c r="E192">
        <v>6</v>
      </c>
      <c r="F192">
        <v>396.99803100000003</v>
      </c>
    </row>
    <row r="193" spans="1:6" x14ac:dyDescent="0.25">
      <c r="A193">
        <v>192</v>
      </c>
      <c r="B193" t="str">
        <f t="shared" si="2"/>
        <v>EEZSWE</v>
      </c>
      <c r="C193" t="s">
        <v>259</v>
      </c>
      <c r="D193" t="s">
        <v>216</v>
      </c>
      <c r="E193">
        <v>1404</v>
      </c>
      <c r="F193">
        <v>23523.847017</v>
      </c>
    </row>
    <row r="194" spans="1:6" x14ac:dyDescent="0.25">
      <c r="A194">
        <v>193</v>
      </c>
      <c r="B194" t="str">
        <f t="shared" ref="B194:B257" si="3">C194&amp;D194</f>
        <v>EEZSXM</v>
      </c>
      <c r="C194" t="s">
        <v>259</v>
      </c>
      <c r="D194" t="s">
        <v>218</v>
      </c>
      <c r="E194">
        <v>1</v>
      </c>
      <c r="F194">
        <v>16.762905</v>
      </c>
    </row>
    <row r="195" spans="1:6" x14ac:dyDescent="0.25">
      <c r="A195">
        <v>194</v>
      </c>
      <c r="B195" t="str">
        <f t="shared" si="3"/>
        <v>EEZSYC</v>
      </c>
      <c r="C195" t="s">
        <v>259</v>
      </c>
      <c r="D195" t="s">
        <v>219</v>
      </c>
      <c r="E195">
        <v>15</v>
      </c>
      <c r="F195">
        <v>484.080127</v>
      </c>
    </row>
    <row r="196" spans="1:6" x14ac:dyDescent="0.25">
      <c r="A196">
        <v>195</v>
      </c>
      <c r="B196" t="str">
        <f t="shared" si="3"/>
        <v>EEZSYR</v>
      </c>
      <c r="C196" t="s">
        <v>259</v>
      </c>
      <c r="D196" t="s">
        <v>220</v>
      </c>
      <c r="E196">
        <v>1</v>
      </c>
      <c r="F196">
        <v>25.201794</v>
      </c>
    </row>
    <row r="197" spans="1:6" x14ac:dyDescent="0.25">
      <c r="A197">
        <v>196</v>
      </c>
      <c r="B197" t="str">
        <f t="shared" si="3"/>
        <v>EEZTCA</v>
      </c>
      <c r="C197" t="s">
        <v>259</v>
      </c>
      <c r="D197" t="s">
        <v>221</v>
      </c>
      <c r="E197">
        <v>27</v>
      </c>
      <c r="F197">
        <v>149.80389500000001</v>
      </c>
    </row>
    <row r="198" spans="1:6" x14ac:dyDescent="0.25">
      <c r="A198">
        <v>197</v>
      </c>
      <c r="B198" t="str">
        <f t="shared" si="3"/>
        <v>EEZTGO</v>
      </c>
      <c r="C198" t="s">
        <v>259</v>
      </c>
      <c r="D198" t="s">
        <v>223</v>
      </c>
      <c r="E198">
        <v>1</v>
      </c>
      <c r="F198">
        <v>30.987413</v>
      </c>
    </row>
    <row r="199" spans="1:6" x14ac:dyDescent="0.25">
      <c r="A199">
        <v>198</v>
      </c>
      <c r="B199" t="str">
        <f t="shared" si="3"/>
        <v>EEZTHA</v>
      </c>
      <c r="C199" t="s">
        <v>259</v>
      </c>
      <c r="D199" t="s">
        <v>224</v>
      </c>
      <c r="E199">
        <v>55</v>
      </c>
      <c r="F199">
        <v>5773.7986000000001</v>
      </c>
    </row>
    <row r="200" spans="1:6" x14ac:dyDescent="0.25">
      <c r="A200">
        <v>199</v>
      </c>
      <c r="B200" t="str">
        <f t="shared" si="3"/>
        <v>EEZTKL</v>
      </c>
      <c r="C200" t="s">
        <v>259</v>
      </c>
      <c r="D200" t="s">
        <v>226</v>
      </c>
      <c r="E200">
        <v>3</v>
      </c>
      <c r="F200">
        <v>9.5106359999999999</v>
      </c>
    </row>
    <row r="201" spans="1:6" x14ac:dyDescent="0.25">
      <c r="A201">
        <v>200</v>
      </c>
      <c r="B201" t="str">
        <f t="shared" si="3"/>
        <v>EEZTKM</v>
      </c>
      <c r="C201" t="s">
        <v>259</v>
      </c>
      <c r="D201" t="s">
        <v>227</v>
      </c>
      <c r="E201">
        <v>2</v>
      </c>
      <c r="F201">
        <v>2331.6876390000002</v>
      </c>
    </row>
    <row r="202" spans="1:6" x14ac:dyDescent="0.25">
      <c r="A202">
        <v>201</v>
      </c>
      <c r="B202" t="str">
        <f t="shared" si="3"/>
        <v>EEZTLS</v>
      </c>
      <c r="C202" t="s">
        <v>259</v>
      </c>
      <c r="D202" t="s">
        <v>228</v>
      </c>
      <c r="E202">
        <v>7</v>
      </c>
      <c r="F202">
        <v>584.111268</v>
      </c>
    </row>
    <row r="203" spans="1:6" x14ac:dyDescent="0.25">
      <c r="A203">
        <v>202</v>
      </c>
      <c r="B203" t="str">
        <f t="shared" si="3"/>
        <v>EEZTON</v>
      </c>
      <c r="C203" t="s">
        <v>259</v>
      </c>
      <c r="D203" t="s">
        <v>229</v>
      </c>
      <c r="E203">
        <v>15</v>
      </c>
      <c r="F203">
        <v>10055.159911000001</v>
      </c>
    </row>
    <row r="204" spans="1:6" x14ac:dyDescent="0.25">
      <c r="A204">
        <v>203</v>
      </c>
      <c r="B204" t="str">
        <f t="shared" si="3"/>
        <v>EEZTTO</v>
      </c>
      <c r="C204" t="s">
        <v>259</v>
      </c>
      <c r="D204" t="s">
        <v>230</v>
      </c>
      <c r="E204">
        <v>7</v>
      </c>
      <c r="F204">
        <v>37.072083999999997</v>
      </c>
    </row>
    <row r="205" spans="1:6" x14ac:dyDescent="0.25">
      <c r="A205">
        <v>204</v>
      </c>
      <c r="B205" t="str">
        <f t="shared" si="3"/>
        <v>EEZTUN</v>
      </c>
      <c r="C205" t="s">
        <v>259</v>
      </c>
      <c r="D205" t="s">
        <v>231</v>
      </c>
      <c r="E205">
        <v>42</v>
      </c>
      <c r="F205">
        <v>1042.360899</v>
      </c>
    </row>
    <row r="206" spans="1:6" x14ac:dyDescent="0.25">
      <c r="A206">
        <v>205</v>
      </c>
      <c r="B206" t="str">
        <f t="shared" si="3"/>
        <v>EEZTUR</v>
      </c>
      <c r="C206" t="s">
        <v>259</v>
      </c>
      <c r="D206" t="s">
        <v>232</v>
      </c>
      <c r="E206">
        <v>5</v>
      </c>
      <c r="F206">
        <v>270.18271299999998</v>
      </c>
    </row>
    <row r="207" spans="1:6" x14ac:dyDescent="0.25">
      <c r="A207">
        <v>206</v>
      </c>
      <c r="B207" t="str">
        <f t="shared" si="3"/>
        <v>EEZTUV</v>
      </c>
      <c r="C207" t="s">
        <v>259</v>
      </c>
      <c r="D207" t="s">
        <v>233</v>
      </c>
      <c r="E207">
        <v>4</v>
      </c>
      <c r="F207">
        <v>60.359236000000003</v>
      </c>
    </row>
    <row r="208" spans="1:6" x14ac:dyDescent="0.25">
      <c r="A208">
        <v>207</v>
      </c>
      <c r="B208" t="str">
        <f t="shared" si="3"/>
        <v>EEZTWN</v>
      </c>
      <c r="C208" t="s">
        <v>259</v>
      </c>
      <c r="D208" t="s">
        <v>234</v>
      </c>
      <c r="E208">
        <v>75</v>
      </c>
      <c r="F208">
        <v>3846.4854489999998</v>
      </c>
    </row>
    <row r="209" spans="1:6" x14ac:dyDescent="0.25">
      <c r="A209">
        <v>208</v>
      </c>
      <c r="B209" t="str">
        <f t="shared" si="3"/>
        <v>EEZTZA</v>
      </c>
      <c r="C209" t="s">
        <v>259</v>
      </c>
      <c r="D209" t="s">
        <v>235</v>
      </c>
      <c r="E209">
        <v>98</v>
      </c>
      <c r="F209">
        <v>7329.1840860000002</v>
      </c>
    </row>
    <row r="210" spans="1:6" x14ac:dyDescent="0.25">
      <c r="A210">
        <v>209</v>
      </c>
      <c r="B210" t="str">
        <f t="shared" si="3"/>
        <v>EEZUKR</v>
      </c>
      <c r="C210" t="s">
        <v>259</v>
      </c>
      <c r="D210" t="s">
        <v>237</v>
      </c>
      <c r="E210">
        <v>53</v>
      </c>
      <c r="F210">
        <v>4606.1253299999998</v>
      </c>
    </row>
    <row r="211" spans="1:6" x14ac:dyDescent="0.25">
      <c r="A211">
        <v>210</v>
      </c>
      <c r="B211" t="str">
        <f t="shared" si="3"/>
        <v>EEZUMI</v>
      </c>
      <c r="C211" t="s">
        <v>259</v>
      </c>
      <c r="D211" t="s">
        <v>238</v>
      </c>
      <c r="E211">
        <v>8</v>
      </c>
      <c r="F211">
        <v>1275308.4608179999</v>
      </c>
    </row>
    <row r="212" spans="1:6" x14ac:dyDescent="0.25">
      <c r="A212">
        <v>211</v>
      </c>
      <c r="B212" t="str">
        <f t="shared" si="3"/>
        <v>EEZURY</v>
      </c>
      <c r="C212" t="s">
        <v>259</v>
      </c>
      <c r="D212" t="s">
        <v>239</v>
      </c>
      <c r="E212">
        <v>8</v>
      </c>
      <c r="F212">
        <v>931.54995899999994</v>
      </c>
    </row>
    <row r="213" spans="1:6" x14ac:dyDescent="0.25">
      <c r="A213">
        <v>212</v>
      </c>
      <c r="B213" t="str">
        <f t="shared" si="3"/>
        <v>EEZUSA</v>
      </c>
      <c r="C213" t="s">
        <v>259</v>
      </c>
      <c r="D213" t="s">
        <v>240</v>
      </c>
      <c r="E213">
        <v>10671</v>
      </c>
      <c r="F213">
        <v>3522310.0561910002</v>
      </c>
    </row>
    <row r="214" spans="1:6" x14ac:dyDescent="0.25">
      <c r="A214">
        <v>213</v>
      </c>
      <c r="B214" t="str">
        <f t="shared" si="3"/>
        <v>EEZVCT</v>
      </c>
      <c r="C214" t="s">
        <v>259</v>
      </c>
      <c r="D214" t="s">
        <v>242</v>
      </c>
      <c r="E214">
        <v>19</v>
      </c>
      <c r="F214">
        <v>80.358739</v>
      </c>
    </row>
    <row r="215" spans="1:6" x14ac:dyDescent="0.25">
      <c r="A215">
        <v>214</v>
      </c>
      <c r="B215" t="str">
        <f t="shared" si="3"/>
        <v>EEZVEN</v>
      </c>
      <c r="C215" t="s">
        <v>259</v>
      </c>
      <c r="D215" t="s">
        <v>243</v>
      </c>
      <c r="E215">
        <v>23</v>
      </c>
      <c r="F215">
        <v>16499.899304999999</v>
      </c>
    </row>
    <row r="216" spans="1:6" x14ac:dyDescent="0.25">
      <c r="A216">
        <v>215</v>
      </c>
      <c r="B216" t="str">
        <f t="shared" si="3"/>
        <v>EEZVGB</v>
      </c>
      <c r="C216" t="s">
        <v>259</v>
      </c>
      <c r="D216" t="s">
        <v>244</v>
      </c>
      <c r="E216">
        <v>17</v>
      </c>
      <c r="F216">
        <v>3.3143280000000002</v>
      </c>
    </row>
    <row r="217" spans="1:6" x14ac:dyDescent="0.25">
      <c r="A217">
        <v>216</v>
      </c>
      <c r="B217" t="str">
        <f t="shared" si="3"/>
        <v>EEZVIR</v>
      </c>
      <c r="C217" t="s">
        <v>259</v>
      </c>
      <c r="D217" t="s">
        <v>245</v>
      </c>
      <c r="E217">
        <v>22</v>
      </c>
      <c r="F217">
        <v>306.27874400000002</v>
      </c>
    </row>
    <row r="218" spans="1:6" x14ac:dyDescent="0.25">
      <c r="A218">
        <v>217</v>
      </c>
      <c r="B218" t="str">
        <f t="shared" si="3"/>
        <v>EEZVNM</v>
      </c>
      <c r="C218" t="s">
        <v>259</v>
      </c>
      <c r="D218" t="s">
        <v>246</v>
      </c>
      <c r="E218">
        <v>79</v>
      </c>
      <c r="F218">
        <v>3630.2560199999998</v>
      </c>
    </row>
    <row r="219" spans="1:6" x14ac:dyDescent="0.25">
      <c r="A219">
        <v>218</v>
      </c>
      <c r="B219" t="str">
        <f t="shared" si="3"/>
        <v>EEZVUT</v>
      </c>
      <c r="C219" t="s">
        <v>259</v>
      </c>
      <c r="D219" t="s">
        <v>247</v>
      </c>
      <c r="E219">
        <v>9</v>
      </c>
      <c r="F219">
        <v>47.509860000000003</v>
      </c>
    </row>
    <row r="220" spans="1:6" x14ac:dyDescent="0.25">
      <c r="A220">
        <v>219</v>
      </c>
      <c r="B220" t="str">
        <f t="shared" si="3"/>
        <v>EEZWSM</v>
      </c>
      <c r="C220" t="s">
        <v>259</v>
      </c>
      <c r="D220" t="s">
        <v>249</v>
      </c>
      <c r="E220">
        <v>48</v>
      </c>
      <c r="F220">
        <v>114.84705200000001</v>
      </c>
    </row>
    <row r="221" spans="1:6" x14ac:dyDescent="0.25">
      <c r="A221">
        <v>220</v>
      </c>
      <c r="B221" t="str">
        <f t="shared" si="3"/>
        <v>EEZYEM</v>
      </c>
      <c r="C221" t="s">
        <v>259</v>
      </c>
      <c r="D221" t="s">
        <v>250</v>
      </c>
      <c r="E221">
        <v>6</v>
      </c>
      <c r="F221">
        <v>2562.3683169999999</v>
      </c>
    </row>
    <row r="222" spans="1:6" x14ac:dyDescent="0.25">
      <c r="A222">
        <v>221</v>
      </c>
      <c r="B222" t="str">
        <f t="shared" si="3"/>
        <v>EEZZAF</v>
      </c>
      <c r="C222" t="s">
        <v>259</v>
      </c>
      <c r="D222" t="s">
        <v>251</v>
      </c>
      <c r="E222">
        <v>151</v>
      </c>
      <c r="F222">
        <v>174765.92924699999</v>
      </c>
    </row>
    <row r="223" spans="1:6" x14ac:dyDescent="0.25">
      <c r="A223">
        <v>222</v>
      </c>
      <c r="B223" t="str">
        <f t="shared" si="3"/>
        <v>LandABNJ</v>
      </c>
      <c r="C223" t="s">
        <v>260</v>
      </c>
      <c r="D223" t="s">
        <v>9</v>
      </c>
      <c r="E223">
        <v>10</v>
      </c>
      <c r="F223">
        <v>545360.52216299996</v>
      </c>
    </row>
    <row r="224" spans="1:6" x14ac:dyDescent="0.25">
      <c r="A224">
        <v>223</v>
      </c>
      <c r="B224" t="str">
        <f t="shared" si="3"/>
        <v>LandABW</v>
      </c>
      <c r="C224" t="s">
        <v>260</v>
      </c>
      <c r="D224" t="s">
        <v>10</v>
      </c>
      <c r="E224">
        <v>4</v>
      </c>
      <c r="F224">
        <v>35.833832999999998</v>
      </c>
    </row>
    <row r="225" spans="1:6" x14ac:dyDescent="0.25">
      <c r="A225">
        <v>224</v>
      </c>
      <c r="B225" t="str">
        <f t="shared" si="3"/>
        <v>LandAFG</v>
      </c>
      <c r="C225" t="s">
        <v>260</v>
      </c>
      <c r="D225" t="s">
        <v>11</v>
      </c>
      <c r="E225">
        <v>2</v>
      </c>
      <c r="F225">
        <v>673.16061999999999</v>
      </c>
    </row>
    <row r="226" spans="1:6" x14ac:dyDescent="0.25">
      <c r="A226">
        <v>225</v>
      </c>
      <c r="B226" t="str">
        <f t="shared" si="3"/>
        <v>LandAGO</v>
      </c>
      <c r="C226" t="s">
        <v>260</v>
      </c>
      <c r="D226" t="s">
        <v>12</v>
      </c>
      <c r="E226">
        <v>19</v>
      </c>
      <c r="F226">
        <v>87506.592558000004</v>
      </c>
    </row>
    <row r="227" spans="1:6" x14ac:dyDescent="0.25">
      <c r="A227">
        <v>226</v>
      </c>
      <c r="B227" t="str">
        <f t="shared" si="3"/>
        <v>LandAIA</v>
      </c>
      <c r="C227" t="s">
        <v>260</v>
      </c>
      <c r="D227" t="s">
        <v>13</v>
      </c>
      <c r="E227">
        <v>5</v>
      </c>
      <c r="F227">
        <v>6.274311</v>
      </c>
    </row>
    <row r="228" spans="1:6" x14ac:dyDescent="0.25">
      <c r="A228">
        <v>227</v>
      </c>
      <c r="B228" t="str">
        <f t="shared" si="3"/>
        <v>LandALA</v>
      </c>
      <c r="C228" t="s">
        <v>260</v>
      </c>
      <c r="D228" t="s">
        <v>14</v>
      </c>
      <c r="E228">
        <v>144</v>
      </c>
      <c r="F228">
        <v>41.035615</v>
      </c>
    </row>
    <row r="229" spans="1:6" x14ac:dyDescent="0.25">
      <c r="A229">
        <v>228</v>
      </c>
      <c r="B229" t="str">
        <f t="shared" si="3"/>
        <v>LandALB</v>
      </c>
      <c r="C229" t="s">
        <v>260</v>
      </c>
      <c r="D229" t="s">
        <v>15</v>
      </c>
      <c r="E229">
        <v>71</v>
      </c>
      <c r="F229">
        <v>5098.51667</v>
      </c>
    </row>
    <row r="230" spans="1:6" x14ac:dyDescent="0.25">
      <c r="A230">
        <v>229</v>
      </c>
      <c r="B230" t="str">
        <f t="shared" si="3"/>
        <v>LandAND</v>
      </c>
      <c r="C230" t="s">
        <v>260</v>
      </c>
      <c r="D230" t="s">
        <v>16</v>
      </c>
      <c r="E230">
        <v>17</v>
      </c>
      <c r="F230">
        <v>126.12030799999999</v>
      </c>
    </row>
    <row r="231" spans="1:6" x14ac:dyDescent="0.25">
      <c r="A231">
        <v>230</v>
      </c>
      <c r="B231" t="str">
        <f t="shared" si="3"/>
        <v>LandARE</v>
      </c>
      <c r="C231" t="s">
        <v>260</v>
      </c>
      <c r="D231" t="s">
        <v>17</v>
      </c>
      <c r="E231">
        <v>41</v>
      </c>
      <c r="F231">
        <v>12733.921783</v>
      </c>
    </row>
    <row r="232" spans="1:6" x14ac:dyDescent="0.25">
      <c r="A232">
        <v>231</v>
      </c>
      <c r="B232" t="str">
        <f t="shared" si="3"/>
        <v>LandARG</v>
      </c>
      <c r="C232" t="s">
        <v>260</v>
      </c>
      <c r="D232" t="s">
        <v>18</v>
      </c>
      <c r="E232">
        <v>419</v>
      </c>
      <c r="F232">
        <v>235364.555628</v>
      </c>
    </row>
    <row r="233" spans="1:6" x14ac:dyDescent="0.25">
      <c r="A233">
        <v>232</v>
      </c>
      <c r="B233" t="str">
        <f t="shared" si="3"/>
        <v>LandARM</v>
      </c>
      <c r="C233" t="s">
        <v>260</v>
      </c>
      <c r="D233" t="s">
        <v>19</v>
      </c>
      <c r="E233">
        <v>100</v>
      </c>
      <c r="F233">
        <v>6860.4464710000002</v>
      </c>
    </row>
    <row r="234" spans="1:6" x14ac:dyDescent="0.25">
      <c r="A234">
        <v>233</v>
      </c>
      <c r="B234" t="str">
        <f t="shared" si="3"/>
        <v>LandASM</v>
      </c>
      <c r="C234" t="s">
        <v>260</v>
      </c>
      <c r="D234" t="s">
        <v>20</v>
      </c>
      <c r="E234">
        <v>15</v>
      </c>
      <c r="F234">
        <v>33.370564999999999</v>
      </c>
    </row>
    <row r="235" spans="1:6" x14ac:dyDescent="0.25">
      <c r="A235">
        <v>234</v>
      </c>
      <c r="B235" t="str">
        <f t="shared" si="3"/>
        <v>LandATA</v>
      </c>
      <c r="C235" t="s">
        <v>260</v>
      </c>
      <c r="D235" t="s">
        <v>21</v>
      </c>
      <c r="E235">
        <v>77</v>
      </c>
      <c r="F235">
        <v>1135.4404070000001</v>
      </c>
    </row>
    <row r="236" spans="1:6" x14ac:dyDescent="0.25">
      <c r="A236">
        <v>235</v>
      </c>
      <c r="B236" t="str">
        <f t="shared" si="3"/>
        <v>LandATF</v>
      </c>
      <c r="C236" t="s">
        <v>260</v>
      </c>
      <c r="D236" t="s">
        <v>22</v>
      </c>
      <c r="E236">
        <v>6</v>
      </c>
      <c r="F236">
        <v>7851.080046</v>
      </c>
    </row>
    <row r="237" spans="1:6" x14ac:dyDescent="0.25">
      <c r="A237">
        <v>236</v>
      </c>
      <c r="B237" t="str">
        <f t="shared" si="3"/>
        <v>LandATG</v>
      </c>
      <c r="C237" t="s">
        <v>260</v>
      </c>
      <c r="D237" t="s">
        <v>23</v>
      </c>
      <c r="E237">
        <v>5</v>
      </c>
      <c r="F237">
        <v>84.536219000000003</v>
      </c>
    </row>
    <row r="238" spans="1:6" x14ac:dyDescent="0.25">
      <c r="A238">
        <v>237</v>
      </c>
      <c r="B238" t="str">
        <f t="shared" si="3"/>
        <v>LandAUS</v>
      </c>
      <c r="C238" t="s">
        <v>260</v>
      </c>
      <c r="D238" t="s">
        <v>24</v>
      </c>
      <c r="E238">
        <v>22052</v>
      </c>
      <c r="F238">
        <v>1487679.4479779999</v>
      </c>
    </row>
    <row r="239" spans="1:6" x14ac:dyDescent="0.25">
      <c r="A239">
        <v>238</v>
      </c>
      <c r="B239" t="str">
        <f t="shared" si="3"/>
        <v>LandAUT</v>
      </c>
      <c r="C239" t="s">
        <v>260</v>
      </c>
      <c r="D239" t="s">
        <v>25</v>
      </c>
      <c r="E239">
        <v>2305</v>
      </c>
      <c r="F239">
        <v>23829.387898000001</v>
      </c>
    </row>
    <row r="240" spans="1:6" x14ac:dyDescent="0.25">
      <c r="A240">
        <v>239</v>
      </c>
      <c r="B240" t="str">
        <f t="shared" si="3"/>
        <v>LandAZE</v>
      </c>
      <c r="C240" t="s">
        <v>260</v>
      </c>
      <c r="D240" t="s">
        <v>26</v>
      </c>
      <c r="E240">
        <v>58</v>
      </c>
      <c r="F240">
        <v>8798.3508089999996</v>
      </c>
    </row>
    <row r="241" spans="1:6" x14ac:dyDescent="0.25">
      <c r="A241">
        <v>240</v>
      </c>
      <c r="B241" t="str">
        <f t="shared" si="3"/>
        <v>LandBDI</v>
      </c>
      <c r="C241" t="s">
        <v>260</v>
      </c>
      <c r="D241" t="s">
        <v>27</v>
      </c>
      <c r="E241">
        <v>39</v>
      </c>
      <c r="F241">
        <v>2065.705661</v>
      </c>
    </row>
    <row r="242" spans="1:6" x14ac:dyDescent="0.25">
      <c r="A242">
        <v>241</v>
      </c>
      <c r="B242" t="str">
        <f t="shared" si="3"/>
        <v>LandBEL</v>
      </c>
      <c r="C242" t="s">
        <v>260</v>
      </c>
      <c r="D242" t="s">
        <v>28</v>
      </c>
      <c r="E242">
        <v>8007</v>
      </c>
      <c r="F242">
        <v>7634.0459140000003</v>
      </c>
    </row>
    <row r="243" spans="1:6" x14ac:dyDescent="0.25">
      <c r="A243">
        <v>242</v>
      </c>
      <c r="B243" t="str">
        <f t="shared" si="3"/>
        <v>LandBEN</v>
      </c>
      <c r="C243" t="s">
        <v>260</v>
      </c>
      <c r="D243" t="s">
        <v>29</v>
      </c>
      <c r="E243">
        <v>60</v>
      </c>
      <c r="F243">
        <v>34369.002635999997</v>
      </c>
    </row>
    <row r="244" spans="1:6" x14ac:dyDescent="0.25">
      <c r="A244">
        <v>243</v>
      </c>
      <c r="B244" t="str">
        <f t="shared" si="3"/>
        <v>LandBES</v>
      </c>
      <c r="C244" t="s">
        <v>260</v>
      </c>
      <c r="D244" t="s">
        <v>30</v>
      </c>
      <c r="E244">
        <v>5</v>
      </c>
      <c r="F244">
        <v>91.577774000000005</v>
      </c>
    </row>
    <row r="245" spans="1:6" x14ac:dyDescent="0.25">
      <c r="A245">
        <v>244</v>
      </c>
      <c r="B245" t="str">
        <f t="shared" si="3"/>
        <v>LandBFA</v>
      </c>
      <c r="C245" t="s">
        <v>260</v>
      </c>
      <c r="D245" t="s">
        <v>31</v>
      </c>
      <c r="E245">
        <v>82</v>
      </c>
      <c r="F245">
        <v>41157.746935000003</v>
      </c>
    </row>
    <row r="246" spans="1:6" x14ac:dyDescent="0.25">
      <c r="A246">
        <v>245</v>
      </c>
      <c r="B246" t="str">
        <f t="shared" si="3"/>
        <v>LandBGD</v>
      </c>
      <c r="C246" t="s">
        <v>260</v>
      </c>
      <c r="D246" t="s">
        <v>32</v>
      </c>
      <c r="E246">
        <v>52</v>
      </c>
      <c r="F246">
        <v>6455.7259530000001</v>
      </c>
    </row>
    <row r="247" spans="1:6" x14ac:dyDescent="0.25">
      <c r="A247">
        <v>246</v>
      </c>
      <c r="B247" t="str">
        <f t="shared" si="3"/>
        <v>LandBGR</v>
      </c>
      <c r="C247" t="s">
        <v>260</v>
      </c>
      <c r="D247" t="s">
        <v>33</v>
      </c>
      <c r="E247">
        <v>760</v>
      </c>
      <c r="F247">
        <v>44996.297288000002</v>
      </c>
    </row>
    <row r="248" spans="1:6" x14ac:dyDescent="0.25">
      <c r="A248">
        <v>247</v>
      </c>
      <c r="B248" t="str">
        <f t="shared" si="3"/>
        <v>LandBHR</v>
      </c>
      <c r="C248" t="s">
        <v>260</v>
      </c>
      <c r="D248" t="s">
        <v>34</v>
      </c>
      <c r="E248">
        <v>4</v>
      </c>
      <c r="F248">
        <v>45.481963999999998</v>
      </c>
    </row>
    <row r="249" spans="1:6" x14ac:dyDescent="0.25">
      <c r="A249">
        <v>248</v>
      </c>
      <c r="B249" t="str">
        <f t="shared" si="3"/>
        <v>LandBHS</v>
      </c>
      <c r="C249" t="s">
        <v>260</v>
      </c>
      <c r="D249" t="s">
        <v>35</v>
      </c>
      <c r="E249">
        <v>66</v>
      </c>
      <c r="F249">
        <v>4931.9315319999996</v>
      </c>
    </row>
    <row r="250" spans="1:6" x14ac:dyDescent="0.25">
      <c r="A250">
        <v>249</v>
      </c>
      <c r="B250" t="str">
        <f t="shared" si="3"/>
        <v>LandBIH</v>
      </c>
      <c r="C250" t="s">
        <v>260</v>
      </c>
      <c r="D250" t="s">
        <v>36</v>
      </c>
      <c r="E250">
        <v>27</v>
      </c>
      <c r="F250">
        <v>714.84779000000003</v>
      </c>
    </row>
    <row r="251" spans="1:6" x14ac:dyDescent="0.25">
      <c r="A251">
        <v>250</v>
      </c>
      <c r="B251" t="str">
        <f t="shared" si="3"/>
        <v>LandBLM</v>
      </c>
      <c r="C251" t="s">
        <v>260</v>
      </c>
      <c r="D251" t="s">
        <v>37</v>
      </c>
      <c r="E251">
        <v>19</v>
      </c>
      <c r="F251">
        <v>3.1745570000000001</v>
      </c>
    </row>
    <row r="252" spans="1:6" x14ac:dyDescent="0.25">
      <c r="A252">
        <v>251</v>
      </c>
      <c r="B252" t="str">
        <f t="shared" si="3"/>
        <v>LandBLR</v>
      </c>
      <c r="C252" t="s">
        <v>260</v>
      </c>
      <c r="D252" t="s">
        <v>38</v>
      </c>
      <c r="E252">
        <v>215</v>
      </c>
      <c r="F252">
        <v>19351.151211</v>
      </c>
    </row>
    <row r="253" spans="1:6" x14ac:dyDescent="0.25">
      <c r="A253">
        <v>252</v>
      </c>
      <c r="B253" t="str">
        <f t="shared" si="3"/>
        <v>LandBLZ</v>
      </c>
      <c r="C253" t="s">
        <v>260</v>
      </c>
      <c r="D253" t="s">
        <v>39</v>
      </c>
      <c r="E253">
        <v>72</v>
      </c>
      <c r="F253">
        <v>8401.6156559999999</v>
      </c>
    </row>
    <row r="254" spans="1:6" x14ac:dyDescent="0.25">
      <c r="A254">
        <v>253</v>
      </c>
      <c r="B254" t="str">
        <f t="shared" si="3"/>
        <v>LandBMU</v>
      </c>
      <c r="C254" t="s">
        <v>260</v>
      </c>
      <c r="D254" t="s">
        <v>40</v>
      </c>
      <c r="E254">
        <v>39</v>
      </c>
      <c r="F254">
        <v>1.507493</v>
      </c>
    </row>
    <row r="255" spans="1:6" x14ac:dyDescent="0.25">
      <c r="A255">
        <v>254</v>
      </c>
      <c r="B255" t="str">
        <f t="shared" si="3"/>
        <v>LandBOL</v>
      </c>
      <c r="C255" t="s">
        <v>260</v>
      </c>
      <c r="D255" t="s">
        <v>41</v>
      </c>
      <c r="E255">
        <v>141</v>
      </c>
      <c r="F255">
        <v>336407.225171</v>
      </c>
    </row>
    <row r="256" spans="1:6" x14ac:dyDescent="0.25">
      <c r="A256">
        <v>255</v>
      </c>
      <c r="B256" t="str">
        <f t="shared" si="3"/>
        <v>LandBRA</v>
      </c>
      <c r="C256" t="s">
        <v>260</v>
      </c>
      <c r="D256" t="s">
        <v>42</v>
      </c>
      <c r="E256">
        <v>2180</v>
      </c>
      <c r="F256">
        <v>2509320.5411430001</v>
      </c>
    </row>
    <row r="257" spans="1:6" x14ac:dyDescent="0.25">
      <c r="A257">
        <v>256</v>
      </c>
      <c r="B257" t="str">
        <f t="shared" si="3"/>
        <v>LandBRB</v>
      </c>
      <c r="C257" t="s">
        <v>260</v>
      </c>
      <c r="D257" t="s">
        <v>43</v>
      </c>
      <c r="E257">
        <v>6</v>
      </c>
      <c r="F257">
        <v>5.6401500000000002</v>
      </c>
    </row>
    <row r="258" spans="1:6" x14ac:dyDescent="0.25">
      <c r="A258">
        <v>257</v>
      </c>
      <c r="B258" t="str">
        <f t="shared" ref="B258:B321" si="4">C258&amp;D258</f>
        <v>LandBRN</v>
      </c>
      <c r="C258" t="s">
        <v>260</v>
      </c>
      <c r="D258" t="s">
        <v>44</v>
      </c>
      <c r="E258">
        <v>48</v>
      </c>
      <c r="F258">
        <v>2794.3687839999998</v>
      </c>
    </row>
    <row r="259" spans="1:6" x14ac:dyDescent="0.25">
      <c r="A259">
        <v>258</v>
      </c>
      <c r="B259" t="str">
        <f t="shared" si="4"/>
        <v>LandBTN</v>
      </c>
      <c r="C259" t="s">
        <v>260</v>
      </c>
      <c r="D259" t="s">
        <v>45</v>
      </c>
      <c r="E259">
        <v>8</v>
      </c>
      <c r="F259">
        <v>19171.209018000001</v>
      </c>
    </row>
    <row r="260" spans="1:6" x14ac:dyDescent="0.25">
      <c r="A260">
        <v>259</v>
      </c>
      <c r="B260" t="str">
        <f t="shared" si="4"/>
        <v>LandBVT</v>
      </c>
      <c r="C260" t="s">
        <v>260</v>
      </c>
      <c r="D260" t="s">
        <v>46</v>
      </c>
      <c r="E260">
        <v>1</v>
      </c>
      <c r="F260">
        <v>43.986607999999997</v>
      </c>
    </row>
    <row r="261" spans="1:6" x14ac:dyDescent="0.25">
      <c r="A261">
        <v>260</v>
      </c>
      <c r="B261" t="str">
        <f t="shared" si="4"/>
        <v>LandBWA</v>
      </c>
      <c r="C261" t="s">
        <v>260</v>
      </c>
      <c r="D261" t="s">
        <v>47</v>
      </c>
      <c r="E261">
        <v>38</v>
      </c>
      <c r="F261">
        <v>169362.450304</v>
      </c>
    </row>
    <row r="262" spans="1:6" x14ac:dyDescent="0.25">
      <c r="A262">
        <v>261</v>
      </c>
      <c r="B262" t="str">
        <f t="shared" si="4"/>
        <v>LandCAF</v>
      </c>
      <c r="C262" t="s">
        <v>260</v>
      </c>
      <c r="D262" t="s">
        <v>48</v>
      </c>
      <c r="E262">
        <v>33</v>
      </c>
      <c r="F262">
        <v>112827.098623</v>
      </c>
    </row>
    <row r="263" spans="1:6" x14ac:dyDescent="0.25">
      <c r="A263">
        <v>262</v>
      </c>
      <c r="B263" t="str">
        <f t="shared" si="4"/>
        <v>LandCAN</v>
      </c>
      <c r="C263" t="s">
        <v>260</v>
      </c>
      <c r="D263" t="s">
        <v>49</v>
      </c>
      <c r="E263">
        <v>38333</v>
      </c>
      <c r="F263">
        <v>958088.24830099999</v>
      </c>
    </row>
    <row r="264" spans="1:6" x14ac:dyDescent="0.25">
      <c r="A264">
        <v>263</v>
      </c>
      <c r="B264" t="str">
        <f t="shared" si="4"/>
        <v>LandCHE</v>
      </c>
      <c r="C264" t="s">
        <v>260</v>
      </c>
      <c r="D264" t="s">
        <v>51</v>
      </c>
      <c r="E264">
        <v>11261</v>
      </c>
      <c r="F264">
        <v>4123.9149859999998</v>
      </c>
    </row>
    <row r="265" spans="1:6" x14ac:dyDescent="0.25">
      <c r="A265">
        <v>264</v>
      </c>
      <c r="B265" t="str">
        <f t="shared" si="4"/>
        <v>LandCHL</v>
      </c>
      <c r="C265" t="s">
        <v>260</v>
      </c>
      <c r="D265" t="s">
        <v>52</v>
      </c>
      <c r="E265">
        <v>3401</v>
      </c>
      <c r="F265">
        <v>143048.852981</v>
      </c>
    </row>
    <row r="266" spans="1:6" x14ac:dyDescent="0.25">
      <c r="A266">
        <v>265</v>
      </c>
      <c r="B266" t="str">
        <f t="shared" si="4"/>
        <v>LandCHN</v>
      </c>
      <c r="C266" t="s">
        <v>260</v>
      </c>
      <c r="D266" t="s">
        <v>53</v>
      </c>
      <c r="E266">
        <v>2142</v>
      </c>
      <c r="F266">
        <v>1461510.8805800001</v>
      </c>
    </row>
    <row r="267" spans="1:6" x14ac:dyDescent="0.25">
      <c r="A267">
        <v>266</v>
      </c>
      <c r="B267" t="str">
        <f t="shared" si="4"/>
        <v>LandCIV</v>
      </c>
      <c r="C267" t="s">
        <v>260</v>
      </c>
      <c r="D267" t="s">
        <v>54</v>
      </c>
      <c r="E267">
        <v>237</v>
      </c>
      <c r="F267">
        <v>74170.957708000002</v>
      </c>
    </row>
    <row r="268" spans="1:6" x14ac:dyDescent="0.25">
      <c r="A268">
        <v>267</v>
      </c>
      <c r="B268" t="str">
        <f t="shared" si="4"/>
        <v>LandCMR</v>
      </c>
      <c r="C268" t="s">
        <v>260</v>
      </c>
      <c r="D268" t="s">
        <v>55</v>
      </c>
      <c r="E268">
        <v>62</v>
      </c>
      <c r="F268">
        <v>49762.229833999998</v>
      </c>
    </row>
    <row r="269" spans="1:6" x14ac:dyDescent="0.25">
      <c r="A269">
        <v>268</v>
      </c>
      <c r="B269" t="str">
        <f t="shared" si="4"/>
        <v>LandCOD</v>
      </c>
      <c r="C269" t="s">
        <v>260</v>
      </c>
      <c r="D269" t="s">
        <v>56</v>
      </c>
      <c r="E269">
        <v>68</v>
      </c>
      <c r="F269">
        <v>324289.78793499997</v>
      </c>
    </row>
    <row r="270" spans="1:6" x14ac:dyDescent="0.25">
      <c r="A270">
        <v>269</v>
      </c>
      <c r="B270" t="str">
        <f t="shared" si="4"/>
        <v>LandCOG</v>
      </c>
      <c r="C270" t="s">
        <v>260</v>
      </c>
      <c r="D270" t="s">
        <v>57</v>
      </c>
      <c r="E270">
        <v>34</v>
      </c>
      <c r="F270">
        <v>140025.866267</v>
      </c>
    </row>
    <row r="271" spans="1:6" x14ac:dyDescent="0.25">
      <c r="A271">
        <v>270</v>
      </c>
      <c r="B271" t="str">
        <f t="shared" si="4"/>
        <v>LandCOK</v>
      </c>
      <c r="C271" t="s">
        <v>260</v>
      </c>
      <c r="D271" t="s">
        <v>58</v>
      </c>
      <c r="E271">
        <v>2</v>
      </c>
      <c r="F271">
        <v>67.100583999999998</v>
      </c>
    </row>
    <row r="272" spans="1:6" x14ac:dyDescent="0.25">
      <c r="A272">
        <v>271</v>
      </c>
      <c r="B272" t="str">
        <f t="shared" si="4"/>
        <v>LandCOL</v>
      </c>
      <c r="C272" t="s">
        <v>260</v>
      </c>
      <c r="D272" t="s">
        <v>59</v>
      </c>
      <c r="E272">
        <v>745</v>
      </c>
      <c r="F272">
        <v>169552.57451999999</v>
      </c>
    </row>
    <row r="273" spans="1:6" x14ac:dyDescent="0.25">
      <c r="A273">
        <v>272</v>
      </c>
      <c r="B273" t="str">
        <f t="shared" si="4"/>
        <v>LandCOM</v>
      </c>
      <c r="C273" t="s">
        <v>260</v>
      </c>
      <c r="D273" t="s">
        <v>60</v>
      </c>
      <c r="E273">
        <v>3</v>
      </c>
      <c r="F273">
        <v>172.688456</v>
      </c>
    </row>
    <row r="274" spans="1:6" x14ac:dyDescent="0.25">
      <c r="A274">
        <v>273</v>
      </c>
      <c r="B274" t="str">
        <f t="shared" si="4"/>
        <v>LandCPV</v>
      </c>
      <c r="C274" t="s">
        <v>260</v>
      </c>
      <c r="D274" t="s">
        <v>61</v>
      </c>
      <c r="E274">
        <v>7</v>
      </c>
      <c r="F274">
        <v>120.12343199999999</v>
      </c>
    </row>
    <row r="275" spans="1:6" x14ac:dyDescent="0.25">
      <c r="A275">
        <v>274</v>
      </c>
      <c r="B275" t="str">
        <f t="shared" si="4"/>
        <v>LandCRI</v>
      </c>
      <c r="C275" t="s">
        <v>260</v>
      </c>
      <c r="D275" t="s">
        <v>62</v>
      </c>
      <c r="E275">
        <v>105</v>
      </c>
      <c r="F275">
        <v>14054.718746</v>
      </c>
    </row>
    <row r="276" spans="1:6" x14ac:dyDescent="0.25">
      <c r="A276">
        <v>275</v>
      </c>
      <c r="B276" t="str">
        <f t="shared" si="4"/>
        <v>LandCUB</v>
      </c>
      <c r="C276" t="s">
        <v>260</v>
      </c>
      <c r="D276" t="s">
        <v>63</v>
      </c>
      <c r="E276">
        <v>130</v>
      </c>
      <c r="F276">
        <v>18480.562198</v>
      </c>
    </row>
    <row r="277" spans="1:6" x14ac:dyDescent="0.25">
      <c r="A277">
        <v>276</v>
      </c>
      <c r="B277" t="str">
        <f t="shared" si="4"/>
        <v>LandCUW</v>
      </c>
      <c r="C277" t="s">
        <v>260</v>
      </c>
      <c r="D277" t="s">
        <v>64</v>
      </c>
      <c r="E277">
        <v>10</v>
      </c>
      <c r="F277">
        <v>71.009575999999996</v>
      </c>
    </row>
    <row r="278" spans="1:6" x14ac:dyDescent="0.25">
      <c r="A278">
        <v>277</v>
      </c>
      <c r="B278" t="str">
        <f t="shared" si="4"/>
        <v>LandCXR</v>
      </c>
      <c r="C278" t="s">
        <v>260</v>
      </c>
      <c r="D278" t="s">
        <v>65</v>
      </c>
      <c r="E278">
        <v>5</v>
      </c>
      <c r="F278">
        <v>87.649039000000002</v>
      </c>
    </row>
    <row r="279" spans="1:6" x14ac:dyDescent="0.25">
      <c r="A279">
        <v>278</v>
      </c>
      <c r="B279" t="str">
        <f t="shared" si="4"/>
        <v>LandCYM</v>
      </c>
      <c r="C279" t="s">
        <v>260</v>
      </c>
      <c r="D279" t="s">
        <v>66</v>
      </c>
      <c r="E279">
        <v>50</v>
      </c>
      <c r="F279">
        <v>31.133108</v>
      </c>
    </row>
    <row r="280" spans="1:6" x14ac:dyDescent="0.25">
      <c r="A280">
        <v>279</v>
      </c>
      <c r="B280" t="str">
        <f t="shared" si="4"/>
        <v>LandCYP</v>
      </c>
      <c r="C280" t="s">
        <v>260</v>
      </c>
      <c r="D280" t="s">
        <v>67</v>
      </c>
      <c r="E280">
        <v>56</v>
      </c>
      <c r="F280">
        <v>3386.0881359999998</v>
      </c>
    </row>
    <row r="281" spans="1:6" x14ac:dyDescent="0.25">
      <c r="A281">
        <v>280</v>
      </c>
      <c r="B281" t="str">
        <f t="shared" si="4"/>
        <v>LandCZE</v>
      </c>
      <c r="C281" t="s">
        <v>260</v>
      </c>
      <c r="D281" t="s">
        <v>68</v>
      </c>
      <c r="E281">
        <v>2370</v>
      </c>
      <c r="F281">
        <v>17265.285184</v>
      </c>
    </row>
    <row r="282" spans="1:6" x14ac:dyDescent="0.25">
      <c r="A282">
        <v>281</v>
      </c>
      <c r="B282" t="str">
        <f t="shared" si="4"/>
        <v>LandDEU</v>
      </c>
      <c r="C282" t="s">
        <v>260</v>
      </c>
      <c r="D282" t="s">
        <v>69</v>
      </c>
      <c r="E282">
        <v>13794</v>
      </c>
      <c r="F282">
        <v>135389.45431</v>
      </c>
    </row>
    <row r="283" spans="1:6" x14ac:dyDescent="0.25">
      <c r="A283">
        <v>282</v>
      </c>
      <c r="B283" t="str">
        <f t="shared" si="4"/>
        <v>LandDJI</v>
      </c>
      <c r="C283" t="s">
        <v>260</v>
      </c>
      <c r="D283" t="s">
        <v>70</v>
      </c>
      <c r="E283">
        <v>4</v>
      </c>
      <c r="F283">
        <v>343.946189</v>
      </c>
    </row>
    <row r="284" spans="1:6" x14ac:dyDescent="0.25">
      <c r="A284">
        <v>283</v>
      </c>
      <c r="B284" t="str">
        <f t="shared" si="4"/>
        <v>LandDMA</v>
      </c>
      <c r="C284" t="s">
        <v>260</v>
      </c>
      <c r="D284" t="s">
        <v>71</v>
      </c>
      <c r="E284">
        <v>5</v>
      </c>
      <c r="F284">
        <v>168.46909400000001</v>
      </c>
    </row>
    <row r="285" spans="1:6" x14ac:dyDescent="0.25">
      <c r="A285">
        <v>284</v>
      </c>
      <c r="B285" t="str">
        <f t="shared" si="4"/>
        <v>LandDNK</v>
      </c>
      <c r="C285" t="s">
        <v>260</v>
      </c>
      <c r="D285" t="s">
        <v>72</v>
      </c>
      <c r="E285">
        <v>141502</v>
      </c>
      <c r="F285">
        <v>8202.6792280000009</v>
      </c>
    </row>
    <row r="286" spans="1:6" x14ac:dyDescent="0.25">
      <c r="A286">
        <v>285</v>
      </c>
      <c r="B286" t="str">
        <f t="shared" si="4"/>
        <v>LandDOM</v>
      </c>
      <c r="C286" t="s">
        <v>260</v>
      </c>
      <c r="D286" t="s">
        <v>73</v>
      </c>
      <c r="E286">
        <v>91</v>
      </c>
      <c r="F286">
        <v>12727.392878000001</v>
      </c>
    </row>
    <row r="287" spans="1:6" x14ac:dyDescent="0.25">
      <c r="A287">
        <v>286</v>
      </c>
      <c r="B287" t="str">
        <f t="shared" si="4"/>
        <v>LandDZA</v>
      </c>
      <c r="C287" t="s">
        <v>260</v>
      </c>
      <c r="D287" t="s">
        <v>74</v>
      </c>
      <c r="E287">
        <v>53</v>
      </c>
      <c r="F287">
        <v>174218.58790300001</v>
      </c>
    </row>
    <row r="288" spans="1:6" x14ac:dyDescent="0.25">
      <c r="A288">
        <v>287</v>
      </c>
      <c r="B288" t="str">
        <f t="shared" si="4"/>
        <v>LandECU</v>
      </c>
      <c r="C288" t="s">
        <v>260</v>
      </c>
      <c r="D288" t="s">
        <v>75</v>
      </c>
      <c r="E288">
        <v>77</v>
      </c>
      <c r="F288">
        <v>55980.551989</v>
      </c>
    </row>
    <row r="289" spans="1:6" x14ac:dyDescent="0.25">
      <c r="A289">
        <v>288</v>
      </c>
      <c r="B289" t="str">
        <f t="shared" si="4"/>
        <v>LandEGY</v>
      </c>
      <c r="C289" t="s">
        <v>260</v>
      </c>
      <c r="D289" t="s">
        <v>76</v>
      </c>
      <c r="E289">
        <v>39</v>
      </c>
      <c r="F289">
        <v>129436.000132</v>
      </c>
    </row>
    <row r="290" spans="1:6" x14ac:dyDescent="0.25">
      <c r="A290">
        <v>289</v>
      </c>
      <c r="B290" t="str">
        <f t="shared" si="4"/>
        <v>LandERI</v>
      </c>
      <c r="C290" t="s">
        <v>260</v>
      </c>
      <c r="D290" t="s">
        <v>77</v>
      </c>
      <c r="E290">
        <v>4</v>
      </c>
      <c r="F290">
        <v>5936.248474</v>
      </c>
    </row>
    <row r="291" spans="1:6" x14ac:dyDescent="0.25">
      <c r="A291">
        <v>290</v>
      </c>
      <c r="B291" t="str">
        <f t="shared" si="4"/>
        <v>LandESH</v>
      </c>
      <c r="C291" t="s">
        <v>260</v>
      </c>
      <c r="D291" t="s">
        <v>78</v>
      </c>
      <c r="E291">
        <v>6</v>
      </c>
      <c r="F291">
        <v>15269.924985</v>
      </c>
    </row>
    <row r="292" spans="1:6" x14ac:dyDescent="0.25">
      <c r="A292">
        <v>291</v>
      </c>
      <c r="B292" t="str">
        <f t="shared" si="4"/>
        <v>LandESP</v>
      </c>
      <c r="C292" t="s">
        <v>260</v>
      </c>
      <c r="D292" t="s">
        <v>79</v>
      </c>
      <c r="E292">
        <v>2073</v>
      </c>
      <c r="F292">
        <v>142392.32712500001</v>
      </c>
    </row>
    <row r="293" spans="1:6" x14ac:dyDescent="0.25">
      <c r="A293">
        <v>292</v>
      </c>
      <c r="B293" t="str">
        <f t="shared" si="4"/>
        <v>LandEST</v>
      </c>
      <c r="C293" t="s">
        <v>260</v>
      </c>
      <c r="D293" t="s">
        <v>80</v>
      </c>
      <c r="E293">
        <v>6522</v>
      </c>
      <c r="F293">
        <v>9211.0927059999995</v>
      </c>
    </row>
    <row r="294" spans="1:6" x14ac:dyDescent="0.25">
      <c r="A294">
        <v>293</v>
      </c>
      <c r="B294" t="str">
        <f t="shared" si="4"/>
        <v>LandETH</v>
      </c>
      <c r="C294" t="s">
        <v>260</v>
      </c>
      <c r="D294" t="s">
        <v>81</v>
      </c>
      <c r="E294">
        <v>30</v>
      </c>
      <c r="F294">
        <v>200073.93611800001</v>
      </c>
    </row>
    <row r="295" spans="1:6" x14ac:dyDescent="0.25">
      <c r="A295">
        <v>294</v>
      </c>
      <c r="B295" t="str">
        <f t="shared" si="4"/>
        <v>LandFIN</v>
      </c>
      <c r="C295" t="s">
        <v>260</v>
      </c>
      <c r="D295" t="s">
        <v>82</v>
      </c>
      <c r="E295">
        <v>12167</v>
      </c>
      <c r="F295">
        <v>50724.936517000002</v>
      </c>
    </row>
    <row r="296" spans="1:6" x14ac:dyDescent="0.25">
      <c r="A296">
        <v>295</v>
      </c>
      <c r="B296" t="str">
        <f t="shared" si="4"/>
        <v>LandFJI</v>
      </c>
      <c r="C296" t="s">
        <v>260</v>
      </c>
      <c r="D296" t="s">
        <v>83</v>
      </c>
      <c r="E296">
        <v>70</v>
      </c>
      <c r="F296">
        <v>1036.519922</v>
      </c>
    </row>
    <row r="297" spans="1:6" x14ac:dyDescent="0.25">
      <c r="A297">
        <v>296</v>
      </c>
      <c r="B297" t="str">
        <f t="shared" si="4"/>
        <v>LandFLK</v>
      </c>
      <c r="C297" t="s">
        <v>260</v>
      </c>
      <c r="D297" t="s">
        <v>84</v>
      </c>
      <c r="E297">
        <v>31</v>
      </c>
      <c r="F297">
        <v>61.100166999999999</v>
      </c>
    </row>
    <row r="298" spans="1:6" x14ac:dyDescent="0.25">
      <c r="A298">
        <v>297</v>
      </c>
      <c r="B298" t="str">
        <f t="shared" si="4"/>
        <v>LandFRA</v>
      </c>
      <c r="C298" t="s">
        <v>260</v>
      </c>
      <c r="D298" t="s">
        <v>85</v>
      </c>
      <c r="E298">
        <v>9801</v>
      </c>
      <c r="F298">
        <v>142576.99976199999</v>
      </c>
    </row>
    <row r="299" spans="1:6" x14ac:dyDescent="0.25">
      <c r="A299">
        <v>298</v>
      </c>
      <c r="B299" t="str">
        <f t="shared" si="4"/>
        <v>LandFRO</v>
      </c>
      <c r="C299" t="s">
        <v>260</v>
      </c>
      <c r="D299" t="s">
        <v>86</v>
      </c>
      <c r="E299">
        <v>3</v>
      </c>
      <c r="F299">
        <v>33.786873</v>
      </c>
    </row>
    <row r="300" spans="1:6" x14ac:dyDescent="0.25">
      <c r="A300">
        <v>299</v>
      </c>
      <c r="B300" t="str">
        <f t="shared" si="4"/>
        <v>LandFSM</v>
      </c>
      <c r="C300" t="s">
        <v>260</v>
      </c>
      <c r="D300" t="s">
        <v>87</v>
      </c>
      <c r="E300">
        <v>2</v>
      </c>
      <c r="F300">
        <v>0.40173799999999998</v>
      </c>
    </row>
    <row r="301" spans="1:6" x14ac:dyDescent="0.25">
      <c r="A301">
        <v>300</v>
      </c>
      <c r="B301" t="str">
        <f t="shared" si="4"/>
        <v>LandGAB</v>
      </c>
      <c r="C301" t="s">
        <v>260</v>
      </c>
      <c r="D301" t="s">
        <v>88</v>
      </c>
      <c r="E301">
        <v>24</v>
      </c>
      <c r="F301">
        <v>59707.744164000003</v>
      </c>
    </row>
    <row r="302" spans="1:6" x14ac:dyDescent="0.25">
      <c r="A302">
        <v>301</v>
      </c>
      <c r="B302" t="str">
        <f t="shared" si="4"/>
        <v>LandGBR</v>
      </c>
      <c r="C302" t="s">
        <v>260</v>
      </c>
      <c r="D302" t="s">
        <v>89</v>
      </c>
      <c r="E302">
        <v>12906</v>
      </c>
      <c r="F302">
        <v>70356.312088999999</v>
      </c>
    </row>
    <row r="303" spans="1:6" x14ac:dyDescent="0.25">
      <c r="A303">
        <v>302</v>
      </c>
      <c r="B303" t="str">
        <f t="shared" si="4"/>
        <v>LandGEO</v>
      </c>
      <c r="C303" t="s">
        <v>260</v>
      </c>
      <c r="D303" t="s">
        <v>90</v>
      </c>
      <c r="E303">
        <v>300</v>
      </c>
      <c r="F303">
        <v>5831.1820010000001</v>
      </c>
    </row>
    <row r="304" spans="1:6" x14ac:dyDescent="0.25">
      <c r="A304">
        <v>303</v>
      </c>
      <c r="B304" t="str">
        <f t="shared" si="4"/>
        <v>LandGGY</v>
      </c>
      <c r="C304" t="s">
        <v>260</v>
      </c>
      <c r="D304" t="s">
        <v>91</v>
      </c>
      <c r="E304">
        <v>7</v>
      </c>
      <c r="F304">
        <v>3.4284699999999999</v>
      </c>
    </row>
    <row r="305" spans="1:6" x14ac:dyDescent="0.25">
      <c r="A305">
        <v>304</v>
      </c>
      <c r="B305" t="str">
        <f t="shared" si="4"/>
        <v>LandGHA</v>
      </c>
      <c r="C305" t="s">
        <v>260</v>
      </c>
      <c r="D305" t="s">
        <v>92</v>
      </c>
      <c r="E305">
        <v>220</v>
      </c>
      <c r="F305">
        <v>36153.446246</v>
      </c>
    </row>
    <row r="306" spans="1:6" x14ac:dyDescent="0.25">
      <c r="A306">
        <v>305</v>
      </c>
      <c r="B306" t="str">
        <f t="shared" si="4"/>
        <v>LandGIB</v>
      </c>
      <c r="C306" t="s">
        <v>260</v>
      </c>
      <c r="D306" t="s">
        <v>93</v>
      </c>
      <c r="E306">
        <v>5</v>
      </c>
      <c r="F306">
        <v>2.4263349999999999</v>
      </c>
    </row>
    <row r="307" spans="1:6" x14ac:dyDescent="0.25">
      <c r="A307">
        <v>306</v>
      </c>
      <c r="B307" t="str">
        <f t="shared" si="4"/>
        <v>LandGIN</v>
      </c>
      <c r="C307" t="s">
        <v>260</v>
      </c>
      <c r="D307" t="s">
        <v>94</v>
      </c>
      <c r="E307">
        <v>96</v>
      </c>
      <c r="F307">
        <v>87841.782026000001</v>
      </c>
    </row>
    <row r="308" spans="1:6" x14ac:dyDescent="0.25">
      <c r="A308">
        <v>307</v>
      </c>
      <c r="B308" t="str">
        <f t="shared" si="4"/>
        <v>LandGLP</v>
      </c>
      <c r="C308" t="s">
        <v>260</v>
      </c>
      <c r="D308" t="s">
        <v>95</v>
      </c>
      <c r="E308">
        <v>177</v>
      </c>
      <c r="F308">
        <v>1153.6867649999999</v>
      </c>
    </row>
    <row r="309" spans="1:6" x14ac:dyDescent="0.25">
      <c r="A309">
        <v>308</v>
      </c>
      <c r="B309" t="str">
        <f t="shared" si="4"/>
        <v>LandGMB</v>
      </c>
      <c r="C309" t="s">
        <v>260</v>
      </c>
      <c r="D309" t="s">
        <v>96</v>
      </c>
      <c r="E309">
        <v>27</v>
      </c>
      <c r="F309">
        <v>441.86623700000001</v>
      </c>
    </row>
    <row r="310" spans="1:6" x14ac:dyDescent="0.25">
      <c r="A310">
        <v>309</v>
      </c>
      <c r="B310" t="str">
        <f t="shared" si="4"/>
        <v>LandGNB</v>
      </c>
      <c r="C310" t="s">
        <v>260</v>
      </c>
      <c r="D310" t="s">
        <v>97</v>
      </c>
      <c r="E310">
        <v>7</v>
      </c>
      <c r="F310">
        <v>5667.9221879999996</v>
      </c>
    </row>
    <row r="311" spans="1:6" x14ac:dyDescent="0.25">
      <c r="A311">
        <v>310</v>
      </c>
      <c r="B311" t="str">
        <f t="shared" si="4"/>
        <v>LandGNQ</v>
      </c>
      <c r="C311" t="s">
        <v>260</v>
      </c>
      <c r="D311" t="s">
        <v>98</v>
      </c>
      <c r="E311">
        <v>17</v>
      </c>
      <c r="F311">
        <v>5228.2311440000003</v>
      </c>
    </row>
    <row r="312" spans="1:6" x14ac:dyDescent="0.25">
      <c r="A312">
        <v>311</v>
      </c>
      <c r="B312" t="str">
        <f t="shared" si="4"/>
        <v>LandGRC</v>
      </c>
      <c r="C312" t="s">
        <v>260</v>
      </c>
      <c r="D312" t="s">
        <v>99</v>
      </c>
      <c r="E312">
        <v>691</v>
      </c>
      <c r="F312">
        <v>46842.041215999998</v>
      </c>
    </row>
    <row r="313" spans="1:6" x14ac:dyDescent="0.25">
      <c r="A313">
        <v>312</v>
      </c>
      <c r="B313" t="str">
        <f t="shared" si="4"/>
        <v>LandGRD</v>
      </c>
      <c r="C313" t="s">
        <v>260</v>
      </c>
      <c r="D313" t="s">
        <v>100</v>
      </c>
      <c r="E313">
        <v>10</v>
      </c>
      <c r="F313">
        <v>36.525353000000003</v>
      </c>
    </row>
    <row r="314" spans="1:6" x14ac:dyDescent="0.25">
      <c r="A314">
        <v>313</v>
      </c>
      <c r="B314" t="str">
        <f t="shared" si="4"/>
        <v>LandGRL</v>
      </c>
      <c r="C314" t="s">
        <v>260</v>
      </c>
      <c r="D314" t="s">
        <v>101</v>
      </c>
      <c r="E314">
        <v>20</v>
      </c>
      <c r="F314">
        <v>885646.92011299997</v>
      </c>
    </row>
    <row r="315" spans="1:6" x14ac:dyDescent="0.25">
      <c r="A315">
        <v>314</v>
      </c>
      <c r="B315" t="str">
        <f t="shared" si="4"/>
        <v>LandGTM</v>
      </c>
      <c r="C315" t="s">
        <v>260</v>
      </c>
      <c r="D315" t="s">
        <v>102</v>
      </c>
      <c r="E315">
        <v>287</v>
      </c>
      <c r="F315">
        <v>22038.824915000001</v>
      </c>
    </row>
    <row r="316" spans="1:6" x14ac:dyDescent="0.25">
      <c r="A316">
        <v>315</v>
      </c>
      <c r="B316" t="str">
        <f t="shared" si="4"/>
        <v>LandGUF</v>
      </c>
      <c r="C316" t="s">
        <v>260</v>
      </c>
      <c r="D316" t="s">
        <v>103</v>
      </c>
      <c r="E316">
        <v>53</v>
      </c>
      <c r="F316">
        <v>44030.259119000002</v>
      </c>
    </row>
    <row r="317" spans="1:6" x14ac:dyDescent="0.25">
      <c r="A317">
        <v>316</v>
      </c>
      <c r="B317" t="str">
        <f t="shared" si="4"/>
        <v>LandGUM</v>
      </c>
      <c r="C317" t="s">
        <v>260</v>
      </c>
      <c r="D317" t="s">
        <v>104</v>
      </c>
      <c r="E317">
        <v>22</v>
      </c>
      <c r="F317">
        <v>126.105992</v>
      </c>
    </row>
    <row r="318" spans="1:6" x14ac:dyDescent="0.25">
      <c r="A318">
        <v>317</v>
      </c>
      <c r="B318" t="str">
        <f t="shared" si="4"/>
        <v>LandGUY</v>
      </c>
      <c r="C318" t="s">
        <v>260</v>
      </c>
      <c r="D318" t="s">
        <v>105</v>
      </c>
      <c r="E318">
        <v>14</v>
      </c>
      <c r="F318">
        <v>18453.595719000001</v>
      </c>
    </row>
    <row r="319" spans="1:6" x14ac:dyDescent="0.25">
      <c r="A319">
        <v>318</v>
      </c>
      <c r="B319" t="str">
        <f t="shared" si="4"/>
        <v>LandHKG</v>
      </c>
      <c r="C319" t="s">
        <v>260</v>
      </c>
      <c r="D319" t="s">
        <v>106</v>
      </c>
      <c r="E319">
        <v>59</v>
      </c>
      <c r="F319">
        <v>461.75894</v>
      </c>
    </row>
    <row r="320" spans="1:6" x14ac:dyDescent="0.25">
      <c r="A320">
        <v>319</v>
      </c>
      <c r="B320" t="str">
        <f t="shared" si="4"/>
        <v>LandHMD</v>
      </c>
      <c r="C320" t="s">
        <v>260</v>
      </c>
      <c r="D320" t="s">
        <v>107</v>
      </c>
      <c r="E320">
        <v>1</v>
      </c>
      <c r="F320">
        <v>391.19890400000003</v>
      </c>
    </row>
    <row r="321" spans="1:6" x14ac:dyDescent="0.25">
      <c r="A321">
        <v>320</v>
      </c>
      <c r="B321" t="str">
        <f t="shared" si="4"/>
        <v>LandHND</v>
      </c>
      <c r="C321" t="s">
        <v>260</v>
      </c>
      <c r="D321" t="s">
        <v>108</v>
      </c>
      <c r="E321">
        <v>122</v>
      </c>
      <c r="F321">
        <v>27060.295288000001</v>
      </c>
    </row>
    <row r="322" spans="1:6" x14ac:dyDescent="0.25">
      <c r="A322">
        <v>321</v>
      </c>
      <c r="B322" t="str">
        <f t="shared" ref="B322:B385" si="5">C322&amp;D322</f>
        <v>LandHRV</v>
      </c>
      <c r="C322" t="s">
        <v>260</v>
      </c>
      <c r="D322" t="s">
        <v>109</v>
      </c>
      <c r="E322">
        <v>987</v>
      </c>
      <c r="F322">
        <v>21752.317082000001</v>
      </c>
    </row>
    <row r="323" spans="1:6" x14ac:dyDescent="0.25">
      <c r="A323">
        <v>322</v>
      </c>
      <c r="B323" t="str">
        <f t="shared" si="5"/>
        <v>LandHTI</v>
      </c>
      <c r="C323" t="s">
        <v>260</v>
      </c>
      <c r="D323" t="s">
        <v>110</v>
      </c>
      <c r="E323">
        <v>8</v>
      </c>
      <c r="F323">
        <v>534.07766600000002</v>
      </c>
    </row>
    <row r="324" spans="1:6" x14ac:dyDescent="0.25">
      <c r="A324">
        <v>323</v>
      </c>
      <c r="B324" t="str">
        <f t="shared" si="5"/>
        <v>LandHUN</v>
      </c>
      <c r="C324" t="s">
        <v>260</v>
      </c>
      <c r="D324" t="s">
        <v>111</v>
      </c>
      <c r="E324">
        <v>2746</v>
      </c>
      <c r="F324">
        <v>21014.820866999999</v>
      </c>
    </row>
    <row r="325" spans="1:6" x14ac:dyDescent="0.25">
      <c r="A325">
        <v>324</v>
      </c>
      <c r="B325" t="str">
        <f t="shared" si="5"/>
        <v>LandIDN</v>
      </c>
      <c r="C325" t="s">
        <v>260</v>
      </c>
      <c r="D325" t="s">
        <v>112</v>
      </c>
      <c r="E325">
        <v>1272</v>
      </c>
      <c r="F325">
        <v>231945.55049699999</v>
      </c>
    </row>
    <row r="326" spans="1:6" x14ac:dyDescent="0.25">
      <c r="A326">
        <v>325</v>
      </c>
      <c r="B326" t="str">
        <f t="shared" si="5"/>
        <v>LandIMN</v>
      </c>
      <c r="C326" t="s">
        <v>260</v>
      </c>
      <c r="D326" t="s">
        <v>113</v>
      </c>
      <c r="E326">
        <v>30</v>
      </c>
      <c r="F326">
        <v>31.751353000000002</v>
      </c>
    </row>
    <row r="327" spans="1:6" x14ac:dyDescent="0.25">
      <c r="A327">
        <v>326</v>
      </c>
      <c r="B327" t="str">
        <f t="shared" si="5"/>
        <v>LandIND</v>
      </c>
      <c r="C327" t="s">
        <v>260</v>
      </c>
      <c r="D327" t="s">
        <v>114</v>
      </c>
      <c r="E327">
        <v>521</v>
      </c>
      <c r="F327">
        <v>182646.69617800001</v>
      </c>
    </row>
    <row r="328" spans="1:6" x14ac:dyDescent="0.25">
      <c r="A328">
        <v>327</v>
      </c>
      <c r="B328" t="str">
        <f t="shared" si="5"/>
        <v>LandIOT</v>
      </c>
      <c r="C328" t="s">
        <v>260</v>
      </c>
      <c r="D328" t="s">
        <v>115</v>
      </c>
      <c r="E328">
        <v>1</v>
      </c>
      <c r="F328">
        <v>68.952845999999994</v>
      </c>
    </row>
    <row r="329" spans="1:6" x14ac:dyDescent="0.25">
      <c r="A329">
        <v>328</v>
      </c>
      <c r="B329" t="str">
        <f t="shared" si="5"/>
        <v>LandIRL</v>
      </c>
      <c r="C329" t="s">
        <v>260</v>
      </c>
      <c r="D329" t="s">
        <v>116</v>
      </c>
      <c r="E329">
        <v>1140</v>
      </c>
      <c r="F329">
        <v>10127.422763</v>
      </c>
    </row>
    <row r="330" spans="1:6" x14ac:dyDescent="0.25">
      <c r="A330">
        <v>329</v>
      </c>
      <c r="B330" t="str">
        <f t="shared" si="5"/>
        <v>LandIRN</v>
      </c>
      <c r="C330" t="s">
        <v>260</v>
      </c>
      <c r="D330" t="s">
        <v>117</v>
      </c>
      <c r="E330">
        <v>144</v>
      </c>
      <c r="F330">
        <v>140225.76259299999</v>
      </c>
    </row>
    <row r="331" spans="1:6" x14ac:dyDescent="0.25">
      <c r="A331">
        <v>330</v>
      </c>
      <c r="B331" t="str">
        <f t="shared" si="5"/>
        <v>LandIRQ</v>
      </c>
      <c r="C331" t="s">
        <v>260</v>
      </c>
      <c r="D331" t="s">
        <v>118</v>
      </c>
      <c r="E331">
        <v>10</v>
      </c>
      <c r="F331">
        <v>6713.7158429999999</v>
      </c>
    </row>
    <row r="332" spans="1:6" x14ac:dyDescent="0.25">
      <c r="A332">
        <v>331</v>
      </c>
      <c r="B332" t="str">
        <f t="shared" si="5"/>
        <v>LandISL</v>
      </c>
      <c r="C332" t="s">
        <v>260</v>
      </c>
      <c r="D332" t="s">
        <v>119</v>
      </c>
      <c r="E332">
        <v>97</v>
      </c>
      <c r="F332">
        <v>18571.97378</v>
      </c>
    </row>
    <row r="333" spans="1:6" x14ac:dyDescent="0.25">
      <c r="A333">
        <v>332</v>
      </c>
      <c r="B333" t="str">
        <f t="shared" si="5"/>
        <v>LandISR</v>
      </c>
      <c r="C333" t="s">
        <v>260</v>
      </c>
      <c r="D333" t="s">
        <v>120</v>
      </c>
      <c r="E333">
        <v>315</v>
      </c>
      <c r="F333">
        <v>4180.4155060000003</v>
      </c>
    </row>
    <row r="334" spans="1:6" x14ac:dyDescent="0.25">
      <c r="A334">
        <v>333</v>
      </c>
      <c r="B334" t="str">
        <f t="shared" si="5"/>
        <v>LandITA</v>
      </c>
      <c r="C334" t="s">
        <v>260</v>
      </c>
      <c r="D334" t="s">
        <v>121</v>
      </c>
      <c r="E334">
        <v>2001</v>
      </c>
      <c r="F334">
        <v>64889.107099000001</v>
      </c>
    </row>
    <row r="335" spans="1:6" x14ac:dyDescent="0.25">
      <c r="A335">
        <v>334</v>
      </c>
      <c r="B335" t="str">
        <f t="shared" si="5"/>
        <v>LandJAM</v>
      </c>
      <c r="C335" t="s">
        <v>260</v>
      </c>
      <c r="D335" t="s">
        <v>122</v>
      </c>
      <c r="E335">
        <v>134</v>
      </c>
      <c r="F335">
        <v>1760.1987429999999</v>
      </c>
    </row>
    <row r="336" spans="1:6" x14ac:dyDescent="0.25">
      <c r="A336">
        <v>335</v>
      </c>
      <c r="B336" t="str">
        <f t="shared" si="5"/>
        <v>LandJEY</v>
      </c>
      <c r="C336" t="s">
        <v>260</v>
      </c>
      <c r="D336" t="s">
        <v>123</v>
      </c>
      <c r="E336">
        <v>12</v>
      </c>
      <c r="F336">
        <v>22.230737000000001</v>
      </c>
    </row>
    <row r="337" spans="1:6" x14ac:dyDescent="0.25">
      <c r="A337">
        <v>336</v>
      </c>
      <c r="B337" t="str">
        <f t="shared" si="5"/>
        <v>LandJOR</v>
      </c>
      <c r="C337" t="s">
        <v>260</v>
      </c>
      <c r="D337" t="s">
        <v>124</v>
      </c>
      <c r="E337">
        <v>18</v>
      </c>
      <c r="F337">
        <v>1588.0291560000001</v>
      </c>
    </row>
    <row r="338" spans="1:6" x14ac:dyDescent="0.25">
      <c r="A338">
        <v>337</v>
      </c>
      <c r="B338" t="str">
        <f t="shared" si="5"/>
        <v>LandJPN</v>
      </c>
      <c r="C338" t="s">
        <v>260</v>
      </c>
      <c r="D338" t="s">
        <v>125</v>
      </c>
      <c r="E338">
        <v>3301</v>
      </c>
      <c r="F338">
        <v>109936.663137</v>
      </c>
    </row>
    <row r="339" spans="1:6" x14ac:dyDescent="0.25">
      <c r="A339">
        <v>338</v>
      </c>
      <c r="B339" t="str">
        <f t="shared" si="5"/>
        <v>LandKAZ</v>
      </c>
      <c r="C339" t="s">
        <v>260</v>
      </c>
      <c r="D339" t="s">
        <v>126</v>
      </c>
      <c r="E339">
        <v>89</v>
      </c>
      <c r="F339">
        <v>89295.136482999995</v>
      </c>
    </row>
    <row r="340" spans="1:6" x14ac:dyDescent="0.25">
      <c r="A340">
        <v>339</v>
      </c>
      <c r="B340" t="str">
        <f t="shared" si="5"/>
        <v>LandKEN</v>
      </c>
      <c r="C340" t="s">
        <v>260</v>
      </c>
      <c r="D340" t="s">
        <v>127</v>
      </c>
      <c r="E340">
        <v>240</v>
      </c>
      <c r="F340">
        <v>72544.557679000005</v>
      </c>
    </row>
    <row r="341" spans="1:6" x14ac:dyDescent="0.25">
      <c r="A341">
        <v>340</v>
      </c>
      <c r="B341" t="str">
        <f t="shared" si="5"/>
        <v>LandKGZ</v>
      </c>
      <c r="C341" t="s">
        <v>260</v>
      </c>
      <c r="D341" t="s">
        <v>128</v>
      </c>
      <c r="E341">
        <v>48</v>
      </c>
      <c r="F341">
        <v>13025.463035000001</v>
      </c>
    </row>
    <row r="342" spans="1:6" x14ac:dyDescent="0.25">
      <c r="A342">
        <v>341</v>
      </c>
      <c r="B342" t="str">
        <f t="shared" si="5"/>
        <v>LandKHM</v>
      </c>
      <c r="C342" t="s">
        <v>260</v>
      </c>
      <c r="D342" t="s">
        <v>129</v>
      </c>
      <c r="E342">
        <v>52</v>
      </c>
      <c r="F342">
        <v>47503.395195999998</v>
      </c>
    </row>
    <row r="343" spans="1:6" x14ac:dyDescent="0.25">
      <c r="A343">
        <v>342</v>
      </c>
      <c r="B343" t="str">
        <f t="shared" si="5"/>
        <v>LandKIR</v>
      </c>
      <c r="C343" t="s">
        <v>260</v>
      </c>
      <c r="D343" t="s">
        <v>130</v>
      </c>
      <c r="E343">
        <v>5</v>
      </c>
      <c r="F343">
        <v>230.88572099999999</v>
      </c>
    </row>
    <row r="344" spans="1:6" x14ac:dyDescent="0.25">
      <c r="A344">
        <v>343</v>
      </c>
      <c r="B344" t="str">
        <f t="shared" si="5"/>
        <v>LandKNA</v>
      </c>
      <c r="C344" t="s">
        <v>260</v>
      </c>
      <c r="D344" t="s">
        <v>131</v>
      </c>
      <c r="E344">
        <v>2</v>
      </c>
      <c r="F344">
        <v>8.9822780000000009</v>
      </c>
    </row>
    <row r="345" spans="1:6" x14ac:dyDescent="0.25">
      <c r="A345">
        <v>344</v>
      </c>
      <c r="B345" t="str">
        <f t="shared" si="5"/>
        <v>LandKOR</v>
      </c>
      <c r="C345" t="s">
        <v>260</v>
      </c>
      <c r="D345" t="s">
        <v>132</v>
      </c>
      <c r="E345">
        <v>5014</v>
      </c>
      <c r="F345">
        <v>11637.614847000001</v>
      </c>
    </row>
    <row r="346" spans="1:6" x14ac:dyDescent="0.25">
      <c r="A346">
        <v>345</v>
      </c>
      <c r="B346" t="str">
        <f t="shared" si="5"/>
        <v>LandKWT</v>
      </c>
      <c r="C346" t="s">
        <v>260</v>
      </c>
      <c r="D346" t="s">
        <v>133</v>
      </c>
      <c r="E346">
        <v>19</v>
      </c>
      <c r="F346">
        <v>3048.2432680000002</v>
      </c>
    </row>
    <row r="347" spans="1:6" x14ac:dyDescent="0.25">
      <c r="A347">
        <v>346</v>
      </c>
      <c r="B347" t="str">
        <f t="shared" si="5"/>
        <v>LandLAO</v>
      </c>
      <c r="C347" t="s">
        <v>260</v>
      </c>
      <c r="D347" t="s">
        <v>134</v>
      </c>
      <c r="E347">
        <v>48</v>
      </c>
      <c r="F347">
        <v>38581.961240999997</v>
      </c>
    </row>
    <row r="348" spans="1:6" x14ac:dyDescent="0.25">
      <c r="A348">
        <v>347</v>
      </c>
      <c r="B348" t="str">
        <f t="shared" si="5"/>
        <v>LandLBN</v>
      </c>
      <c r="C348" t="s">
        <v>260</v>
      </c>
      <c r="D348" t="s">
        <v>135</v>
      </c>
      <c r="E348">
        <v>18</v>
      </c>
      <c r="F348">
        <v>268.27730200000002</v>
      </c>
    </row>
    <row r="349" spans="1:6" x14ac:dyDescent="0.25">
      <c r="A349">
        <v>348</v>
      </c>
      <c r="B349" t="str">
        <f t="shared" si="5"/>
        <v>LandLBR</v>
      </c>
      <c r="C349" t="s">
        <v>260</v>
      </c>
      <c r="D349" t="s">
        <v>136</v>
      </c>
      <c r="E349">
        <v>17</v>
      </c>
      <c r="F349">
        <v>3914.9696359999998</v>
      </c>
    </row>
    <row r="350" spans="1:6" x14ac:dyDescent="0.25">
      <c r="A350">
        <v>349</v>
      </c>
      <c r="B350" t="str">
        <f t="shared" si="5"/>
        <v>LandLBY</v>
      </c>
      <c r="C350" t="s">
        <v>260</v>
      </c>
      <c r="D350" t="s">
        <v>137</v>
      </c>
      <c r="E350">
        <v>9</v>
      </c>
      <c r="F350">
        <v>3437.4761899999999</v>
      </c>
    </row>
    <row r="351" spans="1:6" x14ac:dyDescent="0.25">
      <c r="A351">
        <v>350</v>
      </c>
      <c r="B351" t="str">
        <f t="shared" si="5"/>
        <v>LandLCA</v>
      </c>
      <c r="C351" t="s">
        <v>260</v>
      </c>
      <c r="D351" t="s">
        <v>138</v>
      </c>
      <c r="E351">
        <v>18</v>
      </c>
      <c r="F351">
        <v>116.65352900000001</v>
      </c>
    </row>
    <row r="352" spans="1:6" x14ac:dyDescent="0.25">
      <c r="A352">
        <v>351</v>
      </c>
      <c r="B352" t="str">
        <f t="shared" si="5"/>
        <v>LandLIE</v>
      </c>
      <c r="C352" t="s">
        <v>260</v>
      </c>
      <c r="D352" t="s">
        <v>139</v>
      </c>
      <c r="E352">
        <v>61</v>
      </c>
      <c r="F352">
        <v>70.479380000000006</v>
      </c>
    </row>
    <row r="353" spans="1:6" x14ac:dyDescent="0.25">
      <c r="A353">
        <v>352</v>
      </c>
      <c r="B353" t="str">
        <f t="shared" si="5"/>
        <v>LandLKA</v>
      </c>
      <c r="C353" t="s">
        <v>260</v>
      </c>
      <c r="D353" t="s">
        <v>140</v>
      </c>
      <c r="E353">
        <v>838</v>
      </c>
      <c r="F353">
        <v>19897.498822000001</v>
      </c>
    </row>
    <row r="354" spans="1:6" x14ac:dyDescent="0.25">
      <c r="A354">
        <v>353</v>
      </c>
      <c r="B354" t="str">
        <f t="shared" si="5"/>
        <v>LandLSO</v>
      </c>
      <c r="C354" t="s">
        <v>260</v>
      </c>
      <c r="D354" t="s">
        <v>141</v>
      </c>
      <c r="E354">
        <v>5</v>
      </c>
      <c r="F354">
        <v>74.099656999999993</v>
      </c>
    </row>
    <row r="355" spans="1:6" x14ac:dyDescent="0.25">
      <c r="A355">
        <v>354</v>
      </c>
      <c r="B355" t="str">
        <f t="shared" si="5"/>
        <v>LandLTU</v>
      </c>
      <c r="C355" t="s">
        <v>260</v>
      </c>
      <c r="D355" t="s">
        <v>142</v>
      </c>
      <c r="E355">
        <v>538</v>
      </c>
      <c r="F355">
        <v>11013.35175</v>
      </c>
    </row>
    <row r="356" spans="1:6" x14ac:dyDescent="0.25">
      <c r="A356">
        <v>355</v>
      </c>
      <c r="B356" t="str">
        <f t="shared" si="5"/>
        <v>LandLUX</v>
      </c>
      <c r="C356" t="s">
        <v>260</v>
      </c>
      <c r="D356" t="s">
        <v>143</v>
      </c>
      <c r="E356">
        <v>117</v>
      </c>
      <c r="F356">
        <v>1332.387111</v>
      </c>
    </row>
    <row r="357" spans="1:6" x14ac:dyDescent="0.25">
      <c r="A357">
        <v>356</v>
      </c>
      <c r="B357" t="str">
        <f t="shared" si="5"/>
        <v>LandLVA</v>
      </c>
      <c r="C357" t="s">
        <v>260</v>
      </c>
      <c r="D357" t="s">
        <v>144</v>
      </c>
      <c r="E357">
        <v>551</v>
      </c>
      <c r="F357">
        <v>11720.846658</v>
      </c>
    </row>
    <row r="358" spans="1:6" x14ac:dyDescent="0.25">
      <c r="A358">
        <v>357</v>
      </c>
      <c r="B358" t="str">
        <f t="shared" si="5"/>
        <v>LandMAF</v>
      </c>
      <c r="C358" t="s">
        <v>260</v>
      </c>
      <c r="D358" t="s">
        <v>145</v>
      </c>
      <c r="E358">
        <v>57</v>
      </c>
      <c r="F358">
        <v>5.383553</v>
      </c>
    </row>
    <row r="359" spans="1:6" x14ac:dyDescent="0.25">
      <c r="A359">
        <v>358</v>
      </c>
      <c r="B359" t="str">
        <f t="shared" si="5"/>
        <v>LandMAR</v>
      </c>
      <c r="C359" t="s">
        <v>260</v>
      </c>
      <c r="D359" t="s">
        <v>146</v>
      </c>
      <c r="E359">
        <v>159</v>
      </c>
      <c r="F359">
        <v>125351.161974</v>
      </c>
    </row>
    <row r="360" spans="1:6" x14ac:dyDescent="0.25">
      <c r="A360">
        <v>359</v>
      </c>
      <c r="B360" t="str">
        <f t="shared" si="5"/>
        <v>LandMCO</v>
      </c>
      <c r="C360" t="s">
        <v>260</v>
      </c>
      <c r="D360" t="s">
        <v>147</v>
      </c>
      <c r="E360">
        <v>2</v>
      </c>
      <c r="F360">
        <v>0.36649700000000002</v>
      </c>
    </row>
    <row r="361" spans="1:6" x14ac:dyDescent="0.25">
      <c r="A361">
        <v>360</v>
      </c>
      <c r="B361" t="str">
        <f t="shared" si="5"/>
        <v>LandMDA</v>
      </c>
      <c r="C361" t="s">
        <v>260</v>
      </c>
      <c r="D361" t="s">
        <v>148</v>
      </c>
      <c r="E361">
        <v>79</v>
      </c>
      <c r="F361">
        <v>1409.6776580000001</v>
      </c>
    </row>
    <row r="362" spans="1:6" x14ac:dyDescent="0.25">
      <c r="A362">
        <v>361</v>
      </c>
      <c r="B362" t="str">
        <f t="shared" si="5"/>
        <v>LandMDG</v>
      </c>
      <c r="C362" t="s">
        <v>260</v>
      </c>
      <c r="D362" t="s">
        <v>149</v>
      </c>
      <c r="E362">
        <v>115</v>
      </c>
      <c r="F362">
        <v>33242.035770000002</v>
      </c>
    </row>
    <row r="363" spans="1:6" x14ac:dyDescent="0.25">
      <c r="A363">
        <v>362</v>
      </c>
      <c r="B363" t="str">
        <f t="shared" si="5"/>
        <v>LandMDV</v>
      </c>
      <c r="C363" t="s">
        <v>260</v>
      </c>
      <c r="D363" t="s">
        <v>150</v>
      </c>
      <c r="E363">
        <v>13</v>
      </c>
      <c r="F363">
        <v>3.6837270000000002</v>
      </c>
    </row>
    <row r="364" spans="1:6" x14ac:dyDescent="0.25">
      <c r="A364">
        <v>363</v>
      </c>
      <c r="B364" t="str">
        <f t="shared" si="5"/>
        <v>LandMEX</v>
      </c>
      <c r="C364" t="s">
        <v>260</v>
      </c>
      <c r="D364" t="s">
        <v>151</v>
      </c>
      <c r="E364">
        <v>1504</v>
      </c>
      <c r="F364">
        <v>284177.22995900002</v>
      </c>
    </row>
    <row r="365" spans="1:6" x14ac:dyDescent="0.25">
      <c r="A365">
        <v>364</v>
      </c>
      <c r="B365" t="str">
        <f t="shared" si="5"/>
        <v>LandMHL</v>
      </c>
      <c r="C365" t="s">
        <v>260</v>
      </c>
      <c r="D365" t="s">
        <v>152</v>
      </c>
      <c r="E365">
        <v>25</v>
      </c>
      <c r="F365">
        <v>33.593736999999997</v>
      </c>
    </row>
    <row r="366" spans="1:6" x14ac:dyDescent="0.25">
      <c r="A366">
        <v>365</v>
      </c>
      <c r="B366" t="str">
        <f t="shared" si="5"/>
        <v>LandMKD</v>
      </c>
      <c r="C366" t="s">
        <v>260</v>
      </c>
      <c r="D366" t="s">
        <v>153</v>
      </c>
      <c r="E366">
        <v>82</v>
      </c>
      <c r="F366">
        <v>2686.9598110000002</v>
      </c>
    </row>
    <row r="367" spans="1:6" x14ac:dyDescent="0.25">
      <c r="A367">
        <v>366</v>
      </c>
      <c r="B367" t="str">
        <f t="shared" si="5"/>
        <v>LandMLI</v>
      </c>
      <c r="C367" t="s">
        <v>260</v>
      </c>
      <c r="D367" t="s">
        <v>154</v>
      </c>
      <c r="E367">
        <v>35</v>
      </c>
      <c r="F367">
        <v>103445.33570700001</v>
      </c>
    </row>
    <row r="368" spans="1:6" x14ac:dyDescent="0.25">
      <c r="A368">
        <v>367</v>
      </c>
      <c r="B368" t="str">
        <f t="shared" si="5"/>
        <v>LandMLT</v>
      </c>
      <c r="C368" t="s">
        <v>260</v>
      </c>
      <c r="D368" t="s">
        <v>155</v>
      </c>
      <c r="E368">
        <v>61</v>
      </c>
      <c r="F368">
        <v>98.095343999999997</v>
      </c>
    </row>
    <row r="369" spans="1:6" x14ac:dyDescent="0.25">
      <c r="A369">
        <v>368</v>
      </c>
      <c r="B369" t="str">
        <f t="shared" si="5"/>
        <v>LandMMR</v>
      </c>
      <c r="C369" t="s">
        <v>260</v>
      </c>
      <c r="D369" t="s">
        <v>156</v>
      </c>
      <c r="E369">
        <v>104</v>
      </c>
      <c r="F369">
        <v>42878.158298000002</v>
      </c>
    </row>
    <row r="370" spans="1:6" x14ac:dyDescent="0.25">
      <c r="A370">
        <v>369</v>
      </c>
      <c r="B370" t="str">
        <f t="shared" si="5"/>
        <v>LandMNE</v>
      </c>
      <c r="C370" t="s">
        <v>260</v>
      </c>
      <c r="D370" t="s">
        <v>157</v>
      </c>
      <c r="E370">
        <v>26</v>
      </c>
      <c r="F370">
        <v>1456.773171</v>
      </c>
    </row>
    <row r="371" spans="1:6" x14ac:dyDescent="0.25">
      <c r="A371">
        <v>370</v>
      </c>
      <c r="B371" t="str">
        <f t="shared" si="5"/>
        <v>LandMNG</v>
      </c>
      <c r="C371" t="s">
        <v>260</v>
      </c>
      <c r="D371" t="s">
        <v>158</v>
      </c>
      <c r="E371">
        <v>135</v>
      </c>
      <c r="F371">
        <v>271136.74729799997</v>
      </c>
    </row>
    <row r="372" spans="1:6" x14ac:dyDescent="0.25">
      <c r="A372">
        <v>371</v>
      </c>
      <c r="B372" t="str">
        <f t="shared" si="5"/>
        <v>LandMNP</v>
      </c>
      <c r="C372" t="s">
        <v>260</v>
      </c>
      <c r="D372" t="s">
        <v>159</v>
      </c>
      <c r="E372">
        <v>12</v>
      </c>
      <c r="F372">
        <v>38.441125999999997</v>
      </c>
    </row>
    <row r="373" spans="1:6" x14ac:dyDescent="0.25">
      <c r="A373">
        <v>372</v>
      </c>
      <c r="B373" t="str">
        <f t="shared" si="5"/>
        <v>LandMOZ</v>
      </c>
      <c r="C373" t="s">
        <v>260</v>
      </c>
      <c r="D373" t="s">
        <v>160</v>
      </c>
      <c r="E373">
        <v>55</v>
      </c>
      <c r="F373">
        <v>170662.35507600001</v>
      </c>
    </row>
    <row r="374" spans="1:6" x14ac:dyDescent="0.25">
      <c r="A374">
        <v>373</v>
      </c>
      <c r="B374" t="str">
        <f t="shared" si="5"/>
        <v>LandMRT</v>
      </c>
      <c r="C374" t="s">
        <v>260</v>
      </c>
      <c r="D374" t="s">
        <v>161</v>
      </c>
      <c r="E374">
        <v>10</v>
      </c>
      <c r="F374">
        <v>6507.9259679999996</v>
      </c>
    </row>
    <row r="375" spans="1:6" x14ac:dyDescent="0.25">
      <c r="A375">
        <v>374</v>
      </c>
      <c r="B375" t="str">
        <f t="shared" si="5"/>
        <v>LandMSR</v>
      </c>
      <c r="C375" t="s">
        <v>260</v>
      </c>
      <c r="D375" t="s">
        <v>162</v>
      </c>
      <c r="E375">
        <v>1</v>
      </c>
      <c r="F375">
        <v>11.182345</v>
      </c>
    </row>
    <row r="376" spans="1:6" x14ac:dyDescent="0.25">
      <c r="A376">
        <v>375</v>
      </c>
      <c r="B376" t="str">
        <f t="shared" si="5"/>
        <v>LandMTQ</v>
      </c>
      <c r="C376" t="s">
        <v>260</v>
      </c>
      <c r="D376" t="s">
        <v>163</v>
      </c>
      <c r="E376">
        <v>291</v>
      </c>
      <c r="F376">
        <v>1280.736339</v>
      </c>
    </row>
    <row r="377" spans="1:6" x14ac:dyDescent="0.25">
      <c r="A377">
        <v>376</v>
      </c>
      <c r="B377" t="str">
        <f t="shared" si="5"/>
        <v>LandMUS</v>
      </c>
      <c r="C377" t="s">
        <v>260</v>
      </c>
      <c r="D377" t="s">
        <v>164</v>
      </c>
      <c r="E377">
        <v>26</v>
      </c>
      <c r="F377">
        <v>97.460297999999995</v>
      </c>
    </row>
    <row r="378" spans="1:6" x14ac:dyDescent="0.25">
      <c r="A378">
        <v>377</v>
      </c>
      <c r="B378" t="str">
        <f t="shared" si="5"/>
        <v>LandMWI</v>
      </c>
      <c r="C378" t="s">
        <v>260</v>
      </c>
      <c r="D378" t="s">
        <v>165</v>
      </c>
      <c r="E378">
        <v>97</v>
      </c>
      <c r="F378">
        <v>27190.406212000002</v>
      </c>
    </row>
    <row r="379" spans="1:6" x14ac:dyDescent="0.25">
      <c r="A379">
        <v>378</v>
      </c>
      <c r="B379" t="str">
        <f t="shared" si="5"/>
        <v>LandMYS</v>
      </c>
      <c r="C379" t="s">
        <v>260</v>
      </c>
      <c r="D379" t="s">
        <v>166</v>
      </c>
      <c r="E379">
        <v>488</v>
      </c>
      <c r="F379">
        <v>63418.885274</v>
      </c>
    </row>
    <row r="380" spans="1:6" x14ac:dyDescent="0.25">
      <c r="A380">
        <v>379</v>
      </c>
      <c r="B380" t="str">
        <f t="shared" si="5"/>
        <v>LandMYT</v>
      </c>
      <c r="C380" t="s">
        <v>260</v>
      </c>
      <c r="D380" t="s">
        <v>167</v>
      </c>
      <c r="E380">
        <v>24</v>
      </c>
      <c r="F380">
        <v>44.436014</v>
      </c>
    </row>
    <row r="381" spans="1:6" x14ac:dyDescent="0.25">
      <c r="A381">
        <v>380</v>
      </c>
      <c r="B381" t="str">
        <f t="shared" si="5"/>
        <v>LandNAM</v>
      </c>
      <c r="C381" t="s">
        <v>260</v>
      </c>
      <c r="D381" t="s">
        <v>168</v>
      </c>
      <c r="E381">
        <v>72</v>
      </c>
      <c r="F381">
        <v>313527.55870499997</v>
      </c>
    </row>
    <row r="382" spans="1:6" x14ac:dyDescent="0.25">
      <c r="A382">
        <v>381</v>
      </c>
      <c r="B382" t="str">
        <f t="shared" si="5"/>
        <v>LandNCL</v>
      </c>
      <c r="C382" t="s">
        <v>260</v>
      </c>
      <c r="D382" t="s">
        <v>169</v>
      </c>
      <c r="E382">
        <v>18</v>
      </c>
      <c r="F382">
        <v>10413.519002999999</v>
      </c>
    </row>
    <row r="383" spans="1:6" x14ac:dyDescent="0.25">
      <c r="A383">
        <v>382</v>
      </c>
      <c r="B383" t="str">
        <f t="shared" si="5"/>
        <v>LandNER</v>
      </c>
      <c r="C383" t="s">
        <v>260</v>
      </c>
      <c r="D383" t="s">
        <v>170</v>
      </c>
      <c r="E383">
        <v>26</v>
      </c>
      <c r="F383">
        <v>206105.42936899999</v>
      </c>
    </row>
    <row r="384" spans="1:6" x14ac:dyDescent="0.25">
      <c r="A384">
        <v>383</v>
      </c>
      <c r="B384" t="str">
        <f t="shared" si="5"/>
        <v>LandNFK</v>
      </c>
      <c r="C384" t="s">
        <v>260</v>
      </c>
      <c r="D384" t="s">
        <v>171</v>
      </c>
      <c r="E384">
        <v>2</v>
      </c>
      <c r="F384">
        <v>19.957518</v>
      </c>
    </row>
    <row r="385" spans="1:6" x14ac:dyDescent="0.25">
      <c r="A385">
        <v>384</v>
      </c>
      <c r="B385" t="str">
        <f t="shared" si="5"/>
        <v>LandNGA</v>
      </c>
      <c r="C385" t="s">
        <v>260</v>
      </c>
      <c r="D385" t="s">
        <v>172</v>
      </c>
      <c r="E385">
        <v>897</v>
      </c>
      <c r="F385">
        <v>127359.03660399999</v>
      </c>
    </row>
    <row r="386" spans="1:6" x14ac:dyDescent="0.25">
      <c r="A386">
        <v>385</v>
      </c>
      <c r="B386" t="str">
        <f t="shared" ref="B386:B449" si="6">C386&amp;D386</f>
        <v>LandNIC</v>
      </c>
      <c r="C386" t="s">
        <v>260</v>
      </c>
      <c r="D386" t="s">
        <v>173</v>
      </c>
      <c r="E386">
        <v>77</v>
      </c>
      <c r="F386">
        <v>48104.127519000001</v>
      </c>
    </row>
    <row r="387" spans="1:6" x14ac:dyDescent="0.25">
      <c r="A387">
        <v>386</v>
      </c>
      <c r="B387" t="str">
        <f t="shared" si="6"/>
        <v>LandNIU</v>
      </c>
      <c r="C387" t="s">
        <v>260</v>
      </c>
      <c r="D387" t="s">
        <v>174</v>
      </c>
      <c r="E387">
        <v>2</v>
      </c>
      <c r="F387">
        <v>53.434437000000003</v>
      </c>
    </row>
    <row r="388" spans="1:6" x14ac:dyDescent="0.25">
      <c r="A388">
        <v>387</v>
      </c>
      <c r="B388" t="str">
        <f t="shared" si="6"/>
        <v>LandNLD</v>
      </c>
      <c r="C388" t="s">
        <v>260</v>
      </c>
      <c r="D388" t="s">
        <v>175</v>
      </c>
      <c r="E388">
        <v>547</v>
      </c>
      <c r="F388">
        <v>3958.0848390000001</v>
      </c>
    </row>
    <row r="389" spans="1:6" x14ac:dyDescent="0.25">
      <c r="A389">
        <v>388</v>
      </c>
      <c r="B389" t="str">
        <f t="shared" si="6"/>
        <v>LandNOR</v>
      </c>
      <c r="C389" t="s">
        <v>260</v>
      </c>
      <c r="D389" t="s">
        <v>176</v>
      </c>
      <c r="E389">
        <v>2811</v>
      </c>
      <c r="F389">
        <v>55973.865573000003</v>
      </c>
    </row>
    <row r="390" spans="1:6" x14ac:dyDescent="0.25">
      <c r="A390">
        <v>389</v>
      </c>
      <c r="B390" t="str">
        <f t="shared" si="6"/>
        <v>LandNPL</v>
      </c>
      <c r="C390" t="s">
        <v>260</v>
      </c>
      <c r="D390" t="s">
        <v>177</v>
      </c>
      <c r="E390">
        <v>38</v>
      </c>
      <c r="F390">
        <v>34897.918445000003</v>
      </c>
    </row>
    <row r="391" spans="1:6" x14ac:dyDescent="0.25">
      <c r="A391">
        <v>390</v>
      </c>
      <c r="B391" t="str">
        <f t="shared" si="6"/>
        <v>LandNZL</v>
      </c>
      <c r="C391" t="s">
        <v>260</v>
      </c>
      <c r="D391" t="s">
        <v>178</v>
      </c>
      <c r="E391">
        <v>10064</v>
      </c>
      <c r="F391">
        <v>88464.412058999995</v>
      </c>
    </row>
    <row r="392" spans="1:6" x14ac:dyDescent="0.25">
      <c r="A392">
        <v>391</v>
      </c>
      <c r="B392" t="str">
        <f t="shared" si="6"/>
        <v>LandOMN</v>
      </c>
      <c r="C392" t="s">
        <v>260</v>
      </c>
      <c r="D392" t="s">
        <v>179</v>
      </c>
      <c r="E392">
        <v>15</v>
      </c>
      <c r="F392">
        <v>7985.0357379999996</v>
      </c>
    </row>
    <row r="393" spans="1:6" x14ac:dyDescent="0.25">
      <c r="A393">
        <v>392</v>
      </c>
      <c r="B393" t="str">
        <f t="shared" si="6"/>
        <v>LandPAK</v>
      </c>
      <c r="C393" t="s">
        <v>260</v>
      </c>
      <c r="D393" t="s">
        <v>180</v>
      </c>
      <c r="E393">
        <v>157</v>
      </c>
      <c r="F393">
        <v>98288.079765999995</v>
      </c>
    </row>
    <row r="394" spans="1:6" x14ac:dyDescent="0.25">
      <c r="A394">
        <v>393</v>
      </c>
      <c r="B394" t="str">
        <f t="shared" si="6"/>
        <v>LandPAN</v>
      </c>
      <c r="C394" t="s">
        <v>260</v>
      </c>
      <c r="D394" t="s">
        <v>181</v>
      </c>
      <c r="E394">
        <v>41</v>
      </c>
      <c r="F394">
        <v>15763.294032</v>
      </c>
    </row>
    <row r="395" spans="1:6" x14ac:dyDescent="0.25">
      <c r="A395">
        <v>394</v>
      </c>
      <c r="B395" t="str">
        <f t="shared" si="6"/>
        <v>LandPCN</v>
      </c>
      <c r="C395" t="s">
        <v>260</v>
      </c>
      <c r="D395" t="s">
        <v>182</v>
      </c>
      <c r="E395">
        <v>1</v>
      </c>
      <c r="F395">
        <v>37.035908999999997</v>
      </c>
    </row>
    <row r="396" spans="1:6" x14ac:dyDescent="0.25">
      <c r="A396">
        <v>395</v>
      </c>
      <c r="B396" t="str">
        <f t="shared" si="6"/>
        <v>LandPER</v>
      </c>
      <c r="C396" t="s">
        <v>260</v>
      </c>
      <c r="D396" t="s">
        <v>183</v>
      </c>
      <c r="E396">
        <v>278</v>
      </c>
      <c r="F396">
        <v>276772.85742499999</v>
      </c>
    </row>
    <row r="397" spans="1:6" x14ac:dyDescent="0.25">
      <c r="A397">
        <v>396</v>
      </c>
      <c r="B397" t="str">
        <f t="shared" si="6"/>
        <v>LandPHL</v>
      </c>
      <c r="C397" t="s">
        <v>260</v>
      </c>
      <c r="D397" t="s">
        <v>184</v>
      </c>
      <c r="E397">
        <v>391</v>
      </c>
      <c r="F397">
        <v>45762.234731999997</v>
      </c>
    </row>
    <row r="398" spans="1:6" x14ac:dyDescent="0.25">
      <c r="A398">
        <v>397</v>
      </c>
      <c r="B398" t="str">
        <f t="shared" si="6"/>
        <v>LandPLW</v>
      </c>
      <c r="C398" t="s">
        <v>260</v>
      </c>
      <c r="D398" t="s">
        <v>185</v>
      </c>
      <c r="E398">
        <v>21</v>
      </c>
      <c r="F398">
        <v>140.309382</v>
      </c>
    </row>
    <row r="399" spans="1:6" x14ac:dyDescent="0.25">
      <c r="A399">
        <v>398</v>
      </c>
      <c r="B399" t="str">
        <f t="shared" si="6"/>
        <v>LandPNG</v>
      </c>
      <c r="C399" t="s">
        <v>260</v>
      </c>
      <c r="D399" t="s">
        <v>186</v>
      </c>
      <c r="E399">
        <v>58</v>
      </c>
      <c r="F399">
        <v>14330.434251999999</v>
      </c>
    </row>
    <row r="400" spans="1:6" x14ac:dyDescent="0.25">
      <c r="A400">
        <v>399</v>
      </c>
      <c r="B400" t="str">
        <f t="shared" si="6"/>
        <v>LandPOL</v>
      </c>
      <c r="C400" t="s">
        <v>260</v>
      </c>
      <c r="D400" t="s">
        <v>187</v>
      </c>
      <c r="E400">
        <v>1054</v>
      </c>
      <c r="F400">
        <v>123901.055264</v>
      </c>
    </row>
    <row r="401" spans="1:6" x14ac:dyDescent="0.25">
      <c r="A401">
        <v>400</v>
      </c>
      <c r="B401" t="str">
        <f t="shared" si="6"/>
        <v>LandPRI</v>
      </c>
      <c r="C401" t="s">
        <v>260</v>
      </c>
      <c r="D401" t="s">
        <v>188</v>
      </c>
      <c r="E401">
        <v>224</v>
      </c>
      <c r="F401">
        <v>657.21558900000002</v>
      </c>
    </row>
    <row r="402" spans="1:6" x14ac:dyDescent="0.25">
      <c r="A402">
        <v>401</v>
      </c>
      <c r="B402" t="str">
        <f t="shared" si="6"/>
        <v>LandPRK</v>
      </c>
      <c r="C402" t="s">
        <v>260</v>
      </c>
      <c r="D402" t="s">
        <v>189</v>
      </c>
      <c r="E402">
        <v>21</v>
      </c>
      <c r="F402">
        <v>2975.6498080000001</v>
      </c>
    </row>
    <row r="403" spans="1:6" x14ac:dyDescent="0.25">
      <c r="A403">
        <v>402</v>
      </c>
      <c r="B403" t="str">
        <f t="shared" si="6"/>
        <v>LandPRT</v>
      </c>
      <c r="C403" t="s">
        <v>260</v>
      </c>
      <c r="D403" t="s">
        <v>190</v>
      </c>
      <c r="E403">
        <v>200</v>
      </c>
      <c r="F403">
        <v>21114.474009000001</v>
      </c>
    </row>
    <row r="404" spans="1:6" x14ac:dyDescent="0.25">
      <c r="A404">
        <v>403</v>
      </c>
      <c r="B404" t="str">
        <f t="shared" si="6"/>
        <v>LandPRY</v>
      </c>
      <c r="C404" t="s">
        <v>260</v>
      </c>
      <c r="D404" t="s">
        <v>191</v>
      </c>
      <c r="E404">
        <v>95</v>
      </c>
      <c r="F404">
        <v>57471.345008999997</v>
      </c>
    </row>
    <row r="405" spans="1:6" x14ac:dyDescent="0.25">
      <c r="A405">
        <v>404</v>
      </c>
      <c r="B405" t="str">
        <f t="shared" si="6"/>
        <v>LandPSE</v>
      </c>
      <c r="C405" t="s">
        <v>260</v>
      </c>
      <c r="D405" t="s">
        <v>192</v>
      </c>
      <c r="E405">
        <v>64</v>
      </c>
      <c r="F405">
        <v>516.76786200000004</v>
      </c>
    </row>
    <row r="406" spans="1:6" x14ac:dyDescent="0.25">
      <c r="A406">
        <v>405</v>
      </c>
      <c r="B406" t="str">
        <f t="shared" si="6"/>
        <v>LandPYF</v>
      </c>
      <c r="C406" t="s">
        <v>260</v>
      </c>
      <c r="D406" t="s">
        <v>193</v>
      </c>
      <c r="E406">
        <v>6</v>
      </c>
      <c r="F406">
        <v>73.831953999999996</v>
      </c>
    </row>
    <row r="407" spans="1:6" x14ac:dyDescent="0.25">
      <c r="A407">
        <v>406</v>
      </c>
      <c r="B407" t="str">
        <f t="shared" si="6"/>
        <v>LandQAT</v>
      </c>
      <c r="C407" t="s">
        <v>260</v>
      </c>
      <c r="D407" t="s">
        <v>194</v>
      </c>
      <c r="E407">
        <v>5</v>
      </c>
      <c r="F407">
        <v>1512.8376270000001</v>
      </c>
    </row>
    <row r="408" spans="1:6" x14ac:dyDescent="0.25">
      <c r="A408">
        <v>407</v>
      </c>
      <c r="B408" t="str">
        <f t="shared" si="6"/>
        <v>LandREU</v>
      </c>
      <c r="C408" t="s">
        <v>260</v>
      </c>
      <c r="D408" t="s">
        <v>195</v>
      </c>
      <c r="E408">
        <v>17</v>
      </c>
      <c r="F408">
        <v>1600.443033</v>
      </c>
    </row>
    <row r="409" spans="1:6" x14ac:dyDescent="0.25">
      <c r="A409">
        <v>408</v>
      </c>
      <c r="B409" t="str">
        <f t="shared" si="6"/>
        <v>LandROU</v>
      </c>
      <c r="C409" t="s">
        <v>260</v>
      </c>
      <c r="D409" t="s">
        <v>196</v>
      </c>
      <c r="E409">
        <v>1064</v>
      </c>
      <c r="F409">
        <v>58126.502181000003</v>
      </c>
    </row>
    <row r="410" spans="1:6" x14ac:dyDescent="0.25">
      <c r="A410">
        <v>409</v>
      </c>
      <c r="B410" t="str">
        <f t="shared" si="6"/>
        <v>LandRUS</v>
      </c>
      <c r="C410" t="s">
        <v>260</v>
      </c>
      <c r="D410" t="s">
        <v>197</v>
      </c>
      <c r="E410">
        <v>7894</v>
      </c>
      <c r="F410">
        <v>1637674.6311919999</v>
      </c>
    </row>
    <row r="411" spans="1:6" x14ac:dyDescent="0.25">
      <c r="A411">
        <v>410</v>
      </c>
      <c r="B411" t="str">
        <f t="shared" si="6"/>
        <v>LandRWA</v>
      </c>
      <c r="C411" t="s">
        <v>260</v>
      </c>
      <c r="D411" t="s">
        <v>198</v>
      </c>
      <c r="E411">
        <v>27</v>
      </c>
      <c r="F411">
        <v>2319.7299509999998</v>
      </c>
    </row>
    <row r="412" spans="1:6" x14ac:dyDescent="0.25">
      <c r="A412">
        <v>411</v>
      </c>
      <c r="B412" t="str">
        <f t="shared" si="6"/>
        <v>LandSAU</v>
      </c>
      <c r="C412" t="s">
        <v>260</v>
      </c>
      <c r="D412" t="s">
        <v>199</v>
      </c>
      <c r="E412">
        <v>34</v>
      </c>
      <c r="F412">
        <v>92063.640811999998</v>
      </c>
    </row>
    <row r="413" spans="1:6" x14ac:dyDescent="0.25">
      <c r="A413">
        <v>412</v>
      </c>
      <c r="B413" t="str">
        <f t="shared" si="6"/>
        <v>LandSDN</v>
      </c>
      <c r="C413" t="s">
        <v>260</v>
      </c>
      <c r="D413" t="s">
        <v>200</v>
      </c>
      <c r="E413">
        <v>11</v>
      </c>
      <c r="F413">
        <v>42697.538413000002</v>
      </c>
    </row>
    <row r="414" spans="1:6" x14ac:dyDescent="0.25">
      <c r="A414">
        <v>413</v>
      </c>
      <c r="B414" t="str">
        <f t="shared" si="6"/>
        <v>LandSEN</v>
      </c>
      <c r="C414" t="s">
        <v>260</v>
      </c>
      <c r="D414" t="s">
        <v>201</v>
      </c>
      <c r="E414">
        <v>107</v>
      </c>
      <c r="F414">
        <v>50179.220292999998</v>
      </c>
    </row>
    <row r="415" spans="1:6" x14ac:dyDescent="0.25">
      <c r="A415">
        <v>414</v>
      </c>
      <c r="B415" t="str">
        <f t="shared" si="6"/>
        <v>LandSGP</v>
      </c>
      <c r="C415" t="s">
        <v>260</v>
      </c>
      <c r="D415" t="s">
        <v>202</v>
      </c>
      <c r="E415">
        <v>5</v>
      </c>
      <c r="F415">
        <v>33.585431</v>
      </c>
    </row>
    <row r="416" spans="1:6" x14ac:dyDescent="0.25">
      <c r="A416">
        <v>415</v>
      </c>
      <c r="B416" t="str">
        <f t="shared" si="6"/>
        <v>LandSGS</v>
      </c>
      <c r="C416" t="s">
        <v>260</v>
      </c>
      <c r="D416" t="s">
        <v>203</v>
      </c>
      <c r="E416">
        <v>1</v>
      </c>
      <c r="F416">
        <v>3971.6926870000002</v>
      </c>
    </row>
    <row r="417" spans="1:6" x14ac:dyDescent="0.25">
      <c r="A417">
        <v>416</v>
      </c>
      <c r="B417" t="str">
        <f t="shared" si="6"/>
        <v>LandSHN</v>
      </c>
      <c r="C417" t="s">
        <v>260</v>
      </c>
      <c r="D417" t="s">
        <v>204</v>
      </c>
      <c r="E417">
        <v>20</v>
      </c>
      <c r="F417">
        <v>157.13780299999999</v>
      </c>
    </row>
    <row r="418" spans="1:6" x14ac:dyDescent="0.25">
      <c r="A418">
        <v>417</v>
      </c>
      <c r="B418" t="str">
        <f t="shared" si="6"/>
        <v>LandSJM</v>
      </c>
      <c r="C418" t="s">
        <v>260</v>
      </c>
      <c r="D418" t="s">
        <v>205</v>
      </c>
      <c r="E418">
        <v>19</v>
      </c>
      <c r="F418">
        <v>40092.213273000001</v>
      </c>
    </row>
    <row r="419" spans="1:6" x14ac:dyDescent="0.25">
      <c r="A419">
        <v>418</v>
      </c>
      <c r="B419" t="str">
        <f t="shared" si="6"/>
        <v>LandSLB</v>
      </c>
      <c r="C419" t="s">
        <v>260</v>
      </c>
      <c r="D419" t="s">
        <v>206</v>
      </c>
      <c r="E419">
        <v>60</v>
      </c>
      <c r="F419">
        <v>645.26336000000003</v>
      </c>
    </row>
    <row r="420" spans="1:6" x14ac:dyDescent="0.25">
      <c r="A420">
        <v>419</v>
      </c>
      <c r="B420" t="str">
        <f t="shared" si="6"/>
        <v>LandSLE</v>
      </c>
      <c r="C420" t="s">
        <v>260</v>
      </c>
      <c r="D420" t="s">
        <v>207</v>
      </c>
      <c r="E420">
        <v>58</v>
      </c>
      <c r="F420">
        <v>6824.7161299999998</v>
      </c>
    </row>
    <row r="421" spans="1:6" x14ac:dyDescent="0.25">
      <c r="A421">
        <v>420</v>
      </c>
      <c r="B421" t="str">
        <f t="shared" si="6"/>
        <v>LandSLV</v>
      </c>
      <c r="C421" t="s">
        <v>260</v>
      </c>
      <c r="D421" t="s">
        <v>208</v>
      </c>
      <c r="E421">
        <v>84</v>
      </c>
      <c r="F421">
        <v>1805.5720690000001</v>
      </c>
    </row>
    <row r="422" spans="1:6" x14ac:dyDescent="0.25">
      <c r="A422">
        <v>421</v>
      </c>
      <c r="B422" t="str">
        <f t="shared" si="6"/>
        <v>LandSPM</v>
      </c>
      <c r="C422" t="s">
        <v>260</v>
      </c>
      <c r="D422" t="s">
        <v>209</v>
      </c>
      <c r="E422">
        <v>7</v>
      </c>
      <c r="F422">
        <v>7.1631260000000001</v>
      </c>
    </row>
    <row r="423" spans="1:6" x14ac:dyDescent="0.25">
      <c r="A423">
        <v>422</v>
      </c>
      <c r="B423" t="str">
        <f t="shared" si="6"/>
        <v>LandSRB</v>
      </c>
      <c r="C423" t="s">
        <v>260</v>
      </c>
      <c r="D423" t="s">
        <v>210</v>
      </c>
      <c r="E423">
        <v>472</v>
      </c>
      <c r="F423">
        <v>6687.2285439999996</v>
      </c>
    </row>
    <row r="424" spans="1:6" x14ac:dyDescent="0.25">
      <c r="A424">
        <v>423</v>
      </c>
      <c r="B424" t="str">
        <f t="shared" si="6"/>
        <v>LandSSD</v>
      </c>
      <c r="C424" t="s">
        <v>260</v>
      </c>
      <c r="D424" t="s">
        <v>211</v>
      </c>
      <c r="E424">
        <v>33</v>
      </c>
      <c r="F424">
        <v>98214.484842999998</v>
      </c>
    </row>
    <row r="425" spans="1:6" x14ac:dyDescent="0.25">
      <c r="A425">
        <v>424</v>
      </c>
      <c r="B425" t="str">
        <f t="shared" si="6"/>
        <v>LandSTP</v>
      </c>
      <c r="C425" t="s">
        <v>260</v>
      </c>
      <c r="D425" t="s">
        <v>212</v>
      </c>
      <c r="E425">
        <v>5</v>
      </c>
      <c r="F425">
        <v>289.41698100000002</v>
      </c>
    </row>
    <row r="426" spans="1:6" x14ac:dyDescent="0.25">
      <c r="A426">
        <v>425</v>
      </c>
      <c r="B426" t="str">
        <f t="shared" si="6"/>
        <v>LandSUR</v>
      </c>
      <c r="C426" t="s">
        <v>260</v>
      </c>
      <c r="D426" t="s">
        <v>213</v>
      </c>
      <c r="E426">
        <v>14</v>
      </c>
      <c r="F426">
        <v>21425.691856000001</v>
      </c>
    </row>
    <row r="427" spans="1:6" x14ac:dyDescent="0.25">
      <c r="A427">
        <v>426</v>
      </c>
      <c r="B427" t="str">
        <f t="shared" si="6"/>
        <v>LandSVK</v>
      </c>
      <c r="C427" t="s">
        <v>260</v>
      </c>
      <c r="D427" t="s">
        <v>214</v>
      </c>
      <c r="E427">
        <v>941</v>
      </c>
      <c r="F427">
        <v>18393.141113000001</v>
      </c>
    </row>
    <row r="428" spans="1:6" x14ac:dyDescent="0.25">
      <c r="A428">
        <v>427</v>
      </c>
      <c r="B428" t="str">
        <f t="shared" si="6"/>
        <v>LandSVN</v>
      </c>
      <c r="C428" t="s">
        <v>260</v>
      </c>
      <c r="D428" t="s">
        <v>215</v>
      </c>
      <c r="E428">
        <v>539</v>
      </c>
      <c r="F428">
        <v>10889.594843999999</v>
      </c>
    </row>
    <row r="429" spans="1:6" x14ac:dyDescent="0.25">
      <c r="A429">
        <v>428</v>
      </c>
      <c r="B429" t="str">
        <f t="shared" si="6"/>
        <v>LandSWE</v>
      </c>
      <c r="C429" t="s">
        <v>260</v>
      </c>
      <c r="D429" t="s">
        <v>216</v>
      </c>
      <c r="E429">
        <v>18910</v>
      </c>
      <c r="F429">
        <v>65886.874106999996</v>
      </c>
    </row>
    <row r="430" spans="1:6" x14ac:dyDescent="0.25">
      <c r="A430">
        <v>429</v>
      </c>
      <c r="B430" t="str">
        <f t="shared" si="6"/>
        <v>LandSWZ</v>
      </c>
      <c r="C430" t="s">
        <v>260</v>
      </c>
      <c r="D430" t="s">
        <v>217</v>
      </c>
      <c r="E430">
        <v>14</v>
      </c>
      <c r="F430">
        <v>733.8288</v>
      </c>
    </row>
    <row r="431" spans="1:6" x14ac:dyDescent="0.25">
      <c r="A431">
        <v>430</v>
      </c>
      <c r="B431" t="str">
        <f t="shared" si="6"/>
        <v>LandSYC</v>
      </c>
      <c r="C431" t="s">
        <v>260</v>
      </c>
      <c r="D431" t="s">
        <v>219</v>
      </c>
      <c r="E431">
        <v>12</v>
      </c>
      <c r="F431">
        <v>204.940956</v>
      </c>
    </row>
    <row r="432" spans="1:6" x14ac:dyDescent="0.25">
      <c r="A432">
        <v>431</v>
      </c>
      <c r="B432" t="str">
        <f t="shared" si="6"/>
        <v>LandSYR</v>
      </c>
      <c r="C432" t="s">
        <v>260</v>
      </c>
      <c r="D432" t="s">
        <v>220</v>
      </c>
      <c r="E432">
        <v>8</v>
      </c>
      <c r="F432">
        <v>1292.5675570000001</v>
      </c>
    </row>
    <row r="433" spans="1:6" x14ac:dyDescent="0.25">
      <c r="A433">
        <v>432</v>
      </c>
      <c r="B433" t="str">
        <f t="shared" si="6"/>
        <v>LandTCA</v>
      </c>
      <c r="C433" t="s">
        <v>260</v>
      </c>
      <c r="D433" t="s">
        <v>221</v>
      </c>
      <c r="E433">
        <v>31</v>
      </c>
      <c r="F433">
        <v>451.73448300000001</v>
      </c>
    </row>
    <row r="434" spans="1:6" x14ac:dyDescent="0.25">
      <c r="A434">
        <v>433</v>
      </c>
      <c r="B434" t="str">
        <f t="shared" si="6"/>
        <v>LandTCD</v>
      </c>
      <c r="C434" t="s">
        <v>260</v>
      </c>
      <c r="D434" t="s">
        <v>222</v>
      </c>
      <c r="E434">
        <v>28</v>
      </c>
      <c r="F434">
        <v>259841.817644</v>
      </c>
    </row>
    <row r="435" spans="1:6" x14ac:dyDescent="0.25">
      <c r="A435">
        <v>434</v>
      </c>
      <c r="B435" t="str">
        <f t="shared" si="6"/>
        <v>LandTGO</v>
      </c>
      <c r="C435" t="s">
        <v>260</v>
      </c>
      <c r="D435" t="s">
        <v>223</v>
      </c>
      <c r="E435">
        <v>69</v>
      </c>
      <c r="F435">
        <v>15876.869296000001</v>
      </c>
    </row>
    <row r="436" spans="1:6" x14ac:dyDescent="0.25">
      <c r="A436">
        <v>435</v>
      </c>
      <c r="B436" t="str">
        <f t="shared" si="6"/>
        <v>LandTHA</v>
      </c>
      <c r="C436" t="s">
        <v>260</v>
      </c>
      <c r="D436" t="s">
        <v>224</v>
      </c>
      <c r="E436">
        <v>232</v>
      </c>
      <c r="F436">
        <v>97391.378190000003</v>
      </c>
    </row>
    <row r="437" spans="1:6" x14ac:dyDescent="0.25">
      <c r="A437">
        <v>436</v>
      </c>
      <c r="B437" t="str">
        <f t="shared" si="6"/>
        <v>LandTJK</v>
      </c>
      <c r="C437" t="s">
        <v>260</v>
      </c>
      <c r="D437" t="s">
        <v>225</v>
      </c>
      <c r="E437">
        <v>26</v>
      </c>
      <c r="F437">
        <v>31690.098432999999</v>
      </c>
    </row>
    <row r="438" spans="1:6" x14ac:dyDescent="0.25">
      <c r="A438">
        <v>437</v>
      </c>
      <c r="B438" t="str">
        <f t="shared" si="6"/>
        <v>LandTKL</v>
      </c>
      <c r="C438" t="s">
        <v>260</v>
      </c>
      <c r="D438" t="s">
        <v>226</v>
      </c>
      <c r="E438">
        <v>1</v>
      </c>
      <c r="F438">
        <v>0.99831000000000003</v>
      </c>
    </row>
    <row r="439" spans="1:6" x14ac:dyDescent="0.25">
      <c r="A439">
        <v>438</v>
      </c>
      <c r="B439" t="str">
        <f t="shared" si="6"/>
        <v>LandTKM</v>
      </c>
      <c r="C439" t="s">
        <v>260</v>
      </c>
      <c r="D439" t="s">
        <v>227</v>
      </c>
      <c r="E439">
        <v>33</v>
      </c>
      <c r="F439">
        <v>15336.337331000001</v>
      </c>
    </row>
    <row r="440" spans="1:6" x14ac:dyDescent="0.25">
      <c r="A440">
        <v>439</v>
      </c>
      <c r="B440" t="str">
        <f t="shared" si="6"/>
        <v>LandTLS</v>
      </c>
      <c r="C440" t="s">
        <v>260</v>
      </c>
      <c r="D440" t="s">
        <v>228</v>
      </c>
      <c r="E440">
        <v>24</v>
      </c>
      <c r="F440">
        <v>1959.47361</v>
      </c>
    </row>
    <row r="441" spans="1:6" x14ac:dyDescent="0.25">
      <c r="A441">
        <v>440</v>
      </c>
      <c r="B441" t="str">
        <f t="shared" si="6"/>
        <v>LandTON</v>
      </c>
      <c r="C441" t="s">
        <v>260</v>
      </c>
      <c r="D441" t="s">
        <v>229</v>
      </c>
      <c r="E441">
        <v>11</v>
      </c>
      <c r="F441">
        <v>121.971998</v>
      </c>
    </row>
    <row r="442" spans="1:6" x14ac:dyDescent="0.25">
      <c r="A442">
        <v>441</v>
      </c>
      <c r="B442" t="str">
        <f t="shared" si="6"/>
        <v>LandTTO</v>
      </c>
      <c r="C442" t="s">
        <v>260</v>
      </c>
      <c r="D442" t="s">
        <v>230</v>
      </c>
      <c r="E442">
        <v>35</v>
      </c>
      <c r="F442">
        <v>1594.8368290000001</v>
      </c>
    </row>
    <row r="443" spans="1:6" x14ac:dyDescent="0.25">
      <c r="A443">
        <v>442</v>
      </c>
      <c r="B443" t="str">
        <f t="shared" si="6"/>
        <v>LandTUN</v>
      </c>
      <c r="C443" t="s">
        <v>260</v>
      </c>
      <c r="D443" t="s">
        <v>231</v>
      </c>
      <c r="E443">
        <v>170</v>
      </c>
      <c r="F443">
        <v>12286.017722000001</v>
      </c>
    </row>
    <row r="444" spans="1:6" x14ac:dyDescent="0.25">
      <c r="A444">
        <v>443</v>
      </c>
      <c r="B444" t="str">
        <f t="shared" si="6"/>
        <v>LandTUR</v>
      </c>
      <c r="C444" t="s">
        <v>260</v>
      </c>
      <c r="D444" t="s">
        <v>232</v>
      </c>
      <c r="E444">
        <v>16</v>
      </c>
      <c r="F444">
        <v>1709.1031640000001</v>
      </c>
    </row>
    <row r="445" spans="1:6" x14ac:dyDescent="0.25">
      <c r="A445">
        <v>444</v>
      </c>
      <c r="B445" t="str">
        <f t="shared" si="6"/>
        <v>LandTUV</v>
      </c>
      <c r="C445" t="s">
        <v>260</v>
      </c>
      <c r="D445" t="s">
        <v>233</v>
      </c>
      <c r="E445">
        <v>3</v>
      </c>
      <c r="F445">
        <v>0.81558699999999995</v>
      </c>
    </row>
    <row r="446" spans="1:6" x14ac:dyDescent="0.25">
      <c r="A446">
        <v>445</v>
      </c>
      <c r="B446" t="str">
        <f t="shared" si="6"/>
        <v>LandTWN</v>
      </c>
      <c r="C446" t="s">
        <v>260</v>
      </c>
      <c r="D446" t="s">
        <v>234</v>
      </c>
      <c r="E446">
        <v>63</v>
      </c>
      <c r="F446">
        <v>7145.8812129999997</v>
      </c>
    </row>
    <row r="447" spans="1:6" x14ac:dyDescent="0.25">
      <c r="A447">
        <v>446</v>
      </c>
      <c r="B447" t="str">
        <f t="shared" si="6"/>
        <v>LandTZA</v>
      </c>
      <c r="C447" t="s">
        <v>260</v>
      </c>
      <c r="D447" t="s">
        <v>235</v>
      </c>
      <c r="E447">
        <v>568</v>
      </c>
      <c r="F447">
        <v>361592.53418900003</v>
      </c>
    </row>
    <row r="448" spans="1:6" x14ac:dyDescent="0.25">
      <c r="A448">
        <v>447</v>
      </c>
      <c r="B448" t="str">
        <f t="shared" si="6"/>
        <v>LandUGA</v>
      </c>
      <c r="C448" t="s">
        <v>260</v>
      </c>
      <c r="D448" t="s">
        <v>236</v>
      </c>
      <c r="E448">
        <v>750</v>
      </c>
      <c r="F448">
        <v>39058.748535999999</v>
      </c>
    </row>
    <row r="449" spans="1:6" x14ac:dyDescent="0.25">
      <c r="A449">
        <v>448</v>
      </c>
      <c r="B449" t="str">
        <f t="shared" si="6"/>
        <v>LandUKR</v>
      </c>
      <c r="C449" t="s">
        <v>260</v>
      </c>
      <c r="D449" t="s">
        <v>237</v>
      </c>
      <c r="E449">
        <v>4138</v>
      </c>
      <c r="F449">
        <v>23854.955625999999</v>
      </c>
    </row>
    <row r="450" spans="1:6" x14ac:dyDescent="0.25">
      <c r="A450">
        <v>449</v>
      </c>
      <c r="B450" t="str">
        <f t="shared" ref="B450:B513" si="7">C450&amp;D450</f>
        <v>LandUMI</v>
      </c>
      <c r="C450" t="s">
        <v>260</v>
      </c>
      <c r="D450" t="s">
        <v>238</v>
      </c>
      <c r="E450">
        <v>6</v>
      </c>
      <c r="F450">
        <v>363.49791099999999</v>
      </c>
    </row>
    <row r="451" spans="1:6" x14ac:dyDescent="0.25">
      <c r="A451">
        <v>450</v>
      </c>
      <c r="B451" t="str">
        <f t="shared" si="7"/>
        <v>LandURY</v>
      </c>
      <c r="C451" t="s">
        <v>260</v>
      </c>
      <c r="D451" t="s">
        <v>239</v>
      </c>
      <c r="E451">
        <v>36</v>
      </c>
      <c r="F451">
        <v>6150.0975930000004</v>
      </c>
    </row>
    <row r="452" spans="1:6" x14ac:dyDescent="0.25">
      <c r="A452">
        <v>451</v>
      </c>
      <c r="B452" t="str">
        <f t="shared" si="7"/>
        <v>LandUSA</v>
      </c>
      <c r="C452" t="s">
        <v>260</v>
      </c>
      <c r="D452" t="s">
        <v>240</v>
      </c>
      <c r="E452">
        <v>99362</v>
      </c>
      <c r="F452">
        <v>1230743.831155</v>
      </c>
    </row>
    <row r="453" spans="1:6" x14ac:dyDescent="0.25">
      <c r="A453">
        <v>452</v>
      </c>
      <c r="B453" t="str">
        <f t="shared" si="7"/>
        <v>LandUZB</v>
      </c>
      <c r="C453" t="s">
        <v>260</v>
      </c>
      <c r="D453" t="s">
        <v>241</v>
      </c>
      <c r="E453">
        <v>27</v>
      </c>
      <c r="F453">
        <v>15199.754718</v>
      </c>
    </row>
    <row r="454" spans="1:6" x14ac:dyDescent="0.25">
      <c r="A454">
        <v>453</v>
      </c>
      <c r="B454" t="str">
        <f t="shared" si="7"/>
        <v>LandVCT</v>
      </c>
      <c r="C454" t="s">
        <v>260</v>
      </c>
      <c r="D454" t="s">
        <v>242</v>
      </c>
      <c r="E454">
        <v>11</v>
      </c>
      <c r="F454">
        <v>91.898910000000001</v>
      </c>
    </row>
    <row r="455" spans="1:6" x14ac:dyDescent="0.25">
      <c r="A455">
        <v>454</v>
      </c>
      <c r="B455" t="str">
        <f t="shared" si="7"/>
        <v>LandVEN</v>
      </c>
      <c r="C455" t="s">
        <v>260</v>
      </c>
      <c r="D455" t="s">
        <v>243</v>
      </c>
      <c r="E455">
        <v>107</v>
      </c>
      <c r="F455">
        <v>496700.96400199999</v>
      </c>
    </row>
    <row r="456" spans="1:6" x14ac:dyDescent="0.25">
      <c r="A456">
        <v>455</v>
      </c>
      <c r="B456" t="str">
        <f t="shared" si="7"/>
        <v>LandVGB</v>
      </c>
      <c r="C456" t="s">
        <v>260</v>
      </c>
      <c r="D456" t="s">
        <v>244</v>
      </c>
      <c r="E456">
        <v>20</v>
      </c>
      <c r="F456">
        <v>15.995539000000001</v>
      </c>
    </row>
    <row r="457" spans="1:6" x14ac:dyDescent="0.25">
      <c r="A457">
        <v>456</v>
      </c>
      <c r="B457" t="str">
        <f t="shared" si="7"/>
        <v>LandVIR</v>
      </c>
      <c r="C457" t="s">
        <v>260</v>
      </c>
      <c r="D457" t="s">
        <v>245</v>
      </c>
      <c r="E457">
        <v>30</v>
      </c>
      <c r="F457">
        <v>51.815837000000002</v>
      </c>
    </row>
    <row r="458" spans="1:6" x14ac:dyDescent="0.25">
      <c r="A458">
        <v>457</v>
      </c>
      <c r="B458" t="str">
        <f t="shared" si="7"/>
        <v>LandVNM</v>
      </c>
      <c r="C458" t="s">
        <v>260</v>
      </c>
      <c r="D458" t="s">
        <v>246</v>
      </c>
      <c r="E458">
        <v>221</v>
      </c>
      <c r="F458">
        <v>24994.323004000002</v>
      </c>
    </row>
    <row r="459" spans="1:6" x14ac:dyDescent="0.25">
      <c r="A459">
        <v>458</v>
      </c>
      <c r="B459" t="str">
        <f t="shared" si="7"/>
        <v>LandVUT</v>
      </c>
      <c r="C459" t="s">
        <v>260</v>
      </c>
      <c r="D459" t="s">
        <v>247</v>
      </c>
      <c r="E459">
        <v>17</v>
      </c>
      <c r="F459">
        <v>528.22224300000005</v>
      </c>
    </row>
    <row r="460" spans="1:6" x14ac:dyDescent="0.25">
      <c r="A460">
        <v>459</v>
      </c>
      <c r="B460" t="str">
        <f t="shared" si="7"/>
        <v>LandWLF</v>
      </c>
      <c r="C460" t="s">
        <v>260</v>
      </c>
      <c r="D460" t="s">
        <v>248</v>
      </c>
      <c r="E460">
        <v>1</v>
      </c>
      <c r="F460">
        <v>0.30167899999999997</v>
      </c>
    </row>
    <row r="461" spans="1:6" x14ac:dyDescent="0.25">
      <c r="A461">
        <v>460</v>
      </c>
      <c r="B461" t="str">
        <f t="shared" si="7"/>
        <v>LandWSM</v>
      </c>
      <c r="C461" t="s">
        <v>260</v>
      </c>
      <c r="D461" t="s">
        <v>249</v>
      </c>
      <c r="E461">
        <v>43</v>
      </c>
      <c r="F461">
        <v>212.69533000000001</v>
      </c>
    </row>
    <row r="462" spans="1:6" x14ac:dyDescent="0.25">
      <c r="A462">
        <v>461</v>
      </c>
      <c r="B462" t="str">
        <f t="shared" si="7"/>
        <v>LandYEM</v>
      </c>
      <c r="C462" t="s">
        <v>260</v>
      </c>
      <c r="D462" t="s">
        <v>250</v>
      </c>
      <c r="E462">
        <v>6</v>
      </c>
      <c r="F462">
        <v>3519.5931030000002</v>
      </c>
    </row>
    <row r="463" spans="1:6" x14ac:dyDescent="0.25">
      <c r="A463">
        <v>462</v>
      </c>
      <c r="B463" t="str">
        <f t="shared" si="7"/>
        <v>LandZAF</v>
      </c>
      <c r="C463" t="s">
        <v>260</v>
      </c>
      <c r="D463" t="s">
        <v>251</v>
      </c>
      <c r="E463">
        <v>1455</v>
      </c>
      <c r="F463">
        <v>97754.131936999998</v>
      </c>
    </row>
    <row r="464" spans="1:6" x14ac:dyDescent="0.25">
      <c r="A464">
        <v>463</v>
      </c>
      <c r="B464" t="str">
        <f t="shared" si="7"/>
        <v>LandZMB</v>
      </c>
      <c r="C464" t="s">
        <v>260</v>
      </c>
      <c r="D464" t="s">
        <v>252</v>
      </c>
      <c r="E464">
        <v>437</v>
      </c>
      <c r="F464">
        <v>286160.31351100001</v>
      </c>
    </row>
    <row r="465" spans="1:6" x14ac:dyDescent="0.25">
      <c r="A465">
        <v>464</v>
      </c>
      <c r="B465" t="str">
        <f t="shared" si="7"/>
        <v>LandZWE</v>
      </c>
      <c r="C465" t="s">
        <v>260</v>
      </c>
      <c r="D465" t="s">
        <v>253</v>
      </c>
      <c r="E465">
        <v>99</v>
      </c>
      <c r="F465">
        <v>106829.25287900001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workbookViewId="0">
      <selection activeCell="F59" sqref="F59"/>
    </sheetView>
  </sheetViews>
  <sheetFormatPr defaultRowHeight="15" x14ac:dyDescent="0.25"/>
  <cols>
    <col min="4" max="4" width="10.140625" bestFit="1" customWidth="1"/>
    <col min="6" max="6" width="11.5703125" bestFit="1" customWidth="1"/>
  </cols>
  <sheetData>
    <row r="1" spans="1:6" x14ac:dyDescent="0.25">
      <c r="A1" t="s">
        <v>255</v>
      </c>
      <c r="B1" t="s">
        <v>256</v>
      </c>
      <c r="C1" t="s">
        <v>254</v>
      </c>
      <c r="D1" t="s">
        <v>261</v>
      </c>
      <c r="E1" t="s">
        <v>257</v>
      </c>
      <c r="F1" t="s">
        <v>258</v>
      </c>
    </row>
    <row r="2" spans="1:6" x14ac:dyDescent="0.25">
      <c r="A2">
        <v>1</v>
      </c>
      <c r="B2" t="s">
        <v>9</v>
      </c>
      <c r="C2" t="s">
        <v>9</v>
      </c>
      <c r="D2" t="str">
        <f>B2&amp;C2</f>
        <v>ABNJABNJ</v>
      </c>
      <c r="E2">
        <v>1</v>
      </c>
      <c r="F2">
        <v>1.187319</v>
      </c>
    </row>
    <row r="3" spans="1:6" x14ac:dyDescent="0.25">
      <c r="A3">
        <v>2</v>
      </c>
      <c r="B3" t="s">
        <v>259</v>
      </c>
      <c r="C3" t="s">
        <v>13</v>
      </c>
      <c r="D3" t="str">
        <f t="shared" ref="D3:D58" si="0">B3&amp;C3</f>
        <v>EEZAIA</v>
      </c>
      <c r="E3">
        <v>1</v>
      </c>
      <c r="F3">
        <v>2.0839999999999999E-3</v>
      </c>
    </row>
    <row r="4" spans="1:6" x14ac:dyDescent="0.25">
      <c r="A4">
        <v>3</v>
      </c>
      <c r="B4" t="s">
        <v>259</v>
      </c>
      <c r="C4" t="s">
        <v>23</v>
      </c>
      <c r="D4" t="str">
        <f t="shared" si="0"/>
        <v>EEZATG</v>
      </c>
      <c r="E4">
        <v>2</v>
      </c>
      <c r="F4">
        <v>25.349475999999999</v>
      </c>
    </row>
    <row r="5" spans="1:6" x14ac:dyDescent="0.25">
      <c r="A5">
        <v>4</v>
      </c>
      <c r="B5" t="s">
        <v>259</v>
      </c>
      <c r="C5" t="s">
        <v>30</v>
      </c>
      <c r="D5" t="str">
        <f t="shared" si="0"/>
        <v>EEZBES</v>
      </c>
      <c r="E5">
        <v>1</v>
      </c>
      <c r="F5">
        <v>3.849E-3</v>
      </c>
    </row>
    <row r="6" spans="1:6" x14ac:dyDescent="0.25">
      <c r="A6">
        <v>5</v>
      </c>
      <c r="B6" t="s">
        <v>259</v>
      </c>
      <c r="C6" t="s">
        <v>37</v>
      </c>
      <c r="D6" t="str">
        <f t="shared" si="0"/>
        <v>EEZBLM</v>
      </c>
      <c r="E6">
        <v>3</v>
      </c>
      <c r="F6">
        <v>4234.2073060000002</v>
      </c>
    </row>
    <row r="7" spans="1:6" x14ac:dyDescent="0.25">
      <c r="A7">
        <v>6</v>
      </c>
      <c r="B7" t="s">
        <v>259</v>
      </c>
      <c r="C7" t="s">
        <v>43</v>
      </c>
      <c r="D7" t="str">
        <f t="shared" si="0"/>
        <v>EEZBRB</v>
      </c>
      <c r="E7">
        <v>1</v>
      </c>
      <c r="F7">
        <v>8.0199999999999998E-4</v>
      </c>
    </row>
    <row r="8" spans="1:6" x14ac:dyDescent="0.25">
      <c r="A8">
        <v>7</v>
      </c>
      <c r="B8" t="s">
        <v>259</v>
      </c>
      <c r="C8" t="s">
        <v>69</v>
      </c>
      <c r="D8" t="str">
        <f t="shared" si="0"/>
        <v>EEZDEU</v>
      </c>
      <c r="E8">
        <v>5</v>
      </c>
      <c r="F8">
        <v>1.4767159999999999</v>
      </c>
    </row>
    <row r="9" spans="1:6" x14ac:dyDescent="0.25">
      <c r="A9">
        <v>8</v>
      </c>
      <c r="B9" t="s">
        <v>259</v>
      </c>
      <c r="C9" t="s">
        <v>71</v>
      </c>
      <c r="D9" t="str">
        <f t="shared" si="0"/>
        <v>EEZDMA</v>
      </c>
      <c r="E9">
        <v>1</v>
      </c>
      <c r="F9">
        <v>5.9478169999999997</v>
      </c>
    </row>
    <row r="10" spans="1:6" x14ac:dyDescent="0.25">
      <c r="A10">
        <v>9</v>
      </c>
      <c r="B10" t="s">
        <v>259</v>
      </c>
      <c r="C10" t="s">
        <v>72</v>
      </c>
      <c r="D10" t="str">
        <f t="shared" si="0"/>
        <v>EEZDNK</v>
      </c>
      <c r="E10">
        <v>2</v>
      </c>
      <c r="F10">
        <v>14.594328000000001</v>
      </c>
    </row>
    <row r="11" spans="1:6" x14ac:dyDescent="0.25">
      <c r="A11">
        <v>10</v>
      </c>
      <c r="B11" t="s">
        <v>259</v>
      </c>
      <c r="C11" t="s">
        <v>82</v>
      </c>
      <c r="D11" t="str">
        <f t="shared" si="0"/>
        <v>EEZFIN</v>
      </c>
      <c r="E11">
        <v>2</v>
      </c>
      <c r="F11">
        <v>688.20257800000002</v>
      </c>
    </row>
    <row r="12" spans="1:6" x14ac:dyDescent="0.25">
      <c r="A12">
        <v>11</v>
      </c>
      <c r="B12" t="s">
        <v>259</v>
      </c>
      <c r="C12" t="s">
        <v>85</v>
      </c>
      <c r="D12" t="str">
        <f t="shared" si="0"/>
        <v>EEZFRA</v>
      </c>
      <c r="E12">
        <v>1</v>
      </c>
      <c r="F12">
        <v>31487.273695</v>
      </c>
    </row>
    <row r="13" spans="1:6" x14ac:dyDescent="0.25">
      <c r="A13">
        <v>12</v>
      </c>
      <c r="B13" t="s">
        <v>259</v>
      </c>
      <c r="C13" t="s">
        <v>95</v>
      </c>
      <c r="D13" t="str">
        <f t="shared" si="0"/>
        <v>EEZGLP</v>
      </c>
      <c r="E13">
        <v>1</v>
      </c>
      <c r="F13">
        <v>89606.519279999993</v>
      </c>
    </row>
    <row r="14" spans="1:6" x14ac:dyDescent="0.25">
      <c r="A14">
        <v>13</v>
      </c>
      <c r="B14" t="s">
        <v>259</v>
      </c>
      <c r="C14" t="s">
        <v>121</v>
      </c>
      <c r="D14" t="str">
        <f t="shared" si="0"/>
        <v>EEZITA</v>
      </c>
      <c r="E14">
        <v>1</v>
      </c>
      <c r="F14">
        <v>17266.473933000001</v>
      </c>
    </row>
    <row r="15" spans="1:6" x14ac:dyDescent="0.25">
      <c r="A15">
        <v>14</v>
      </c>
      <c r="B15" t="s">
        <v>259</v>
      </c>
      <c r="C15" t="s">
        <v>131</v>
      </c>
      <c r="D15" t="str">
        <f t="shared" si="0"/>
        <v>EEZKNA</v>
      </c>
      <c r="E15">
        <v>1</v>
      </c>
      <c r="F15">
        <v>3.5476000000000001E-2</v>
      </c>
    </row>
    <row r="16" spans="1:6" x14ac:dyDescent="0.25">
      <c r="A16">
        <v>15</v>
      </c>
      <c r="B16" t="s">
        <v>259</v>
      </c>
      <c r="C16" t="s">
        <v>145</v>
      </c>
      <c r="D16" t="str">
        <f t="shared" si="0"/>
        <v>EEZMAF</v>
      </c>
      <c r="E16">
        <v>1</v>
      </c>
      <c r="F16">
        <v>1000.030348</v>
      </c>
    </row>
    <row r="17" spans="1:6" x14ac:dyDescent="0.25">
      <c r="A17">
        <v>16</v>
      </c>
      <c r="B17" t="s">
        <v>259</v>
      </c>
      <c r="C17" t="s">
        <v>147</v>
      </c>
      <c r="D17" t="str">
        <f t="shared" si="0"/>
        <v>EEZMCO</v>
      </c>
      <c r="E17">
        <v>1</v>
      </c>
      <c r="F17">
        <v>283.142224</v>
      </c>
    </row>
    <row r="18" spans="1:6" x14ac:dyDescent="0.25">
      <c r="A18">
        <v>17</v>
      </c>
      <c r="B18" t="s">
        <v>259</v>
      </c>
      <c r="C18" t="s">
        <v>162</v>
      </c>
      <c r="D18" t="str">
        <f t="shared" si="0"/>
        <v>EEZMSR</v>
      </c>
      <c r="E18">
        <v>1</v>
      </c>
      <c r="F18">
        <v>2.7500000000000002E-4</v>
      </c>
    </row>
    <row r="19" spans="1:6" x14ac:dyDescent="0.25">
      <c r="A19">
        <v>18</v>
      </c>
      <c r="B19" t="s">
        <v>259</v>
      </c>
      <c r="C19" t="s">
        <v>163</v>
      </c>
      <c r="D19" t="str">
        <f t="shared" si="0"/>
        <v>EEZMTQ</v>
      </c>
      <c r="E19">
        <v>1</v>
      </c>
      <c r="F19">
        <v>136.90745699999999</v>
      </c>
    </row>
    <row r="20" spans="1:6" x14ac:dyDescent="0.25">
      <c r="A20">
        <v>19</v>
      </c>
      <c r="B20" t="s">
        <v>259</v>
      </c>
      <c r="C20" t="s">
        <v>175</v>
      </c>
      <c r="D20" t="str">
        <f t="shared" si="0"/>
        <v>EEZNLD</v>
      </c>
      <c r="E20">
        <v>3</v>
      </c>
      <c r="F20">
        <v>9.3510999999999997E-2</v>
      </c>
    </row>
    <row r="21" spans="1:6" x14ac:dyDescent="0.25">
      <c r="A21">
        <v>20</v>
      </c>
      <c r="B21" t="s">
        <v>259</v>
      </c>
      <c r="C21" t="s">
        <v>216</v>
      </c>
      <c r="D21" t="str">
        <f t="shared" si="0"/>
        <v>EEZSWE</v>
      </c>
      <c r="E21">
        <v>1</v>
      </c>
      <c r="F21">
        <v>80.963245999999998</v>
      </c>
    </row>
    <row r="22" spans="1:6" x14ac:dyDescent="0.25">
      <c r="A22">
        <v>21</v>
      </c>
      <c r="B22" t="s">
        <v>259</v>
      </c>
      <c r="C22" t="s">
        <v>218</v>
      </c>
      <c r="D22" t="str">
        <f t="shared" si="0"/>
        <v>EEZSXM</v>
      </c>
      <c r="E22">
        <v>1</v>
      </c>
      <c r="F22">
        <v>26.518325999999998</v>
      </c>
    </row>
    <row r="23" spans="1:6" x14ac:dyDescent="0.25">
      <c r="A23">
        <v>22</v>
      </c>
      <c r="B23" t="s">
        <v>259</v>
      </c>
      <c r="C23" t="s">
        <v>240</v>
      </c>
      <c r="D23" t="str">
        <f t="shared" si="0"/>
        <v>EEZUSA</v>
      </c>
      <c r="E23">
        <v>5</v>
      </c>
      <c r="F23">
        <v>9.6830529999999992</v>
      </c>
    </row>
    <row r="24" spans="1:6" x14ac:dyDescent="0.25">
      <c r="A24">
        <v>23</v>
      </c>
      <c r="B24" t="s">
        <v>259</v>
      </c>
      <c r="C24" t="s">
        <v>243</v>
      </c>
      <c r="D24" t="str">
        <f t="shared" si="0"/>
        <v>EEZVEN</v>
      </c>
      <c r="E24">
        <v>1</v>
      </c>
      <c r="F24">
        <v>6.7257999999999998E-2</v>
      </c>
    </row>
    <row r="25" spans="1:6" x14ac:dyDescent="0.25">
      <c r="A25">
        <v>24</v>
      </c>
      <c r="B25" t="s">
        <v>260</v>
      </c>
      <c r="C25" t="s">
        <v>37</v>
      </c>
      <c r="D25" t="str">
        <f t="shared" si="0"/>
        <v>LandBLM</v>
      </c>
      <c r="E25">
        <v>1</v>
      </c>
      <c r="F25">
        <v>1.9374990000000001</v>
      </c>
    </row>
    <row r="26" spans="1:6" x14ac:dyDescent="0.25">
      <c r="A26">
        <v>25</v>
      </c>
      <c r="B26" t="s">
        <v>260</v>
      </c>
      <c r="C26" t="s">
        <v>38</v>
      </c>
      <c r="D26" t="str">
        <f t="shared" si="0"/>
        <v>LandBLR</v>
      </c>
      <c r="E26">
        <v>1</v>
      </c>
      <c r="F26">
        <v>31.909099000000001</v>
      </c>
    </row>
    <row r="27" spans="1:6" x14ac:dyDescent="0.25">
      <c r="A27">
        <v>26</v>
      </c>
      <c r="B27" t="s">
        <v>260</v>
      </c>
      <c r="C27" t="s">
        <v>48</v>
      </c>
      <c r="D27" t="str">
        <f t="shared" si="0"/>
        <v>LandCAF</v>
      </c>
      <c r="E27">
        <v>1</v>
      </c>
      <c r="F27">
        <v>3.571E-3</v>
      </c>
    </row>
    <row r="28" spans="1:6" x14ac:dyDescent="0.25">
      <c r="A28">
        <v>27</v>
      </c>
      <c r="B28" t="s">
        <v>260</v>
      </c>
      <c r="C28" t="s">
        <v>49</v>
      </c>
      <c r="D28" t="str">
        <f t="shared" si="0"/>
        <v>LandCAN</v>
      </c>
      <c r="E28">
        <v>2</v>
      </c>
      <c r="F28">
        <v>15.444686000000001</v>
      </c>
    </row>
    <row r="29" spans="1:6" x14ac:dyDescent="0.25">
      <c r="A29">
        <v>28</v>
      </c>
      <c r="B29" t="s">
        <v>260</v>
      </c>
      <c r="C29" t="s">
        <v>51</v>
      </c>
      <c r="D29" t="str">
        <f t="shared" si="0"/>
        <v>LandCHE</v>
      </c>
      <c r="E29">
        <v>1</v>
      </c>
      <c r="F29">
        <v>7.9362630000000003</v>
      </c>
    </row>
    <row r="30" spans="1:6" x14ac:dyDescent="0.25">
      <c r="A30">
        <v>29</v>
      </c>
      <c r="B30" t="s">
        <v>260</v>
      </c>
      <c r="C30" t="s">
        <v>55</v>
      </c>
      <c r="D30" t="str">
        <f t="shared" si="0"/>
        <v>LandCMR</v>
      </c>
      <c r="E30">
        <v>1</v>
      </c>
      <c r="F30">
        <v>7.9049999999999995E-2</v>
      </c>
    </row>
    <row r="31" spans="1:6" x14ac:dyDescent="0.25">
      <c r="A31">
        <v>30</v>
      </c>
      <c r="B31" t="s">
        <v>260</v>
      </c>
      <c r="C31" t="s">
        <v>57</v>
      </c>
      <c r="D31" t="str">
        <f t="shared" si="0"/>
        <v>LandCOG</v>
      </c>
      <c r="E31">
        <v>1</v>
      </c>
      <c r="F31">
        <v>5.7442909999999996</v>
      </c>
    </row>
    <row r="32" spans="1:6" x14ac:dyDescent="0.25">
      <c r="A32">
        <v>31</v>
      </c>
      <c r="B32" t="s">
        <v>260</v>
      </c>
      <c r="C32" t="s">
        <v>62</v>
      </c>
      <c r="D32" t="str">
        <f t="shared" si="0"/>
        <v>LandCRI</v>
      </c>
      <c r="E32">
        <v>3</v>
      </c>
      <c r="F32">
        <v>198.24845099999999</v>
      </c>
    </row>
    <row r="33" spans="1:6" x14ac:dyDescent="0.25">
      <c r="A33">
        <v>32</v>
      </c>
      <c r="B33" t="s">
        <v>260</v>
      </c>
      <c r="C33" t="s">
        <v>69</v>
      </c>
      <c r="D33" t="str">
        <f t="shared" si="0"/>
        <v>LandDEU</v>
      </c>
      <c r="E33">
        <v>5</v>
      </c>
      <c r="F33">
        <v>0.80755699999999997</v>
      </c>
    </row>
    <row r="34" spans="1:6" x14ac:dyDescent="0.25">
      <c r="A34">
        <v>33</v>
      </c>
      <c r="B34" t="s">
        <v>260</v>
      </c>
      <c r="C34" t="s">
        <v>72</v>
      </c>
      <c r="D34" t="str">
        <f t="shared" si="0"/>
        <v>LandDNK</v>
      </c>
      <c r="E34">
        <v>2</v>
      </c>
      <c r="F34">
        <v>0.14280300000000001</v>
      </c>
    </row>
    <row r="35" spans="1:6" x14ac:dyDescent="0.25">
      <c r="A35">
        <v>34</v>
      </c>
      <c r="B35" t="s">
        <v>260</v>
      </c>
      <c r="C35" t="s">
        <v>79</v>
      </c>
      <c r="D35" t="str">
        <f t="shared" si="0"/>
        <v>LandESP</v>
      </c>
      <c r="E35">
        <v>1</v>
      </c>
      <c r="F35">
        <v>6.4043000000000003E-2</v>
      </c>
    </row>
    <row r="36" spans="1:6" x14ac:dyDescent="0.25">
      <c r="A36">
        <v>35</v>
      </c>
      <c r="B36" t="s">
        <v>260</v>
      </c>
      <c r="C36" t="s">
        <v>82</v>
      </c>
      <c r="D36" t="str">
        <f t="shared" si="0"/>
        <v>LandFIN</v>
      </c>
      <c r="E36">
        <v>2</v>
      </c>
      <c r="F36">
        <v>176.59618499999999</v>
      </c>
    </row>
    <row r="37" spans="1:6" x14ac:dyDescent="0.25">
      <c r="A37">
        <v>36</v>
      </c>
      <c r="B37" t="s">
        <v>260</v>
      </c>
      <c r="C37" t="s">
        <v>85</v>
      </c>
      <c r="D37" t="str">
        <f t="shared" si="0"/>
        <v>LandFRA</v>
      </c>
      <c r="E37">
        <v>2</v>
      </c>
      <c r="F37">
        <v>19.205359000000001</v>
      </c>
    </row>
    <row r="38" spans="1:6" x14ac:dyDescent="0.25">
      <c r="A38">
        <v>37</v>
      </c>
      <c r="B38" t="s">
        <v>260</v>
      </c>
      <c r="C38" t="s">
        <v>95</v>
      </c>
      <c r="D38" t="str">
        <f t="shared" si="0"/>
        <v>LandGLP</v>
      </c>
      <c r="E38">
        <v>1</v>
      </c>
      <c r="F38">
        <v>16.515063999999999</v>
      </c>
    </row>
    <row r="39" spans="1:6" x14ac:dyDescent="0.25">
      <c r="A39">
        <v>38</v>
      </c>
      <c r="B39" t="s">
        <v>260</v>
      </c>
      <c r="C39" t="s">
        <v>111</v>
      </c>
      <c r="D39" t="str">
        <f t="shared" si="0"/>
        <v>LandHUN</v>
      </c>
      <c r="E39">
        <v>2</v>
      </c>
      <c r="F39">
        <v>34.240521999999999</v>
      </c>
    </row>
    <row r="40" spans="1:6" x14ac:dyDescent="0.25">
      <c r="A40">
        <v>39</v>
      </c>
      <c r="B40" t="s">
        <v>260</v>
      </c>
      <c r="C40" t="s">
        <v>121</v>
      </c>
      <c r="D40" t="str">
        <f t="shared" si="0"/>
        <v>LandITA</v>
      </c>
      <c r="E40">
        <v>2</v>
      </c>
      <c r="F40">
        <v>15.712691</v>
      </c>
    </row>
    <row r="41" spans="1:6" x14ac:dyDescent="0.25">
      <c r="A41">
        <v>40</v>
      </c>
      <c r="B41" t="s">
        <v>260</v>
      </c>
      <c r="C41" t="s">
        <v>126</v>
      </c>
      <c r="D41" t="str">
        <f t="shared" si="0"/>
        <v>LandKAZ</v>
      </c>
      <c r="E41">
        <v>7</v>
      </c>
      <c r="F41">
        <v>787.859328</v>
      </c>
    </row>
    <row r="42" spans="1:6" x14ac:dyDescent="0.25">
      <c r="A42">
        <v>41</v>
      </c>
      <c r="B42" t="s">
        <v>260</v>
      </c>
      <c r="C42" t="s">
        <v>128</v>
      </c>
      <c r="D42" t="str">
        <f t="shared" si="0"/>
        <v>LandKGZ</v>
      </c>
      <c r="E42">
        <v>4</v>
      </c>
      <c r="F42">
        <v>377.04507100000001</v>
      </c>
    </row>
    <row r="43" spans="1:6" x14ac:dyDescent="0.25">
      <c r="A43">
        <v>42</v>
      </c>
      <c r="B43" t="s">
        <v>260</v>
      </c>
      <c r="C43" t="s">
        <v>141</v>
      </c>
      <c r="D43" t="str">
        <f t="shared" si="0"/>
        <v>LandLSO</v>
      </c>
      <c r="E43">
        <v>2</v>
      </c>
      <c r="F43">
        <v>5.6107690000000003</v>
      </c>
    </row>
    <row r="44" spans="1:6" x14ac:dyDescent="0.25">
      <c r="A44">
        <v>43</v>
      </c>
      <c r="B44" t="s">
        <v>260</v>
      </c>
      <c r="C44" t="s">
        <v>145</v>
      </c>
      <c r="D44" t="str">
        <f t="shared" si="0"/>
        <v>LandMAF</v>
      </c>
      <c r="E44">
        <v>1</v>
      </c>
      <c r="F44">
        <v>2.225514</v>
      </c>
    </row>
    <row r="45" spans="1:6" x14ac:dyDescent="0.25">
      <c r="A45">
        <v>44</v>
      </c>
      <c r="B45" t="s">
        <v>260</v>
      </c>
      <c r="C45" t="s">
        <v>147</v>
      </c>
      <c r="D45" t="str">
        <f t="shared" si="0"/>
        <v>LandMCO</v>
      </c>
      <c r="E45">
        <v>1</v>
      </c>
      <c r="F45">
        <v>0.16239100000000001</v>
      </c>
    </row>
    <row r="46" spans="1:6" x14ac:dyDescent="0.25">
      <c r="A46">
        <v>45</v>
      </c>
      <c r="B46" t="s">
        <v>260</v>
      </c>
      <c r="C46" t="s">
        <v>158</v>
      </c>
      <c r="D46" t="str">
        <f t="shared" si="0"/>
        <v>LandMNG</v>
      </c>
      <c r="E46">
        <v>8</v>
      </c>
      <c r="F46">
        <v>6238.5741520000001</v>
      </c>
    </row>
    <row r="47" spans="1:6" x14ac:dyDescent="0.25">
      <c r="A47">
        <v>46</v>
      </c>
      <c r="B47" t="s">
        <v>260</v>
      </c>
      <c r="C47" t="s">
        <v>175</v>
      </c>
      <c r="D47" t="str">
        <f t="shared" si="0"/>
        <v>LandNLD</v>
      </c>
      <c r="E47">
        <v>3</v>
      </c>
      <c r="F47">
        <v>0.3402</v>
      </c>
    </row>
    <row r="48" spans="1:6" x14ac:dyDescent="0.25">
      <c r="A48">
        <v>47</v>
      </c>
      <c r="B48" t="s">
        <v>260</v>
      </c>
      <c r="C48" t="s">
        <v>181</v>
      </c>
      <c r="D48" t="str">
        <f t="shared" si="0"/>
        <v>LandPAN</v>
      </c>
      <c r="E48">
        <v>1</v>
      </c>
      <c r="F48">
        <v>9.6114119999999996</v>
      </c>
    </row>
    <row r="49" spans="1:6" x14ac:dyDescent="0.25">
      <c r="A49">
        <v>48</v>
      </c>
      <c r="B49" t="s">
        <v>260</v>
      </c>
      <c r="C49" t="s">
        <v>187</v>
      </c>
      <c r="D49" t="str">
        <f t="shared" si="0"/>
        <v>LandPOL</v>
      </c>
      <c r="E49">
        <v>1</v>
      </c>
      <c r="F49">
        <v>5.655081</v>
      </c>
    </row>
    <row r="50" spans="1:6" x14ac:dyDescent="0.25">
      <c r="A50">
        <v>49</v>
      </c>
      <c r="B50" t="s">
        <v>260</v>
      </c>
      <c r="C50" t="s">
        <v>197</v>
      </c>
      <c r="D50" t="str">
        <f t="shared" si="0"/>
        <v>LandRUS</v>
      </c>
      <c r="E50">
        <v>8</v>
      </c>
      <c r="F50">
        <v>3723.5236989999999</v>
      </c>
    </row>
    <row r="51" spans="1:6" x14ac:dyDescent="0.25">
      <c r="A51">
        <v>50</v>
      </c>
      <c r="B51" t="s">
        <v>260</v>
      </c>
      <c r="C51" t="s">
        <v>214</v>
      </c>
      <c r="D51" t="str">
        <f t="shared" si="0"/>
        <v>LandSVK</v>
      </c>
      <c r="E51">
        <v>3</v>
      </c>
      <c r="F51">
        <v>2.2587980000000001</v>
      </c>
    </row>
    <row r="52" spans="1:6" x14ac:dyDescent="0.25">
      <c r="A52">
        <v>51</v>
      </c>
      <c r="B52" t="s">
        <v>260</v>
      </c>
      <c r="C52" t="s">
        <v>216</v>
      </c>
      <c r="D52" t="str">
        <f t="shared" si="0"/>
        <v>LandSWE</v>
      </c>
      <c r="E52">
        <v>1</v>
      </c>
      <c r="F52">
        <v>19.003112999999999</v>
      </c>
    </row>
    <row r="53" spans="1:6" x14ac:dyDescent="0.25">
      <c r="A53">
        <v>52</v>
      </c>
      <c r="B53" t="s">
        <v>260</v>
      </c>
      <c r="C53" t="s">
        <v>218</v>
      </c>
      <c r="D53" t="str">
        <f t="shared" si="0"/>
        <v>LandSXM</v>
      </c>
      <c r="E53">
        <v>1</v>
      </c>
      <c r="F53">
        <v>1.36E-4</v>
      </c>
    </row>
    <row r="54" spans="1:6" x14ac:dyDescent="0.25">
      <c r="A54">
        <v>53</v>
      </c>
      <c r="B54" t="s">
        <v>260</v>
      </c>
      <c r="C54" t="s">
        <v>240</v>
      </c>
      <c r="D54" t="str">
        <f t="shared" si="0"/>
        <v>LandUSA</v>
      </c>
      <c r="E54">
        <v>32</v>
      </c>
      <c r="F54">
        <v>2419.6554209999999</v>
      </c>
    </row>
    <row r="55" spans="1:6" x14ac:dyDescent="0.25">
      <c r="A55">
        <v>54</v>
      </c>
      <c r="B55" t="s">
        <v>260</v>
      </c>
      <c r="C55" t="s">
        <v>241</v>
      </c>
      <c r="D55" t="str">
        <f t="shared" si="0"/>
        <v>LandUZB</v>
      </c>
      <c r="E55">
        <v>2</v>
      </c>
      <c r="F55">
        <v>0.94268600000000002</v>
      </c>
    </row>
    <row r="56" spans="1:6" x14ac:dyDescent="0.25">
      <c r="A56">
        <v>55</v>
      </c>
      <c r="B56" t="s">
        <v>260</v>
      </c>
      <c r="C56" t="s">
        <v>251</v>
      </c>
      <c r="D56" t="str">
        <f t="shared" si="0"/>
        <v>LandZAF</v>
      </c>
      <c r="E56">
        <v>3</v>
      </c>
      <c r="F56">
        <v>171.58703</v>
      </c>
    </row>
    <row r="57" spans="1:6" x14ac:dyDescent="0.25">
      <c r="A57">
        <v>56</v>
      </c>
      <c r="B57" t="s">
        <v>260</v>
      </c>
      <c r="C57" t="s">
        <v>252</v>
      </c>
      <c r="D57" t="str">
        <f t="shared" si="0"/>
        <v>LandZMB</v>
      </c>
      <c r="E57">
        <v>1</v>
      </c>
      <c r="F57">
        <v>0.81612499999999999</v>
      </c>
    </row>
    <row r="58" spans="1:6" x14ac:dyDescent="0.25">
      <c r="A58">
        <v>57</v>
      </c>
      <c r="B58" t="s">
        <v>260</v>
      </c>
      <c r="C58" t="s">
        <v>253</v>
      </c>
      <c r="D58" t="str">
        <f t="shared" si="0"/>
        <v>LandZWE</v>
      </c>
      <c r="E58">
        <v>1</v>
      </c>
      <c r="F58">
        <v>7.8151799999999998</v>
      </c>
    </row>
    <row r="59" spans="1:6" x14ac:dyDescent="0.25">
      <c r="F59" s="1">
        <f>SUM(F2:F58)</f>
        <v>159165.95359699999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6"/>
  <sheetViews>
    <sheetView tabSelected="1" topLeftCell="K1" workbookViewId="0">
      <selection activeCell="W13" sqref="W13"/>
    </sheetView>
  </sheetViews>
  <sheetFormatPr defaultRowHeight="15" x14ac:dyDescent="0.25"/>
  <cols>
    <col min="3" max="3" width="10.140625" bestFit="1" customWidth="1"/>
    <col min="4" max="4" width="17.85546875" bestFit="1" customWidth="1"/>
    <col min="5" max="5" width="14.28515625" bestFit="1" customWidth="1"/>
    <col min="9" max="9" width="13.140625" customWidth="1"/>
    <col min="10" max="10" width="16.28515625" bestFit="1" customWidth="1"/>
    <col min="11" max="13" width="12" bestFit="1" customWidth="1"/>
    <col min="15" max="15" width="11.42578125" bestFit="1" customWidth="1"/>
    <col min="17" max="18" width="13.28515625" bestFit="1" customWidth="1"/>
    <col min="22" max="23" width="13.28515625" bestFit="1" customWidth="1"/>
    <col min="24" max="24" width="4.7109375" customWidth="1"/>
    <col min="26" max="26" width="13.28515625" bestFit="1" customWidth="1"/>
    <col min="27" max="27" width="11.7109375" style="8" bestFit="1" customWidth="1"/>
    <col min="28" max="28" width="13.28515625" bestFit="1" customWidth="1"/>
    <col min="29" max="29" width="9.5703125" style="8" bestFit="1" customWidth="1"/>
    <col min="30" max="30" width="30.5703125" customWidth="1"/>
  </cols>
  <sheetData>
    <row r="1" spans="1:30" x14ac:dyDescent="0.25">
      <c r="A1" s="3" t="s">
        <v>254</v>
      </c>
      <c r="B1" s="3" t="s">
        <v>256</v>
      </c>
      <c r="C1" s="3" t="s">
        <v>261</v>
      </c>
      <c r="D1" s="3" t="s">
        <v>726</v>
      </c>
      <c r="E1" s="3" t="s">
        <v>727</v>
      </c>
      <c r="F1" s="3" t="s">
        <v>728</v>
      </c>
      <c r="I1" s="6" t="s">
        <v>729</v>
      </c>
      <c r="J1" s="6" t="s">
        <v>730</v>
      </c>
      <c r="O1" s="8" t="s">
        <v>752</v>
      </c>
      <c r="P1" t="s">
        <v>254</v>
      </c>
      <c r="Q1" t="s">
        <v>733</v>
      </c>
      <c r="R1" t="s">
        <v>260</v>
      </c>
      <c r="V1" s="9">
        <v>43466</v>
      </c>
      <c r="Z1" s="9">
        <v>43435</v>
      </c>
    </row>
    <row r="2" spans="1:30" x14ac:dyDescent="0.25">
      <c r="A2" s="4" t="str">
        <f>VLOOKUP(C2,Jan19_NonTransboundary!$B$2:$D$465,3,FALSE)</f>
        <v>ABNJ</v>
      </c>
      <c r="B2" t="s">
        <v>9</v>
      </c>
      <c r="C2" t="s">
        <v>262</v>
      </c>
      <c r="D2">
        <f>VLOOKUP(C2,Jan19_NonTransboundary!$B$2:$F$465,5,FALSE)</f>
        <v>2072465.1039479999</v>
      </c>
      <c r="E2">
        <f>IFERROR(VLOOKUP(C2,Jan19_Transboundary!$D$2:$F$58,3,FALSE),"")</f>
        <v>1.187319</v>
      </c>
      <c r="F2">
        <f>SUM(D2:E2)</f>
        <v>2072466.2912669999</v>
      </c>
      <c r="I2" s="6" t="s">
        <v>732</v>
      </c>
      <c r="J2" t="s">
        <v>9</v>
      </c>
      <c r="K2" t="s">
        <v>259</v>
      </c>
      <c r="L2" t="s">
        <v>260</v>
      </c>
      <c r="M2" t="s">
        <v>731</v>
      </c>
      <c r="P2" s="7" t="s">
        <v>146</v>
      </c>
      <c r="Q2" s="2">
        <f>SUM(J3:K3)</f>
        <v>717.91115000000002</v>
      </c>
      <c r="R2" s="2">
        <v>125351.161974</v>
      </c>
      <c r="T2" s="8" t="s">
        <v>753</v>
      </c>
      <c r="U2" t="s">
        <v>254</v>
      </c>
      <c r="V2" t="s">
        <v>733</v>
      </c>
      <c r="W2" t="s">
        <v>260</v>
      </c>
      <c r="Y2" t="s">
        <v>254</v>
      </c>
      <c r="Z2" t="s">
        <v>733</v>
      </c>
      <c r="AA2" s="8" t="s">
        <v>736</v>
      </c>
      <c r="AB2" t="s">
        <v>260</v>
      </c>
      <c r="AC2" s="8" t="s">
        <v>737</v>
      </c>
      <c r="AD2" s="11" t="s">
        <v>738</v>
      </c>
    </row>
    <row r="3" spans="1:30" x14ac:dyDescent="0.25">
      <c r="A3" s="4" t="str">
        <f>VLOOKUP(C3,Jan19_NonTransboundary!$B$2:$D$465,3,FALSE)</f>
        <v>ATA</v>
      </c>
      <c r="B3" t="s">
        <v>9</v>
      </c>
      <c r="C3" t="s">
        <v>263</v>
      </c>
      <c r="D3">
        <f>VLOOKUP(C3,Jan19_NonTransboundary!$B$2:$F$465,5,FALSE)</f>
        <v>3639.2713469999999</v>
      </c>
      <c r="E3" t="str">
        <f>IFERROR(VLOOKUP(C3,Jan19_Transboundary!$D$2:$F$58,3,FALSE),"")</f>
        <v/>
      </c>
      <c r="F3">
        <f t="shared" ref="F3:F66" si="0">SUM(D3:E3)</f>
        <v>3639.2713469999999</v>
      </c>
      <c r="I3" s="7" t="s">
        <v>146</v>
      </c>
      <c r="J3" s="5"/>
      <c r="K3" s="5">
        <v>717.91115000000002</v>
      </c>
      <c r="L3" s="5">
        <v>125351.161974</v>
      </c>
      <c r="M3" s="5">
        <v>126069.073124</v>
      </c>
      <c r="P3" s="7" t="s">
        <v>10</v>
      </c>
      <c r="Q3" s="2">
        <f t="shared" ref="Q3:Q66" si="1">SUM(J5:K5)</f>
        <v>2.6513999999999999E-2</v>
      </c>
      <c r="R3" s="2">
        <v>35.833832999999998</v>
      </c>
      <c r="U3" t="s">
        <v>10</v>
      </c>
      <c r="V3" s="2">
        <v>2.6513999999999999E-2</v>
      </c>
      <c r="W3" s="2">
        <v>35.833832999999998</v>
      </c>
      <c r="X3" s="2"/>
      <c r="Y3" t="s">
        <v>10</v>
      </c>
      <c r="Z3" s="2">
        <f>VLOOKUP(U3,'Dec18'!$A$2:$K$246,3,FALSE)</f>
        <v>2.6513999999999999E-2</v>
      </c>
      <c r="AA3" s="10">
        <f>Z3-V3</f>
        <v>0</v>
      </c>
      <c r="AB3" s="2">
        <f>VLOOKUP(Y3,'Dec18'!$A$2:$K$246,8,FALSE)</f>
        <v>35.833832999999998</v>
      </c>
      <c r="AC3" s="10">
        <f>AB3-W3</f>
        <v>0</v>
      </c>
    </row>
    <row r="4" spans="1:30" x14ac:dyDescent="0.25">
      <c r="A4" s="4" t="str">
        <f>VLOOKUP(C4,Jan19_NonTransboundary!$B$2:$D$465,3,FALSE)</f>
        <v>ATF</v>
      </c>
      <c r="B4" t="s">
        <v>9</v>
      </c>
      <c r="C4" t="s">
        <v>264</v>
      </c>
      <c r="D4">
        <f>VLOOKUP(C4,Jan19_NonTransboundary!$B$2:$F$465,5,FALSE)</f>
        <v>5768.578982</v>
      </c>
      <c r="E4" t="str">
        <f>IFERROR(VLOOKUP(C4,Jan19_Transboundary!$D$2:$F$58,3,FALSE),"")</f>
        <v/>
      </c>
      <c r="F4">
        <f t="shared" si="0"/>
        <v>5768.578982</v>
      </c>
      <c r="I4" s="7" t="s">
        <v>9</v>
      </c>
      <c r="J4" s="5">
        <v>2072466.2912669999</v>
      </c>
      <c r="K4" s="5"/>
      <c r="L4" s="5">
        <v>545360.52216299996</v>
      </c>
      <c r="M4" s="5">
        <v>2617826.8134300001</v>
      </c>
      <c r="P4" s="7" t="s">
        <v>11</v>
      </c>
      <c r="Q4" s="2">
        <f t="shared" si="1"/>
        <v>0</v>
      </c>
      <c r="R4" s="2">
        <v>673.16061999999999</v>
      </c>
      <c r="U4" t="s">
        <v>11</v>
      </c>
      <c r="V4" s="2">
        <v>0</v>
      </c>
      <c r="W4" s="2">
        <v>673.16061999999999</v>
      </c>
      <c r="X4" s="2"/>
      <c r="Y4" t="s">
        <v>11</v>
      </c>
      <c r="Z4" s="2">
        <f>VLOOKUP(U4,'Dec18'!$A$2:$K$246,3,FALSE)</f>
        <v>0</v>
      </c>
      <c r="AA4" s="10">
        <f t="shared" ref="AA4:AA67" si="2">Z4-V4</f>
        <v>0</v>
      </c>
      <c r="AB4" s="2">
        <f>VLOOKUP(Y4,'Dec18'!$A$2:$K$246,8,FALSE)</f>
        <v>673.16061999999999</v>
      </c>
      <c r="AC4" s="10">
        <f t="shared" ref="AC4:AC67" si="3">AB4-W4</f>
        <v>0</v>
      </c>
    </row>
    <row r="5" spans="1:30" x14ac:dyDescent="0.25">
      <c r="A5" s="4" t="str">
        <f>VLOOKUP(C5,Jan19_NonTransboundary!$B$2:$D$465,3,FALSE)</f>
        <v>AUS</v>
      </c>
      <c r="B5" t="s">
        <v>9</v>
      </c>
      <c r="C5" t="s">
        <v>265</v>
      </c>
      <c r="D5">
        <f>VLOOKUP(C5,Jan19_NonTransboundary!$B$2:$F$465,5,FALSE)</f>
        <v>84.324695000000006</v>
      </c>
      <c r="E5" t="str">
        <f>IFERROR(VLOOKUP(C5,Jan19_Transboundary!$D$2:$F$58,3,FALSE),"")</f>
        <v/>
      </c>
      <c r="F5">
        <f t="shared" si="0"/>
        <v>84.324695000000006</v>
      </c>
      <c r="I5" s="7" t="s">
        <v>10</v>
      </c>
      <c r="J5" s="5"/>
      <c r="K5" s="5">
        <v>2.6513999999999999E-2</v>
      </c>
      <c r="L5" s="5">
        <v>35.833832999999998</v>
      </c>
      <c r="M5" s="5">
        <v>35.860346999999997</v>
      </c>
      <c r="P5" s="7" t="s">
        <v>12</v>
      </c>
      <c r="Q5" s="2">
        <f t="shared" si="1"/>
        <v>24.341242999999999</v>
      </c>
      <c r="R5" s="2">
        <v>87506.592558000004</v>
      </c>
      <c r="U5" t="s">
        <v>12</v>
      </c>
      <c r="V5" s="2">
        <v>24.341242999999999</v>
      </c>
      <c r="W5" s="2">
        <v>87506.592558000004</v>
      </c>
      <c r="X5" s="2"/>
      <c r="Y5" t="s">
        <v>12</v>
      </c>
      <c r="Z5" s="2">
        <f>VLOOKUP(U5,'Dec18'!$A$2:$K$246,3,FALSE)</f>
        <v>24.341169000000001</v>
      </c>
      <c r="AA5" s="10">
        <f t="shared" si="2"/>
        <v>-7.3999999997909072E-5</v>
      </c>
      <c r="AB5" s="2">
        <f>VLOOKUP(Y5,'Dec18'!$A$2:$K$246,8,FALSE)</f>
        <v>87506.592455000005</v>
      </c>
      <c r="AC5" s="10">
        <f t="shared" si="3"/>
        <v>-1.0299999848939478E-4</v>
      </c>
    </row>
    <row r="6" spans="1:30" x14ac:dyDescent="0.25">
      <c r="A6" s="4" t="str">
        <f>VLOOKUP(C6,Jan19_NonTransboundary!$B$2:$D$465,3,FALSE)</f>
        <v>BRA</v>
      </c>
      <c r="B6" t="s">
        <v>9</v>
      </c>
      <c r="C6" t="s">
        <v>266</v>
      </c>
      <c r="D6">
        <f>VLOOKUP(C6,Jan19_NonTransboundary!$B$2:$F$465,5,FALSE)</f>
        <v>5399.0498159999997</v>
      </c>
      <c r="E6" t="str">
        <f>IFERROR(VLOOKUP(C6,Jan19_Transboundary!$D$2:$F$58,3,FALSE),"")</f>
        <v/>
      </c>
      <c r="F6">
        <f t="shared" si="0"/>
        <v>5399.0498159999997</v>
      </c>
      <c r="I6" s="7" t="s">
        <v>11</v>
      </c>
      <c r="J6" s="5"/>
      <c r="K6" s="5"/>
      <c r="L6" s="5">
        <v>673.16061999999999</v>
      </c>
      <c r="M6" s="5">
        <v>673.16061999999999</v>
      </c>
      <c r="P6" s="7" t="s">
        <v>13</v>
      </c>
      <c r="Q6" s="2">
        <f t="shared" si="1"/>
        <v>32.219765000000002</v>
      </c>
      <c r="R6" s="2">
        <v>6.274311</v>
      </c>
      <c r="U6" t="s">
        <v>13</v>
      </c>
      <c r="V6" s="2">
        <v>32.219765000000002</v>
      </c>
      <c r="W6" s="2">
        <v>6.274311</v>
      </c>
      <c r="X6" s="2"/>
      <c r="Y6" t="s">
        <v>13</v>
      </c>
      <c r="Z6" s="2">
        <f>VLOOKUP(U6,'Dec18'!$A$2:$K$246,3,FALSE)</f>
        <v>32.219534000000003</v>
      </c>
      <c r="AA6" s="10">
        <f t="shared" si="2"/>
        <v>-2.3099999999942611E-4</v>
      </c>
      <c r="AB6" s="2">
        <f>VLOOKUP(Y6,'Dec18'!$A$2:$K$246,8,FALSE)</f>
        <v>6.2743450000000003</v>
      </c>
      <c r="AC6" s="10">
        <f t="shared" si="3"/>
        <v>3.4000000000311559E-5</v>
      </c>
    </row>
    <row r="7" spans="1:30" x14ac:dyDescent="0.25">
      <c r="A7" s="4" t="str">
        <f>VLOOKUP(C7,Jan19_NonTransboundary!$B$2:$D$465,3,FALSE)</f>
        <v>CHL</v>
      </c>
      <c r="B7" t="s">
        <v>9</v>
      </c>
      <c r="C7" t="s">
        <v>267</v>
      </c>
      <c r="D7">
        <f>VLOOKUP(C7,Jan19_NonTransboundary!$B$2:$F$465,5,FALSE)</f>
        <v>10300.99602</v>
      </c>
      <c r="E7" t="str">
        <f>IFERROR(VLOOKUP(C7,Jan19_Transboundary!$D$2:$F$58,3,FALSE),"")</f>
        <v/>
      </c>
      <c r="F7">
        <f t="shared" si="0"/>
        <v>10300.99602</v>
      </c>
      <c r="I7" s="7" t="s">
        <v>12</v>
      </c>
      <c r="J7" s="5"/>
      <c r="K7" s="5">
        <v>24.341242999999999</v>
      </c>
      <c r="L7" s="5">
        <v>87506.592558000004</v>
      </c>
      <c r="M7" s="5">
        <v>87530.933801000006</v>
      </c>
      <c r="P7" s="7" t="s">
        <v>14</v>
      </c>
      <c r="Q7" s="2">
        <f t="shared" si="1"/>
        <v>503.94384200000002</v>
      </c>
      <c r="R7" s="2">
        <v>41.035615</v>
      </c>
      <c r="U7" t="s">
        <v>14</v>
      </c>
      <c r="V7" s="2">
        <v>503.94384200000002</v>
      </c>
      <c r="W7" s="2">
        <v>41.035615</v>
      </c>
      <c r="X7" s="2"/>
      <c r="Y7" t="s">
        <v>14</v>
      </c>
      <c r="Z7" s="2">
        <f>VLOOKUP(U7,'Dec18'!$A$2:$K$246,3,FALSE)</f>
        <v>503.94339000000002</v>
      </c>
      <c r="AA7" s="10">
        <f t="shared" si="2"/>
        <v>-4.5199999999567808E-4</v>
      </c>
      <c r="AB7" s="2">
        <f>VLOOKUP(Y7,'Dec18'!$A$2:$K$246,8,FALSE)</f>
        <v>41.035657999999998</v>
      </c>
      <c r="AC7" s="10">
        <f t="shared" si="3"/>
        <v>4.2999999998016847E-5</v>
      </c>
    </row>
    <row r="8" spans="1:30" x14ac:dyDescent="0.25">
      <c r="A8" s="4" t="str">
        <f>VLOOKUP(C8,Jan19_NonTransboundary!$B$2:$D$465,3,FALSE)</f>
        <v>COK</v>
      </c>
      <c r="B8" t="s">
        <v>9</v>
      </c>
      <c r="C8" t="s">
        <v>268</v>
      </c>
      <c r="D8">
        <f>VLOOKUP(C8,Jan19_NonTransboundary!$B$2:$F$465,5,FALSE)</f>
        <v>9173.9777040000008</v>
      </c>
      <c r="E8" t="str">
        <f>IFERROR(VLOOKUP(C8,Jan19_Transboundary!$D$2:$F$58,3,FALSE),"")</f>
        <v/>
      </c>
      <c r="F8">
        <f t="shared" si="0"/>
        <v>9173.9777040000008</v>
      </c>
      <c r="I8" s="7" t="s">
        <v>13</v>
      </c>
      <c r="J8" s="5"/>
      <c r="K8" s="5">
        <v>32.219765000000002</v>
      </c>
      <c r="L8" s="5">
        <v>6.274311</v>
      </c>
      <c r="M8" s="5">
        <v>38.494076</v>
      </c>
      <c r="P8" s="7" t="s">
        <v>15</v>
      </c>
      <c r="Q8" s="2">
        <f t="shared" si="1"/>
        <v>304.39249599999999</v>
      </c>
      <c r="R8" s="2">
        <v>5098.51667</v>
      </c>
      <c r="U8" t="s">
        <v>15</v>
      </c>
      <c r="V8" s="2">
        <v>304.39249599999999</v>
      </c>
      <c r="W8" s="2">
        <v>5098.51667</v>
      </c>
      <c r="X8" s="2"/>
      <c r="Y8" t="s">
        <v>15</v>
      </c>
      <c r="Z8" s="2">
        <f>VLOOKUP(U8,'Dec18'!$A$2:$K$246,3,FALSE)</f>
        <v>304.39251300000001</v>
      </c>
      <c r="AA8" s="10">
        <f t="shared" si="2"/>
        <v>1.7000000013922545E-5</v>
      </c>
      <c r="AB8" s="2">
        <f>VLOOKUP(Y8,'Dec18'!$A$2:$K$246,8,FALSE)</f>
        <v>5098.5166230000004</v>
      </c>
      <c r="AC8" s="10">
        <f t="shared" si="3"/>
        <v>-4.6999999540275894E-5</v>
      </c>
    </row>
    <row r="9" spans="1:30" x14ac:dyDescent="0.25">
      <c r="A9" s="4" t="str">
        <f>VLOOKUP(C9,Jan19_NonTransboundary!$B$2:$D$465,3,FALSE)</f>
        <v>GBR</v>
      </c>
      <c r="B9" t="s">
        <v>9</v>
      </c>
      <c r="C9" t="s">
        <v>269</v>
      </c>
      <c r="D9">
        <f>VLOOKUP(C9,Jan19_NonTransboundary!$B$2:$F$465,5,FALSE)</f>
        <v>17109.779576000001</v>
      </c>
      <c r="E9" t="str">
        <f>IFERROR(VLOOKUP(C9,Jan19_Transboundary!$D$2:$F$58,3,FALSE),"")</f>
        <v/>
      </c>
      <c r="F9">
        <f t="shared" si="0"/>
        <v>17109.779576000001</v>
      </c>
      <c r="I9" s="7" t="s">
        <v>14</v>
      </c>
      <c r="J9" s="5"/>
      <c r="K9" s="5">
        <v>503.94384200000002</v>
      </c>
      <c r="L9" s="5">
        <v>41.035615</v>
      </c>
      <c r="M9" s="5">
        <v>544.97945700000002</v>
      </c>
      <c r="P9" s="7" t="s">
        <v>16</v>
      </c>
      <c r="Q9" s="2">
        <f t="shared" si="1"/>
        <v>0</v>
      </c>
      <c r="R9" s="2">
        <v>126.12030799999999</v>
      </c>
      <c r="U9" t="s">
        <v>16</v>
      </c>
      <c r="V9" s="2">
        <v>0</v>
      </c>
      <c r="W9" s="2">
        <v>126.12030799999999</v>
      </c>
      <c r="X9" s="2"/>
      <c r="Y9" t="s">
        <v>16</v>
      </c>
      <c r="Z9" s="2">
        <f>VLOOKUP(U9,'Dec18'!$A$2:$K$246,3,FALSE)</f>
        <v>0</v>
      </c>
      <c r="AA9" s="10">
        <f t="shared" si="2"/>
        <v>0</v>
      </c>
      <c r="AB9" s="2">
        <f>VLOOKUP(Y9,'Dec18'!$A$2:$K$246,8,FALSE)</f>
        <v>126.12030799999999</v>
      </c>
      <c r="AC9" s="10">
        <f t="shared" si="3"/>
        <v>0</v>
      </c>
    </row>
    <row r="10" spans="1:30" x14ac:dyDescent="0.25">
      <c r="A10" s="4" t="str">
        <f>VLOOKUP(C10,Jan19_NonTransboundary!$B$2:$D$465,3,FALSE)</f>
        <v>HMD</v>
      </c>
      <c r="B10" t="s">
        <v>9</v>
      </c>
      <c r="C10" t="s">
        <v>270</v>
      </c>
      <c r="D10">
        <f>VLOOKUP(C10,Jan19_NonTransboundary!$B$2:$F$465,5,FALSE)</f>
        <v>67.143463999999994</v>
      </c>
      <c r="E10" t="str">
        <f>IFERROR(VLOOKUP(C10,Jan19_Transboundary!$D$2:$F$58,3,FALSE),"")</f>
        <v/>
      </c>
      <c r="F10">
        <f t="shared" si="0"/>
        <v>67.143463999999994</v>
      </c>
      <c r="I10" s="7" t="s">
        <v>15</v>
      </c>
      <c r="J10" s="5"/>
      <c r="K10" s="5">
        <v>304.39249599999999</v>
      </c>
      <c r="L10" s="5">
        <v>5098.51667</v>
      </c>
      <c r="M10" s="5">
        <v>5402.9091660000004</v>
      </c>
      <c r="P10" s="7" t="s">
        <v>17</v>
      </c>
      <c r="Q10" s="2">
        <f t="shared" si="1"/>
        <v>6166.5446080000002</v>
      </c>
      <c r="R10" s="2">
        <v>12733.921783</v>
      </c>
      <c r="U10" t="s">
        <v>17</v>
      </c>
      <c r="V10" s="2">
        <v>6166.5446080000002</v>
      </c>
      <c r="W10" s="2">
        <v>12733.921783</v>
      </c>
      <c r="X10" s="2"/>
      <c r="Y10" t="s">
        <v>17</v>
      </c>
      <c r="Z10" s="2">
        <f>VLOOKUP(U10,'Dec18'!$A$2:$K$246,3,FALSE)</f>
        <v>6166.1233039999997</v>
      </c>
      <c r="AA10" s="10">
        <f t="shared" si="2"/>
        <v>-0.42130400000041845</v>
      </c>
      <c r="AB10" s="2">
        <f>VLOOKUP(Y10,'Dec18'!$A$2:$K$246,8,FALSE)</f>
        <v>12733.891390999999</v>
      </c>
      <c r="AC10" s="10">
        <f t="shared" si="3"/>
        <v>-3.0392000000574626E-2</v>
      </c>
    </row>
    <row r="11" spans="1:30" x14ac:dyDescent="0.25">
      <c r="A11" s="4" t="str">
        <f>VLOOKUP(C11,Jan19_NonTransboundary!$B$2:$D$465,3,FALSE)</f>
        <v>IOT</v>
      </c>
      <c r="B11" t="s">
        <v>9</v>
      </c>
      <c r="C11" t="s">
        <v>271</v>
      </c>
      <c r="D11">
        <f>VLOOKUP(C11,Jan19_NonTransboundary!$B$2:$F$465,5,FALSE)</f>
        <v>1008.8595780000001</v>
      </c>
      <c r="E11" t="str">
        <f>IFERROR(VLOOKUP(C11,Jan19_Transboundary!$D$2:$F$58,3,FALSE),"")</f>
        <v/>
      </c>
      <c r="F11">
        <f t="shared" si="0"/>
        <v>1008.8595780000001</v>
      </c>
      <c r="I11" s="7" t="s">
        <v>16</v>
      </c>
      <c r="J11" s="5"/>
      <c r="K11" s="5"/>
      <c r="L11" s="5">
        <v>126.12030799999999</v>
      </c>
      <c r="M11" s="5">
        <v>126.12030799999999</v>
      </c>
      <c r="P11" s="7" t="s">
        <v>18</v>
      </c>
      <c r="Q11" s="2">
        <f t="shared" si="1"/>
        <v>41249.957238000003</v>
      </c>
      <c r="R11" s="2">
        <v>235364.555628</v>
      </c>
      <c r="U11" t="s">
        <v>18</v>
      </c>
      <c r="V11" s="2">
        <v>41249.957238000003</v>
      </c>
      <c r="W11" s="2">
        <v>235364.555628</v>
      </c>
      <c r="X11" s="2"/>
      <c r="Y11" t="s">
        <v>18</v>
      </c>
      <c r="Z11" s="2">
        <f>VLOOKUP(U11,'Dec18'!$A$2:$K$246,3,FALSE)</f>
        <v>41249.954216999999</v>
      </c>
      <c r="AA11" s="10">
        <f t="shared" si="2"/>
        <v>-3.0210000040824525E-3</v>
      </c>
      <c r="AB11" s="2">
        <f>VLOOKUP(Y11,'Dec18'!$A$2:$K$246,8,FALSE)</f>
        <v>235365.94407500001</v>
      </c>
      <c r="AC11" s="10">
        <f t="shared" si="3"/>
        <v>1.3884470000048168</v>
      </c>
    </row>
    <row r="12" spans="1:30" x14ac:dyDescent="0.25">
      <c r="A12" s="4" t="str">
        <f>VLOOKUP(C12,Jan19_NonTransboundary!$B$2:$D$465,3,FALSE)</f>
        <v>MEX</v>
      </c>
      <c r="B12" t="s">
        <v>9</v>
      </c>
      <c r="C12" t="s">
        <v>272</v>
      </c>
      <c r="D12">
        <f>VLOOKUP(C12,Jan19_NonTransboundary!$B$2:$F$465,5,FALSE)</f>
        <v>1273.498497</v>
      </c>
      <c r="E12" t="str">
        <f>IFERROR(VLOOKUP(C12,Jan19_Transboundary!$D$2:$F$58,3,FALSE),"")</f>
        <v/>
      </c>
      <c r="F12">
        <f t="shared" si="0"/>
        <v>1273.498497</v>
      </c>
      <c r="I12" s="7" t="s">
        <v>17</v>
      </c>
      <c r="J12" s="5"/>
      <c r="K12" s="5">
        <v>6166.5446080000002</v>
      </c>
      <c r="L12" s="5">
        <v>12733.921783</v>
      </c>
      <c r="M12" s="5">
        <v>18900.466391000002</v>
      </c>
      <c r="P12" s="7" t="s">
        <v>19</v>
      </c>
      <c r="Q12" s="2">
        <f t="shared" si="1"/>
        <v>0</v>
      </c>
      <c r="R12" s="2">
        <v>6860.4464710000002</v>
      </c>
      <c r="U12" t="s">
        <v>19</v>
      </c>
      <c r="V12" s="2">
        <v>0</v>
      </c>
      <c r="W12" s="2">
        <v>6860.4464710000002</v>
      </c>
      <c r="X12" s="2"/>
      <c r="Y12" t="s">
        <v>19</v>
      </c>
      <c r="Z12" s="2">
        <f>VLOOKUP(U12,'Dec18'!$A$2:$K$246,3,FALSE)</f>
        <v>0</v>
      </c>
      <c r="AA12" s="10">
        <f t="shared" si="2"/>
        <v>0</v>
      </c>
      <c r="AB12" s="2">
        <f>VLOOKUP(Y12,'Dec18'!$A$2:$K$246,8,FALSE)</f>
        <v>6860.4464900000003</v>
      </c>
      <c r="AC12" s="10">
        <f t="shared" si="3"/>
        <v>1.9000000065716449E-5</v>
      </c>
    </row>
    <row r="13" spans="1:30" x14ac:dyDescent="0.25">
      <c r="A13" s="4" t="str">
        <f>VLOOKUP(C13,Jan19_NonTransboundary!$B$2:$D$465,3,FALSE)</f>
        <v>MNP</v>
      </c>
      <c r="B13" t="s">
        <v>9</v>
      </c>
      <c r="C13" t="s">
        <v>273</v>
      </c>
      <c r="D13">
        <f>VLOOKUP(C13,Jan19_NonTransboundary!$B$2:$F$465,5,FALSE)</f>
        <v>3.322041</v>
      </c>
      <c r="E13" t="str">
        <f>IFERROR(VLOOKUP(C13,Jan19_Transboundary!$D$2:$F$58,3,FALSE),"")</f>
        <v/>
      </c>
      <c r="F13">
        <f t="shared" si="0"/>
        <v>3.322041</v>
      </c>
      <c r="I13" s="7" t="s">
        <v>18</v>
      </c>
      <c r="J13" s="5"/>
      <c r="K13" s="5">
        <v>41249.957238000003</v>
      </c>
      <c r="L13" s="5">
        <v>235364.555628</v>
      </c>
      <c r="M13" s="5">
        <v>276614.512866</v>
      </c>
      <c r="P13" s="7" t="s">
        <v>20</v>
      </c>
      <c r="Q13" s="2">
        <f t="shared" si="1"/>
        <v>35457.576440999997</v>
      </c>
      <c r="R13" s="2">
        <v>33.370564999999999</v>
      </c>
      <c r="U13" t="s">
        <v>20</v>
      </c>
      <c r="V13" s="2">
        <v>35457.576440999997</v>
      </c>
      <c r="W13" s="2">
        <v>33.370564999999999</v>
      </c>
      <c r="X13" s="2"/>
      <c r="Y13" t="s">
        <v>20</v>
      </c>
      <c r="Z13" s="2">
        <f>VLOOKUP(U13,'Dec18'!$A$2:$K$246,3,FALSE)</f>
        <v>35457.577316000003</v>
      </c>
      <c r="AA13" s="10">
        <f t="shared" si="2"/>
        <v>8.7500000518048182E-4</v>
      </c>
      <c r="AB13" s="2">
        <f>VLOOKUP(Y13,'Dec18'!$A$2:$K$246,8,FALSE)</f>
        <v>33.371983999999998</v>
      </c>
      <c r="AC13" s="10">
        <f t="shared" si="3"/>
        <v>1.4189999999985048E-3</v>
      </c>
    </row>
    <row r="14" spans="1:30" x14ac:dyDescent="0.25">
      <c r="A14" s="4" t="str">
        <f>VLOOKUP(C14,Jan19_NonTransboundary!$B$2:$D$465,3,FALSE)</f>
        <v>MTQ</v>
      </c>
      <c r="B14" t="s">
        <v>9</v>
      </c>
      <c r="C14" t="s">
        <v>274</v>
      </c>
      <c r="D14">
        <f>VLOOKUP(C14,Jan19_NonTransboundary!$B$2:$F$465,5,FALSE)</f>
        <v>7.3375859999999999</v>
      </c>
      <c r="E14" t="str">
        <f>IFERROR(VLOOKUP(C14,Jan19_Transboundary!$D$2:$F$58,3,FALSE),"")</f>
        <v/>
      </c>
      <c r="F14">
        <f t="shared" si="0"/>
        <v>7.3375859999999999</v>
      </c>
      <c r="I14" s="7" t="s">
        <v>19</v>
      </c>
      <c r="J14" s="5"/>
      <c r="K14" s="5"/>
      <c r="L14" s="5">
        <v>6860.4464710000002</v>
      </c>
      <c r="M14" s="5">
        <v>6860.4464710000002</v>
      </c>
      <c r="P14" s="7" t="s">
        <v>21</v>
      </c>
      <c r="Q14" s="2">
        <f t="shared" si="1"/>
        <v>3639.2713469999999</v>
      </c>
      <c r="R14" s="2">
        <v>1135.4404070000001</v>
      </c>
      <c r="U14" t="s">
        <v>21</v>
      </c>
      <c r="V14" s="2">
        <v>3639.2713469999999</v>
      </c>
      <c r="W14" s="2">
        <v>1135.4404070000001</v>
      </c>
      <c r="X14" s="2"/>
      <c r="Y14" t="s">
        <v>21</v>
      </c>
      <c r="Z14" s="2">
        <f>VLOOKUP(U14,'Dec18'!$A$2:$K$246,3,FALSE)</f>
        <v>3639.2718279999999</v>
      </c>
      <c r="AA14" s="10">
        <f t="shared" si="2"/>
        <v>4.8100000003614696E-4</v>
      </c>
      <c r="AB14" s="2">
        <f>VLOOKUP(Y14,'Dec18'!$A$2:$K$246,8,FALSE)</f>
        <v>1135.439926</v>
      </c>
      <c r="AC14" s="10">
        <f t="shared" si="3"/>
        <v>-4.8100000003614696E-4</v>
      </c>
    </row>
    <row r="15" spans="1:30" x14ac:dyDescent="0.25">
      <c r="A15" s="4" t="str">
        <f>VLOOKUP(C15,Jan19_NonTransboundary!$B$2:$D$465,3,FALSE)</f>
        <v>NCL</v>
      </c>
      <c r="B15" t="s">
        <v>9</v>
      </c>
      <c r="C15" t="s">
        <v>275</v>
      </c>
      <c r="D15">
        <f>VLOOKUP(C15,Jan19_NonTransboundary!$B$2:$F$465,5,FALSE)</f>
        <v>866.13762399999996</v>
      </c>
      <c r="E15" t="str">
        <f>IFERROR(VLOOKUP(C15,Jan19_Transboundary!$D$2:$F$58,3,FALSE),"")</f>
        <v/>
      </c>
      <c r="F15">
        <f t="shared" si="0"/>
        <v>866.13762399999996</v>
      </c>
      <c r="I15" s="7" t="s">
        <v>20</v>
      </c>
      <c r="J15" s="5"/>
      <c r="K15" s="5">
        <v>35457.576440999997</v>
      </c>
      <c r="L15" s="5">
        <v>33.370564999999999</v>
      </c>
      <c r="M15" s="5">
        <v>35490.947005999995</v>
      </c>
      <c r="P15" s="7" t="s">
        <v>22</v>
      </c>
      <c r="Q15" s="2">
        <f t="shared" si="1"/>
        <v>1702574.9768060001</v>
      </c>
      <c r="R15" s="2">
        <v>7851.080046</v>
      </c>
      <c r="U15" t="s">
        <v>22</v>
      </c>
      <c r="V15" s="2">
        <v>1702574.9768060001</v>
      </c>
      <c r="W15" s="2">
        <v>7851.080046</v>
      </c>
      <c r="X15" s="2"/>
      <c r="Y15" t="s">
        <v>22</v>
      </c>
      <c r="Z15" s="2">
        <f>VLOOKUP(U15,'Dec18'!$A$2:$K$246,3,FALSE)</f>
        <v>1700733.752685</v>
      </c>
      <c r="AA15" s="10">
        <f t="shared" si="2"/>
        <v>-1841.2241210001521</v>
      </c>
      <c r="AB15" s="2">
        <f>VLOOKUP(Y15,'Dec18'!$A$2:$K$246,8,FALSE)</f>
        <v>7851.0788540000003</v>
      </c>
      <c r="AC15" s="10">
        <f t="shared" si="3"/>
        <v>-1.1919999997189734E-3</v>
      </c>
      <c r="AD15" t="s">
        <v>744</v>
      </c>
    </row>
    <row r="16" spans="1:30" x14ac:dyDescent="0.25">
      <c r="A16" s="4" t="str">
        <f>VLOOKUP(C16,Jan19_NonTransboundary!$B$2:$D$465,3,FALSE)</f>
        <v>NFK</v>
      </c>
      <c r="B16" t="s">
        <v>9</v>
      </c>
      <c r="C16" t="s">
        <v>276</v>
      </c>
      <c r="D16">
        <f>VLOOKUP(C16,Jan19_NonTransboundary!$B$2:$F$465,5,FALSE)</f>
        <v>6.7771999999999999E-2</v>
      </c>
      <c r="E16" t="str">
        <f>IFERROR(VLOOKUP(C16,Jan19_Transboundary!$D$2:$F$58,3,FALSE),"")</f>
        <v/>
      </c>
      <c r="F16">
        <f t="shared" si="0"/>
        <v>6.7771999999999999E-2</v>
      </c>
      <c r="I16" s="7" t="s">
        <v>21</v>
      </c>
      <c r="J16" s="5">
        <v>3639.2713469999999</v>
      </c>
      <c r="K16" s="5"/>
      <c r="L16" s="5">
        <v>1135.4404070000001</v>
      </c>
      <c r="M16" s="5">
        <v>4774.7117539999999</v>
      </c>
      <c r="P16" s="7" t="s">
        <v>23</v>
      </c>
      <c r="Q16" s="2">
        <f t="shared" si="1"/>
        <v>196.94439</v>
      </c>
      <c r="R16" s="2">
        <v>84.536219000000003</v>
      </c>
      <c r="U16" t="s">
        <v>23</v>
      </c>
      <c r="V16" s="2">
        <v>196.94439</v>
      </c>
      <c r="W16" s="2">
        <v>84.536219000000003</v>
      </c>
      <c r="X16" s="2"/>
      <c r="Y16" t="s">
        <v>23</v>
      </c>
      <c r="Z16" s="2">
        <f>VLOOKUP(U16,'Dec18'!$A$2:$K$246,3,FALSE)</f>
        <v>196.91782699999999</v>
      </c>
      <c r="AA16" s="10">
        <f t="shared" si="2"/>
        <v>-2.6563000000010106E-2</v>
      </c>
      <c r="AB16" s="2">
        <f>VLOOKUP(Y16,'Dec18'!$A$2:$K$246,8,FALSE)</f>
        <v>84.536207000000005</v>
      </c>
      <c r="AC16" s="10">
        <f t="shared" si="3"/>
        <v>-1.1999999998124622E-5</v>
      </c>
    </row>
    <row r="17" spans="1:30" x14ac:dyDescent="0.25">
      <c r="A17" s="4" t="str">
        <f>VLOOKUP(C17,Jan19_NonTransboundary!$B$2:$D$465,3,FALSE)</f>
        <v>NZL</v>
      </c>
      <c r="B17" t="s">
        <v>9</v>
      </c>
      <c r="C17" t="s">
        <v>277</v>
      </c>
      <c r="D17">
        <f>VLOOKUP(C17,Jan19_NonTransboundary!$B$2:$F$465,5,FALSE)</f>
        <v>25578.211678</v>
      </c>
      <c r="E17" t="str">
        <f>IFERROR(VLOOKUP(C17,Jan19_Transboundary!$D$2:$F$58,3,FALSE),"")</f>
        <v/>
      </c>
      <c r="F17">
        <f t="shared" si="0"/>
        <v>25578.211678</v>
      </c>
      <c r="I17" s="7" t="s">
        <v>22</v>
      </c>
      <c r="J17" s="5">
        <v>5768.578982</v>
      </c>
      <c r="K17" s="5">
        <v>1696806.3978240001</v>
      </c>
      <c r="L17" s="5">
        <v>7851.080046</v>
      </c>
      <c r="M17" s="5">
        <v>1710426.0568520001</v>
      </c>
      <c r="P17" s="7" t="s">
        <v>24</v>
      </c>
      <c r="Q17" s="2">
        <f t="shared" si="1"/>
        <v>3014429.4535050001</v>
      </c>
      <c r="R17" s="2">
        <v>1487679.4479779999</v>
      </c>
      <c r="U17" t="s">
        <v>24</v>
      </c>
      <c r="V17" s="2">
        <v>3014429.4535050001</v>
      </c>
      <c r="W17" s="2">
        <v>1487679.4479779999</v>
      </c>
      <c r="X17" s="2"/>
      <c r="Y17" t="s">
        <v>24</v>
      </c>
      <c r="Z17" s="2">
        <f>VLOOKUP(U17,'Dec18'!$A$2:$K$246,3,FALSE)</f>
        <v>3014429.4147669999</v>
      </c>
      <c r="AA17" s="10">
        <f t="shared" si="2"/>
        <v>-3.8738000206649303E-2</v>
      </c>
      <c r="AB17" s="2">
        <f>VLOOKUP(Y17,'Dec18'!$A$2:$K$246,8,FALSE)</f>
        <v>1487710.950256</v>
      </c>
      <c r="AC17" s="10">
        <f t="shared" si="3"/>
        <v>31.502278000116348</v>
      </c>
    </row>
    <row r="18" spans="1:30" x14ac:dyDescent="0.25">
      <c r="A18" s="4" t="str">
        <f>VLOOKUP(C18,Jan19_NonTransboundary!$B$2:$D$465,3,FALSE)</f>
        <v>PLW</v>
      </c>
      <c r="B18" t="s">
        <v>9</v>
      </c>
      <c r="C18" t="s">
        <v>278</v>
      </c>
      <c r="D18">
        <f>VLOOKUP(C18,Jan19_NonTransboundary!$B$2:$F$465,5,FALSE)</f>
        <v>7.1435999999999999E-2</v>
      </c>
      <c r="E18" t="str">
        <f>IFERROR(VLOOKUP(C18,Jan19_Transboundary!$D$2:$F$58,3,FALSE),"")</f>
        <v/>
      </c>
      <c r="F18">
        <f t="shared" si="0"/>
        <v>7.1435999999999999E-2</v>
      </c>
      <c r="I18" s="7" t="s">
        <v>23</v>
      </c>
      <c r="J18" s="5"/>
      <c r="K18" s="5">
        <v>196.94439</v>
      </c>
      <c r="L18" s="5">
        <v>84.536219000000003</v>
      </c>
      <c r="M18" s="5">
        <v>281.48060900000002</v>
      </c>
      <c r="P18" s="7" t="s">
        <v>25</v>
      </c>
      <c r="Q18" s="2">
        <f t="shared" si="1"/>
        <v>0</v>
      </c>
      <c r="R18" s="2">
        <v>23829.387898000001</v>
      </c>
      <c r="U18" t="s">
        <v>25</v>
      </c>
      <c r="V18" s="2">
        <v>0</v>
      </c>
      <c r="W18" s="2">
        <v>23829.387898000001</v>
      </c>
      <c r="X18" s="2"/>
      <c r="Y18" t="s">
        <v>25</v>
      </c>
      <c r="Z18" s="2">
        <f>VLOOKUP(U18,'Dec18'!$A$2:$K$246,3,FALSE)</f>
        <v>0</v>
      </c>
      <c r="AA18" s="10">
        <f t="shared" si="2"/>
        <v>0</v>
      </c>
      <c r="AB18" s="2">
        <f>VLOOKUP(Y18,'Dec18'!$A$2:$K$246,8,FALSE)</f>
        <v>23829.387817999999</v>
      </c>
      <c r="AC18" s="10">
        <f t="shared" si="3"/>
        <v>-8.000000161700882E-5</v>
      </c>
    </row>
    <row r="19" spans="1:30" x14ac:dyDescent="0.25">
      <c r="A19" s="4" t="str">
        <f>VLOOKUP(C19,Jan19_NonTransboundary!$B$2:$D$465,3,FALSE)</f>
        <v>PRT</v>
      </c>
      <c r="B19" t="s">
        <v>9</v>
      </c>
      <c r="C19" t="s">
        <v>279</v>
      </c>
      <c r="D19">
        <f>VLOOKUP(C19,Jan19_NonTransboundary!$B$2:$F$465,5,FALSE)</f>
        <v>213227.44046300001</v>
      </c>
      <c r="E19" t="str">
        <f>IFERROR(VLOOKUP(C19,Jan19_Transboundary!$D$2:$F$58,3,FALSE),"")</f>
        <v/>
      </c>
      <c r="F19">
        <f t="shared" si="0"/>
        <v>213227.44046300001</v>
      </c>
      <c r="I19" s="7" t="s">
        <v>24</v>
      </c>
      <c r="J19" s="5">
        <v>84.324695000000006</v>
      </c>
      <c r="K19" s="5">
        <v>3014345.1288100001</v>
      </c>
      <c r="L19" s="5">
        <v>1487679.4479779999</v>
      </c>
      <c r="M19" s="5">
        <v>4502108.9014830003</v>
      </c>
      <c r="P19" s="7" t="s">
        <v>26</v>
      </c>
      <c r="Q19" s="2">
        <f t="shared" si="1"/>
        <v>345.32576699999998</v>
      </c>
      <c r="R19" s="2">
        <v>8798.3508089999996</v>
      </c>
      <c r="U19" t="s">
        <v>26</v>
      </c>
      <c r="V19" s="2">
        <v>345.32576699999998</v>
      </c>
      <c r="W19" s="2">
        <v>8798.3508089999996</v>
      </c>
      <c r="X19" s="2"/>
      <c r="Y19" t="s">
        <v>26</v>
      </c>
      <c r="Z19" s="2">
        <f>VLOOKUP(U19,'Dec18'!$A$2:$K$246,3,FALSE)</f>
        <v>345.31413700000002</v>
      </c>
      <c r="AA19" s="10">
        <f t="shared" si="2"/>
        <v>-1.1629999999968277E-2</v>
      </c>
      <c r="AB19" s="2">
        <f>VLOOKUP(Y19,'Dec18'!$A$2:$K$246,8,FALSE)</f>
        <v>8798.362588</v>
      </c>
      <c r="AC19" s="10">
        <f t="shared" si="3"/>
        <v>1.1779000000387896E-2</v>
      </c>
    </row>
    <row r="20" spans="1:30" x14ac:dyDescent="0.25">
      <c r="A20" s="4" t="str">
        <f>VLOOKUP(C20,Jan19_NonTransboundary!$B$2:$D$465,3,FALSE)</f>
        <v>RUS</v>
      </c>
      <c r="B20" t="s">
        <v>9</v>
      </c>
      <c r="C20" t="s">
        <v>280</v>
      </c>
      <c r="D20">
        <f>VLOOKUP(C20,Jan19_NonTransboundary!$B$2:$F$465,5,FALSE)</f>
        <v>2396.4255629999998</v>
      </c>
      <c r="E20" t="str">
        <f>IFERROR(VLOOKUP(C20,Jan19_Transboundary!$D$2:$F$58,3,FALSE),"")</f>
        <v/>
      </c>
      <c r="F20">
        <f t="shared" si="0"/>
        <v>2396.4255629999998</v>
      </c>
      <c r="I20" s="7" t="s">
        <v>25</v>
      </c>
      <c r="J20" s="5"/>
      <c r="K20" s="5"/>
      <c r="L20" s="5">
        <v>23829.387898000001</v>
      </c>
      <c r="M20" s="5">
        <v>23829.387898000001</v>
      </c>
      <c r="P20" s="7" t="s">
        <v>27</v>
      </c>
      <c r="Q20" s="2">
        <f t="shared" si="1"/>
        <v>0</v>
      </c>
      <c r="R20" s="2">
        <v>2065.705661</v>
      </c>
      <c r="U20" t="s">
        <v>27</v>
      </c>
      <c r="V20" s="2">
        <v>0</v>
      </c>
      <c r="W20" s="2">
        <v>2065.705661</v>
      </c>
      <c r="X20" s="2"/>
      <c r="Y20" t="s">
        <v>27</v>
      </c>
      <c r="Z20" s="2">
        <f>VLOOKUP(U20,'Dec18'!$A$2:$K$246,3,FALSE)</f>
        <v>0</v>
      </c>
      <c r="AA20" s="10">
        <f t="shared" si="2"/>
        <v>0</v>
      </c>
      <c r="AB20" s="2">
        <f>VLOOKUP(Y20,'Dec18'!$A$2:$K$246,8,FALSE)</f>
        <v>2065.7056830000001</v>
      </c>
      <c r="AC20" s="10">
        <f t="shared" si="3"/>
        <v>2.2000000171829015E-5</v>
      </c>
    </row>
    <row r="21" spans="1:30" x14ac:dyDescent="0.25">
      <c r="A21" s="4" t="str">
        <f>VLOOKUP(C21,Jan19_NonTransboundary!$B$2:$D$465,3,FALSE)</f>
        <v>SGS</v>
      </c>
      <c r="B21" t="s">
        <v>9</v>
      </c>
      <c r="C21" t="s">
        <v>281</v>
      </c>
      <c r="D21">
        <f>VLOOKUP(C21,Jan19_NonTransboundary!$B$2:$F$465,5,FALSE)</f>
        <v>2852.3784009999999</v>
      </c>
      <c r="E21" t="str">
        <f>IFERROR(VLOOKUP(C21,Jan19_Transboundary!$D$2:$F$58,3,FALSE),"")</f>
        <v/>
      </c>
      <c r="F21">
        <f t="shared" si="0"/>
        <v>2852.3784009999999</v>
      </c>
      <c r="I21" s="7" t="s">
        <v>26</v>
      </c>
      <c r="J21" s="5"/>
      <c r="K21" s="5">
        <v>345.32576699999998</v>
      </c>
      <c r="L21" s="5">
        <v>8798.3508089999996</v>
      </c>
      <c r="M21" s="5">
        <v>9143.6765759999998</v>
      </c>
      <c r="P21" s="7" t="s">
        <v>28</v>
      </c>
      <c r="Q21" s="2">
        <f t="shared" si="1"/>
        <v>1270.1019879999999</v>
      </c>
      <c r="R21" s="2">
        <v>7634.0459140000003</v>
      </c>
      <c r="U21" t="s">
        <v>28</v>
      </c>
      <c r="V21" s="2">
        <v>1270.1019879999999</v>
      </c>
      <c r="W21" s="2">
        <v>7634.0459140000003</v>
      </c>
      <c r="X21" s="2"/>
      <c r="Y21" t="s">
        <v>28</v>
      </c>
      <c r="Z21" s="2">
        <f>VLOOKUP(U21,'Dec18'!$A$2:$K$246,3,FALSE)</f>
        <v>1270.0922599999999</v>
      </c>
      <c r="AA21" s="10">
        <f t="shared" si="2"/>
        <v>-9.727999999995518E-3</v>
      </c>
      <c r="AB21" s="2">
        <f>VLOOKUP(Y21,'Dec18'!$A$2:$K$246,8,FALSE)</f>
        <v>7147.1132200000002</v>
      </c>
      <c r="AC21" s="10">
        <f t="shared" si="3"/>
        <v>-486.93269400000008</v>
      </c>
    </row>
    <row r="22" spans="1:30" x14ac:dyDescent="0.25">
      <c r="A22" s="4" t="str">
        <f>VLOOKUP(C22,Jan19_NonTransboundary!$B$2:$D$465,3,FALSE)</f>
        <v>SHN</v>
      </c>
      <c r="B22" t="s">
        <v>9</v>
      </c>
      <c r="C22" t="s">
        <v>282</v>
      </c>
      <c r="D22">
        <f>VLOOKUP(C22,Jan19_NonTransboundary!$B$2:$F$465,5,FALSE)</f>
        <v>2348.415622</v>
      </c>
      <c r="E22" t="str">
        <f>IFERROR(VLOOKUP(C22,Jan19_Transboundary!$D$2:$F$58,3,FALSE),"")</f>
        <v/>
      </c>
      <c r="F22">
        <f t="shared" si="0"/>
        <v>2348.415622</v>
      </c>
      <c r="I22" s="7" t="s">
        <v>27</v>
      </c>
      <c r="J22" s="5"/>
      <c r="K22" s="5"/>
      <c r="L22" s="5">
        <v>2065.705661</v>
      </c>
      <c r="M22" s="5">
        <v>2065.705661</v>
      </c>
      <c r="P22" s="7" t="s">
        <v>29</v>
      </c>
      <c r="Q22" s="2">
        <f t="shared" si="1"/>
        <v>0</v>
      </c>
      <c r="R22" s="2">
        <v>34369.002635999997</v>
      </c>
      <c r="U22" t="s">
        <v>29</v>
      </c>
      <c r="V22" s="2">
        <v>0</v>
      </c>
      <c r="W22" s="2">
        <v>34369.002635999997</v>
      </c>
      <c r="X22" s="2"/>
      <c r="Y22" t="s">
        <v>29</v>
      </c>
      <c r="Z22" s="2">
        <f>VLOOKUP(U22,'Dec18'!$A$2:$K$246,3,FALSE)</f>
        <v>0</v>
      </c>
      <c r="AA22" s="10">
        <f t="shared" si="2"/>
        <v>0</v>
      </c>
      <c r="AB22" s="2">
        <f>VLOOKUP(Y22,'Dec18'!$A$2:$K$246,8,FALSE)</f>
        <v>34391.360439999997</v>
      </c>
      <c r="AC22" s="10">
        <f t="shared" si="3"/>
        <v>22.357803999999305</v>
      </c>
    </row>
    <row r="23" spans="1:30" x14ac:dyDescent="0.25">
      <c r="A23" s="4" t="str">
        <f>VLOOKUP(C23,Jan19_NonTransboundary!$B$2:$D$465,3,FALSE)</f>
        <v>TUV</v>
      </c>
      <c r="B23" t="s">
        <v>9</v>
      </c>
      <c r="C23" t="s">
        <v>283</v>
      </c>
      <c r="D23">
        <f>VLOOKUP(C23,Jan19_NonTransboundary!$B$2:$F$465,5,FALSE)</f>
        <v>1.728172</v>
      </c>
      <c r="E23" t="str">
        <f>IFERROR(VLOOKUP(C23,Jan19_Transboundary!$D$2:$F$58,3,FALSE),"")</f>
        <v/>
      </c>
      <c r="F23">
        <f t="shared" si="0"/>
        <v>1.728172</v>
      </c>
      <c r="I23" s="7" t="s">
        <v>28</v>
      </c>
      <c r="J23" s="5"/>
      <c r="K23" s="5">
        <v>1270.1019879999999</v>
      </c>
      <c r="L23" s="5">
        <v>7634.0459140000003</v>
      </c>
      <c r="M23" s="5">
        <v>8904.1479020000006</v>
      </c>
      <c r="P23" s="7" t="s">
        <v>30</v>
      </c>
      <c r="Q23" s="2">
        <f t="shared" si="1"/>
        <v>2755.5258690000001</v>
      </c>
      <c r="R23" s="2">
        <v>91.577774000000005</v>
      </c>
      <c r="U23" t="s">
        <v>30</v>
      </c>
      <c r="V23" s="2">
        <v>2755.5258690000001</v>
      </c>
      <c r="W23" s="2">
        <v>91.577774000000005</v>
      </c>
      <c r="X23" s="2"/>
      <c r="Y23" t="s">
        <v>30</v>
      </c>
      <c r="Z23" s="2">
        <f>VLOOKUP(U23,'Dec18'!$A$2:$K$246,3,FALSE)</f>
        <v>2755.525866</v>
      </c>
      <c r="AA23" s="10">
        <f t="shared" si="2"/>
        <v>-3.0000001061125658E-6</v>
      </c>
      <c r="AB23" s="2">
        <f>VLOOKUP(Y23,'Dec18'!$A$2:$K$246,8,FALSE)</f>
        <v>91.577774000000005</v>
      </c>
      <c r="AC23" s="10">
        <f t="shared" si="3"/>
        <v>0</v>
      </c>
    </row>
    <row r="24" spans="1:30" x14ac:dyDescent="0.25">
      <c r="A24" s="4" t="str">
        <f>VLOOKUP(C24,Jan19_NonTransboundary!$B$2:$D$465,3,FALSE)</f>
        <v>UMI</v>
      </c>
      <c r="B24" t="s">
        <v>9</v>
      </c>
      <c r="C24" t="s">
        <v>284</v>
      </c>
      <c r="D24">
        <f>VLOOKUP(C24,Jan19_NonTransboundary!$B$2:$F$465,5,FALSE)</f>
        <v>3594.1219999999998</v>
      </c>
      <c r="E24" t="str">
        <f>IFERROR(VLOOKUP(C24,Jan19_Transboundary!$D$2:$F$58,3,FALSE),"")</f>
        <v/>
      </c>
      <c r="F24">
        <f t="shared" si="0"/>
        <v>3594.1219999999998</v>
      </c>
      <c r="I24" s="7" t="s">
        <v>29</v>
      </c>
      <c r="J24" s="5"/>
      <c r="K24" s="5"/>
      <c r="L24" s="5">
        <v>34369.002635999997</v>
      </c>
      <c r="M24" s="5">
        <v>34369.002635999997</v>
      </c>
      <c r="P24" s="7" t="s">
        <v>31</v>
      </c>
      <c r="Q24" s="2">
        <f t="shared" si="1"/>
        <v>0</v>
      </c>
      <c r="R24" s="2">
        <v>41157.746935000003</v>
      </c>
      <c r="U24" t="s">
        <v>31</v>
      </c>
      <c r="V24" s="2">
        <v>0</v>
      </c>
      <c r="W24" s="2">
        <v>41157.746935000003</v>
      </c>
      <c r="X24" s="2"/>
      <c r="Y24" t="s">
        <v>31</v>
      </c>
      <c r="Z24" s="2">
        <f>VLOOKUP(U24,'Dec18'!$A$2:$K$246,3,FALSE)</f>
        <v>0</v>
      </c>
      <c r="AA24" s="10">
        <f t="shared" si="2"/>
        <v>0</v>
      </c>
      <c r="AB24" s="2">
        <f>VLOOKUP(Y24,'Dec18'!$A$2:$K$246,8,FALSE)</f>
        <v>41247.398352999997</v>
      </c>
      <c r="AC24" s="10">
        <f t="shared" si="3"/>
        <v>89.65141799999401</v>
      </c>
    </row>
    <row r="25" spans="1:30" x14ac:dyDescent="0.25">
      <c r="A25" s="4" t="str">
        <f>VLOOKUP(C25,Jan19_NonTransboundary!$B$2:$D$465,3,FALSE)</f>
        <v>USA</v>
      </c>
      <c r="B25" t="s">
        <v>9</v>
      </c>
      <c r="C25" t="s">
        <v>285</v>
      </c>
      <c r="D25">
        <f>VLOOKUP(C25,Jan19_NonTransboundary!$B$2:$F$465,5,FALSE)</f>
        <v>102181.517699</v>
      </c>
      <c r="E25" t="str">
        <f>IFERROR(VLOOKUP(C25,Jan19_Transboundary!$D$2:$F$58,3,FALSE),"")</f>
        <v/>
      </c>
      <c r="F25">
        <f t="shared" si="0"/>
        <v>102181.517699</v>
      </c>
      <c r="I25" s="7" t="s">
        <v>30</v>
      </c>
      <c r="J25" s="5"/>
      <c r="K25" s="5">
        <v>2755.5258690000001</v>
      </c>
      <c r="L25" s="5">
        <v>91.577774000000005</v>
      </c>
      <c r="M25" s="5">
        <v>2847.1036429999999</v>
      </c>
      <c r="P25" s="7" t="s">
        <v>32</v>
      </c>
      <c r="Q25" s="2">
        <f t="shared" si="1"/>
        <v>4529.9961620000004</v>
      </c>
      <c r="R25" s="2">
        <v>6455.7259530000001</v>
      </c>
      <c r="U25" t="s">
        <v>32</v>
      </c>
      <c r="V25" s="2">
        <v>4529.9961620000004</v>
      </c>
      <c r="W25" s="2">
        <v>6455.7259530000001</v>
      </c>
      <c r="X25" s="2"/>
      <c r="Y25" t="s">
        <v>32</v>
      </c>
      <c r="Z25" s="2">
        <f>VLOOKUP(U25,'Dec18'!$A$2:$K$246,3,FALSE)</f>
        <v>4530.0026070000004</v>
      </c>
      <c r="AA25" s="10">
        <f t="shared" si="2"/>
        <v>6.444999999985157E-3</v>
      </c>
      <c r="AB25" s="2">
        <f>VLOOKUP(Y25,'Dec18'!$A$2:$K$246,8,FALSE)</f>
        <v>6455.7251740000002</v>
      </c>
      <c r="AC25" s="10">
        <f t="shared" si="3"/>
        <v>-7.7899999996589031E-4</v>
      </c>
    </row>
    <row r="26" spans="1:30" x14ac:dyDescent="0.25">
      <c r="A26" s="4" t="str">
        <f>VLOOKUP(C26,Jan19_NonTransboundary!$B$2:$D$465,3,FALSE)</f>
        <v>ZAF</v>
      </c>
      <c r="B26" t="s">
        <v>9</v>
      </c>
      <c r="C26" t="s">
        <v>286</v>
      </c>
      <c r="D26">
        <f>VLOOKUP(C26,Jan19_NonTransboundary!$B$2:$F$465,5,FALSE)</f>
        <v>11176.946469</v>
      </c>
      <c r="E26" t="str">
        <f>IFERROR(VLOOKUP(C26,Jan19_Transboundary!$D$2:$F$58,3,FALSE),"")</f>
        <v/>
      </c>
      <c r="F26">
        <f t="shared" si="0"/>
        <v>11176.946469</v>
      </c>
      <c r="I26" s="7" t="s">
        <v>31</v>
      </c>
      <c r="J26" s="5"/>
      <c r="K26" s="5"/>
      <c r="L26" s="5">
        <v>41157.746935000003</v>
      </c>
      <c r="M26" s="5">
        <v>41157.746935000003</v>
      </c>
      <c r="P26" s="7" t="s">
        <v>33</v>
      </c>
      <c r="Q26" s="2">
        <f t="shared" si="1"/>
        <v>2851.9303359999999</v>
      </c>
      <c r="R26" s="2">
        <v>44996.297288000002</v>
      </c>
      <c r="U26" t="s">
        <v>33</v>
      </c>
      <c r="V26" s="2">
        <v>2851.9303359999999</v>
      </c>
      <c r="W26" s="2">
        <v>44996.297288000002</v>
      </c>
      <c r="X26" s="2"/>
      <c r="Y26" t="s">
        <v>33</v>
      </c>
      <c r="Z26" s="2">
        <f>VLOOKUP(U26,'Dec18'!$A$2:$K$246,3,FALSE)</f>
        <v>2850.096168</v>
      </c>
      <c r="AA26" s="10">
        <f t="shared" si="2"/>
        <v>-1.8341679999998632</v>
      </c>
      <c r="AB26" s="2">
        <f>VLOOKUP(Y26,'Dec18'!$A$2:$K$246,8,FALSE)</f>
        <v>38473.342461</v>
      </c>
      <c r="AC26" s="10">
        <f t="shared" si="3"/>
        <v>-6522.9548270000014</v>
      </c>
      <c r="AD26" t="s">
        <v>739</v>
      </c>
    </row>
    <row r="27" spans="1:30" x14ac:dyDescent="0.25">
      <c r="A27" s="4" t="str">
        <f>VLOOKUP(C27,Jan19_NonTransboundary!$B$2:$D$465,3,FALSE)</f>
        <v>ABW</v>
      </c>
      <c r="B27" t="s">
        <v>259</v>
      </c>
      <c r="C27" t="s">
        <v>287</v>
      </c>
      <c r="D27">
        <f>VLOOKUP(C27,Jan19_NonTransboundary!$B$2:$F$465,5,FALSE)</f>
        <v>2.6513999999999999E-2</v>
      </c>
      <c r="E27" t="str">
        <f>IFERROR(VLOOKUP(C27,Jan19_Transboundary!$D$2:$F$58,3,FALSE),"")</f>
        <v/>
      </c>
      <c r="F27">
        <f t="shared" si="0"/>
        <v>2.6513999999999999E-2</v>
      </c>
      <c r="I27" s="7" t="s">
        <v>32</v>
      </c>
      <c r="J27" s="5"/>
      <c r="K27" s="5">
        <v>4529.9961620000004</v>
      </c>
      <c r="L27" s="5">
        <v>6455.7259530000001</v>
      </c>
      <c r="M27" s="5">
        <v>10985.722115</v>
      </c>
      <c r="P27" s="7" t="s">
        <v>34</v>
      </c>
      <c r="Q27" s="2">
        <f t="shared" si="1"/>
        <v>94.820117999999994</v>
      </c>
      <c r="R27" s="2">
        <v>45.481963999999998</v>
      </c>
      <c r="U27" t="s">
        <v>34</v>
      </c>
      <c r="V27" s="2">
        <v>94.820117999999994</v>
      </c>
      <c r="W27" s="2">
        <v>45.481963999999998</v>
      </c>
      <c r="X27" s="2"/>
      <c r="Y27" t="s">
        <v>34</v>
      </c>
      <c r="Z27" s="2">
        <f>VLOOKUP(U27,'Dec18'!$A$2:$K$246,3,FALSE)</f>
        <v>94.820116999999996</v>
      </c>
      <c r="AA27" s="10">
        <f t="shared" si="2"/>
        <v>-9.9999999747524271E-7</v>
      </c>
      <c r="AB27" s="2">
        <f>VLOOKUP(Y27,'Dec18'!$A$2:$K$246,8,FALSE)</f>
        <v>45.481965000000002</v>
      </c>
      <c r="AC27" s="10">
        <f t="shared" si="3"/>
        <v>1.0000000045806701E-6</v>
      </c>
    </row>
    <row r="28" spans="1:30" x14ac:dyDescent="0.25">
      <c r="A28" s="4" t="str">
        <f>VLOOKUP(C28,Jan19_NonTransboundary!$B$2:$D$465,3,FALSE)</f>
        <v>AGO</v>
      </c>
      <c r="B28" t="s">
        <v>259</v>
      </c>
      <c r="C28" t="s">
        <v>288</v>
      </c>
      <c r="D28">
        <f>VLOOKUP(C28,Jan19_NonTransboundary!$B$2:$F$465,5,FALSE)</f>
        <v>24.341242999999999</v>
      </c>
      <c r="E28" t="str">
        <f>IFERROR(VLOOKUP(C28,Jan19_Transboundary!$D$2:$F$58,3,FALSE),"")</f>
        <v/>
      </c>
      <c r="F28">
        <f t="shared" si="0"/>
        <v>24.341242999999999</v>
      </c>
      <c r="I28" s="7" t="s">
        <v>33</v>
      </c>
      <c r="J28" s="5"/>
      <c r="K28" s="5">
        <v>2851.9303359999999</v>
      </c>
      <c r="L28" s="5">
        <v>44996.297288000002</v>
      </c>
      <c r="M28" s="5">
        <v>47848.227623999999</v>
      </c>
      <c r="P28" s="7" t="s">
        <v>35</v>
      </c>
      <c r="Q28" s="2">
        <f t="shared" si="1"/>
        <v>47372.924255999998</v>
      </c>
      <c r="R28" s="2">
        <v>4931.9315319999996</v>
      </c>
      <c r="U28" t="s">
        <v>35</v>
      </c>
      <c r="V28" s="2">
        <v>47372.924255999998</v>
      </c>
      <c r="W28" s="2">
        <v>4931.9315319999996</v>
      </c>
      <c r="X28" s="2"/>
      <c r="Y28" t="s">
        <v>35</v>
      </c>
      <c r="Z28" s="2">
        <f>VLOOKUP(U28,'Dec18'!$A$2:$K$246,3,FALSE)</f>
        <v>47355.486987999997</v>
      </c>
      <c r="AA28" s="10">
        <f t="shared" si="2"/>
        <v>-17.437268000001495</v>
      </c>
      <c r="AB28" s="2">
        <f>VLOOKUP(Y28,'Dec18'!$A$2:$K$246,8,FALSE)</f>
        <v>4930.1585709999999</v>
      </c>
      <c r="AC28" s="10">
        <f t="shared" si="3"/>
        <v>-1.7729609999996683</v>
      </c>
    </row>
    <row r="29" spans="1:30" x14ac:dyDescent="0.25">
      <c r="A29" s="4" t="str">
        <f>VLOOKUP(C29,Jan19_NonTransboundary!$B$2:$D$465,3,FALSE)</f>
        <v>AIA</v>
      </c>
      <c r="B29" t="s">
        <v>259</v>
      </c>
      <c r="C29" t="s">
        <v>289</v>
      </c>
      <c r="D29">
        <f>VLOOKUP(C29,Jan19_NonTransboundary!$B$2:$F$465,5,FALSE)</f>
        <v>32.217680999999999</v>
      </c>
      <c r="E29">
        <f>IFERROR(VLOOKUP(C29,Jan19_Transboundary!$D$2:$F$58,3,FALSE),"")</f>
        <v>2.0839999999999999E-3</v>
      </c>
      <c r="F29">
        <f t="shared" si="0"/>
        <v>32.219765000000002</v>
      </c>
      <c r="I29" s="7" t="s">
        <v>34</v>
      </c>
      <c r="J29" s="5"/>
      <c r="K29" s="5">
        <v>94.820117999999994</v>
      </c>
      <c r="L29" s="5">
        <v>45.481963999999998</v>
      </c>
      <c r="M29" s="5">
        <v>140.30208199999998</v>
      </c>
      <c r="P29" s="7" t="s">
        <v>36</v>
      </c>
      <c r="Q29" s="2">
        <f t="shared" si="1"/>
        <v>0</v>
      </c>
      <c r="R29" s="2">
        <v>714.84779000000003</v>
      </c>
      <c r="U29" t="s">
        <v>36</v>
      </c>
      <c r="V29" s="2">
        <v>0</v>
      </c>
      <c r="W29" s="2">
        <v>714.84779000000003</v>
      </c>
      <c r="X29" s="2"/>
      <c r="Y29" t="s">
        <v>36</v>
      </c>
      <c r="Z29" s="2">
        <f>VLOOKUP(U29,'Dec18'!$A$2:$K$246,3,FALSE)</f>
        <v>0</v>
      </c>
      <c r="AA29" s="10">
        <f t="shared" si="2"/>
        <v>0</v>
      </c>
      <c r="AB29" s="2">
        <f>VLOOKUP(Y29,'Dec18'!$A$2:$K$246,8,FALSE)</f>
        <v>714.84779100000003</v>
      </c>
      <c r="AC29" s="10">
        <f t="shared" si="3"/>
        <v>9.9999999747524271E-7</v>
      </c>
    </row>
    <row r="30" spans="1:30" x14ac:dyDescent="0.25">
      <c r="A30" s="4" t="str">
        <f>VLOOKUP(C30,Jan19_NonTransboundary!$B$2:$D$465,3,FALSE)</f>
        <v>ALA</v>
      </c>
      <c r="B30" t="s">
        <v>259</v>
      </c>
      <c r="C30" t="s">
        <v>290</v>
      </c>
      <c r="D30">
        <f>VLOOKUP(C30,Jan19_NonTransboundary!$B$2:$F$465,5,FALSE)</f>
        <v>503.94384200000002</v>
      </c>
      <c r="E30" t="str">
        <f>IFERROR(VLOOKUP(C30,Jan19_Transboundary!$D$2:$F$58,3,FALSE),"")</f>
        <v/>
      </c>
      <c r="F30">
        <f t="shared" si="0"/>
        <v>503.94384200000002</v>
      </c>
      <c r="I30" s="7" t="s">
        <v>35</v>
      </c>
      <c r="J30" s="5"/>
      <c r="K30" s="5">
        <v>47372.924255999998</v>
      </c>
      <c r="L30" s="5">
        <v>4931.9315319999996</v>
      </c>
      <c r="M30" s="5">
        <v>52304.855788000001</v>
      </c>
      <c r="P30" s="7" t="s">
        <v>37</v>
      </c>
      <c r="Q30" s="2">
        <f t="shared" si="1"/>
        <v>4243.8771430000006</v>
      </c>
      <c r="R30" s="2">
        <v>5.1120559999999999</v>
      </c>
      <c r="U30" t="s">
        <v>37</v>
      </c>
      <c r="V30" s="2">
        <v>4243.8771430000006</v>
      </c>
      <c r="W30" s="2">
        <v>5.1120559999999999</v>
      </c>
      <c r="X30" s="2"/>
      <c r="Y30" t="s">
        <v>37</v>
      </c>
      <c r="Z30" s="2">
        <f>VLOOKUP(U30,'Dec18'!$A$2:$K$246,3,FALSE)</f>
        <v>4243.8909430000003</v>
      </c>
      <c r="AA30" s="10">
        <f t="shared" si="2"/>
        <v>1.3799999999719148E-2</v>
      </c>
      <c r="AB30" s="2">
        <f>VLOOKUP(Y30,'Dec18'!$A$2:$K$246,8,FALSE)</f>
        <v>5.1120559999999999</v>
      </c>
      <c r="AC30" s="10">
        <f t="shared" si="3"/>
        <v>0</v>
      </c>
    </row>
    <row r="31" spans="1:30" x14ac:dyDescent="0.25">
      <c r="A31" s="4" t="str">
        <f>VLOOKUP(C31,Jan19_NonTransboundary!$B$2:$D$465,3,FALSE)</f>
        <v>ALB</v>
      </c>
      <c r="B31" t="s">
        <v>259</v>
      </c>
      <c r="C31" t="s">
        <v>291</v>
      </c>
      <c r="D31">
        <f>VLOOKUP(C31,Jan19_NonTransboundary!$B$2:$F$465,5,FALSE)</f>
        <v>304.39249599999999</v>
      </c>
      <c r="E31" t="str">
        <f>IFERROR(VLOOKUP(C31,Jan19_Transboundary!$D$2:$F$58,3,FALSE),"")</f>
        <v/>
      </c>
      <c r="F31">
        <f t="shared" si="0"/>
        <v>304.39249599999999</v>
      </c>
      <c r="I31" s="7" t="s">
        <v>36</v>
      </c>
      <c r="J31" s="5"/>
      <c r="K31" s="5"/>
      <c r="L31" s="5">
        <v>714.84779000000003</v>
      </c>
      <c r="M31" s="5">
        <v>714.84779000000003</v>
      </c>
      <c r="P31" s="7" t="s">
        <v>38</v>
      </c>
      <c r="Q31" s="2">
        <f t="shared" si="1"/>
        <v>0</v>
      </c>
      <c r="R31" s="2">
        <v>19383.060310000001</v>
      </c>
      <c r="U31" t="s">
        <v>38</v>
      </c>
      <c r="V31" s="2">
        <v>0</v>
      </c>
      <c r="W31" s="2">
        <v>19383.060310000001</v>
      </c>
      <c r="X31" s="2"/>
      <c r="Y31" t="s">
        <v>38</v>
      </c>
      <c r="Z31" s="2">
        <f>VLOOKUP(U31,'Dec18'!$A$2:$K$246,3,FALSE)</f>
        <v>0</v>
      </c>
      <c r="AA31" s="10">
        <f t="shared" si="2"/>
        <v>0</v>
      </c>
      <c r="AB31" s="2">
        <f>VLOOKUP(Y31,'Dec18'!$A$2:$K$246,8,FALSE)</f>
        <v>19383.063760000001</v>
      </c>
      <c r="AC31" s="10">
        <f t="shared" si="3"/>
        <v>3.4500000001571607E-3</v>
      </c>
    </row>
    <row r="32" spans="1:30" x14ac:dyDescent="0.25">
      <c r="A32" s="4" t="str">
        <f>VLOOKUP(C32,Jan19_NonTransboundary!$B$2:$D$465,3,FALSE)</f>
        <v>ARE</v>
      </c>
      <c r="B32" t="s">
        <v>259</v>
      </c>
      <c r="C32" t="s">
        <v>292</v>
      </c>
      <c r="D32">
        <f>VLOOKUP(C32,Jan19_NonTransboundary!$B$2:$F$465,5,FALSE)</f>
        <v>6166.5446080000002</v>
      </c>
      <c r="E32" t="str">
        <f>IFERROR(VLOOKUP(C32,Jan19_Transboundary!$D$2:$F$58,3,FALSE),"")</f>
        <v/>
      </c>
      <c r="F32">
        <f t="shared" si="0"/>
        <v>6166.5446080000002</v>
      </c>
      <c r="I32" s="7" t="s">
        <v>37</v>
      </c>
      <c r="J32" s="5"/>
      <c r="K32" s="5">
        <v>4243.8771430000006</v>
      </c>
      <c r="L32" s="5">
        <v>5.1120559999999999</v>
      </c>
      <c r="M32" s="5">
        <v>4248.9891990000006</v>
      </c>
      <c r="P32" s="7" t="s">
        <v>39</v>
      </c>
      <c r="Q32" s="2">
        <f t="shared" si="1"/>
        <v>3653.6727729999998</v>
      </c>
      <c r="R32" s="2">
        <v>8401.6156559999999</v>
      </c>
      <c r="U32" t="s">
        <v>39</v>
      </c>
      <c r="V32" s="2">
        <v>3653.6727729999998</v>
      </c>
      <c r="W32" s="2">
        <v>8401.6156559999999</v>
      </c>
      <c r="X32" s="2"/>
      <c r="Y32" t="s">
        <v>39</v>
      </c>
      <c r="Z32" s="2">
        <f>VLOOKUP(U32,'Dec18'!$A$2:$K$246,3,FALSE)</f>
        <v>3653.5925320000001</v>
      </c>
      <c r="AA32" s="10">
        <f t="shared" si="2"/>
        <v>-8.0240999999659834E-2</v>
      </c>
      <c r="AB32" s="2">
        <f>VLOOKUP(Y32,'Dec18'!$A$2:$K$246,8,FALSE)</f>
        <v>8401.6127770000003</v>
      </c>
      <c r="AC32" s="10">
        <f t="shared" si="3"/>
        <v>-2.8789999996661209E-3</v>
      </c>
    </row>
    <row r="33" spans="1:30" x14ac:dyDescent="0.25">
      <c r="A33" s="4" t="str">
        <f>VLOOKUP(C33,Jan19_NonTransboundary!$B$2:$D$465,3,FALSE)</f>
        <v>ARG</v>
      </c>
      <c r="B33" t="s">
        <v>259</v>
      </c>
      <c r="C33" t="s">
        <v>293</v>
      </c>
      <c r="D33">
        <f>VLOOKUP(C33,Jan19_NonTransboundary!$B$2:$F$465,5,FALSE)</f>
        <v>41249.957238000003</v>
      </c>
      <c r="E33" t="str">
        <f>IFERROR(VLOOKUP(C33,Jan19_Transboundary!$D$2:$F$58,3,FALSE),"")</f>
        <v/>
      </c>
      <c r="F33">
        <f t="shared" si="0"/>
        <v>41249.957238000003</v>
      </c>
      <c r="I33" s="7" t="s">
        <v>38</v>
      </c>
      <c r="J33" s="5"/>
      <c r="K33" s="5"/>
      <c r="L33" s="5">
        <v>19383.060310000001</v>
      </c>
      <c r="M33" s="5">
        <v>19383.060310000001</v>
      </c>
      <c r="P33" s="7" t="s">
        <v>40</v>
      </c>
      <c r="Q33" s="2">
        <f t="shared" si="1"/>
        <v>0.25482100000000002</v>
      </c>
      <c r="R33" s="2">
        <v>1.507493</v>
      </c>
      <c r="U33" t="s">
        <v>40</v>
      </c>
      <c r="V33" s="2">
        <v>0.25482100000000002</v>
      </c>
      <c r="W33" s="2">
        <v>1.507493</v>
      </c>
      <c r="X33" s="2"/>
      <c r="Y33" t="s">
        <v>40</v>
      </c>
      <c r="Z33" s="2">
        <f>VLOOKUP(U33,'Dec18'!$A$2:$K$246,3,FALSE)</f>
        <v>0.25482100000000002</v>
      </c>
      <c r="AA33" s="10">
        <f t="shared" si="2"/>
        <v>0</v>
      </c>
      <c r="AB33" s="2">
        <f>VLOOKUP(Y33,'Dec18'!$A$2:$K$246,8,FALSE)</f>
        <v>1.5074920000000001</v>
      </c>
      <c r="AC33" s="10">
        <f t="shared" si="3"/>
        <v>-9.9999999991773336E-7</v>
      </c>
    </row>
    <row r="34" spans="1:30" x14ac:dyDescent="0.25">
      <c r="A34" s="4" t="str">
        <f>VLOOKUP(C34,Jan19_NonTransboundary!$B$2:$D$465,3,FALSE)</f>
        <v>ASM</v>
      </c>
      <c r="B34" t="s">
        <v>259</v>
      </c>
      <c r="C34" t="s">
        <v>294</v>
      </c>
      <c r="D34">
        <f>VLOOKUP(C34,Jan19_NonTransboundary!$B$2:$F$465,5,FALSE)</f>
        <v>35457.576440999997</v>
      </c>
      <c r="E34" t="str">
        <f>IFERROR(VLOOKUP(C34,Jan19_Transboundary!$D$2:$F$58,3,FALSE),"")</f>
        <v/>
      </c>
      <c r="F34">
        <f t="shared" si="0"/>
        <v>35457.576440999997</v>
      </c>
      <c r="I34" s="7" t="s">
        <v>39</v>
      </c>
      <c r="J34" s="5"/>
      <c r="K34" s="5">
        <v>3653.6727729999998</v>
      </c>
      <c r="L34" s="5">
        <v>8401.6156559999999</v>
      </c>
      <c r="M34" s="5">
        <v>12055.288429</v>
      </c>
      <c r="P34" s="7" t="s">
        <v>41</v>
      </c>
      <c r="Q34" s="2">
        <f t="shared" si="1"/>
        <v>0</v>
      </c>
      <c r="R34" s="2">
        <v>336407.225171</v>
      </c>
      <c r="U34" t="s">
        <v>41</v>
      </c>
      <c r="V34" s="2">
        <v>0</v>
      </c>
      <c r="W34" s="2">
        <v>336407.225171</v>
      </c>
      <c r="X34" s="2"/>
      <c r="Y34" t="s">
        <v>41</v>
      </c>
      <c r="Z34" s="2">
        <f>VLOOKUP(U34,'Dec18'!$A$2:$K$246,3,FALSE)</f>
        <v>0</v>
      </c>
      <c r="AA34" s="10">
        <f t="shared" si="2"/>
        <v>0</v>
      </c>
      <c r="AB34" s="2">
        <f>VLOOKUP(Y34,'Dec18'!$A$2:$K$246,8,FALSE)</f>
        <v>336406.58626000001</v>
      </c>
      <c r="AC34" s="10">
        <f t="shared" si="3"/>
        <v>-0.63891099998727441</v>
      </c>
    </row>
    <row r="35" spans="1:30" x14ac:dyDescent="0.25">
      <c r="A35" s="4" t="str">
        <f>VLOOKUP(C35,Jan19_NonTransboundary!$B$2:$D$465,3,FALSE)</f>
        <v>ATF</v>
      </c>
      <c r="B35" t="s">
        <v>259</v>
      </c>
      <c r="C35" t="s">
        <v>295</v>
      </c>
      <c r="D35">
        <f>VLOOKUP(C35,Jan19_NonTransboundary!$B$2:$F$465,5,FALSE)</f>
        <v>1696806.3978240001</v>
      </c>
      <c r="E35" t="str">
        <f>IFERROR(VLOOKUP(C35,Jan19_Transboundary!$D$2:$F$58,3,FALSE),"")</f>
        <v/>
      </c>
      <c r="F35">
        <f t="shared" si="0"/>
        <v>1696806.3978240001</v>
      </c>
      <c r="I35" s="7" t="s">
        <v>40</v>
      </c>
      <c r="J35" s="5"/>
      <c r="K35" s="5">
        <v>0.25482100000000002</v>
      </c>
      <c r="L35" s="5">
        <v>1.507493</v>
      </c>
      <c r="M35" s="5">
        <v>1.7623139999999999</v>
      </c>
      <c r="P35" s="7" t="s">
        <v>42</v>
      </c>
      <c r="Q35" s="2">
        <f t="shared" si="1"/>
        <v>977793.56773900008</v>
      </c>
      <c r="R35" s="2">
        <v>2509320.5411430001</v>
      </c>
      <c r="U35" t="s">
        <v>42</v>
      </c>
      <c r="V35" s="2">
        <v>977793.56773900008</v>
      </c>
      <c r="W35" s="2">
        <v>2509320.5411430001</v>
      </c>
      <c r="X35" s="2"/>
      <c r="Y35" t="s">
        <v>42</v>
      </c>
      <c r="Z35" s="2">
        <f>VLOOKUP(U35,'Dec18'!$A$2:$K$246,3,FALSE)</f>
        <v>977792.66495300003</v>
      </c>
      <c r="AA35" s="10">
        <f t="shared" si="2"/>
        <v>-0.90278600004967302</v>
      </c>
      <c r="AB35" s="2">
        <f>VLOOKUP(Y35,'Dec18'!$A$2:$K$246,8,FALSE)</f>
        <v>2509320.850573</v>
      </c>
      <c r="AC35" s="10">
        <f t="shared" si="3"/>
        <v>0.30942999990656972</v>
      </c>
    </row>
    <row r="36" spans="1:30" x14ac:dyDescent="0.25">
      <c r="A36" s="4" t="str">
        <f>VLOOKUP(C36,Jan19_NonTransboundary!$B$2:$D$465,3,FALSE)</f>
        <v>ATG</v>
      </c>
      <c r="B36" t="s">
        <v>259</v>
      </c>
      <c r="C36" t="s">
        <v>296</v>
      </c>
      <c r="D36">
        <f>VLOOKUP(C36,Jan19_NonTransboundary!$B$2:$F$465,5,FALSE)</f>
        <v>171.59491399999999</v>
      </c>
      <c r="E36">
        <f>IFERROR(VLOOKUP(C36,Jan19_Transboundary!$D$2:$F$58,3,FALSE),"")</f>
        <v>25.349475999999999</v>
      </c>
      <c r="F36">
        <f t="shared" si="0"/>
        <v>196.94439</v>
      </c>
      <c r="I36" s="7" t="s">
        <v>41</v>
      </c>
      <c r="J36" s="5"/>
      <c r="K36" s="5"/>
      <c r="L36" s="5">
        <v>336407.225171</v>
      </c>
      <c r="M36" s="5">
        <v>336407.225171</v>
      </c>
      <c r="P36" s="7" t="s">
        <v>43</v>
      </c>
      <c r="Q36" s="2">
        <f t="shared" si="1"/>
        <v>10.321249</v>
      </c>
      <c r="R36" s="2">
        <v>5.6401500000000002</v>
      </c>
      <c r="U36" t="s">
        <v>43</v>
      </c>
      <c r="V36" s="2">
        <v>10.321249</v>
      </c>
      <c r="W36" s="2">
        <v>5.6401500000000002</v>
      </c>
      <c r="X36" s="2"/>
      <c r="Y36" t="s">
        <v>43</v>
      </c>
      <c r="Z36" s="2">
        <f>VLOOKUP(U36,'Dec18'!$A$2:$K$246,3,FALSE)</f>
        <v>10.817216</v>
      </c>
      <c r="AA36" s="10">
        <f t="shared" si="2"/>
        <v>0.49596700000000027</v>
      </c>
      <c r="AB36" s="2">
        <f>VLOOKUP(Y36,'Dec18'!$A$2:$K$246,8,FALSE)</f>
        <v>5.6401510000000004</v>
      </c>
      <c r="AC36" s="10">
        <f t="shared" si="3"/>
        <v>1.000000000139778E-6</v>
      </c>
    </row>
    <row r="37" spans="1:30" x14ac:dyDescent="0.25">
      <c r="A37" s="4" t="str">
        <f>VLOOKUP(C37,Jan19_NonTransboundary!$B$2:$D$465,3,FALSE)</f>
        <v>AUS</v>
      </c>
      <c r="B37" t="s">
        <v>259</v>
      </c>
      <c r="C37" t="s">
        <v>297</v>
      </c>
      <c r="D37">
        <f>VLOOKUP(C37,Jan19_NonTransboundary!$B$2:$F$465,5,FALSE)</f>
        <v>3014345.1288100001</v>
      </c>
      <c r="E37" t="str">
        <f>IFERROR(VLOOKUP(C37,Jan19_Transboundary!$D$2:$F$58,3,FALSE),"")</f>
        <v/>
      </c>
      <c r="F37">
        <f t="shared" si="0"/>
        <v>3014345.1288100001</v>
      </c>
      <c r="I37" s="7" t="s">
        <v>42</v>
      </c>
      <c r="J37" s="5">
        <v>5399.0498159999997</v>
      </c>
      <c r="K37" s="5">
        <v>972394.51792300004</v>
      </c>
      <c r="L37" s="5">
        <v>2509320.5411430001</v>
      </c>
      <c r="M37" s="5">
        <v>3487114.1088820002</v>
      </c>
      <c r="P37" s="7" t="s">
        <v>44</v>
      </c>
      <c r="Q37" s="2">
        <f t="shared" si="1"/>
        <v>51.679219000000003</v>
      </c>
      <c r="R37" s="2">
        <v>2794.3687839999998</v>
      </c>
      <c r="U37" t="s">
        <v>44</v>
      </c>
      <c r="V37" s="2">
        <v>51.679219000000003</v>
      </c>
      <c r="W37" s="2">
        <v>2794.3687839999998</v>
      </c>
      <c r="X37" s="2"/>
      <c r="Y37" t="s">
        <v>44</v>
      </c>
      <c r="Z37" s="2">
        <f>VLOOKUP(U37,'Dec18'!$A$2:$K$246,3,FALSE)</f>
        <v>51.679209</v>
      </c>
      <c r="AA37" s="10">
        <f t="shared" si="2"/>
        <v>-1.0000000003174137E-5</v>
      </c>
      <c r="AB37" s="2">
        <f>VLOOKUP(Y37,'Dec18'!$A$2:$K$246,8,FALSE)</f>
        <v>2794.368892</v>
      </c>
      <c r="AC37" s="10">
        <f t="shared" si="3"/>
        <v>1.0800000018207356E-4</v>
      </c>
    </row>
    <row r="38" spans="1:30" x14ac:dyDescent="0.25">
      <c r="A38" s="4" t="str">
        <f>VLOOKUP(C38,Jan19_NonTransboundary!$B$2:$D$465,3,FALSE)</f>
        <v>AZE</v>
      </c>
      <c r="B38" t="s">
        <v>259</v>
      </c>
      <c r="C38" t="s">
        <v>298</v>
      </c>
      <c r="D38">
        <f>VLOOKUP(C38,Jan19_NonTransboundary!$B$2:$F$465,5,FALSE)</f>
        <v>345.32576699999998</v>
      </c>
      <c r="E38" t="str">
        <f>IFERROR(VLOOKUP(C38,Jan19_Transboundary!$D$2:$F$58,3,FALSE),"")</f>
        <v/>
      </c>
      <c r="F38">
        <f t="shared" si="0"/>
        <v>345.32576699999998</v>
      </c>
      <c r="I38" s="7" t="s">
        <v>43</v>
      </c>
      <c r="J38" s="5"/>
      <c r="K38" s="5">
        <v>10.321249</v>
      </c>
      <c r="L38" s="5">
        <v>5.6401500000000002</v>
      </c>
      <c r="M38" s="5">
        <v>15.961399</v>
      </c>
      <c r="P38" s="7" t="s">
        <v>45</v>
      </c>
      <c r="Q38" s="2">
        <f t="shared" si="1"/>
        <v>0</v>
      </c>
      <c r="R38" s="2">
        <v>19171.209018000001</v>
      </c>
      <c r="U38" t="s">
        <v>45</v>
      </c>
      <c r="V38" s="2">
        <v>0</v>
      </c>
      <c r="W38" s="2">
        <v>19171.209018000001</v>
      </c>
      <c r="X38" s="2"/>
      <c r="Y38" t="s">
        <v>45</v>
      </c>
      <c r="Z38" s="2">
        <f>VLOOKUP(U38,'Dec18'!$A$2:$K$246,3,FALSE)</f>
        <v>0</v>
      </c>
      <c r="AA38" s="10">
        <f t="shared" si="2"/>
        <v>0</v>
      </c>
      <c r="AB38" s="2">
        <f>VLOOKUP(Y38,'Dec18'!$A$2:$K$246,8,FALSE)</f>
        <v>19171.209452999999</v>
      </c>
      <c r="AC38" s="10">
        <f t="shared" si="3"/>
        <v>4.3499999810592271E-4</v>
      </c>
    </row>
    <row r="39" spans="1:30" x14ac:dyDescent="0.25">
      <c r="A39" s="4" t="str">
        <f>VLOOKUP(C39,Jan19_NonTransboundary!$B$2:$D$465,3,FALSE)</f>
        <v>BEL</v>
      </c>
      <c r="B39" t="s">
        <v>259</v>
      </c>
      <c r="C39" t="s">
        <v>299</v>
      </c>
      <c r="D39">
        <f>VLOOKUP(C39,Jan19_NonTransboundary!$B$2:$F$465,5,FALSE)</f>
        <v>1270.1019879999999</v>
      </c>
      <c r="E39" t="str">
        <f>IFERROR(VLOOKUP(C39,Jan19_Transboundary!$D$2:$F$58,3,FALSE),"")</f>
        <v/>
      </c>
      <c r="F39">
        <f t="shared" si="0"/>
        <v>1270.1019879999999</v>
      </c>
      <c r="I39" s="7" t="s">
        <v>44</v>
      </c>
      <c r="J39" s="5"/>
      <c r="K39" s="5">
        <v>51.679219000000003</v>
      </c>
      <c r="L39" s="5">
        <v>2794.3687839999998</v>
      </c>
      <c r="M39" s="5">
        <v>2846.0480029999999</v>
      </c>
      <c r="P39" s="7" t="s">
        <v>46</v>
      </c>
      <c r="Q39" s="2">
        <f t="shared" si="1"/>
        <v>13.870359000000001</v>
      </c>
      <c r="R39" s="2">
        <v>43.986607999999997</v>
      </c>
      <c r="U39" t="s">
        <v>46</v>
      </c>
      <c r="V39" s="2">
        <v>13.870359000000001</v>
      </c>
      <c r="W39" s="2">
        <v>43.986607999999997</v>
      </c>
      <c r="X39" s="2"/>
      <c r="Y39" t="s">
        <v>46</v>
      </c>
      <c r="Z39" s="2">
        <f>VLOOKUP(U39,'Dec18'!$A$2:$K$246,3,FALSE)</f>
        <v>13.870359000000001</v>
      </c>
      <c r="AA39" s="10">
        <f t="shared" si="2"/>
        <v>0</v>
      </c>
      <c r="AB39" s="2">
        <f>VLOOKUP(Y39,'Dec18'!$A$2:$K$246,8,FALSE)</f>
        <v>43.986607999999997</v>
      </c>
      <c r="AC39" s="10">
        <f t="shared" si="3"/>
        <v>0</v>
      </c>
    </row>
    <row r="40" spans="1:30" x14ac:dyDescent="0.25">
      <c r="A40" s="4" t="str">
        <f>VLOOKUP(C40,Jan19_NonTransboundary!$B$2:$D$465,3,FALSE)</f>
        <v>BES</v>
      </c>
      <c r="B40" t="s">
        <v>259</v>
      </c>
      <c r="C40" t="s">
        <v>300</v>
      </c>
      <c r="D40">
        <f>VLOOKUP(C40,Jan19_NonTransboundary!$B$2:$F$465,5,FALSE)</f>
        <v>2755.5220199999999</v>
      </c>
      <c r="E40">
        <f>IFERROR(VLOOKUP(C40,Jan19_Transboundary!$D$2:$F$58,3,FALSE),"")</f>
        <v>3.849E-3</v>
      </c>
      <c r="F40">
        <f t="shared" si="0"/>
        <v>2755.5258690000001</v>
      </c>
      <c r="I40" s="7" t="s">
        <v>45</v>
      </c>
      <c r="J40" s="5"/>
      <c r="K40" s="5"/>
      <c r="L40" s="5">
        <v>19171.209018000001</v>
      </c>
      <c r="M40" s="5">
        <v>19171.209018000001</v>
      </c>
      <c r="P40" s="7" t="s">
        <v>47</v>
      </c>
      <c r="Q40" s="2">
        <f t="shared" si="1"/>
        <v>0</v>
      </c>
      <c r="R40" s="2">
        <v>169362.450304</v>
      </c>
      <c r="U40" t="s">
        <v>47</v>
      </c>
      <c r="V40" s="2">
        <v>0</v>
      </c>
      <c r="W40" s="2">
        <v>169362.450304</v>
      </c>
      <c r="X40" s="2"/>
      <c r="Y40" t="s">
        <v>47</v>
      </c>
      <c r="Z40" s="2">
        <f>VLOOKUP(U40,'Dec18'!$A$2:$K$246,3,FALSE)</f>
        <v>0</v>
      </c>
      <c r="AA40" s="10">
        <f t="shared" si="2"/>
        <v>0</v>
      </c>
      <c r="AB40" s="2">
        <f>VLOOKUP(Y40,'Dec18'!$A$2:$K$246,8,FALSE)</f>
        <v>169369.80398999999</v>
      </c>
      <c r="AC40" s="10">
        <f t="shared" si="3"/>
        <v>7.3536859999876469</v>
      </c>
    </row>
    <row r="41" spans="1:30" x14ac:dyDescent="0.25">
      <c r="A41" s="4" t="str">
        <f>VLOOKUP(C41,Jan19_NonTransboundary!$B$2:$D$465,3,FALSE)</f>
        <v>BGD</v>
      </c>
      <c r="B41" t="s">
        <v>259</v>
      </c>
      <c r="C41" t="s">
        <v>301</v>
      </c>
      <c r="D41">
        <f>VLOOKUP(C41,Jan19_NonTransboundary!$B$2:$F$465,5,FALSE)</f>
        <v>4529.9961620000004</v>
      </c>
      <c r="E41" t="str">
        <f>IFERROR(VLOOKUP(C41,Jan19_Transboundary!$D$2:$F$58,3,FALSE),"")</f>
        <v/>
      </c>
      <c r="F41">
        <f t="shared" si="0"/>
        <v>4529.9961620000004</v>
      </c>
      <c r="I41" s="7" t="s">
        <v>46</v>
      </c>
      <c r="J41" s="5"/>
      <c r="K41" s="5">
        <v>13.870359000000001</v>
      </c>
      <c r="L41" s="5">
        <v>43.986607999999997</v>
      </c>
      <c r="M41" s="5">
        <v>57.856966999999997</v>
      </c>
      <c r="P41" s="7" t="s">
        <v>48</v>
      </c>
      <c r="Q41" s="2">
        <f t="shared" si="1"/>
        <v>0</v>
      </c>
      <c r="R41" s="2">
        <v>112827.10219399999</v>
      </c>
      <c r="U41" t="s">
        <v>48</v>
      </c>
      <c r="V41" s="2">
        <v>0</v>
      </c>
      <c r="W41" s="2">
        <v>112827.10219399999</v>
      </c>
      <c r="X41" s="2"/>
      <c r="Y41" t="s">
        <v>48</v>
      </c>
      <c r="Z41" s="2">
        <f>VLOOKUP(U41,'Dec18'!$A$2:$K$246,3,FALSE)</f>
        <v>0</v>
      </c>
      <c r="AA41" s="10">
        <f t="shared" si="2"/>
        <v>0</v>
      </c>
      <c r="AB41" s="2">
        <f>VLOOKUP(Y41,'Dec18'!$A$2:$K$246,8,FALSE)</f>
        <v>112827.11687499999</v>
      </c>
      <c r="AC41" s="10">
        <f t="shared" si="3"/>
        <v>1.4681000000564381E-2</v>
      </c>
    </row>
    <row r="42" spans="1:30" x14ac:dyDescent="0.25">
      <c r="A42" s="4" t="str">
        <f>VLOOKUP(C42,Jan19_NonTransboundary!$B$2:$D$465,3,FALSE)</f>
        <v>BGR</v>
      </c>
      <c r="B42" t="s">
        <v>259</v>
      </c>
      <c r="C42" t="s">
        <v>302</v>
      </c>
      <c r="D42">
        <f>VLOOKUP(C42,Jan19_NonTransboundary!$B$2:$F$465,5,FALSE)</f>
        <v>2851.9303359999999</v>
      </c>
      <c r="E42" t="str">
        <f>IFERROR(VLOOKUP(C42,Jan19_Transboundary!$D$2:$F$58,3,FALSE),"")</f>
        <v/>
      </c>
      <c r="F42">
        <f t="shared" si="0"/>
        <v>2851.9303359999999</v>
      </c>
      <c r="I42" s="7" t="s">
        <v>47</v>
      </c>
      <c r="J42" s="5"/>
      <c r="K42" s="5"/>
      <c r="L42" s="5">
        <v>169362.450304</v>
      </c>
      <c r="M42" s="5">
        <v>169362.450304</v>
      </c>
      <c r="P42" s="7" t="s">
        <v>49</v>
      </c>
      <c r="Q42" s="2">
        <f t="shared" si="1"/>
        <v>164284.60101000001</v>
      </c>
      <c r="R42" s="2">
        <v>958103.69298699999</v>
      </c>
      <c r="U42" t="s">
        <v>49</v>
      </c>
      <c r="V42" s="2">
        <v>164284.60101000001</v>
      </c>
      <c r="W42" s="2">
        <v>958103.69298699999</v>
      </c>
      <c r="X42" s="2"/>
      <c r="Y42" t="s">
        <v>49</v>
      </c>
      <c r="Z42" s="2">
        <f>VLOOKUP(U42,'Dec18'!$A$2:$K$246,3,FALSE)</f>
        <v>164283.49856800001</v>
      </c>
      <c r="AA42" s="10">
        <f t="shared" si="2"/>
        <v>-1.1024420000030659</v>
      </c>
      <c r="AB42" s="2">
        <f>VLOOKUP(Y42,'Dec18'!$A$2:$K$246,8,FALSE)</f>
        <v>958141.33777400001</v>
      </c>
      <c r="AC42" s="10">
        <f t="shared" si="3"/>
        <v>37.644787000026554</v>
      </c>
    </row>
    <row r="43" spans="1:30" x14ac:dyDescent="0.25">
      <c r="A43" s="4" t="str">
        <f>VLOOKUP(C43,Jan19_NonTransboundary!$B$2:$D$465,3,FALSE)</f>
        <v>BHR</v>
      </c>
      <c r="B43" t="s">
        <v>259</v>
      </c>
      <c r="C43" t="s">
        <v>303</v>
      </c>
      <c r="D43">
        <f>VLOOKUP(C43,Jan19_NonTransboundary!$B$2:$F$465,5,FALSE)</f>
        <v>94.820117999999994</v>
      </c>
      <c r="E43" t="str">
        <f>IFERROR(VLOOKUP(C43,Jan19_Transboundary!$D$2:$F$58,3,FALSE),"")</f>
        <v/>
      </c>
      <c r="F43">
        <f t="shared" si="0"/>
        <v>94.820117999999994</v>
      </c>
      <c r="I43" s="7" t="s">
        <v>48</v>
      </c>
      <c r="J43" s="5"/>
      <c r="K43" s="5"/>
      <c r="L43" s="5">
        <v>112827.10219399999</v>
      </c>
      <c r="M43" s="5">
        <v>112827.10219399999</v>
      </c>
      <c r="P43" s="7" t="s">
        <v>50</v>
      </c>
      <c r="Q43" s="2">
        <f t="shared" si="1"/>
        <v>26.294477000000001</v>
      </c>
      <c r="R43" s="2"/>
      <c r="U43" t="s">
        <v>50</v>
      </c>
      <c r="V43" s="2">
        <v>26.294477000000001</v>
      </c>
      <c r="W43" s="2"/>
      <c r="X43" s="2"/>
      <c r="Y43" t="s">
        <v>50</v>
      </c>
      <c r="Z43" s="2">
        <f>VLOOKUP(U43,'Dec18'!$A$2:$K$246,3,FALSE)</f>
        <v>26.294477000000001</v>
      </c>
      <c r="AA43" s="10">
        <f t="shared" si="2"/>
        <v>0</v>
      </c>
      <c r="AB43" s="2">
        <f>VLOOKUP(Y43,'Dec18'!$A$2:$K$246,8,FALSE)</f>
        <v>0</v>
      </c>
      <c r="AC43" s="10">
        <f t="shared" si="3"/>
        <v>0</v>
      </c>
    </row>
    <row r="44" spans="1:30" x14ac:dyDescent="0.25">
      <c r="A44" s="4" t="str">
        <f>VLOOKUP(C44,Jan19_NonTransboundary!$B$2:$D$465,3,FALSE)</f>
        <v>BHS</v>
      </c>
      <c r="B44" t="s">
        <v>259</v>
      </c>
      <c r="C44" t="s">
        <v>304</v>
      </c>
      <c r="D44">
        <f>VLOOKUP(C44,Jan19_NonTransboundary!$B$2:$F$465,5,FALSE)</f>
        <v>47372.924255999998</v>
      </c>
      <c r="E44" t="str">
        <f>IFERROR(VLOOKUP(C44,Jan19_Transboundary!$D$2:$F$58,3,FALSE),"")</f>
        <v/>
      </c>
      <c r="F44">
        <f t="shared" si="0"/>
        <v>47372.924255999998</v>
      </c>
      <c r="I44" s="7" t="s">
        <v>49</v>
      </c>
      <c r="J44" s="5"/>
      <c r="K44" s="5">
        <v>164284.60101000001</v>
      </c>
      <c r="L44" s="5">
        <v>958103.69298699999</v>
      </c>
      <c r="M44" s="5">
        <v>1122388.293997</v>
      </c>
      <c r="P44" s="7" t="s">
        <v>51</v>
      </c>
      <c r="Q44" s="2">
        <f t="shared" si="1"/>
        <v>0</v>
      </c>
      <c r="R44" s="2">
        <v>4131.8512489999994</v>
      </c>
      <c r="U44" t="s">
        <v>51</v>
      </c>
      <c r="V44" s="2">
        <v>0</v>
      </c>
      <c r="W44" s="2">
        <v>4131.8512489999994</v>
      </c>
      <c r="X44" s="2"/>
      <c r="Y44" t="s">
        <v>51</v>
      </c>
      <c r="Z44" s="2">
        <f>VLOOKUP(U44,'Dec18'!$A$2:$K$246,3,FALSE)</f>
        <v>0</v>
      </c>
      <c r="AA44" s="10">
        <f t="shared" si="2"/>
        <v>0</v>
      </c>
      <c r="AB44" s="2">
        <f>VLOOKUP(Y44,'Dec18'!$A$2:$K$246,8,FALSE)</f>
        <v>3997.0630660000002</v>
      </c>
      <c r="AC44" s="10">
        <f t="shared" si="3"/>
        <v>-134.78818299999921</v>
      </c>
    </row>
    <row r="45" spans="1:30" x14ac:dyDescent="0.25">
      <c r="A45" s="4" t="str">
        <f>VLOOKUP(C45,Jan19_NonTransboundary!$B$2:$D$465,3,FALSE)</f>
        <v>BLM</v>
      </c>
      <c r="B45" t="s">
        <v>259</v>
      </c>
      <c r="C45" t="s">
        <v>305</v>
      </c>
      <c r="D45">
        <f>VLOOKUP(C45,Jan19_NonTransboundary!$B$2:$F$465,5,FALSE)</f>
        <v>9.6698369999999993</v>
      </c>
      <c r="E45">
        <f>IFERROR(VLOOKUP(C45,Jan19_Transboundary!$D$2:$F$58,3,FALSE),"")</f>
        <v>4234.2073060000002</v>
      </c>
      <c r="F45">
        <f t="shared" si="0"/>
        <v>4243.8771430000006</v>
      </c>
      <c r="I45" s="7" t="s">
        <v>50</v>
      </c>
      <c r="J45" s="5"/>
      <c r="K45" s="5">
        <v>26.294477000000001</v>
      </c>
      <c r="L45" s="5"/>
      <c r="M45" s="5">
        <v>26.294477000000001</v>
      </c>
      <c r="P45" s="7" t="s">
        <v>52</v>
      </c>
      <c r="Q45" s="2">
        <f t="shared" si="1"/>
        <v>1061244.7181189999</v>
      </c>
      <c r="R45" s="2">
        <v>143048.852981</v>
      </c>
      <c r="U45" t="s">
        <v>52</v>
      </c>
      <c r="V45" s="2">
        <v>1061244.7181189999</v>
      </c>
      <c r="W45" s="2">
        <v>143048.852981</v>
      </c>
      <c r="X45" s="2"/>
      <c r="Y45" t="s">
        <v>52</v>
      </c>
      <c r="Z45" s="2">
        <f>VLOOKUP(U45,'Dec18'!$A$2:$K$246,3,FALSE)</f>
        <v>1053834.5704690001</v>
      </c>
      <c r="AA45" s="10">
        <f t="shared" si="2"/>
        <v>-7410.1476499997079</v>
      </c>
      <c r="AB45" s="2">
        <f>VLOOKUP(Y45,'Dec18'!$A$2:$K$246,8,FALSE)</f>
        <v>140524.74085599999</v>
      </c>
      <c r="AC45" s="10">
        <f t="shared" si="3"/>
        <v>-2524.1121250000142</v>
      </c>
      <c r="AD45" t="s">
        <v>742</v>
      </c>
    </row>
    <row r="46" spans="1:30" x14ac:dyDescent="0.25">
      <c r="A46" s="4" t="str">
        <f>VLOOKUP(C46,Jan19_NonTransboundary!$B$2:$D$465,3,FALSE)</f>
        <v>BLZ</v>
      </c>
      <c r="B46" t="s">
        <v>259</v>
      </c>
      <c r="C46" t="s">
        <v>306</v>
      </c>
      <c r="D46">
        <f>VLOOKUP(C46,Jan19_NonTransboundary!$B$2:$F$465,5,FALSE)</f>
        <v>3653.6727729999998</v>
      </c>
      <c r="E46" t="str">
        <f>IFERROR(VLOOKUP(C46,Jan19_Transboundary!$D$2:$F$58,3,FALSE),"")</f>
        <v/>
      </c>
      <c r="F46">
        <f t="shared" si="0"/>
        <v>3653.6727729999998</v>
      </c>
      <c r="I46" s="7" t="s">
        <v>51</v>
      </c>
      <c r="J46" s="5"/>
      <c r="K46" s="5"/>
      <c r="L46" s="5">
        <v>4131.8512489999994</v>
      </c>
      <c r="M46" s="5">
        <v>4131.8512489999994</v>
      </c>
      <c r="P46" s="7" t="s">
        <v>53</v>
      </c>
      <c r="Q46" s="2">
        <f t="shared" si="1"/>
        <v>47495.657161000003</v>
      </c>
      <c r="R46" s="2">
        <v>1461510.8805800001</v>
      </c>
      <c r="U46" t="s">
        <v>53</v>
      </c>
      <c r="V46" s="2">
        <v>47495.657161000003</v>
      </c>
      <c r="W46" s="2">
        <v>1461510.8805800001</v>
      </c>
      <c r="X46" s="2"/>
      <c r="Y46" t="s">
        <v>53</v>
      </c>
      <c r="Z46" s="2">
        <f>VLOOKUP(U46,'Dec18'!$A$2:$K$246,3,FALSE)</f>
        <v>47491.664915000001</v>
      </c>
      <c r="AA46" s="10">
        <f t="shared" si="2"/>
        <v>-3.9922460000016144</v>
      </c>
      <c r="AB46" s="2">
        <f>VLOOKUP(Y46,'Dec18'!$A$2:$K$246,8,FALSE)</f>
        <v>1461511.2749900001</v>
      </c>
      <c r="AC46" s="10">
        <f t="shared" si="3"/>
        <v>0.39440999994985759</v>
      </c>
    </row>
    <row r="47" spans="1:30" x14ac:dyDescent="0.25">
      <c r="A47" s="4" t="str">
        <f>VLOOKUP(C47,Jan19_NonTransboundary!$B$2:$D$465,3,FALSE)</f>
        <v>BMU</v>
      </c>
      <c r="B47" t="s">
        <v>259</v>
      </c>
      <c r="C47" t="s">
        <v>307</v>
      </c>
      <c r="D47">
        <f>VLOOKUP(C47,Jan19_NonTransboundary!$B$2:$F$465,5,FALSE)</f>
        <v>0.25482100000000002</v>
      </c>
      <c r="E47" t="str">
        <f>IFERROR(VLOOKUP(C47,Jan19_Transboundary!$D$2:$F$58,3,FALSE),"")</f>
        <v/>
      </c>
      <c r="F47">
        <f t="shared" si="0"/>
        <v>0.25482100000000002</v>
      </c>
      <c r="I47" s="7" t="s">
        <v>52</v>
      </c>
      <c r="J47" s="5">
        <v>10300.99602</v>
      </c>
      <c r="K47" s="5">
        <v>1050943.7220989999</v>
      </c>
      <c r="L47" s="5">
        <v>143048.852981</v>
      </c>
      <c r="M47" s="5">
        <v>1204293.5710999998</v>
      </c>
      <c r="P47" s="7" t="s">
        <v>54</v>
      </c>
      <c r="Q47" s="2">
        <f t="shared" si="1"/>
        <v>130.37264200000001</v>
      </c>
      <c r="R47" s="2">
        <v>74170.957708000002</v>
      </c>
      <c r="U47" t="s">
        <v>54</v>
      </c>
      <c r="V47" s="2">
        <v>130.37264200000001</v>
      </c>
      <c r="W47" s="2">
        <v>74170.957708000002</v>
      </c>
      <c r="X47" s="2"/>
      <c r="Y47" t="s">
        <v>54</v>
      </c>
      <c r="Z47" s="2">
        <f>VLOOKUP(U47,'Dec18'!$A$2:$K$246,3,FALSE)</f>
        <v>130.37264500000001</v>
      </c>
      <c r="AA47" s="10">
        <f t="shared" si="2"/>
        <v>2.9999999924257281E-6</v>
      </c>
      <c r="AB47" s="2">
        <f>VLOOKUP(Y47,'Dec18'!$A$2:$K$246,8,FALSE)</f>
        <v>74170.957949000003</v>
      </c>
      <c r="AC47" s="10">
        <f t="shared" si="3"/>
        <v>2.4100000155158341E-4</v>
      </c>
    </row>
    <row r="48" spans="1:30" x14ac:dyDescent="0.25">
      <c r="A48" s="4" t="str">
        <f>VLOOKUP(C48,Jan19_NonTransboundary!$B$2:$D$465,3,FALSE)</f>
        <v>BRA</v>
      </c>
      <c r="B48" t="s">
        <v>259</v>
      </c>
      <c r="C48" t="s">
        <v>308</v>
      </c>
      <c r="D48">
        <f>VLOOKUP(C48,Jan19_NonTransboundary!$B$2:$F$465,5,FALSE)</f>
        <v>972394.51792300004</v>
      </c>
      <c r="E48" t="str">
        <f>IFERROR(VLOOKUP(C48,Jan19_Transboundary!$D$2:$F$58,3,FALSE),"")</f>
        <v/>
      </c>
      <c r="F48">
        <f t="shared" si="0"/>
        <v>972394.51792300004</v>
      </c>
      <c r="I48" s="7" t="s">
        <v>53</v>
      </c>
      <c r="J48" s="5"/>
      <c r="K48" s="5">
        <v>47495.657161000003</v>
      </c>
      <c r="L48" s="5">
        <v>1461510.8805800001</v>
      </c>
      <c r="M48" s="5">
        <v>1509006.5377410001</v>
      </c>
      <c r="P48" s="7" t="s">
        <v>55</v>
      </c>
      <c r="Q48" s="2">
        <f t="shared" si="1"/>
        <v>501.353701</v>
      </c>
      <c r="R48" s="2">
        <v>49762.308883999998</v>
      </c>
      <c r="U48" t="s">
        <v>55</v>
      </c>
      <c r="V48" s="2">
        <v>501.353701</v>
      </c>
      <c r="W48" s="2">
        <v>49762.308883999998</v>
      </c>
      <c r="X48" s="2"/>
      <c r="Y48" t="s">
        <v>55</v>
      </c>
      <c r="Z48" s="2">
        <f>VLOOKUP(U48,'Dec18'!$A$2:$K$246,3,FALSE)</f>
        <v>501.35356000000002</v>
      </c>
      <c r="AA48" s="10">
        <f t="shared" si="2"/>
        <v>-1.4099999998506973E-4</v>
      </c>
      <c r="AB48" s="2">
        <f>VLOOKUP(Y48,'Dec18'!$A$2:$K$246,8,FALSE)</f>
        <v>49761.943259</v>
      </c>
      <c r="AC48" s="10">
        <f t="shared" si="3"/>
        <v>-0.36562499999854481</v>
      </c>
    </row>
    <row r="49" spans="1:29" x14ac:dyDescent="0.25">
      <c r="A49" s="4" t="str">
        <f>VLOOKUP(C49,Jan19_NonTransboundary!$B$2:$D$465,3,FALSE)</f>
        <v>BRB</v>
      </c>
      <c r="B49" t="s">
        <v>259</v>
      </c>
      <c r="C49" t="s">
        <v>309</v>
      </c>
      <c r="D49">
        <f>VLOOKUP(C49,Jan19_NonTransboundary!$B$2:$F$465,5,FALSE)</f>
        <v>10.320447</v>
      </c>
      <c r="E49">
        <f>IFERROR(VLOOKUP(C49,Jan19_Transboundary!$D$2:$F$58,3,FALSE),"")</f>
        <v>8.0199999999999998E-4</v>
      </c>
      <c r="F49">
        <f t="shared" si="0"/>
        <v>10.321249</v>
      </c>
      <c r="I49" s="7" t="s">
        <v>54</v>
      </c>
      <c r="J49" s="5"/>
      <c r="K49" s="5">
        <v>130.37264200000001</v>
      </c>
      <c r="L49" s="5">
        <v>74170.957708000002</v>
      </c>
      <c r="M49" s="5">
        <v>74301.330350000004</v>
      </c>
      <c r="P49" s="7" t="s">
        <v>56</v>
      </c>
      <c r="Q49" s="2">
        <f t="shared" si="1"/>
        <v>31.363813</v>
      </c>
      <c r="R49" s="2">
        <v>324289.78793499997</v>
      </c>
      <c r="U49" t="s">
        <v>56</v>
      </c>
      <c r="V49" s="2">
        <v>31.363813</v>
      </c>
      <c r="W49" s="2">
        <v>324289.78793499997</v>
      </c>
      <c r="X49" s="2"/>
      <c r="Y49" t="s">
        <v>56</v>
      </c>
      <c r="Z49" s="2">
        <f>VLOOKUP(U49,'Dec18'!$A$2:$K$246,3,FALSE)</f>
        <v>31.363658999999998</v>
      </c>
      <c r="AA49" s="10">
        <f t="shared" si="2"/>
        <v>-1.5400000000198588E-4</v>
      </c>
      <c r="AB49" s="2">
        <f>VLOOKUP(Y49,'Dec18'!$A$2:$K$246,8,FALSE)</f>
        <v>324289.678869</v>
      </c>
      <c r="AC49" s="10">
        <f t="shared" si="3"/>
        <v>-0.10906599997542799</v>
      </c>
    </row>
    <row r="50" spans="1:29" x14ac:dyDescent="0.25">
      <c r="A50" s="4" t="str">
        <f>VLOOKUP(C50,Jan19_NonTransboundary!$B$2:$D$465,3,FALSE)</f>
        <v>BRN</v>
      </c>
      <c r="B50" t="s">
        <v>259</v>
      </c>
      <c r="C50" t="s">
        <v>310</v>
      </c>
      <c r="D50">
        <f>VLOOKUP(C50,Jan19_NonTransboundary!$B$2:$F$465,5,FALSE)</f>
        <v>51.679219000000003</v>
      </c>
      <c r="E50" t="str">
        <f>IFERROR(VLOOKUP(C50,Jan19_Transboundary!$D$2:$F$58,3,FALSE),"")</f>
        <v/>
      </c>
      <c r="F50">
        <f t="shared" si="0"/>
        <v>51.679219000000003</v>
      </c>
      <c r="I50" s="7" t="s">
        <v>55</v>
      </c>
      <c r="J50" s="5"/>
      <c r="K50" s="5">
        <v>501.353701</v>
      </c>
      <c r="L50" s="5">
        <v>49762.308883999998</v>
      </c>
      <c r="M50" s="5">
        <v>50263.662584999998</v>
      </c>
      <c r="P50" s="7" t="s">
        <v>57</v>
      </c>
      <c r="Q50" s="2">
        <f t="shared" si="1"/>
        <v>1280.3165610000001</v>
      </c>
      <c r="R50" s="2">
        <v>140031.61055800001</v>
      </c>
      <c r="U50" t="s">
        <v>57</v>
      </c>
      <c r="V50" s="2">
        <v>1280.3165610000001</v>
      </c>
      <c r="W50" s="2">
        <v>140031.61055800001</v>
      </c>
      <c r="X50" s="2"/>
      <c r="Y50" t="s">
        <v>57</v>
      </c>
      <c r="Z50" s="2">
        <f>VLOOKUP(U50,'Dec18'!$A$2:$K$246,3,FALSE)</f>
        <v>1280.3140900000001</v>
      </c>
      <c r="AA50" s="10">
        <f t="shared" si="2"/>
        <v>-2.4710000000141008E-3</v>
      </c>
      <c r="AB50" s="2">
        <f>VLOOKUP(Y50,'Dec18'!$A$2:$K$246,8,FALSE)</f>
        <v>140031.60651799999</v>
      </c>
      <c r="AC50" s="10">
        <f t="shared" si="3"/>
        <v>-4.0400000289082527E-3</v>
      </c>
    </row>
    <row r="51" spans="1:29" x14ac:dyDescent="0.25">
      <c r="A51" s="4" t="str">
        <f>VLOOKUP(C51,Jan19_NonTransboundary!$B$2:$D$465,3,FALSE)</f>
        <v>BVT</v>
      </c>
      <c r="B51" t="s">
        <v>259</v>
      </c>
      <c r="C51" t="s">
        <v>311</v>
      </c>
      <c r="D51">
        <f>VLOOKUP(C51,Jan19_NonTransboundary!$B$2:$F$465,5,FALSE)</f>
        <v>13.870359000000001</v>
      </c>
      <c r="E51" t="str">
        <f>IFERROR(VLOOKUP(C51,Jan19_Transboundary!$D$2:$F$58,3,FALSE),"")</f>
        <v/>
      </c>
      <c r="F51">
        <f t="shared" si="0"/>
        <v>13.870359000000001</v>
      </c>
      <c r="I51" s="7" t="s">
        <v>56</v>
      </c>
      <c r="J51" s="5"/>
      <c r="K51" s="5">
        <v>31.363813</v>
      </c>
      <c r="L51" s="5">
        <v>324289.78793499997</v>
      </c>
      <c r="M51" s="5">
        <v>324321.15174799995</v>
      </c>
      <c r="P51" s="7" t="s">
        <v>58</v>
      </c>
      <c r="Q51" s="2">
        <f t="shared" si="1"/>
        <v>1981970.2438059999</v>
      </c>
      <c r="R51" s="2">
        <v>67.100583999999998</v>
      </c>
      <c r="U51" t="s">
        <v>58</v>
      </c>
      <c r="V51" s="2">
        <v>1981970.2438059999</v>
      </c>
      <c r="W51" s="2">
        <v>67.100583999999998</v>
      </c>
      <c r="X51" s="2"/>
      <c r="Y51" t="s">
        <v>58</v>
      </c>
      <c r="Z51" s="2">
        <f>VLOOKUP(U51,'Dec18'!$A$2:$K$246,3,FALSE)</f>
        <v>1981949.229489</v>
      </c>
      <c r="AA51" s="10">
        <f t="shared" si="2"/>
        <v>-21.01431699981913</v>
      </c>
      <c r="AB51" s="2">
        <f>VLOOKUP(Y51,'Dec18'!$A$2:$K$246,8,FALSE)</f>
        <v>67.100583</v>
      </c>
      <c r="AC51" s="10">
        <f t="shared" si="3"/>
        <v>-9.9999999747524271E-7</v>
      </c>
    </row>
    <row r="52" spans="1:29" x14ac:dyDescent="0.25">
      <c r="A52" s="4" t="str">
        <f>VLOOKUP(C52,Jan19_NonTransboundary!$B$2:$D$465,3,FALSE)</f>
        <v>CAN</v>
      </c>
      <c r="B52" t="s">
        <v>259</v>
      </c>
      <c r="C52" t="s">
        <v>312</v>
      </c>
      <c r="D52">
        <f>VLOOKUP(C52,Jan19_NonTransboundary!$B$2:$F$465,5,FALSE)</f>
        <v>164284.60101000001</v>
      </c>
      <c r="E52" t="str">
        <f>IFERROR(VLOOKUP(C52,Jan19_Transboundary!$D$2:$F$58,3,FALSE),"")</f>
        <v/>
      </c>
      <c r="F52">
        <f t="shared" si="0"/>
        <v>164284.60101000001</v>
      </c>
      <c r="I52" s="7" t="s">
        <v>57</v>
      </c>
      <c r="J52" s="5"/>
      <c r="K52" s="5">
        <v>1280.3165610000001</v>
      </c>
      <c r="L52" s="5">
        <v>140031.61055800001</v>
      </c>
      <c r="M52" s="5">
        <v>141311.92711900003</v>
      </c>
      <c r="P52" s="7" t="s">
        <v>59</v>
      </c>
      <c r="Q52" s="2">
        <f t="shared" si="1"/>
        <v>124543.74372499999</v>
      </c>
      <c r="R52" s="2">
        <v>169552.57451999999</v>
      </c>
      <c r="U52" t="s">
        <v>59</v>
      </c>
      <c r="V52" s="2">
        <v>124543.74372499999</v>
      </c>
      <c r="W52" s="2">
        <v>169552.57451999999</v>
      </c>
      <c r="X52" s="2"/>
      <c r="Y52" t="s">
        <v>59</v>
      </c>
      <c r="Z52" s="2">
        <f>VLOOKUP(U52,'Dec18'!$A$2:$K$246,3,FALSE)</f>
        <v>124670.680737</v>
      </c>
      <c r="AA52" s="10">
        <f t="shared" si="2"/>
        <v>126.93701200000942</v>
      </c>
      <c r="AB52" s="2">
        <f>VLOOKUP(Y52,'Dec18'!$A$2:$K$246,8,FALSE)</f>
        <v>169544.515728</v>
      </c>
      <c r="AC52" s="10">
        <f t="shared" si="3"/>
        <v>-8.0587919999961741</v>
      </c>
    </row>
    <row r="53" spans="1:29" x14ac:dyDescent="0.25">
      <c r="A53" s="4" t="str">
        <f>VLOOKUP(C53,Jan19_NonTransboundary!$B$2:$D$465,3,FALSE)</f>
        <v>CCK</v>
      </c>
      <c r="B53" t="s">
        <v>259</v>
      </c>
      <c r="C53" t="s">
        <v>313</v>
      </c>
      <c r="D53">
        <f>VLOOKUP(C53,Jan19_NonTransboundary!$B$2:$F$465,5,FALSE)</f>
        <v>26.294477000000001</v>
      </c>
      <c r="E53" t="str">
        <f>IFERROR(VLOOKUP(C53,Jan19_Transboundary!$D$2:$F$58,3,FALSE),"")</f>
        <v/>
      </c>
      <c r="F53">
        <f t="shared" si="0"/>
        <v>26.294477000000001</v>
      </c>
      <c r="I53" s="7" t="s">
        <v>58</v>
      </c>
      <c r="J53" s="5">
        <v>9173.9777040000008</v>
      </c>
      <c r="K53" s="5">
        <v>1972796.2661019999</v>
      </c>
      <c r="L53" s="5">
        <v>67.100583999999998</v>
      </c>
      <c r="M53" s="5">
        <v>1982037.34439</v>
      </c>
      <c r="P53" s="7" t="s">
        <v>60</v>
      </c>
      <c r="Q53" s="2">
        <f t="shared" si="1"/>
        <v>37.464378000000004</v>
      </c>
      <c r="R53" s="2">
        <v>172.688456</v>
      </c>
      <c r="U53" t="s">
        <v>60</v>
      </c>
      <c r="V53" s="2">
        <v>37.464378000000004</v>
      </c>
      <c r="W53" s="2">
        <v>172.688456</v>
      </c>
      <c r="X53" s="2"/>
      <c r="Y53" t="s">
        <v>60</v>
      </c>
      <c r="Z53" s="2">
        <f>VLOOKUP(U53,'Dec18'!$A$2:$K$246,3,FALSE)</f>
        <v>37.464378000000004</v>
      </c>
      <c r="AA53" s="10">
        <f t="shared" si="2"/>
        <v>0</v>
      </c>
      <c r="AB53" s="2">
        <f>VLOOKUP(Y53,'Dec18'!$A$2:$K$246,8,FALSE)</f>
        <v>172.688456</v>
      </c>
      <c r="AC53" s="10">
        <f t="shared" si="3"/>
        <v>0</v>
      </c>
    </row>
    <row r="54" spans="1:29" x14ac:dyDescent="0.25">
      <c r="A54" s="4" t="str">
        <f>VLOOKUP(C54,Jan19_NonTransboundary!$B$2:$D$465,3,FALSE)</f>
        <v>CHL</v>
      </c>
      <c r="B54" t="s">
        <v>259</v>
      </c>
      <c r="C54" t="s">
        <v>314</v>
      </c>
      <c r="D54">
        <f>VLOOKUP(C54,Jan19_NonTransboundary!$B$2:$F$465,5,FALSE)</f>
        <v>1050943.7220989999</v>
      </c>
      <c r="E54" t="str">
        <f>IFERROR(VLOOKUP(C54,Jan19_Transboundary!$D$2:$F$58,3,FALSE),"")</f>
        <v/>
      </c>
      <c r="F54">
        <f t="shared" si="0"/>
        <v>1050943.7220989999</v>
      </c>
      <c r="I54" s="7" t="s">
        <v>59</v>
      </c>
      <c r="J54" s="5"/>
      <c r="K54" s="5">
        <v>124543.74372499999</v>
      </c>
      <c r="L54" s="5">
        <v>169552.57451999999</v>
      </c>
      <c r="M54" s="5">
        <v>294096.31824499997</v>
      </c>
      <c r="P54" s="7" t="s">
        <v>61</v>
      </c>
      <c r="Q54" s="2">
        <f t="shared" si="1"/>
        <v>5.4231619999999996</v>
      </c>
      <c r="R54" s="2">
        <v>120.12343199999999</v>
      </c>
      <c r="U54" t="s">
        <v>61</v>
      </c>
      <c r="V54" s="2">
        <v>5.4231619999999996</v>
      </c>
      <c r="W54" s="2">
        <v>120.12343199999999</v>
      </c>
      <c r="X54" s="2"/>
      <c r="Y54" t="s">
        <v>61</v>
      </c>
      <c r="Z54" s="2">
        <f>VLOOKUP(U54,'Dec18'!$A$2:$K$246,3,FALSE)</f>
        <v>5.4231619999999996</v>
      </c>
      <c r="AA54" s="10">
        <f t="shared" si="2"/>
        <v>0</v>
      </c>
      <c r="AB54" s="2">
        <f>VLOOKUP(Y54,'Dec18'!$A$2:$K$246,8,FALSE)</f>
        <v>120.123431</v>
      </c>
      <c r="AC54" s="10">
        <f t="shared" si="3"/>
        <v>-9.9999999747524271E-7</v>
      </c>
    </row>
    <row r="55" spans="1:29" x14ac:dyDescent="0.25">
      <c r="A55" s="4" t="str">
        <f>VLOOKUP(C55,Jan19_NonTransboundary!$B$2:$D$465,3,FALSE)</f>
        <v>CHN</v>
      </c>
      <c r="B55" t="s">
        <v>259</v>
      </c>
      <c r="C55" t="s">
        <v>315</v>
      </c>
      <c r="D55">
        <f>VLOOKUP(C55,Jan19_NonTransboundary!$B$2:$F$465,5,FALSE)</f>
        <v>47495.657161000003</v>
      </c>
      <c r="E55" t="str">
        <f>IFERROR(VLOOKUP(C55,Jan19_Transboundary!$D$2:$F$58,3,FALSE),"")</f>
        <v/>
      </c>
      <c r="F55">
        <f t="shared" si="0"/>
        <v>47495.657161000003</v>
      </c>
      <c r="I55" s="7" t="s">
        <v>60</v>
      </c>
      <c r="J55" s="5"/>
      <c r="K55" s="5">
        <v>37.464378000000004</v>
      </c>
      <c r="L55" s="5">
        <v>172.688456</v>
      </c>
      <c r="M55" s="5">
        <v>210.15283400000001</v>
      </c>
      <c r="P55" s="7" t="s">
        <v>62</v>
      </c>
      <c r="Q55" s="2">
        <f t="shared" si="1"/>
        <v>4801.6036180000001</v>
      </c>
      <c r="R55" s="2">
        <v>14252.967197</v>
      </c>
      <c r="U55" t="s">
        <v>62</v>
      </c>
      <c r="V55" s="2">
        <v>4801.6036180000001</v>
      </c>
      <c r="W55" s="2">
        <v>14252.967197</v>
      </c>
      <c r="X55" s="2"/>
      <c r="Y55" t="s">
        <v>62</v>
      </c>
      <c r="Z55" s="2">
        <f>VLOOKUP(U55,'Dec18'!$A$2:$K$246,3,FALSE)</f>
        <v>4801.6035840000004</v>
      </c>
      <c r="AA55" s="10">
        <f t="shared" si="2"/>
        <v>-3.3999999686784577E-5</v>
      </c>
      <c r="AB55" s="2">
        <f>VLOOKUP(Y55,'Dec18'!$A$2:$K$246,8,FALSE)</f>
        <v>14252.970733</v>
      </c>
      <c r="AC55" s="10">
        <f t="shared" si="3"/>
        <v>3.5360000001674052E-3</v>
      </c>
    </row>
    <row r="56" spans="1:29" x14ac:dyDescent="0.25">
      <c r="A56" s="4" t="str">
        <f>VLOOKUP(C56,Jan19_NonTransboundary!$B$2:$D$465,3,FALSE)</f>
        <v>CIV</v>
      </c>
      <c r="B56" t="s">
        <v>259</v>
      </c>
      <c r="C56" t="s">
        <v>316</v>
      </c>
      <c r="D56">
        <f>VLOOKUP(C56,Jan19_NonTransboundary!$B$2:$F$465,5,FALSE)</f>
        <v>130.37264200000001</v>
      </c>
      <c r="E56" t="str">
        <f>IFERROR(VLOOKUP(C56,Jan19_Transboundary!$D$2:$F$58,3,FALSE),"")</f>
        <v/>
      </c>
      <c r="F56">
        <f t="shared" si="0"/>
        <v>130.37264200000001</v>
      </c>
      <c r="I56" s="7" t="s">
        <v>61</v>
      </c>
      <c r="J56" s="5"/>
      <c r="K56" s="5">
        <v>5.4231619999999996</v>
      </c>
      <c r="L56" s="5">
        <v>120.12343199999999</v>
      </c>
      <c r="M56" s="5">
        <v>125.546594</v>
      </c>
      <c r="P56" s="7" t="s">
        <v>63</v>
      </c>
      <c r="Q56" s="2">
        <f t="shared" si="1"/>
        <v>15818.818525999999</v>
      </c>
      <c r="R56" s="2">
        <v>18480.562198</v>
      </c>
      <c r="U56" t="s">
        <v>63</v>
      </c>
      <c r="V56" s="2">
        <v>15818.818525999999</v>
      </c>
      <c r="W56" s="2">
        <v>18480.562198</v>
      </c>
      <c r="X56" s="2"/>
      <c r="Y56" t="s">
        <v>63</v>
      </c>
      <c r="Z56" s="2">
        <f>VLOOKUP(U56,'Dec18'!$A$2:$K$246,3,FALSE)</f>
        <v>15818.766396000001</v>
      </c>
      <c r="AA56" s="10">
        <f t="shared" si="2"/>
        <v>-5.2129999998214771E-2</v>
      </c>
      <c r="AB56" s="2">
        <f>VLOOKUP(Y56,'Dec18'!$A$2:$K$246,8,FALSE)</f>
        <v>18480.571390000001</v>
      </c>
      <c r="AC56" s="10">
        <f t="shared" si="3"/>
        <v>9.1920000013487879E-3</v>
      </c>
    </row>
    <row r="57" spans="1:29" x14ac:dyDescent="0.25">
      <c r="A57" s="4" t="str">
        <f>VLOOKUP(C57,Jan19_NonTransboundary!$B$2:$D$465,3,FALSE)</f>
        <v>CMR</v>
      </c>
      <c r="B57" t="s">
        <v>259</v>
      </c>
      <c r="C57" t="s">
        <v>317</v>
      </c>
      <c r="D57">
        <f>VLOOKUP(C57,Jan19_NonTransboundary!$B$2:$F$465,5,FALSE)</f>
        <v>501.353701</v>
      </c>
      <c r="E57" t="str">
        <f>IFERROR(VLOOKUP(C57,Jan19_Transboundary!$D$2:$F$58,3,FALSE),"")</f>
        <v/>
      </c>
      <c r="F57">
        <f t="shared" si="0"/>
        <v>501.353701</v>
      </c>
      <c r="I57" s="7" t="s">
        <v>62</v>
      </c>
      <c r="J57" s="5"/>
      <c r="K57" s="5">
        <v>4801.6036180000001</v>
      </c>
      <c r="L57" s="5">
        <v>14252.967197</v>
      </c>
      <c r="M57" s="5">
        <v>19054.570814999999</v>
      </c>
      <c r="P57" s="7" t="s">
        <v>64</v>
      </c>
      <c r="Q57" s="2">
        <f t="shared" si="1"/>
        <v>11.656382000000001</v>
      </c>
      <c r="R57" s="2">
        <v>71.009575999999996</v>
      </c>
      <c r="U57" t="s">
        <v>64</v>
      </c>
      <c r="V57" s="2">
        <v>11.656382000000001</v>
      </c>
      <c r="W57" s="2">
        <v>71.009575999999996</v>
      </c>
      <c r="X57" s="2"/>
      <c r="Y57" t="s">
        <v>64</v>
      </c>
      <c r="Z57" s="2">
        <f>VLOOKUP(U57,'Dec18'!$A$2:$K$246,3,FALSE)</f>
        <v>11.656382000000001</v>
      </c>
      <c r="AA57" s="10">
        <f t="shared" si="2"/>
        <v>0</v>
      </c>
      <c r="AB57" s="2">
        <f>VLOOKUP(Y57,'Dec18'!$A$2:$K$246,8,FALSE)</f>
        <v>71.009580999999997</v>
      </c>
      <c r="AC57" s="10">
        <f t="shared" si="3"/>
        <v>5.0000000015870683E-6</v>
      </c>
    </row>
    <row r="58" spans="1:29" x14ac:dyDescent="0.25">
      <c r="A58" s="4" t="str">
        <f>VLOOKUP(C58,Jan19_NonTransboundary!$B$2:$D$465,3,FALSE)</f>
        <v>COD</v>
      </c>
      <c r="B58" t="s">
        <v>259</v>
      </c>
      <c r="C58" t="s">
        <v>318</v>
      </c>
      <c r="D58">
        <f>VLOOKUP(C58,Jan19_NonTransboundary!$B$2:$F$465,5,FALSE)</f>
        <v>31.363813</v>
      </c>
      <c r="E58" t="str">
        <f>IFERROR(VLOOKUP(C58,Jan19_Transboundary!$D$2:$F$58,3,FALSE),"")</f>
        <v/>
      </c>
      <c r="F58">
        <f t="shared" si="0"/>
        <v>31.363813</v>
      </c>
      <c r="I58" s="7" t="s">
        <v>63</v>
      </c>
      <c r="J58" s="5"/>
      <c r="K58" s="5">
        <v>15818.818525999999</v>
      </c>
      <c r="L58" s="5">
        <v>18480.562198</v>
      </c>
      <c r="M58" s="5">
        <v>34299.380724000002</v>
      </c>
      <c r="P58" s="7" t="s">
        <v>65</v>
      </c>
      <c r="Q58" s="2">
        <f t="shared" si="1"/>
        <v>0.753498</v>
      </c>
      <c r="R58" s="2">
        <v>87.649039000000002</v>
      </c>
      <c r="U58" t="s">
        <v>65</v>
      </c>
      <c r="V58" s="2">
        <v>0.753498</v>
      </c>
      <c r="W58" s="2">
        <v>87.649039000000002</v>
      </c>
      <c r="X58" s="2"/>
      <c r="Y58" t="s">
        <v>65</v>
      </c>
      <c r="Z58" s="2">
        <f>VLOOKUP(U58,'Dec18'!$A$2:$K$246,3,FALSE)</f>
        <v>0.75351599999999996</v>
      </c>
      <c r="AA58" s="10">
        <f t="shared" si="2"/>
        <v>1.799999999996249E-5</v>
      </c>
      <c r="AB58" s="2">
        <f>VLOOKUP(Y58,'Dec18'!$A$2:$K$246,8,FALSE)</f>
        <v>87.649011999999999</v>
      </c>
      <c r="AC58" s="10">
        <f t="shared" si="3"/>
        <v>-2.7000000002885827E-5</v>
      </c>
    </row>
    <row r="59" spans="1:29" x14ac:dyDescent="0.25">
      <c r="A59" s="4" t="str">
        <f>VLOOKUP(C59,Jan19_NonTransboundary!$B$2:$D$465,3,FALSE)</f>
        <v>COG</v>
      </c>
      <c r="B59" t="s">
        <v>259</v>
      </c>
      <c r="C59" t="s">
        <v>319</v>
      </c>
      <c r="D59">
        <f>VLOOKUP(C59,Jan19_NonTransboundary!$B$2:$F$465,5,FALSE)</f>
        <v>1280.3165610000001</v>
      </c>
      <c r="E59" t="str">
        <f>IFERROR(VLOOKUP(C59,Jan19_Transboundary!$D$2:$F$58,3,FALSE),"")</f>
        <v/>
      </c>
      <c r="F59">
        <f t="shared" si="0"/>
        <v>1280.3165610000001</v>
      </c>
      <c r="I59" s="7" t="s">
        <v>64</v>
      </c>
      <c r="J59" s="5"/>
      <c r="K59" s="5">
        <v>11.656382000000001</v>
      </c>
      <c r="L59" s="5">
        <v>71.009575999999996</v>
      </c>
      <c r="M59" s="5">
        <v>82.665957999999989</v>
      </c>
      <c r="P59" s="7" t="s">
        <v>66</v>
      </c>
      <c r="Q59" s="2">
        <f t="shared" si="1"/>
        <v>92.901177000000004</v>
      </c>
      <c r="R59" s="2">
        <v>31.133108</v>
      </c>
      <c r="U59" t="s">
        <v>66</v>
      </c>
      <c r="V59" s="2">
        <v>92.901177000000004</v>
      </c>
      <c r="W59" s="2">
        <v>31.133108</v>
      </c>
      <c r="X59" s="2"/>
      <c r="Y59" t="s">
        <v>66</v>
      </c>
      <c r="Z59" s="2">
        <f>VLOOKUP(U59,'Dec18'!$A$2:$K$246,3,FALSE)</f>
        <v>92.901286999999996</v>
      </c>
      <c r="AA59" s="10">
        <f t="shared" si="2"/>
        <v>1.0999999999228294E-4</v>
      </c>
      <c r="AB59" s="2">
        <f>VLOOKUP(Y59,'Dec18'!$A$2:$K$246,8,FALSE)</f>
        <v>31.133127000000002</v>
      </c>
      <c r="AC59" s="10">
        <f t="shared" si="3"/>
        <v>1.9000000001767603E-5</v>
      </c>
    </row>
    <row r="60" spans="1:29" x14ac:dyDescent="0.25">
      <c r="A60" s="4" t="str">
        <f>VLOOKUP(C60,Jan19_NonTransboundary!$B$2:$D$465,3,FALSE)</f>
        <v>COK</v>
      </c>
      <c r="B60" t="s">
        <v>259</v>
      </c>
      <c r="C60" t="s">
        <v>320</v>
      </c>
      <c r="D60">
        <f>VLOOKUP(C60,Jan19_NonTransboundary!$B$2:$F$465,5,FALSE)</f>
        <v>1972796.2661019999</v>
      </c>
      <c r="E60" t="str">
        <f>IFERROR(VLOOKUP(C60,Jan19_Transboundary!$D$2:$F$58,3,FALSE),"")</f>
        <v/>
      </c>
      <c r="F60">
        <f t="shared" si="0"/>
        <v>1972796.2661019999</v>
      </c>
      <c r="I60" s="7" t="s">
        <v>65</v>
      </c>
      <c r="J60" s="5"/>
      <c r="K60" s="5">
        <v>0.753498</v>
      </c>
      <c r="L60" s="5">
        <v>87.649039000000002</v>
      </c>
      <c r="M60" s="5">
        <v>88.402536999999995</v>
      </c>
      <c r="P60" s="7" t="s">
        <v>67</v>
      </c>
      <c r="Q60" s="2">
        <f t="shared" si="1"/>
        <v>120.958979</v>
      </c>
      <c r="R60" s="2">
        <v>3386.0881359999998</v>
      </c>
      <c r="U60" t="s">
        <v>67</v>
      </c>
      <c r="V60" s="2">
        <v>120.958979</v>
      </c>
      <c r="W60" s="2">
        <v>3386.0881359999998</v>
      </c>
      <c r="X60" s="2"/>
      <c r="Y60" t="s">
        <v>67</v>
      </c>
      <c r="Z60" s="2">
        <f>VLOOKUP(U60,'Dec18'!$A$2:$K$246,3,FALSE)</f>
        <v>120.952234</v>
      </c>
      <c r="AA60" s="10">
        <f t="shared" si="2"/>
        <v>-6.744999999995116E-3</v>
      </c>
      <c r="AB60" s="2">
        <f>VLOOKUP(Y60,'Dec18'!$A$2:$K$246,8,FALSE)</f>
        <v>3385.4339209999998</v>
      </c>
      <c r="AC60" s="10">
        <f t="shared" si="3"/>
        <v>-0.65421500000002197</v>
      </c>
    </row>
    <row r="61" spans="1:29" x14ac:dyDescent="0.25">
      <c r="A61" s="4" t="str">
        <f>VLOOKUP(C61,Jan19_NonTransboundary!$B$2:$D$465,3,FALSE)</f>
        <v>COL</v>
      </c>
      <c r="B61" t="s">
        <v>259</v>
      </c>
      <c r="C61" t="s">
        <v>321</v>
      </c>
      <c r="D61">
        <f>VLOOKUP(C61,Jan19_NonTransboundary!$B$2:$F$465,5,FALSE)</f>
        <v>124543.74372499999</v>
      </c>
      <c r="E61" t="str">
        <f>IFERROR(VLOOKUP(C61,Jan19_Transboundary!$D$2:$F$58,3,FALSE),"")</f>
        <v/>
      </c>
      <c r="F61">
        <f t="shared" si="0"/>
        <v>124543.74372499999</v>
      </c>
      <c r="I61" s="7" t="s">
        <v>66</v>
      </c>
      <c r="J61" s="5"/>
      <c r="K61" s="5">
        <v>92.901177000000004</v>
      </c>
      <c r="L61" s="5">
        <v>31.133108</v>
      </c>
      <c r="M61" s="5">
        <v>124.03428500000001</v>
      </c>
      <c r="P61" s="7" t="s">
        <v>68</v>
      </c>
      <c r="Q61" s="2">
        <f t="shared" si="1"/>
        <v>0</v>
      </c>
      <c r="R61" s="2">
        <v>17265.285184</v>
      </c>
      <c r="U61" t="s">
        <v>68</v>
      </c>
      <c r="V61" s="2">
        <v>0</v>
      </c>
      <c r="W61" s="2">
        <v>17265.285184</v>
      </c>
      <c r="X61" s="2"/>
      <c r="Y61" t="s">
        <v>68</v>
      </c>
      <c r="Z61" s="2">
        <f>VLOOKUP(U61,'Dec18'!$A$2:$K$246,3,FALSE)</f>
        <v>0</v>
      </c>
      <c r="AA61" s="10">
        <f t="shared" si="2"/>
        <v>0</v>
      </c>
      <c r="AB61" s="2">
        <f>VLOOKUP(Y61,'Dec18'!$A$2:$K$246,8,FALSE)</f>
        <v>17263.015438999999</v>
      </c>
      <c r="AC61" s="10">
        <f t="shared" si="3"/>
        <v>-2.2697450000014214</v>
      </c>
    </row>
    <row r="62" spans="1:29" x14ac:dyDescent="0.25">
      <c r="A62" s="4" t="str">
        <f>VLOOKUP(C62,Jan19_NonTransboundary!$B$2:$D$465,3,FALSE)</f>
        <v>COM</v>
      </c>
      <c r="B62" t="s">
        <v>259</v>
      </c>
      <c r="C62" t="s">
        <v>322</v>
      </c>
      <c r="D62">
        <f>VLOOKUP(C62,Jan19_NonTransboundary!$B$2:$F$465,5,FALSE)</f>
        <v>37.464378000000004</v>
      </c>
      <c r="E62" t="str">
        <f>IFERROR(VLOOKUP(C62,Jan19_Transboundary!$D$2:$F$58,3,FALSE),"")</f>
        <v/>
      </c>
      <c r="F62">
        <f t="shared" si="0"/>
        <v>37.464378000000004</v>
      </c>
      <c r="I62" s="7" t="s">
        <v>67</v>
      </c>
      <c r="J62" s="5"/>
      <c r="K62" s="5">
        <v>120.958979</v>
      </c>
      <c r="L62" s="5">
        <v>3386.0881359999998</v>
      </c>
      <c r="M62" s="5">
        <v>3507.0471149999998</v>
      </c>
      <c r="P62" s="7" t="s">
        <v>69</v>
      </c>
      <c r="Q62" s="2">
        <f t="shared" si="1"/>
        <v>25562.986492</v>
      </c>
      <c r="R62" s="2">
        <v>135390.26186699999</v>
      </c>
      <c r="U62" t="s">
        <v>69</v>
      </c>
      <c r="V62" s="2">
        <v>25562.986492</v>
      </c>
      <c r="W62" s="2">
        <v>135390.26186699999</v>
      </c>
      <c r="X62" s="2"/>
      <c r="Y62" t="s">
        <v>69</v>
      </c>
      <c r="Z62" s="2">
        <f>VLOOKUP(U62,'Dec18'!$A$2:$K$246,3,FALSE)</f>
        <v>25562.382981999999</v>
      </c>
      <c r="AA62" s="10">
        <f t="shared" si="2"/>
        <v>-0.60351000000082422</v>
      </c>
      <c r="AB62" s="2">
        <f>VLOOKUP(Y62,'Dec18'!$A$2:$K$246,8,FALSE)</f>
        <v>134994.98194499998</v>
      </c>
      <c r="AC62" s="10">
        <f t="shared" si="3"/>
        <v>-395.27992200001609</v>
      </c>
    </row>
    <row r="63" spans="1:29" x14ac:dyDescent="0.25">
      <c r="A63" s="4" t="str">
        <f>VLOOKUP(C63,Jan19_NonTransboundary!$B$2:$D$465,3,FALSE)</f>
        <v>CPV</v>
      </c>
      <c r="B63" t="s">
        <v>259</v>
      </c>
      <c r="C63" t="s">
        <v>323</v>
      </c>
      <c r="D63">
        <f>VLOOKUP(C63,Jan19_NonTransboundary!$B$2:$F$465,5,FALSE)</f>
        <v>5.4231619999999996</v>
      </c>
      <c r="E63" t="str">
        <f>IFERROR(VLOOKUP(C63,Jan19_Transboundary!$D$2:$F$58,3,FALSE),"")</f>
        <v/>
      </c>
      <c r="F63">
        <f t="shared" si="0"/>
        <v>5.4231619999999996</v>
      </c>
      <c r="I63" s="7" t="s">
        <v>68</v>
      </c>
      <c r="J63" s="5"/>
      <c r="K63" s="5"/>
      <c r="L63" s="5">
        <v>17265.285184</v>
      </c>
      <c r="M63" s="5">
        <v>17265.285184</v>
      </c>
      <c r="P63" s="7" t="s">
        <v>70</v>
      </c>
      <c r="Q63" s="2">
        <f t="shared" si="1"/>
        <v>11.802761</v>
      </c>
      <c r="R63" s="2">
        <v>343.946189</v>
      </c>
      <c r="U63" t="s">
        <v>70</v>
      </c>
      <c r="V63" s="2">
        <v>11.802761</v>
      </c>
      <c r="W63" s="2">
        <v>343.946189</v>
      </c>
      <c r="X63" s="2"/>
      <c r="Y63" t="s">
        <v>70</v>
      </c>
      <c r="Z63" s="2">
        <f>VLOOKUP(U63,'Dec18'!$A$2:$K$246,3,FALSE)</f>
        <v>11.802761</v>
      </c>
      <c r="AA63" s="10">
        <f t="shared" si="2"/>
        <v>0</v>
      </c>
      <c r="AB63" s="2">
        <f>VLOOKUP(Y63,'Dec18'!$A$2:$K$246,8,FALSE)</f>
        <v>343.96017799999998</v>
      </c>
      <c r="AC63" s="10">
        <f t="shared" si="3"/>
        <v>1.3988999999980933E-2</v>
      </c>
    </row>
    <row r="64" spans="1:29" x14ac:dyDescent="0.25">
      <c r="A64" s="4" t="str">
        <f>VLOOKUP(C64,Jan19_NonTransboundary!$B$2:$D$465,3,FALSE)</f>
        <v>CRI</v>
      </c>
      <c r="B64" t="s">
        <v>259</v>
      </c>
      <c r="C64" t="s">
        <v>324</v>
      </c>
      <c r="D64">
        <f>VLOOKUP(C64,Jan19_NonTransboundary!$B$2:$F$465,5,FALSE)</f>
        <v>4801.6036180000001</v>
      </c>
      <c r="E64" t="str">
        <f>IFERROR(VLOOKUP(C64,Jan19_Transboundary!$D$2:$F$58,3,FALSE),"")</f>
        <v/>
      </c>
      <c r="F64">
        <f t="shared" si="0"/>
        <v>4801.6036180000001</v>
      </c>
      <c r="I64" s="7" t="s">
        <v>69</v>
      </c>
      <c r="J64" s="5"/>
      <c r="K64" s="5">
        <v>25562.986492</v>
      </c>
      <c r="L64" s="5">
        <v>135390.26186699999</v>
      </c>
      <c r="M64" s="5">
        <v>160953.24835899999</v>
      </c>
      <c r="P64" s="7" t="s">
        <v>71</v>
      </c>
      <c r="Q64" s="2">
        <f t="shared" si="1"/>
        <v>9.8934119999999997</v>
      </c>
      <c r="R64" s="2">
        <v>168.46909400000001</v>
      </c>
      <c r="U64" t="s">
        <v>71</v>
      </c>
      <c r="V64" s="2">
        <v>9.8934119999999997</v>
      </c>
      <c r="W64" s="2">
        <v>168.46909400000001</v>
      </c>
      <c r="X64" s="2"/>
      <c r="Y64" t="s">
        <v>71</v>
      </c>
      <c r="Z64" s="2">
        <f>VLOOKUP(U64,'Dec18'!$A$2:$K$246,3,FALSE)</f>
        <v>30.266362000000001</v>
      </c>
      <c r="AA64" s="10">
        <f t="shared" si="2"/>
        <v>20.372950000000003</v>
      </c>
      <c r="AB64" s="2">
        <f>VLOOKUP(Y64,'Dec18'!$A$2:$K$246,8,FALSE)</f>
        <v>168.46916899999999</v>
      </c>
      <c r="AC64" s="10">
        <f t="shared" si="3"/>
        <v>7.499999998117346E-5</v>
      </c>
    </row>
    <row r="65" spans="1:30" x14ac:dyDescent="0.25">
      <c r="A65" s="4" t="str">
        <f>VLOOKUP(C65,Jan19_NonTransboundary!$B$2:$D$465,3,FALSE)</f>
        <v>CUB</v>
      </c>
      <c r="B65" t="s">
        <v>259</v>
      </c>
      <c r="C65" t="s">
        <v>325</v>
      </c>
      <c r="D65">
        <f>VLOOKUP(C65,Jan19_NonTransboundary!$B$2:$F$465,5,FALSE)</f>
        <v>15818.818525999999</v>
      </c>
      <c r="E65" t="str">
        <f>IFERROR(VLOOKUP(C65,Jan19_Transboundary!$D$2:$F$58,3,FALSE),"")</f>
        <v/>
      </c>
      <c r="F65">
        <f t="shared" si="0"/>
        <v>15818.818525999999</v>
      </c>
      <c r="I65" s="7" t="s">
        <v>70</v>
      </c>
      <c r="J65" s="5"/>
      <c r="K65" s="5">
        <v>11.802761</v>
      </c>
      <c r="L65" s="5">
        <v>343.946189</v>
      </c>
      <c r="M65" s="5">
        <v>355.74894999999998</v>
      </c>
      <c r="P65" s="7" t="s">
        <v>72</v>
      </c>
      <c r="Q65" s="2">
        <f t="shared" si="1"/>
        <v>17932.834722</v>
      </c>
      <c r="R65" s="2">
        <v>8202.8220310000015</v>
      </c>
      <c r="U65" t="s">
        <v>72</v>
      </c>
      <c r="V65" s="2">
        <v>17932.834722</v>
      </c>
      <c r="W65" s="2">
        <v>8202.8220310000015</v>
      </c>
      <c r="X65" s="2"/>
      <c r="Y65" t="s">
        <v>72</v>
      </c>
      <c r="Z65" s="2">
        <f>VLOOKUP(U65,'Dec18'!$A$2:$K$246,3,FALSE)</f>
        <v>17932.889391999997</v>
      </c>
      <c r="AA65" s="10">
        <f t="shared" si="2"/>
        <v>5.4669999997713603E-2</v>
      </c>
      <c r="AB65" s="2">
        <f>VLOOKUP(Y65,'Dec18'!$A$2:$K$246,8,FALSE)</f>
        <v>8202.8218780000007</v>
      </c>
      <c r="AC65" s="10">
        <f t="shared" si="3"/>
        <v>-1.5300000086426735E-4</v>
      </c>
    </row>
    <row r="66" spans="1:30" x14ac:dyDescent="0.25">
      <c r="A66" s="4" t="str">
        <f>VLOOKUP(C66,Jan19_NonTransboundary!$B$2:$D$465,3,FALSE)</f>
        <v>CUW</v>
      </c>
      <c r="B66" t="s">
        <v>259</v>
      </c>
      <c r="C66" t="s">
        <v>326</v>
      </c>
      <c r="D66">
        <f>VLOOKUP(C66,Jan19_NonTransboundary!$B$2:$F$465,5,FALSE)</f>
        <v>11.656382000000001</v>
      </c>
      <c r="E66" t="str">
        <f>IFERROR(VLOOKUP(C66,Jan19_Transboundary!$D$2:$F$58,3,FALSE),"")</f>
        <v/>
      </c>
      <c r="F66">
        <f t="shared" si="0"/>
        <v>11.656382000000001</v>
      </c>
      <c r="I66" s="7" t="s">
        <v>71</v>
      </c>
      <c r="J66" s="5"/>
      <c r="K66" s="5">
        <v>9.8934119999999997</v>
      </c>
      <c r="L66" s="5">
        <v>168.46909400000001</v>
      </c>
      <c r="M66" s="5">
        <v>178.36250600000002</v>
      </c>
      <c r="P66" s="7" t="s">
        <v>73</v>
      </c>
      <c r="Q66" s="2">
        <f t="shared" si="1"/>
        <v>48605.808202</v>
      </c>
      <c r="R66" s="2">
        <v>12727.392878000001</v>
      </c>
      <c r="U66" t="s">
        <v>73</v>
      </c>
      <c r="V66" s="2">
        <v>48605.808202</v>
      </c>
      <c r="W66" s="2">
        <v>12727.392878000001</v>
      </c>
      <c r="X66" s="2"/>
      <c r="Y66" t="s">
        <v>73</v>
      </c>
      <c r="Z66" s="2">
        <f>VLOOKUP(U66,'Dec18'!$A$2:$K$246,3,FALSE)</f>
        <v>48624.976451000002</v>
      </c>
      <c r="AA66" s="10">
        <f t="shared" si="2"/>
        <v>19.168249000002106</v>
      </c>
      <c r="AB66" s="2">
        <f>VLOOKUP(Y66,'Dec18'!$A$2:$K$246,8,FALSE)</f>
        <v>12727.397370999999</v>
      </c>
      <c r="AC66" s="10">
        <f t="shared" si="3"/>
        <v>4.4929999985470204E-3</v>
      </c>
    </row>
    <row r="67" spans="1:30" x14ac:dyDescent="0.25">
      <c r="A67" s="4" t="str">
        <f>VLOOKUP(C67,Jan19_NonTransboundary!$B$2:$D$465,3,FALSE)</f>
        <v>CXR</v>
      </c>
      <c r="B67" t="s">
        <v>259</v>
      </c>
      <c r="C67" t="s">
        <v>327</v>
      </c>
      <c r="D67">
        <f>VLOOKUP(C67,Jan19_NonTransboundary!$B$2:$F$465,5,FALSE)</f>
        <v>0.753498</v>
      </c>
      <c r="E67" t="str">
        <f>IFERROR(VLOOKUP(C67,Jan19_Transboundary!$D$2:$F$58,3,FALSE),"")</f>
        <v/>
      </c>
      <c r="F67">
        <f t="shared" ref="F67:F130" si="4">SUM(D67:E67)</f>
        <v>0.753498</v>
      </c>
      <c r="I67" s="7" t="s">
        <v>72</v>
      </c>
      <c r="J67" s="5"/>
      <c r="K67" s="5">
        <v>17932.834722</v>
      </c>
      <c r="L67" s="5">
        <v>8202.8220310000015</v>
      </c>
      <c r="M67" s="5">
        <v>26135.656753000003</v>
      </c>
      <c r="P67" s="7" t="s">
        <v>74</v>
      </c>
      <c r="Q67" s="2">
        <f t="shared" ref="Q67:Q130" si="5">SUM(J69:K69)</f>
        <v>110.267116</v>
      </c>
      <c r="R67" s="2">
        <v>174218.58790300001</v>
      </c>
      <c r="U67" t="s">
        <v>74</v>
      </c>
      <c r="V67" s="2">
        <v>110.267116</v>
      </c>
      <c r="W67" s="2">
        <v>174218.58790300001</v>
      </c>
      <c r="X67" s="2"/>
      <c r="Y67" t="s">
        <v>74</v>
      </c>
      <c r="Z67" s="2">
        <f>VLOOKUP(U67,'Dec18'!$A$2:$K$246,3,FALSE)</f>
        <v>110.267218</v>
      </c>
      <c r="AA67" s="10">
        <f t="shared" si="2"/>
        <v>1.0199999999827014E-4</v>
      </c>
      <c r="AB67" s="2">
        <f>VLOOKUP(Y67,'Dec18'!$A$2:$K$246,8,FALSE)</f>
        <v>174218.618345</v>
      </c>
      <c r="AC67" s="10">
        <f t="shared" si="3"/>
        <v>3.0441999988397583E-2</v>
      </c>
    </row>
    <row r="68" spans="1:30" x14ac:dyDescent="0.25">
      <c r="A68" s="4" t="str">
        <f>VLOOKUP(C68,Jan19_NonTransboundary!$B$2:$D$465,3,FALSE)</f>
        <v>CYM</v>
      </c>
      <c r="B68" t="s">
        <v>259</v>
      </c>
      <c r="C68" t="s">
        <v>328</v>
      </c>
      <c r="D68">
        <f>VLOOKUP(C68,Jan19_NonTransboundary!$B$2:$F$465,5,FALSE)</f>
        <v>92.901177000000004</v>
      </c>
      <c r="E68" t="str">
        <f>IFERROR(VLOOKUP(C68,Jan19_Transboundary!$D$2:$F$58,3,FALSE),"")</f>
        <v/>
      </c>
      <c r="F68">
        <f t="shared" si="4"/>
        <v>92.901177000000004</v>
      </c>
      <c r="I68" s="7" t="s">
        <v>73</v>
      </c>
      <c r="J68" s="5"/>
      <c r="K68" s="5">
        <v>48605.808202</v>
      </c>
      <c r="L68" s="5">
        <v>12727.392878000001</v>
      </c>
      <c r="M68" s="5">
        <v>61333.201079999999</v>
      </c>
      <c r="P68" s="7" t="s">
        <v>75</v>
      </c>
      <c r="Q68" s="2">
        <f t="shared" si="5"/>
        <v>144122.68545399999</v>
      </c>
      <c r="R68" s="2">
        <v>55980.551989</v>
      </c>
      <c r="U68" t="s">
        <v>75</v>
      </c>
      <c r="V68" s="2">
        <v>144122.68545399999</v>
      </c>
      <c r="W68" s="2">
        <v>55980.551989</v>
      </c>
      <c r="X68" s="2"/>
      <c r="Y68" t="s">
        <v>75</v>
      </c>
      <c r="Z68" s="2">
        <f>VLOOKUP(U68,'Dec18'!$A$2:$K$246,3,FALSE)</f>
        <v>144122.68535099999</v>
      </c>
      <c r="AA68" s="10">
        <f t="shared" ref="AA68:AA131" si="6">Z68-V68</f>
        <v>-1.0299999848939478E-4</v>
      </c>
      <c r="AB68" s="2">
        <f>VLOOKUP(Y68,'Dec18'!$A$2:$K$246,8,FALSE)</f>
        <v>55980.137758999997</v>
      </c>
      <c r="AC68" s="10">
        <f t="shared" ref="AC68:AC131" si="7">AB68-W68</f>
        <v>-0.41423000000213506</v>
      </c>
    </row>
    <row r="69" spans="1:30" x14ac:dyDescent="0.25">
      <c r="A69" s="4" t="str">
        <f>VLOOKUP(C69,Jan19_NonTransboundary!$B$2:$D$465,3,FALSE)</f>
        <v>CYP</v>
      </c>
      <c r="B69" t="s">
        <v>259</v>
      </c>
      <c r="C69" t="s">
        <v>329</v>
      </c>
      <c r="D69">
        <f>VLOOKUP(C69,Jan19_NonTransboundary!$B$2:$F$465,5,FALSE)</f>
        <v>120.958979</v>
      </c>
      <c r="E69" t="str">
        <f>IFERROR(VLOOKUP(C69,Jan19_Transboundary!$D$2:$F$58,3,FALSE),"")</f>
        <v/>
      </c>
      <c r="F69">
        <f t="shared" si="4"/>
        <v>120.958979</v>
      </c>
      <c r="I69" s="7" t="s">
        <v>74</v>
      </c>
      <c r="J69" s="5"/>
      <c r="K69" s="5">
        <v>110.267116</v>
      </c>
      <c r="L69" s="5">
        <v>174218.58790300001</v>
      </c>
      <c r="M69" s="5">
        <v>174328.85501900001</v>
      </c>
      <c r="P69" s="7" t="s">
        <v>76</v>
      </c>
      <c r="Q69" s="2">
        <f t="shared" si="5"/>
        <v>11715.867826</v>
      </c>
      <c r="R69" s="2">
        <v>129436.000132</v>
      </c>
      <c r="U69" t="s">
        <v>76</v>
      </c>
      <c r="V69" s="2">
        <v>11715.867826</v>
      </c>
      <c r="W69" s="2">
        <v>129436.000132</v>
      </c>
      <c r="X69" s="2"/>
      <c r="Y69" t="s">
        <v>76</v>
      </c>
      <c r="Z69" s="2">
        <f>VLOOKUP(U69,'Dec18'!$A$2:$K$246,3,FALSE)</f>
        <v>11715.816778</v>
      </c>
      <c r="AA69" s="10">
        <f t="shared" si="6"/>
        <v>-5.1047999999354943E-2</v>
      </c>
      <c r="AB69" s="2">
        <f>VLOOKUP(Y69,'Dec18'!$A$2:$K$246,8,FALSE)</f>
        <v>129389.815561</v>
      </c>
      <c r="AC69" s="10">
        <f t="shared" si="7"/>
        <v>-46.184571000005235</v>
      </c>
    </row>
    <row r="70" spans="1:30" x14ac:dyDescent="0.25">
      <c r="A70" s="4" t="str">
        <f>VLOOKUP(C70,Jan19_NonTransboundary!$B$2:$D$465,3,FALSE)</f>
        <v>DEU</v>
      </c>
      <c r="B70" t="s">
        <v>259</v>
      </c>
      <c r="C70" t="s">
        <v>330</v>
      </c>
      <c r="D70">
        <f>VLOOKUP(C70,Jan19_NonTransboundary!$B$2:$F$465,5,FALSE)</f>
        <v>25561.509775999999</v>
      </c>
      <c r="E70">
        <f>IFERROR(VLOOKUP(C70,Jan19_Transboundary!$D$2:$F$58,3,FALSE),"")</f>
        <v>1.4767159999999999</v>
      </c>
      <c r="F70">
        <f t="shared" si="4"/>
        <v>25562.986492</v>
      </c>
      <c r="I70" s="7" t="s">
        <v>75</v>
      </c>
      <c r="J70" s="5"/>
      <c r="K70" s="5">
        <v>144122.68545399999</v>
      </c>
      <c r="L70" s="5">
        <v>55980.551989</v>
      </c>
      <c r="M70" s="5">
        <v>200103.23744299999</v>
      </c>
      <c r="P70" s="7" t="s">
        <v>77</v>
      </c>
      <c r="Q70" s="2">
        <f t="shared" si="5"/>
        <v>0</v>
      </c>
      <c r="R70" s="2">
        <v>5936.248474</v>
      </c>
      <c r="U70" t="s">
        <v>77</v>
      </c>
      <c r="V70" s="2">
        <v>0</v>
      </c>
      <c r="W70" s="2">
        <v>5936.248474</v>
      </c>
      <c r="X70" s="2"/>
      <c r="Y70" t="s">
        <v>77</v>
      </c>
      <c r="Z70" s="2">
        <f>VLOOKUP(U70,'Dec18'!$A$2:$K$246,3,FALSE)</f>
        <v>0</v>
      </c>
      <c r="AA70" s="10">
        <f t="shared" si="6"/>
        <v>0</v>
      </c>
      <c r="AB70" s="2">
        <f>VLOOKUP(Y70,'Dec18'!$A$2:$K$246,8,FALSE)</f>
        <v>5936.2484169999998</v>
      </c>
      <c r="AC70" s="10">
        <f t="shared" si="7"/>
        <v>-5.7000000197149348E-5</v>
      </c>
    </row>
    <row r="71" spans="1:30" x14ac:dyDescent="0.25">
      <c r="A71" s="4" t="str">
        <f>VLOOKUP(C71,Jan19_NonTransboundary!$B$2:$D$465,3,FALSE)</f>
        <v>DJI</v>
      </c>
      <c r="B71" t="s">
        <v>259</v>
      </c>
      <c r="C71" t="s">
        <v>331</v>
      </c>
      <c r="D71">
        <f>VLOOKUP(C71,Jan19_NonTransboundary!$B$2:$F$465,5,FALSE)</f>
        <v>11.802761</v>
      </c>
      <c r="E71" t="str">
        <f>IFERROR(VLOOKUP(C71,Jan19_Transboundary!$D$2:$F$58,3,FALSE),"")</f>
        <v/>
      </c>
      <c r="F71">
        <f t="shared" si="4"/>
        <v>11.802761</v>
      </c>
      <c r="I71" s="7" t="s">
        <v>76</v>
      </c>
      <c r="J71" s="5"/>
      <c r="K71" s="5">
        <v>11715.867826</v>
      </c>
      <c r="L71" s="5">
        <v>129436.000132</v>
      </c>
      <c r="M71" s="5">
        <v>141151.86795799999</v>
      </c>
      <c r="P71" s="7" t="s">
        <v>78</v>
      </c>
      <c r="Q71" s="2">
        <f t="shared" si="5"/>
        <v>3709.9896020000001</v>
      </c>
      <c r="R71" s="2">
        <v>15269.924985</v>
      </c>
      <c r="U71" t="s">
        <v>78</v>
      </c>
      <c r="V71" s="2">
        <v>3709.9896020000001</v>
      </c>
      <c r="W71" s="2">
        <v>15269.924985</v>
      </c>
      <c r="X71" s="2"/>
      <c r="Y71" t="s">
        <v>78</v>
      </c>
      <c r="Z71" s="2">
        <f>VLOOKUP(U71,'Dec18'!$A$2:$K$246,3,FALSE)</f>
        <v>3709.9804429999999</v>
      </c>
      <c r="AA71" s="10">
        <f t="shared" si="6"/>
        <v>-9.1590000001815497E-3</v>
      </c>
      <c r="AB71" s="2">
        <f>VLOOKUP(Y71,'Dec18'!$A$2:$K$246,8,FALSE)</f>
        <v>15269.899449</v>
      </c>
      <c r="AC71" s="10">
        <f t="shared" si="7"/>
        <v>-2.5535999999192427E-2</v>
      </c>
    </row>
    <row r="72" spans="1:30" x14ac:dyDescent="0.25">
      <c r="A72" s="4" t="str">
        <f>VLOOKUP(C72,Jan19_NonTransboundary!$B$2:$D$465,3,FALSE)</f>
        <v>DMA</v>
      </c>
      <c r="B72" t="s">
        <v>259</v>
      </c>
      <c r="C72" t="s">
        <v>332</v>
      </c>
      <c r="D72">
        <f>VLOOKUP(C72,Jan19_NonTransboundary!$B$2:$F$465,5,FALSE)</f>
        <v>3.945595</v>
      </c>
      <c r="E72">
        <f>IFERROR(VLOOKUP(C72,Jan19_Transboundary!$D$2:$F$58,3,FALSE),"")</f>
        <v>5.9478169999999997</v>
      </c>
      <c r="F72">
        <f t="shared" si="4"/>
        <v>9.8934119999999997</v>
      </c>
      <c r="I72" s="7" t="s">
        <v>77</v>
      </c>
      <c r="J72" s="5"/>
      <c r="K72" s="5"/>
      <c r="L72" s="5">
        <v>5936.248474</v>
      </c>
      <c r="M72" s="5">
        <v>5936.248474</v>
      </c>
      <c r="P72" s="7" t="s">
        <v>79</v>
      </c>
      <c r="Q72" s="2">
        <f t="shared" si="5"/>
        <v>84225.119227999996</v>
      </c>
      <c r="R72" s="2">
        <v>142392.391168</v>
      </c>
      <c r="U72" t="s">
        <v>79</v>
      </c>
      <c r="V72" s="2">
        <v>84225.119227999996</v>
      </c>
      <c r="W72" s="2">
        <v>142392.391168</v>
      </c>
      <c r="X72" s="2"/>
      <c r="Y72" t="s">
        <v>79</v>
      </c>
      <c r="Z72" s="2">
        <f>VLOOKUP(U72,'Dec18'!$A$2:$K$246,3,FALSE)</f>
        <v>84220.592478999999</v>
      </c>
      <c r="AA72" s="10">
        <f t="shared" si="6"/>
        <v>-4.5267489999969257</v>
      </c>
      <c r="AB72" s="2">
        <f>VLOOKUP(Y72,'Dec18'!$A$2:$K$246,8,FALSE)</f>
        <v>142296.52474200001</v>
      </c>
      <c r="AC72" s="10">
        <f t="shared" si="7"/>
        <v>-95.866425999993226</v>
      </c>
    </row>
    <row r="73" spans="1:30" x14ac:dyDescent="0.25">
      <c r="A73" s="4" t="str">
        <f>VLOOKUP(C73,Jan19_NonTransboundary!$B$2:$D$465,3,FALSE)</f>
        <v>DNK</v>
      </c>
      <c r="B73" t="s">
        <v>259</v>
      </c>
      <c r="C73" t="s">
        <v>333</v>
      </c>
      <c r="D73">
        <f>VLOOKUP(C73,Jan19_NonTransboundary!$B$2:$F$465,5,FALSE)</f>
        <v>17918.240394</v>
      </c>
      <c r="E73">
        <f>IFERROR(VLOOKUP(C73,Jan19_Transboundary!$D$2:$F$58,3,FALSE),"")</f>
        <v>14.594328000000001</v>
      </c>
      <c r="F73">
        <f t="shared" si="4"/>
        <v>17932.834722</v>
      </c>
      <c r="I73" s="7" t="s">
        <v>78</v>
      </c>
      <c r="J73" s="5"/>
      <c r="K73" s="5">
        <v>3709.9896020000001</v>
      </c>
      <c r="L73" s="5">
        <v>15269.924985</v>
      </c>
      <c r="M73" s="5">
        <v>18979.914586999999</v>
      </c>
      <c r="P73" s="7" t="s">
        <v>80</v>
      </c>
      <c r="Q73" s="2">
        <f t="shared" si="5"/>
        <v>6767.848121</v>
      </c>
      <c r="R73" s="2">
        <v>9211.0927059999995</v>
      </c>
      <c r="U73" t="s">
        <v>80</v>
      </c>
      <c r="V73" s="2">
        <v>6767.848121</v>
      </c>
      <c r="W73" s="2">
        <v>9211.0927059999995</v>
      </c>
      <c r="X73" s="2"/>
      <c r="Y73" t="s">
        <v>80</v>
      </c>
      <c r="Z73" s="2">
        <f>VLOOKUP(U73,'Dec18'!$A$2:$K$246,3,FALSE)</f>
        <v>6767.7806149999997</v>
      </c>
      <c r="AA73" s="10">
        <f t="shared" si="6"/>
        <v>-6.7506000000321364E-2</v>
      </c>
      <c r="AB73" s="2">
        <f>VLOOKUP(Y73,'Dec18'!$A$2:$K$246,8,FALSE)</f>
        <v>9182.5197399999997</v>
      </c>
      <c r="AC73" s="10">
        <f t="shared" si="7"/>
        <v>-28.572965999999724</v>
      </c>
    </row>
    <row r="74" spans="1:30" x14ac:dyDescent="0.25">
      <c r="A74" s="4" t="str">
        <f>VLOOKUP(C74,Jan19_NonTransboundary!$B$2:$D$465,3,FALSE)</f>
        <v>DOM</v>
      </c>
      <c r="B74" t="s">
        <v>259</v>
      </c>
      <c r="C74" t="s">
        <v>334</v>
      </c>
      <c r="D74">
        <f>VLOOKUP(C74,Jan19_NonTransboundary!$B$2:$F$465,5,FALSE)</f>
        <v>48605.808202</v>
      </c>
      <c r="E74" t="str">
        <f>IFERROR(VLOOKUP(C74,Jan19_Transboundary!$D$2:$F$58,3,FALSE),"")</f>
        <v/>
      </c>
      <c r="F74">
        <f t="shared" si="4"/>
        <v>48605.808202</v>
      </c>
      <c r="I74" s="7" t="s">
        <v>79</v>
      </c>
      <c r="J74" s="5"/>
      <c r="K74" s="5">
        <v>84225.119227999996</v>
      </c>
      <c r="L74" s="5">
        <v>142392.391168</v>
      </c>
      <c r="M74" s="5">
        <v>226617.510396</v>
      </c>
      <c r="P74" s="7" t="s">
        <v>81</v>
      </c>
      <c r="Q74" s="2">
        <f t="shared" si="5"/>
        <v>0</v>
      </c>
      <c r="R74" s="2">
        <v>200073.93611800001</v>
      </c>
      <c r="U74" t="s">
        <v>81</v>
      </c>
      <c r="V74" s="2">
        <v>0</v>
      </c>
      <c r="W74" s="2">
        <v>200073.93611800001</v>
      </c>
      <c r="X74" s="2"/>
      <c r="Y74" t="s">
        <v>81</v>
      </c>
      <c r="Z74" s="2">
        <f>VLOOKUP(U74,'Dec18'!$A$2:$K$246,3,FALSE)</f>
        <v>0</v>
      </c>
      <c r="AA74" s="10">
        <f t="shared" si="6"/>
        <v>0</v>
      </c>
      <c r="AB74" s="2">
        <f>VLOOKUP(Y74,'Dec18'!$A$2:$K$246,8,FALSE)</f>
        <v>200073.97529599999</v>
      </c>
      <c r="AC74" s="10">
        <f t="shared" si="7"/>
        <v>3.917799997725524E-2</v>
      </c>
    </row>
    <row r="75" spans="1:30" x14ac:dyDescent="0.25">
      <c r="A75" s="4" t="str">
        <f>VLOOKUP(C75,Jan19_NonTransboundary!$B$2:$D$465,3,FALSE)</f>
        <v>DZA</v>
      </c>
      <c r="B75" t="s">
        <v>259</v>
      </c>
      <c r="C75" t="s">
        <v>335</v>
      </c>
      <c r="D75">
        <f>VLOOKUP(C75,Jan19_NonTransboundary!$B$2:$F$465,5,FALSE)</f>
        <v>110.267116</v>
      </c>
      <c r="E75" t="str">
        <f>IFERROR(VLOOKUP(C75,Jan19_Transboundary!$D$2:$F$58,3,FALSE),"")</f>
        <v/>
      </c>
      <c r="F75">
        <f t="shared" si="4"/>
        <v>110.267116</v>
      </c>
      <c r="I75" s="7" t="s">
        <v>80</v>
      </c>
      <c r="J75" s="5"/>
      <c r="K75" s="5">
        <v>6767.848121</v>
      </c>
      <c r="L75" s="5">
        <v>9211.0927059999995</v>
      </c>
      <c r="M75" s="5">
        <v>15978.940826999999</v>
      </c>
      <c r="P75" s="7" t="s">
        <v>82</v>
      </c>
      <c r="Q75" s="2">
        <f t="shared" si="5"/>
        <v>8352.0941359999997</v>
      </c>
      <c r="R75" s="2">
        <v>50901.532702000004</v>
      </c>
      <c r="U75" t="s">
        <v>82</v>
      </c>
      <c r="V75" s="2">
        <v>8352.0941359999997</v>
      </c>
      <c r="W75" s="2">
        <v>50901.532702000004</v>
      </c>
      <c r="X75" s="2"/>
      <c r="Y75" t="s">
        <v>82</v>
      </c>
      <c r="Z75" s="2">
        <f>VLOOKUP(U75,'Dec18'!$A$2:$K$246,3,FALSE)</f>
        <v>8352.0547079999997</v>
      </c>
      <c r="AA75" s="10">
        <f t="shared" si="6"/>
        <v>-3.9428000000043539E-2</v>
      </c>
      <c r="AB75" s="2">
        <f>VLOOKUP(Y75,'Dec18'!$A$2:$K$246,8,FALSE)</f>
        <v>50500.119280999999</v>
      </c>
      <c r="AC75" s="10">
        <f t="shared" si="7"/>
        <v>-401.41342100000475</v>
      </c>
    </row>
    <row r="76" spans="1:30" x14ac:dyDescent="0.25">
      <c r="A76" s="4" t="str">
        <f>VLOOKUP(C76,Jan19_NonTransboundary!$B$2:$D$465,3,FALSE)</f>
        <v>ECU</v>
      </c>
      <c r="B76" t="s">
        <v>259</v>
      </c>
      <c r="C76" t="s">
        <v>336</v>
      </c>
      <c r="D76">
        <f>VLOOKUP(C76,Jan19_NonTransboundary!$B$2:$F$465,5,FALSE)</f>
        <v>144122.68545399999</v>
      </c>
      <c r="E76" t="str">
        <f>IFERROR(VLOOKUP(C76,Jan19_Transboundary!$D$2:$F$58,3,FALSE),"")</f>
        <v/>
      </c>
      <c r="F76">
        <f t="shared" si="4"/>
        <v>144122.68545399999</v>
      </c>
      <c r="I76" s="7" t="s">
        <v>81</v>
      </c>
      <c r="J76" s="5"/>
      <c r="K76" s="5"/>
      <c r="L76" s="5">
        <v>200073.93611800001</v>
      </c>
      <c r="M76" s="5">
        <v>200073.93611800001</v>
      </c>
      <c r="P76" s="7" t="s">
        <v>83</v>
      </c>
      <c r="Q76" s="2">
        <f t="shared" si="5"/>
        <v>11958.568724999999</v>
      </c>
      <c r="R76" s="2">
        <v>1036.519922</v>
      </c>
      <c r="U76" t="s">
        <v>83</v>
      </c>
      <c r="V76" s="2">
        <v>11958.568724999999</v>
      </c>
      <c r="W76" s="2">
        <v>1036.519922</v>
      </c>
      <c r="X76" s="2"/>
      <c r="Y76" t="s">
        <v>83</v>
      </c>
      <c r="Z76" s="2">
        <f>VLOOKUP(U76,'Dec18'!$A$2:$K$246,3,FALSE)</f>
        <v>11959.014756</v>
      </c>
      <c r="AA76" s="10">
        <f t="shared" si="6"/>
        <v>0.44603100000131235</v>
      </c>
      <c r="AB76" s="2">
        <f>VLOOKUP(Y76,'Dec18'!$A$2:$K$246,8,FALSE)</f>
        <v>1036.5123880000001</v>
      </c>
      <c r="AC76" s="10">
        <f t="shared" si="7"/>
        <v>-7.5339999998504936E-3</v>
      </c>
    </row>
    <row r="77" spans="1:30" x14ac:dyDescent="0.25">
      <c r="A77" s="4" t="str">
        <f>VLOOKUP(C77,Jan19_NonTransboundary!$B$2:$D$465,3,FALSE)</f>
        <v>EGY</v>
      </c>
      <c r="B77" t="s">
        <v>259</v>
      </c>
      <c r="C77" t="s">
        <v>337</v>
      </c>
      <c r="D77">
        <f>VLOOKUP(C77,Jan19_NonTransboundary!$B$2:$F$465,5,FALSE)</f>
        <v>11715.867826</v>
      </c>
      <c r="E77" t="str">
        <f>IFERROR(VLOOKUP(C77,Jan19_Transboundary!$D$2:$F$58,3,FALSE),"")</f>
        <v/>
      </c>
      <c r="F77">
        <f t="shared" si="4"/>
        <v>11715.867826</v>
      </c>
      <c r="I77" s="7" t="s">
        <v>82</v>
      </c>
      <c r="J77" s="5"/>
      <c r="K77" s="5">
        <v>8352.0941359999997</v>
      </c>
      <c r="L77" s="5">
        <v>50901.532702000004</v>
      </c>
      <c r="M77" s="5">
        <v>59253.626838000004</v>
      </c>
      <c r="P77" s="7" t="s">
        <v>84</v>
      </c>
      <c r="Q77" s="2">
        <f t="shared" si="5"/>
        <v>52.093544000000001</v>
      </c>
      <c r="R77" s="2">
        <v>61.100166999999999</v>
      </c>
      <c r="U77" t="s">
        <v>84</v>
      </c>
      <c r="V77" s="2">
        <v>52.093544000000001</v>
      </c>
      <c r="W77" s="2">
        <v>61.100166999999999</v>
      </c>
      <c r="X77" s="2"/>
      <c r="Y77" t="s">
        <v>84</v>
      </c>
      <c r="Z77" s="2">
        <f>VLOOKUP(U77,'Dec18'!$A$2:$K$246,3,FALSE)</f>
        <v>52.093516999999999</v>
      </c>
      <c r="AA77" s="10">
        <f t="shared" si="6"/>
        <v>-2.7000000002885827E-5</v>
      </c>
      <c r="AB77" s="2">
        <f>VLOOKUP(Y77,'Dec18'!$A$2:$K$246,8,FALSE)</f>
        <v>61.100175</v>
      </c>
      <c r="AC77" s="10">
        <f t="shared" si="7"/>
        <v>8.0000000011182237E-6</v>
      </c>
    </row>
    <row r="78" spans="1:30" x14ac:dyDescent="0.25">
      <c r="A78" s="4" t="str">
        <f>VLOOKUP(C78,Jan19_NonTransboundary!$B$2:$D$465,3,FALSE)</f>
        <v>ESH</v>
      </c>
      <c r="B78" t="s">
        <v>259</v>
      </c>
      <c r="C78" t="s">
        <v>338</v>
      </c>
      <c r="D78">
        <f>VLOOKUP(C78,Jan19_NonTransboundary!$B$2:$F$465,5,FALSE)</f>
        <v>3709.9896020000001</v>
      </c>
      <c r="E78" t="str">
        <f>IFERROR(VLOOKUP(C78,Jan19_Transboundary!$D$2:$F$58,3,FALSE),"")</f>
        <v/>
      </c>
      <c r="F78">
        <f t="shared" si="4"/>
        <v>3709.9896020000001</v>
      </c>
      <c r="I78" s="7" t="s">
        <v>83</v>
      </c>
      <c r="J78" s="5"/>
      <c r="K78" s="5">
        <v>11958.568724999999</v>
      </c>
      <c r="L78" s="5">
        <v>1036.519922</v>
      </c>
      <c r="M78" s="5">
        <v>12995.088646999999</v>
      </c>
      <c r="P78" s="7" t="s">
        <v>85</v>
      </c>
      <c r="Q78" s="2">
        <f t="shared" si="5"/>
        <v>154848.153441</v>
      </c>
      <c r="R78" s="2">
        <v>142596.20512100001</v>
      </c>
      <c r="U78" t="s">
        <v>85</v>
      </c>
      <c r="V78" s="2">
        <v>154848.153441</v>
      </c>
      <c r="W78" s="2">
        <v>142596.20512100001</v>
      </c>
      <c r="X78" s="2"/>
      <c r="Y78" t="s">
        <v>85</v>
      </c>
      <c r="Z78" s="2">
        <f>VLOOKUP(U78,'Dec18'!$A$2:$K$246,3,FALSE)</f>
        <v>154897.38961799999</v>
      </c>
      <c r="AA78" s="10">
        <f t="shared" si="6"/>
        <v>49.236176999984309</v>
      </c>
      <c r="AB78" s="2">
        <f>VLOOKUP(Y78,'Dec18'!$A$2:$K$246,8,FALSE)</f>
        <v>141586.04711900002</v>
      </c>
      <c r="AC78" s="10">
        <f t="shared" si="7"/>
        <v>-1010.1580019999819</v>
      </c>
      <c r="AD78" t="s">
        <v>739</v>
      </c>
    </row>
    <row r="79" spans="1:30" x14ac:dyDescent="0.25">
      <c r="A79" s="4" t="str">
        <f>VLOOKUP(C79,Jan19_NonTransboundary!$B$2:$D$465,3,FALSE)</f>
        <v>ESP</v>
      </c>
      <c r="B79" t="s">
        <v>259</v>
      </c>
      <c r="C79" t="s">
        <v>339</v>
      </c>
      <c r="D79">
        <f>VLOOKUP(C79,Jan19_NonTransboundary!$B$2:$F$465,5,FALSE)</f>
        <v>84225.119227999996</v>
      </c>
      <c r="E79" t="str">
        <f>IFERROR(VLOOKUP(C79,Jan19_Transboundary!$D$2:$F$58,3,FALSE),"")</f>
        <v/>
      </c>
      <c r="F79">
        <f t="shared" si="4"/>
        <v>84225.119227999996</v>
      </c>
      <c r="I79" s="7" t="s">
        <v>84</v>
      </c>
      <c r="J79" s="5"/>
      <c r="K79" s="5">
        <v>52.093544000000001</v>
      </c>
      <c r="L79" s="5">
        <v>61.100166999999999</v>
      </c>
      <c r="M79" s="5">
        <v>113.19371100000001</v>
      </c>
      <c r="P79" s="7" t="s">
        <v>86</v>
      </c>
      <c r="Q79" s="2">
        <f t="shared" si="5"/>
        <v>28.889108</v>
      </c>
      <c r="R79" s="2">
        <v>33.786873</v>
      </c>
      <c r="U79" t="s">
        <v>86</v>
      </c>
      <c r="V79" s="2">
        <v>28.889108</v>
      </c>
      <c r="W79" s="2">
        <v>33.786873</v>
      </c>
      <c r="X79" s="2"/>
      <c r="Y79" t="s">
        <v>86</v>
      </c>
      <c r="Z79" s="2">
        <f>VLOOKUP(U79,'Dec18'!$A$2:$K$246,3,FALSE)</f>
        <v>28.889108</v>
      </c>
      <c r="AA79" s="10">
        <f t="shared" si="6"/>
        <v>0</v>
      </c>
      <c r="AB79" s="2">
        <f>VLOOKUP(Y79,'Dec18'!$A$2:$K$246,8,FALSE)</f>
        <v>33.786873</v>
      </c>
      <c r="AC79" s="10">
        <f t="shared" si="7"/>
        <v>0</v>
      </c>
    </row>
    <row r="80" spans="1:30" x14ac:dyDescent="0.25">
      <c r="A80" s="4" t="str">
        <f>VLOOKUP(C80,Jan19_NonTransboundary!$B$2:$D$465,3,FALSE)</f>
        <v>EST</v>
      </c>
      <c r="B80" t="s">
        <v>259</v>
      </c>
      <c r="C80" t="s">
        <v>340</v>
      </c>
      <c r="D80">
        <f>VLOOKUP(C80,Jan19_NonTransboundary!$B$2:$F$465,5,FALSE)</f>
        <v>6767.848121</v>
      </c>
      <c r="E80" t="str">
        <f>IFERROR(VLOOKUP(C80,Jan19_Transboundary!$D$2:$F$58,3,FALSE),"")</f>
        <v/>
      </c>
      <c r="F80">
        <f t="shared" si="4"/>
        <v>6767.848121</v>
      </c>
      <c r="I80" s="7" t="s">
        <v>85</v>
      </c>
      <c r="J80" s="5"/>
      <c r="K80" s="5">
        <v>154848.153441</v>
      </c>
      <c r="L80" s="5">
        <v>142596.20512100001</v>
      </c>
      <c r="M80" s="5">
        <v>297444.35856199998</v>
      </c>
      <c r="P80" s="7" t="s">
        <v>87</v>
      </c>
      <c r="Q80" s="2">
        <f t="shared" si="5"/>
        <v>475.05099200000001</v>
      </c>
      <c r="R80" s="2">
        <v>0.40173799999999998</v>
      </c>
      <c r="U80" t="s">
        <v>87</v>
      </c>
      <c r="V80" s="2">
        <v>475.05099200000001</v>
      </c>
      <c r="W80" s="2">
        <v>0.40173799999999998</v>
      </c>
      <c r="X80" s="2"/>
      <c r="Y80" t="s">
        <v>87</v>
      </c>
      <c r="Z80" s="2">
        <f>VLOOKUP(U80,'Dec18'!$A$2:$K$246,3,FALSE)</f>
        <v>475.05099200000001</v>
      </c>
      <c r="AA80" s="10">
        <f t="shared" si="6"/>
        <v>0</v>
      </c>
      <c r="AB80" s="2">
        <f>VLOOKUP(Y80,'Dec18'!$A$2:$K$246,8,FALSE)</f>
        <v>0.40173799999999998</v>
      </c>
      <c r="AC80" s="10">
        <f t="shared" si="7"/>
        <v>0</v>
      </c>
    </row>
    <row r="81" spans="1:29" x14ac:dyDescent="0.25">
      <c r="A81" s="4" t="str">
        <f>VLOOKUP(C81,Jan19_NonTransboundary!$B$2:$D$465,3,FALSE)</f>
        <v>FIN</v>
      </c>
      <c r="B81" t="s">
        <v>259</v>
      </c>
      <c r="C81" t="s">
        <v>341</v>
      </c>
      <c r="D81">
        <f>VLOOKUP(C81,Jan19_NonTransboundary!$B$2:$F$465,5,FALSE)</f>
        <v>7663.8915580000003</v>
      </c>
      <c r="E81">
        <f>IFERROR(VLOOKUP(C81,Jan19_Transboundary!$D$2:$F$58,3,FALSE),"")</f>
        <v>688.20257800000002</v>
      </c>
      <c r="F81">
        <f t="shared" si="4"/>
        <v>8352.0941359999997</v>
      </c>
      <c r="I81" s="7" t="s">
        <v>86</v>
      </c>
      <c r="J81" s="5"/>
      <c r="K81" s="5">
        <v>28.889108</v>
      </c>
      <c r="L81" s="5">
        <v>33.786873</v>
      </c>
      <c r="M81" s="5">
        <v>62.675981</v>
      </c>
      <c r="P81" s="7" t="s">
        <v>88</v>
      </c>
      <c r="Q81" s="2">
        <f t="shared" si="5"/>
        <v>55710.987281000002</v>
      </c>
      <c r="R81" s="2">
        <v>59707.744164000003</v>
      </c>
      <c r="U81" t="s">
        <v>88</v>
      </c>
      <c r="V81" s="2">
        <v>55710.987281000002</v>
      </c>
      <c r="W81" s="2">
        <v>59707.744164000003</v>
      </c>
      <c r="X81" s="2"/>
      <c r="Y81" t="s">
        <v>88</v>
      </c>
      <c r="Z81" s="2">
        <f>VLOOKUP(U81,'Dec18'!$A$2:$K$246,3,FALSE)</f>
        <v>55720.646625000001</v>
      </c>
      <c r="AA81" s="10">
        <f t="shared" si="6"/>
        <v>9.6593439999996917</v>
      </c>
      <c r="AB81" s="2">
        <f>VLOOKUP(Y81,'Dec18'!$A$2:$K$246,8,FALSE)</f>
        <v>59707.742051000001</v>
      </c>
      <c r="AC81" s="10">
        <f t="shared" si="7"/>
        <v>-2.113000002282206E-3</v>
      </c>
    </row>
    <row r="82" spans="1:29" x14ac:dyDescent="0.25">
      <c r="A82" s="4" t="str">
        <f>VLOOKUP(C82,Jan19_NonTransboundary!$B$2:$D$465,3,FALSE)</f>
        <v>FJI</v>
      </c>
      <c r="B82" t="s">
        <v>259</v>
      </c>
      <c r="C82" t="s">
        <v>342</v>
      </c>
      <c r="D82">
        <f>VLOOKUP(C82,Jan19_NonTransboundary!$B$2:$F$465,5,FALSE)</f>
        <v>11958.568724999999</v>
      </c>
      <c r="E82" t="str">
        <f>IFERROR(VLOOKUP(C82,Jan19_Transboundary!$D$2:$F$58,3,FALSE),"")</f>
        <v/>
      </c>
      <c r="F82">
        <f t="shared" si="4"/>
        <v>11958.568724999999</v>
      </c>
      <c r="I82" s="7" t="s">
        <v>87</v>
      </c>
      <c r="J82" s="5"/>
      <c r="K82" s="5">
        <v>475.05099200000001</v>
      </c>
      <c r="L82" s="5">
        <v>0.40173799999999998</v>
      </c>
      <c r="M82" s="5">
        <v>475.45273000000003</v>
      </c>
      <c r="P82" s="7" t="s">
        <v>89</v>
      </c>
      <c r="Q82" s="2">
        <f t="shared" si="5"/>
        <v>208898.024084</v>
      </c>
      <c r="R82" s="2">
        <v>70356.312088999999</v>
      </c>
      <c r="U82" t="s">
        <v>89</v>
      </c>
      <c r="V82" s="2">
        <v>208898.024084</v>
      </c>
      <c r="W82" s="2">
        <v>70356.312088999999</v>
      </c>
      <c r="X82" s="2"/>
      <c r="Y82" t="s">
        <v>89</v>
      </c>
      <c r="Z82" s="2">
        <f>VLOOKUP(U82,'Dec18'!$A$2:$K$246,3,FALSE)</f>
        <v>208895.38509300002</v>
      </c>
      <c r="AA82" s="10">
        <f t="shared" si="6"/>
        <v>-2.6389909999852534</v>
      </c>
      <c r="AB82" s="2">
        <f>VLOOKUP(Y82,'Dec18'!$A$2:$K$246,8,FALSE)</f>
        <v>70356.309875000006</v>
      </c>
      <c r="AC82" s="10">
        <f t="shared" si="7"/>
        <v>-2.2139999928185716E-3</v>
      </c>
    </row>
    <row r="83" spans="1:29" x14ac:dyDescent="0.25">
      <c r="A83" s="4" t="str">
        <f>VLOOKUP(C83,Jan19_NonTransboundary!$B$2:$D$465,3,FALSE)</f>
        <v>FLK</v>
      </c>
      <c r="B83" t="s">
        <v>259</v>
      </c>
      <c r="C83" t="s">
        <v>343</v>
      </c>
      <c r="D83">
        <f>VLOOKUP(C83,Jan19_NonTransboundary!$B$2:$F$465,5,FALSE)</f>
        <v>52.093544000000001</v>
      </c>
      <c r="E83" t="str">
        <f>IFERROR(VLOOKUP(C83,Jan19_Transboundary!$D$2:$F$58,3,FALSE),"")</f>
        <v/>
      </c>
      <c r="F83">
        <f t="shared" si="4"/>
        <v>52.093544000000001</v>
      </c>
      <c r="I83" s="7" t="s">
        <v>88</v>
      </c>
      <c r="J83" s="5"/>
      <c r="K83" s="5">
        <v>55710.987281000002</v>
      </c>
      <c r="L83" s="5">
        <v>59707.744164000003</v>
      </c>
      <c r="M83" s="5">
        <v>115418.73144500001</v>
      </c>
      <c r="P83" s="7" t="s">
        <v>90</v>
      </c>
      <c r="Q83" s="2">
        <f t="shared" si="5"/>
        <v>152.96288100000001</v>
      </c>
      <c r="R83" s="2">
        <v>5831.1820010000001</v>
      </c>
      <c r="U83" t="s">
        <v>90</v>
      </c>
      <c r="V83" s="2">
        <v>152.96288100000001</v>
      </c>
      <c r="W83" s="2">
        <v>5831.1820010000001</v>
      </c>
      <c r="X83" s="2"/>
      <c r="Y83" t="s">
        <v>90</v>
      </c>
      <c r="Z83" s="2">
        <f>VLOOKUP(U83,'Dec18'!$A$2:$K$246,3,FALSE)</f>
        <v>152.96288999999999</v>
      </c>
      <c r="AA83" s="10">
        <f t="shared" si="6"/>
        <v>8.9999999772771844E-6</v>
      </c>
      <c r="AB83" s="2">
        <f>VLOOKUP(Y83,'Dec18'!$A$2:$K$246,8,FALSE)</f>
        <v>5831.1819589999996</v>
      </c>
      <c r="AC83" s="10">
        <f t="shared" si="7"/>
        <v>-4.200000057608122E-5</v>
      </c>
    </row>
    <row r="84" spans="1:29" x14ac:dyDescent="0.25">
      <c r="A84" s="4" t="str">
        <f>VLOOKUP(C84,Jan19_NonTransboundary!$B$2:$D$465,3,FALSE)</f>
        <v>FRA</v>
      </c>
      <c r="B84" t="s">
        <v>259</v>
      </c>
      <c r="C84" t="s">
        <v>344</v>
      </c>
      <c r="D84">
        <f>VLOOKUP(C84,Jan19_NonTransboundary!$B$2:$F$465,5,FALSE)</f>
        <v>123360.87974600001</v>
      </c>
      <c r="E84">
        <f>IFERROR(VLOOKUP(C84,Jan19_Transboundary!$D$2:$F$58,3,FALSE),"")</f>
        <v>31487.273695</v>
      </c>
      <c r="F84">
        <f t="shared" si="4"/>
        <v>154848.153441</v>
      </c>
      <c r="I84" s="7" t="s">
        <v>89</v>
      </c>
      <c r="J84" s="5">
        <v>17109.779576000001</v>
      </c>
      <c r="K84" s="5">
        <v>191788.244508</v>
      </c>
      <c r="L84" s="5">
        <v>70356.312088999999</v>
      </c>
      <c r="M84" s="5">
        <v>279254.33617299999</v>
      </c>
      <c r="P84" s="7" t="s">
        <v>91</v>
      </c>
      <c r="Q84" s="2">
        <f t="shared" si="5"/>
        <v>33.480134</v>
      </c>
      <c r="R84" s="2">
        <v>3.4284699999999999</v>
      </c>
      <c r="U84" t="s">
        <v>91</v>
      </c>
      <c r="V84" s="2">
        <v>33.480134</v>
      </c>
      <c r="W84" s="2">
        <v>3.4284699999999999</v>
      </c>
      <c r="X84" s="2"/>
      <c r="Y84" t="s">
        <v>91</v>
      </c>
      <c r="Z84" s="2">
        <f>VLOOKUP(U84,'Dec18'!$A$2:$K$246,3,FALSE)</f>
        <v>33.480134</v>
      </c>
      <c r="AA84" s="10">
        <f t="shared" si="6"/>
        <v>0</v>
      </c>
      <c r="AB84" s="2">
        <f>VLOOKUP(Y84,'Dec18'!$A$2:$K$246,8,FALSE)</f>
        <v>3.4284699999999999</v>
      </c>
      <c r="AC84" s="10">
        <f t="shared" si="7"/>
        <v>0</v>
      </c>
    </row>
    <row r="85" spans="1:29" x14ac:dyDescent="0.25">
      <c r="A85" s="4" t="str">
        <f>VLOOKUP(C85,Jan19_NonTransboundary!$B$2:$D$465,3,FALSE)</f>
        <v>FRO</v>
      </c>
      <c r="B85" t="s">
        <v>259</v>
      </c>
      <c r="C85" t="s">
        <v>345</v>
      </c>
      <c r="D85">
        <f>VLOOKUP(C85,Jan19_NonTransboundary!$B$2:$F$465,5,FALSE)</f>
        <v>28.889108</v>
      </c>
      <c r="E85" t="str">
        <f>IFERROR(VLOOKUP(C85,Jan19_Transboundary!$D$2:$F$58,3,FALSE),"")</f>
        <v/>
      </c>
      <c r="F85">
        <f t="shared" si="4"/>
        <v>28.889108</v>
      </c>
      <c r="I85" s="7" t="s">
        <v>90</v>
      </c>
      <c r="J85" s="5"/>
      <c r="K85" s="5">
        <v>152.96288100000001</v>
      </c>
      <c r="L85" s="5">
        <v>5831.1820010000001</v>
      </c>
      <c r="M85" s="5">
        <v>5984.1448820000005</v>
      </c>
      <c r="P85" s="7" t="s">
        <v>92</v>
      </c>
      <c r="Q85" s="2">
        <f t="shared" si="5"/>
        <v>220.87734599999999</v>
      </c>
      <c r="R85" s="2">
        <v>36153.446246</v>
      </c>
      <c r="U85" t="s">
        <v>92</v>
      </c>
      <c r="V85" s="2">
        <v>220.87734599999999</v>
      </c>
      <c r="W85" s="2">
        <v>36153.446246</v>
      </c>
      <c r="X85" s="2"/>
      <c r="Y85" t="s">
        <v>92</v>
      </c>
      <c r="Z85" s="2">
        <f>VLOOKUP(U85,'Dec18'!$A$2:$K$246,3,FALSE)</f>
        <v>220.87734699999999</v>
      </c>
      <c r="AA85" s="10">
        <f t="shared" si="6"/>
        <v>9.9999999747524271E-7</v>
      </c>
      <c r="AB85" s="2">
        <f>VLOOKUP(Y85,'Dec18'!$A$2:$K$246,8,FALSE)</f>
        <v>36153.445172</v>
      </c>
      <c r="AC85" s="10">
        <f t="shared" si="7"/>
        <v>-1.0739999997895211E-3</v>
      </c>
    </row>
    <row r="86" spans="1:29" x14ac:dyDescent="0.25">
      <c r="A86" s="4" t="str">
        <f>VLOOKUP(C86,Jan19_NonTransboundary!$B$2:$D$465,3,FALSE)</f>
        <v>FSM</v>
      </c>
      <c r="B86" t="s">
        <v>259</v>
      </c>
      <c r="C86" t="s">
        <v>346</v>
      </c>
      <c r="D86">
        <f>VLOOKUP(C86,Jan19_NonTransboundary!$B$2:$F$465,5,FALSE)</f>
        <v>475.05099200000001</v>
      </c>
      <c r="E86" t="str">
        <f>IFERROR(VLOOKUP(C86,Jan19_Transboundary!$D$2:$F$58,3,FALSE),"")</f>
        <v/>
      </c>
      <c r="F86">
        <f t="shared" si="4"/>
        <v>475.05099200000001</v>
      </c>
      <c r="I86" s="7" t="s">
        <v>91</v>
      </c>
      <c r="J86" s="5"/>
      <c r="K86" s="5">
        <v>33.480134</v>
      </c>
      <c r="L86" s="5">
        <v>3.4284699999999999</v>
      </c>
      <c r="M86" s="5">
        <v>36.908603999999997</v>
      </c>
      <c r="P86" s="7" t="s">
        <v>93</v>
      </c>
      <c r="Q86" s="2">
        <f t="shared" si="5"/>
        <v>54.748671999999999</v>
      </c>
      <c r="R86" s="2">
        <v>2.4263349999999999</v>
      </c>
      <c r="U86" t="s">
        <v>93</v>
      </c>
      <c r="V86" s="2">
        <v>54.748671999999999</v>
      </c>
      <c r="W86" s="2">
        <v>2.4263349999999999</v>
      </c>
      <c r="X86" s="2"/>
      <c r="Y86" t="s">
        <v>93</v>
      </c>
      <c r="Z86" s="2">
        <f>VLOOKUP(U86,'Dec18'!$A$2:$K$246,3,FALSE)</f>
        <v>54.748775999999999</v>
      </c>
      <c r="AA86" s="10">
        <f t="shared" si="6"/>
        <v>1.0400000000032605E-4</v>
      </c>
      <c r="AB86" s="2">
        <f>VLOOKUP(Y86,'Dec18'!$A$2:$K$246,8,FALSE)</f>
        <v>2.4263340000000002</v>
      </c>
      <c r="AC86" s="10">
        <f t="shared" si="7"/>
        <v>-9.9999999969568876E-7</v>
      </c>
    </row>
    <row r="87" spans="1:29" x14ac:dyDescent="0.25">
      <c r="A87" s="4" t="str">
        <f>VLOOKUP(C87,Jan19_NonTransboundary!$B$2:$D$465,3,FALSE)</f>
        <v>GAB</v>
      </c>
      <c r="B87" t="s">
        <v>259</v>
      </c>
      <c r="C87" t="s">
        <v>347</v>
      </c>
      <c r="D87">
        <f>VLOOKUP(C87,Jan19_NonTransboundary!$B$2:$F$465,5,FALSE)</f>
        <v>55710.987281000002</v>
      </c>
      <c r="E87" t="str">
        <f>IFERROR(VLOOKUP(C87,Jan19_Transboundary!$D$2:$F$58,3,FALSE),"")</f>
        <v/>
      </c>
      <c r="F87">
        <f t="shared" si="4"/>
        <v>55710.987281000002</v>
      </c>
      <c r="I87" s="7" t="s">
        <v>92</v>
      </c>
      <c r="J87" s="5"/>
      <c r="K87" s="5">
        <v>220.87734599999999</v>
      </c>
      <c r="L87" s="5">
        <v>36153.446246</v>
      </c>
      <c r="M87" s="5">
        <v>36374.323592000001</v>
      </c>
      <c r="P87" s="7" t="s">
        <v>94</v>
      </c>
      <c r="Q87" s="2">
        <f t="shared" si="5"/>
        <v>583.24966099999995</v>
      </c>
      <c r="R87" s="2">
        <v>87841.782026000001</v>
      </c>
      <c r="U87" t="s">
        <v>94</v>
      </c>
      <c r="V87" s="2">
        <v>583.24966099999995</v>
      </c>
      <c r="W87" s="2">
        <v>87841.782026000001</v>
      </c>
      <c r="X87" s="2"/>
      <c r="Y87" t="s">
        <v>94</v>
      </c>
      <c r="Z87" s="2">
        <f>VLOOKUP(U87,'Dec18'!$A$2:$K$246,3,FALSE)</f>
        <v>583.24881800000003</v>
      </c>
      <c r="AA87" s="10">
        <f t="shared" si="6"/>
        <v>-8.4299999991799268E-4</v>
      </c>
      <c r="AB87" s="2">
        <f>VLOOKUP(Y87,'Dec18'!$A$2:$K$246,8,FALSE)</f>
        <v>87841.779009000005</v>
      </c>
      <c r="AC87" s="10">
        <f t="shared" si="7"/>
        <v>-3.0169999954523519E-3</v>
      </c>
    </row>
    <row r="88" spans="1:29" x14ac:dyDescent="0.25">
      <c r="A88" s="4" t="str">
        <f>VLOOKUP(C88,Jan19_NonTransboundary!$B$2:$D$465,3,FALSE)</f>
        <v>GBR</v>
      </c>
      <c r="B88" t="s">
        <v>259</v>
      </c>
      <c r="C88" t="s">
        <v>348</v>
      </c>
      <c r="D88">
        <f>VLOOKUP(C88,Jan19_NonTransboundary!$B$2:$F$465,5,FALSE)</f>
        <v>191788.244508</v>
      </c>
      <c r="E88" t="str">
        <f>IFERROR(VLOOKUP(C88,Jan19_Transboundary!$D$2:$F$58,3,FALSE),"")</f>
        <v/>
      </c>
      <c r="F88">
        <f t="shared" si="4"/>
        <v>191788.244508</v>
      </c>
      <c r="I88" s="7" t="s">
        <v>93</v>
      </c>
      <c r="J88" s="5"/>
      <c r="K88" s="5">
        <v>54.748671999999999</v>
      </c>
      <c r="L88" s="5">
        <v>2.4263349999999999</v>
      </c>
      <c r="M88" s="5">
        <v>57.175007000000001</v>
      </c>
      <c r="P88" s="7" t="s">
        <v>95</v>
      </c>
      <c r="Q88" s="2">
        <f t="shared" si="5"/>
        <v>90957.833256999991</v>
      </c>
      <c r="R88" s="2">
        <v>1170.2018289999999</v>
      </c>
      <c r="U88" t="s">
        <v>95</v>
      </c>
      <c r="V88" s="2">
        <v>90957.833256999991</v>
      </c>
      <c r="W88" s="2">
        <v>1170.2018289999999</v>
      </c>
      <c r="X88" s="2"/>
      <c r="Y88" t="s">
        <v>95</v>
      </c>
      <c r="Z88" s="2">
        <f>VLOOKUP(U88,'Dec18'!$A$2:$K$246,3,FALSE)</f>
        <v>90957.921764999992</v>
      </c>
      <c r="AA88" s="10">
        <f t="shared" si="6"/>
        <v>8.8508000000729226E-2</v>
      </c>
      <c r="AB88" s="2">
        <f>VLOOKUP(Y88,'Dec18'!$A$2:$K$246,8,FALSE)</f>
        <v>1170.3043829999999</v>
      </c>
      <c r="AC88" s="10">
        <f t="shared" si="7"/>
        <v>0.10255400000005466</v>
      </c>
    </row>
    <row r="89" spans="1:29" x14ac:dyDescent="0.25">
      <c r="A89" s="4" t="str">
        <f>VLOOKUP(C89,Jan19_NonTransboundary!$B$2:$D$465,3,FALSE)</f>
        <v>GEO</v>
      </c>
      <c r="B89" t="s">
        <v>259</v>
      </c>
      <c r="C89" t="s">
        <v>349</v>
      </c>
      <c r="D89">
        <f>VLOOKUP(C89,Jan19_NonTransboundary!$B$2:$F$465,5,FALSE)</f>
        <v>152.96288100000001</v>
      </c>
      <c r="E89" t="str">
        <f>IFERROR(VLOOKUP(C89,Jan19_Transboundary!$D$2:$F$58,3,FALSE),"")</f>
        <v/>
      </c>
      <c r="F89">
        <f t="shared" si="4"/>
        <v>152.96288100000001</v>
      </c>
      <c r="I89" s="7" t="s">
        <v>94</v>
      </c>
      <c r="J89" s="5"/>
      <c r="K89" s="5">
        <v>583.24966099999995</v>
      </c>
      <c r="L89" s="5">
        <v>87841.782026000001</v>
      </c>
      <c r="M89" s="5">
        <v>88425.031686999995</v>
      </c>
      <c r="P89" s="7" t="s">
        <v>96</v>
      </c>
      <c r="Q89" s="2">
        <f t="shared" si="5"/>
        <v>15.848757000000001</v>
      </c>
      <c r="R89" s="2">
        <v>441.86623700000001</v>
      </c>
      <c r="U89" t="s">
        <v>96</v>
      </c>
      <c r="V89" s="2">
        <v>15.848757000000001</v>
      </c>
      <c r="W89" s="2">
        <v>441.86623700000001</v>
      </c>
      <c r="X89" s="2"/>
      <c r="Y89" t="s">
        <v>96</v>
      </c>
      <c r="Z89" s="2">
        <f>VLOOKUP(U89,'Dec18'!$A$2:$K$246,3,FALSE)</f>
        <v>15.848758999999999</v>
      </c>
      <c r="AA89" s="10">
        <f t="shared" si="6"/>
        <v>1.9999999985031991E-6</v>
      </c>
      <c r="AB89" s="2">
        <f>VLOOKUP(Y89,'Dec18'!$A$2:$K$246,8,FALSE)</f>
        <v>441.86624999999998</v>
      </c>
      <c r="AC89" s="10">
        <f t="shared" si="7"/>
        <v>1.2999999967178155E-5</v>
      </c>
    </row>
    <row r="90" spans="1:29" x14ac:dyDescent="0.25">
      <c r="A90" s="4" t="str">
        <f>VLOOKUP(C90,Jan19_NonTransboundary!$B$2:$D$465,3,FALSE)</f>
        <v>GGY</v>
      </c>
      <c r="B90" t="s">
        <v>259</v>
      </c>
      <c r="C90" t="s">
        <v>350</v>
      </c>
      <c r="D90">
        <f>VLOOKUP(C90,Jan19_NonTransboundary!$B$2:$F$465,5,FALSE)</f>
        <v>33.480134</v>
      </c>
      <c r="E90" t="str">
        <f>IFERROR(VLOOKUP(C90,Jan19_Transboundary!$D$2:$F$58,3,FALSE),"")</f>
        <v/>
      </c>
      <c r="F90">
        <f t="shared" si="4"/>
        <v>33.480134</v>
      </c>
      <c r="I90" s="7" t="s">
        <v>95</v>
      </c>
      <c r="J90" s="5"/>
      <c r="K90" s="5">
        <v>90957.833256999991</v>
      </c>
      <c r="L90" s="5">
        <v>1170.2018289999999</v>
      </c>
      <c r="M90" s="5">
        <v>92128.035085999989</v>
      </c>
      <c r="P90" s="7" t="s">
        <v>97</v>
      </c>
      <c r="Q90" s="2">
        <f t="shared" si="5"/>
        <v>10660.695471000001</v>
      </c>
      <c r="R90" s="2">
        <v>5667.9221879999996</v>
      </c>
      <c r="U90" t="s">
        <v>97</v>
      </c>
      <c r="V90" s="2">
        <v>10660.695471000001</v>
      </c>
      <c r="W90" s="2">
        <v>5667.9221879999996</v>
      </c>
      <c r="X90" s="2"/>
      <c r="Y90" t="s">
        <v>97</v>
      </c>
      <c r="Z90" s="2">
        <f>VLOOKUP(U90,'Dec18'!$A$2:$K$246,3,FALSE)</f>
        <v>10660.724914</v>
      </c>
      <c r="AA90" s="10">
        <f t="shared" si="6"/>
        <v>2.9442999999446329E-2</v>
      </c>
      <c r="AB90" s="2">
        <f>VLOOKUP(Y90,'Dec18'!$A$2:$K$246,8,FALSE)</f>
        <v>5667.9217829999998</v>
      </c>
      <c r="AC90" s="10">
        <f t="shared" si="7"/>
        <v>-4.0499999977328116E-4</v>
      </c>
    </row>
    <row r="91" spans="1:29" x14ac:dyDescent="0.25">
      <c r="A91" s="4" t="str">
        <f>VLOOKUP(C91,Jan19_NonTransboundary!$B$2:$D$465,3,FALSE)</f>
        <v>GHA</v>
      </c>
      <c r="B91" t="s">
        <v>259</v>
      </c>
      <c r="C91" t="s">
        <v>351</v>
      </c>
      <c r="D91">
        <f>VLOOKUP(C91,Jan19_NonTransboundary!$B$2:$F$465,5,FALSE)</f>
        <v>220.87734599999999</v>
      </c>
      <c r="E91" t="str">
        <f>IFERROR(VLOOKUP(C91,Jan19_Transboundary!$D$2:$F$58,3,FALSE),"")</f>
        <v/>
      </c>
      <c r="F91">
        <f t="shared" si="4"/>
        <v>220.87734599999999</v>
      </c>
      <c r="I91" s="7" t="s">
        <v>96</v>
      </c>
      <c r="J91" s="5"/>
      <c r="K91" s="5">
        <v>15.848757000000001</v>
      </c>
      <c r="L91" s="5">
        <v>441.86623700000001</v>
      </c>
      <c r="M91" s="5">
        <v>457.71499399999999</v>
      </c>
      <c r="P91" s="7" t="s">
        <v>98</v>
      </c>
      <c r="Q91" s="2">
        <f t="shared" si="5"/>
        <v>729.71464500000002</v>
      </c>
      <c r="R91" s="2">
        <v>5228.2311440000003</v>
      </c>
      <c r="U91" t="s">
        <v>98</v>
      </c>
      <c r="V91" s="2">
        <v>729.71464500000002</v>
      </c>
      <c r="W91" s="2">
        <v>5228.2311440000003</v>
      </c>
      <c r="X91" s="2"/>
      <c r="Y91" t="s">
        <v>98</v>
      </c>
      <c r="Z91" s="2">
        <f>VLOOKUP(U91,'Dec18'!$A$2:$K$246,3,FALSE)</f>
        <v>729.71484699999996</v>
      </c>
      <c r="AA91" s="10">
        <f t="shared" si="6"/>
        <v>2.0199999994474638E-4</v>
      </c>
      <c r="AB91" s="2">
        <f>VLOOKUP(Y91,'Dec18'!$A$2:$K$246,8,FALSE)</f>
        <v>5228.2311419999996</v>
      </c>
      <c r="AC91" s="10">
        <f t="shared" si="7"/>
        <v>-2.0000006770715117E-6</v>
      </c>
    </row>
    <row r="92" spans="1:29" x14ac:dyDescent="0.25">
      <c r="A92" s="4" t="str">
        <f>VLOOKUP(C92,Jan19_NonTransboundary!$B$2:$D$465,3,FALSE)</f>
        <v>GIB</v>
      </c>
      <c r="B92" t="s">
        <v>259</v>
      </c>
      <c r="C92" t="s">
        <v>352</v>
      </c>
      <c r="D92">
        <f>VLOOKUP(C92,Jan19_NonTransboundary!$B$2:$F$465,5,FALSE)</f>
        <v>54.748671999999999</v>
      </c>
      <c r="E92" t="str">
        <f>IFERROR(VLOOKUP(C92,Jan19_Transboundary!$D$2:$F$58,3,FALSE),"")</f>
        <v/>
      </c>
      <c r="F92">
        <f t="shared" si="4"/>
        <v>54.748671999999999</v>
      </c>
      <c r="I92" s="7" t="s">
        <v>97</v>
      </c>
      <c r="J92" s="5"/>
      <c r="K92" s="5">
        <v>10660.695471000001</v>
      </c>
      <c r="L92" s="5">
        <v>5667.9221879999996</v>
      </c>
      <c r="M92" s="5">
        <v>16328.617659</v>
      </c>
      <c r="P92" s="7" t="s">
        <v>99</v>
      </c>
      <c r="Q92" s="2">
        <f t="shared" si="5"/>
        <v>22325.733215</v>
      </c>
      <c r="R92" s="2">
        <v>46842.041215999998</v>
      </c>
      <c r="U92" t="s">
        <v>99</v>
      </c>
      <c r="V92" s="2">
        <v>22325.733215</v>
      </c>
      <c r="W92" s="2">
        <v>46842.041215999998</v>
      </c>
      <c r="X92" s="2"/>
      <c r="Y92" t="s">
        <v>99</v>
      </c>
      <c r="Z92" s="2">
        <f>VLOOKUP(U92,'Dec18'!$A$2:$K$246,3,FALSE)</f>
        <v>22326.025042000001</v>
      </c>
      <c r="AA92" s="10">
        <f t="shared" si="6"/>
        <v>0.29182700000092154</v>
      </c>
      <c r="AB92" s="2">
        <f>VLOOKUP(Y92,'Dec18'!$A$2:$K$246,8,FALSE)</f>
        <v>46842.054008999999</v>
      </c>
      <c r="AC92" s="10">
        <f t="shared" si="7"/>
        <v>1.2793000001693144E-2</v>
      </c>
    </row>
    <row r="93" spans="1:29" x14ac:dyDescent="0.25">
      <c r="A93" s="4" t="str">
        <f>VLOOKUP(C93,Jan19_NonTransboundary!$B$2:$D$465,3,FALSE)</f>
        <v>GIN</v>
      </c>
      <c r="B93" t="s">
        <v>259</v>
      </c>
      <c r="C93" t="s">
        <v>353</v>
      </c>
      <c r="D93">
        <f>VLOOKUP(C93,Jan19_NonTransboundary!$B$2:$F$465,5,FALSE)</f>
        <v>583.24966099999995</v>
      </c>
      <c r="E93" t="str">
        <f>IFERROR(VLOOKUP(C93,Jan19_Transboundary!$D$2:$F$58,3,FALSE),"")</f>
        <v/>
      </c>
      <c r="F93">
        <f t="shared" si="4"/>
        <v>583.24966099999995</v>
      </c>
      <c r="I93" s="7" t="s">
        <v>98</v>
      </c>
      <c r="J93" s="5"/>
      <c r="K93" s="5">
        <v>729.71464500000002</v>
      </c>
      <c r="L93" s="5">
        <v>5228.2311440000003</v>
      </c>
      <c r="M93" s="5">
        <v>5957.9457890000003</v>
      </c>
      <c r="P93" s="7" t="s">
        <v>100</v>
      </c>
      <c r="Q93" s="2">
        <f t="shared" si="5"/>
        <v>22.668258999999999</v>
      </c>
      <c r="R93" s="2">
        <v>36.525353000000003</v>
      </c>
      <c r="U93" t="s">
        <v>100</v>
      </c>
      <c r="V93" s="2">
        <v>22.668258999999999</v>
      </c>
      <c r="W93" s="2">
        <v>36.525353000000003</v>
      </c>
      <c r="X93" s="2"/>
      <c r="Y93" t="s">
        <v>100</v>
      </c>
      <c r="Z93" s="2">
        <f>VLOOKUP(U93,'Dec18'!$A$2:$K$246,3,FALSE)</f>
        <v>22.668296000000002</v>
      </c>
      <c r="AA93" s="10">
        <f t="shared" si="6"/>
        <v>3.700000000250725E-5</v>
      </c>
      <c r="AB93" s="2">
        <f>VLOOKUP(Y93,'Dec18'!$A$2:$K$246,8,FALSE)</f>
        <v>36.525371999999997</v>
      </c>
      <c r="AC93" s="10">
        <f t="shared" si="7"/>
        <v>1.8999999994662176E-5</v>
      </c>
    </row>
    <row r="94" spans="1:29" x14ac:dyDescent="0.25">
      <c r="A94" s="4" t="str">
        <f>VLOOKUP(C94,Jan19_NonTransboundary!$B$2:$D$465,3,FALSE)</f>
        <v>GLP</v>
      </c>
      <c r="B94" t="s">
        <v>259</v>
      </c>
      <c r="C94" t="s">
        <v>354</v>
      </c>
      <c r="D94">
        <f>VLOOKUP(C94,Jan19_NonTransboundary!$B$2:$F$465,5,FALSE)</f>
        <v>1351.313977</v>
      </c>
      <c r="E94">
        <f>IFERROR(VLOOKUP(C94,Jan19_Transboundary!$D$2:$F$58,3,FALSE),"")</f>
        <v>89606.519279999993</v>
      </c>
      <c r="F94">
        <f t="shared" si="4"/>
        <v>90957.833256999991</v>
      </c>
      <c r="I94" s="7" t="s">
        <v>99</v>
      </c>
      <c r="J94" s="5"/>
      <c r="K94" s="5">
        <v>22325.733215</v>
      </c>
      <c r="L94" s="5">
        <v>46842.041215999998</v>
      </c>
      <c r="M94" s="5">
        <v>69167.774430999998</v>
      </c>
      <c r="P94" s="7" t="s">
        <v>101</v>
      </c>
      <c r="Q94" s="2">
        <f t="shared" si="5"/>
        <v>102331.069374</v>
      </c>
      <c r="R94" s="2">
        <v>885646.92011299997</v>
      </c>
      <c r="U94" t="s">
        <v>101</v>
      </c>
      <c r="V94" s="2">
        <v>102331.069374</v>
      </c>
      <c r="W94" s="2">
        <v>885646.92011299997</v>
      </c>
      <c r="X94" s="2"/>
      <c r="Y94" t="s">
        <v>101</v>
      </c>
      <c r="Z94" s="2">
        <f>VLOOKUP(U94,'Dec18'!$A$2:$K$246,3,FALSE)</f>
        <v>102325.601127</v>
      </c>
      <c r="AA94" s="10">
        <f t="shared" si="6"/>
        <v>-5.4682469999970635</v>
      </c>
      <c r="AB94" s="2">
        <f>VLOOKUP(Y94,'Dec18'!$A$2:$K$246,8,FALSE)</f>
        <v>886455.3702</v>
      </c>
      <c r="AC94" s="10">
        <f t="shared" si="7"/>
        <v>808.45008700003382</v>
      </c>
    </row>
    <row r="95" spans="1:29" x14ac:dyDescent="0.25">
      <c r="A95" s="4" t="str">
        <f>VLOOKUP(C95,Jan19_NonTransboundary!$B$2:$D$465,3,FALSE)</f>
        <v>GMB</v>
      </c>
      <c r="B95" t="s">
        <v>259</v>
      </c>
      <c r="C95" t="s">
        <v>355</v>
      </c>
      <c r="D95">
        <f>VLOOKUP(C95,Jan19_NonTransboundary!$B$2:$F$465,5,FALSE)</f>
        <v>15.848757000000001</v>
      </c>
      <c r="E95" t="str">
        <f>IFERROR(VLOOKUP(C95,Jan19_Transboundary!$D$2:$F$58,3,FALSE),"")</f>
        <v/>
      </c>
      <c r="F95">
        <f t="shared" si="4"/>
        <v>15.848757000000001</v>
      </c>
      <c r="I95" s="7" t="s">
        <v>100</v>
      </c>
      <c r="J95" s="5"/>
      <c r="K95" s="5">
        <v>22.668258999999999</v>
      </c>
      <c r="L95" s="5">
        <v>36.525353000000003</v>
      </c>
      <c r="M95" s="5">
        <v>59.193612000000002</v>
      </c>
      <c r="P95" s="7" t="s">
        <v>102</v>
      </c>
      <c r="Q95" s="2">
        <f t="shared" si="5"/>
        <v>1065.170498</v>
      </c>
      <c r="R95" s="2">
        <v>22038.824915000001</v>
      </c>
      <c r="U95" t="s">
        <v>102</v>
      </c>
      <c r="V95" s="2">
        <v>1065.170498</v>
      </c>
      <c r="W95" s="2">
        <v>22038.824915000001</v>
      </c>
      <c r="X95" s="2"/>
      <c r="Y95" t="s">
        <v>102</v>
      </c>
      <c r="Z95" s="2">
        <f>VLOOKUP(U95,'Dec18'!$A$2:$K$246,3,FALSE)</f>
        <v>1065.1939829999999</v>
      </c>
      <c r="AA95" s="10">
        <f t="shared" si="6"/>
        <v>2.3484999999936917E-2</v>
      </c>
      <c r="AB95" s="2">
        <f>VLOOKUP(Y95,'Dec18'!$A$2:$K$246,8,FALSE)</f>
        <v>22038.643984999999</v>
      </c>
      <c r="AC95" s="10">
        <f t="shared" si="7"/>
        <v>-0.18093000000226311</v>
      </c>
    </row>
    <row r="96" spans="1:29" x14ac:dyDescent="0.25">
      <c r="A96" s="4" t="str">
        <f>VLOOKUP(C96,Jan19_NonTransboundary!$B$2:$D$465,3,FALSE)</f>
        <v>GNB</v>
      </c>
      <c r="B96" t="s">
        <v>259</v>
      </c>
      <c r="C96" t="s">
        <v>356</v>
      </c>
      <c r="D96">
        <f>VLOOKUP(C96,Jan19_NonTransboundary!$B$2:$F$465,5,FALSE)</f>
        <v>10660.695471000001</v>
      </c>
      <c r="E96" t="str">
        <f>IFERROR(VLOOKUP(C96,Jan19_Transboundary!$D$2:$F$58,3,FALSE),"")</f>
        <v/>
      </c>
      <c r="F96">
        <f t="shared" si="4"/>
        <v>10660.695471000001</v>
      </c>
      <c r="I96" s="7" t="s">
        <v>101</v>
      </c>
      <c r="J96" s="5"/>
      <c r="K96" s="5">
        <v>102331.069374</v>
      </c>
      <c r="L96" s="5">
        <v>885646.92011299997</v>
      </c>
      <c r="M96" s="5">
        <v>987977.98948699993</v>
      </c>
      <c r="P96" s="7" t="s">
        <v>103</v>
      </c>
      <c r="Q96" s="2">
        <f t="shared" si="5"/>
        <v>1365.5203220000001</v>
      </c>
      <c r="R96" s="2">
        <v>44030.259119000002</v>
      </c>
      <c r="U96" t="s">
        <v>103</v>
      </c>
      <c r="V96" s="2">
        <v>1365.5203220000001</v>
      </c>
      <c r="W96" s="2">
        <v>44030.259119000002</v>
      </c>
      <c r="X96" s="2"/>
      <c r="Y96" t="s">
        <v>103</v>
      </c>
      <c r="Z96" s="2">
        <f>VLOOKUP(U96,'Dec18'!$A$2:$K$246,3,FALSE)</f>
        <v>1362.334026</v>
      </c>
      <c r="AA96" s="10">
        <f t="shared" si="6"/>
        <v>-3.1862960000000839</v>
      </c>
      <c r="AB96" s="2">
        <f>VLOOKUP(Y96,'Dec18'!$A$2:$K$246,8,FALSE)</f>
        <v>43937.554785</v>
      </c>
      <c r="AC96" s="10">
        <f t="shared" si="7"/>
        <v>-92.704334000001836</v>
      </c>
    </row>
    <row r="97" spans="1:29" x14ac:dyDescent="0.25">
      <c r="A97" s="4" t="str">
        <f>VLOOKUP(C97,Jan19_NonTransboundary!$B$2:$D$465,3,FALSE)</f>
        <v>GNQ</v>
      </c>
      <c r="B97" t="s">
        <v>259</v>
      </c>
      <c r="C97" t="s">
        <v>357</v>
      </c>
      <c r="D97">
        <f>VLOOKUP(C97,Jan19_NonTransboundary!$B$2:$F$465,5,FALSE)</f>
        <v>729.71464500000002</v>
      </c>
      <c r="E97" t="str">
        <f>IFERROR(VLOOKUP(C97,Jan19_Transboundary!$D$2:$F$58,3,FALSE),"")</f>
        <v/>
      </c>
      <c r="F97">
        <f t="shared" si="4"/>
        <v>729.71464500000002</v>
      </c>
      <c r="I97" s="7" t="s">
        <v>102</v>
      </c>
      <c r="J97" s="5"/>
      <c r="K97" s="5">
        <v>1065.170498</v>
      </c>
      <c r="L97" s="5">
        <v>22038.824915000001</v>
      </c>
      <c r="M97" s="5">
        <v>23103.995413000001</v>
      </c>
      <c r="P97" s="7" t="s">
        <v>104</v>
      </c>
      <c r="Q97" s="2">
        <f t="shared" si="5"/>
        <v>18.364688000000001</v>
      </c>
      <c r="R97" s="2">
        <v>126.105992</v>
      </c>
      <c r="U97" t="s">
        <v>104</v>
      </c>
      <c r="V97" s="2">
        <v>18.364688000000001</v>
      </c>
      <c r="W97" s="2">
        <v>126.105992</v>
      </c>
      <c r="X97" s="2"/>
      <c r="Y97" t="s">
        <v>104</v>
      </c>
      <c r="Z97" s="2">
        <f>VLOOKUP(U97,'Dec18'!$A$2:$K$246,3,FALSE)</f>
        <v>18.36469</v>
      </c>
      <c r="AA97" s="10">
        <f t="shared" si="6"/>
        <v>1.9999999985031991E-6</v>
      </c>
      <c r="AB97" s="2">
        <f>VLOOKUP(Y97,'Dec18'!$A$2:$K$246,8,FALSE)</f>
        <v>126.105991</v>
      </c>
      <c r="AC97" s="10">
        <f t="shared" si="7"/>
        <v>-9.9999999747524271E-7</v>
      </c>
    </row>
    <row r="98" spans="1:29" x14ac:dyDescent="0.25">
      <c r="A98" s="4" t="str">
        <f>VLOOKUP(C98,Jan19_NonTransboundary!$B$2:$D$465,3,FALSE)</f>
        <v>GRC</v>
      </c>
      <c r="B98" t="s">
        <v>259</v>
      </c>
      <c r="C98" t="s">
        <v>358</v>
      </c>
      <c r="D98">
        <f>VLOOKUP(C98,Jan19_NonTransboundary!$B$2:$F$465,5,FALSE)</f>
        <v>22325.733215</v>
      </c>
      <c r="E98" t="str">
        <f>IFERROR(VLOOKUP(C98,Jan19_Transboundary!$D$2:$F$58,3,FALSE),"")</f>
        <v/>
      </c>
      <c r="F98">
        <f t="shared" si="4"/>
        <v>22325.733215</v>
      </c>
      <c r="I98" s="7" t="s">
        <v>103</v>
      </c>
      <c r="J98" s="5"/>
      <c r="K98" s="5">
        <v>1365.5203220000001</v>
      </c>
      <c r="L98" s="5">
        <v>44030.259119000002</v>
      </c>
      <c r="M98" s="5">
        <v>45395.779440999999</v>
      </c>
      <c r="P98" s="7" t="s">
        <v>105</v>
      </c>
      <c r="Q98" s="2">
        <f t="shared" si="5"/>
        <v>17.404505</v>
      </c>
      <c r="R98" s="2">
        <v>18453.595719000001</v>
      </c>
      <c r="U98" t="s">
        <v>105</v>
      </c>
      <c r="V98" s="2">
        <v>17.404505</v>
      </c>
      <c r="W98" s="2">
        <v>18453.595719000001</v>
      </c>
      <c r="X98" s="2"/>
      <c r="Y98" t="s">
        <v>105</v>
      </c>
      <c r="Z98" s="2">
        <f>VLOOKUP(U98,'Dec18'!$A$2:$K$246,3,FALSE)</f>
        <v>17.404509000000001</v>
      </c>
      <c r="AA98" s="10">
        <f t="shared" si="6"/>
        <v>4.0000000005591119E-6</v>
      </c>
      <c r="AB98" s="2">
        <f>VLOOKUP(Y98,'Dec18'!$A$2:$K$246,8,FALSE)</f>
        <v>18453.595703999999</v>
      </c>
      <c r="AC98" s="10">
        <f t="shared" si="7"/>
        <v>-1.5000001440057531E-5</v>
      </c>
    </row>
    <row r="99" spans="1:29" x14ac:dyDescent="0.25">
      <c r="A99" s="4" t="str">
        <f>VLOOKUP(C99,Jan19_NonTransboundary!$B$2:$D$465,3,FALSE)</f>
        <v>GRD</v>
      </c>
      <c r="B99" t="s">
        <v>259</v>
      </c>
      <c r="C99" t="s">
        <v>359</v>
      </c>
      <c r="D99">
        <f>VLOOKUP(C99,Jan19_NonTransboundary!$B$2:$F$465,5,FALSE)</f>
        <v>22.668258999999999</v>
      </c>
      <c r="E99" t="str">
        <f>IFERROR(VLOOKUP(C99,Jan19_Transboundary!$D$2:$F$58,3,FALSE),"")</f>
        <v/>
      </c>
      <c r="F99">
        <f t="shared" si="4"/>
        <v>22.668258999999999</v>
      </c>
      <c r="I99" s="7" t="s">
        <v>104</v>
      </c>
      <c r="J99" s="5"/>
      <c r="K99" s="5">
        <v>18.364688000000001</v>
      </c>
      <c r="L99" s="5">
        <v>126.105992</v>
      </c>
      <c r="M99" s="5">
        <v>144.47068000000002</v>
      </c>
      <c r="P99" s="7" t="s">
        <v>106</v>
      </c>
      <c r="Q99" s="2">
        <f t="shared" si="5"/>
        <v>77.634647999999999</v>
      </c>
      <c r="R99" s="2">
        <v>461.75894</v>
      </c>
      <c r="U99" t="s">
        <v>106</v>
      </c>
      <c r="V99" s="2">
        <v>77.634647999999999</v>
      </c>
      <c r="W99" s="2">
        <v>461.75894</v>
      </c>
      <c r="X99" s="2"/>
      <c r="Y99" t="s">
        <v>106</v>
      </c>
      <c r="Z99" s="2">
        <f>VLOOKUP(U99,'Dec18'!$A$2:$K$246,3,FALSE)</f>
        <v>77.634658999999999</v>
      </c>
      <c r="AA99" s="10">
        <f t="shared" si="6"/>
        <v>1.1000000000649379E-5</v>
      </c>
      <c r="AB99" s="2">
        <f>VLOOKUP(Y99,'Dec18'!$A$2:$K$246,8,FALSE)</f>
        <v>461.75892299999998</v>
      </c>
      <c r="AC99" s="10">
        <f t="shared" si="7"/>
        <v>-1.7000000013922545E-5</v>
      </c>
    </row>
    <row r="100" spans="1:29" x14ac:dyDescent="0.25">
      <c r="A100" s="4" t="str">
        <f>VLOOKUP(C100,Jan19_NonTransboundary!$B$2:$D$465,3,FALSE)</f>
        <v>GRL</v>
      </c>
      <c r="B100" t="s">
        <v>259</v>
      </c>
      <c r="C100" t="s">
        <v>360</v>
      </c>
      <c r="D100">
        <f>VLOOKUP(C100,Jan19_NonTransboundary!$B$2:$F$465,5,FALSE)</f>
        <v>102331.069374</v>
      </c>
      <c r="E100" t="str">
        <f>IFERROR(VLOOKUP(C100,Jan19_Transboundary!$D$2:$F$58,3,FALSE),"")</f>
        <v/>
      </c>
      <c r="F100">
        <f t="shared" si="4"/>
        <v>102331.069374</v>
      </c>
      <c r="I100" s="7" t="s">
        <v>105</v>
      </c>
      <c r="J100" s="5"/>
      <c r="K100" s="5">
        <v>17.404505</v>
      </c>
      <c r="L100" s="5">
        <v>18453.595719000001</v>
      </c>
      <c r="M100" s="5">
        <v>18471.000223999999</v>
      </c>
      <c r="P100" s="7" t="s">
        <v>107</v>
      </c>
      <c r="Q100" s="2">
        <f t="shared" si="5"/>
        <v>70453.526487999989</v>
      </c>
      <c r="R100" s="2">
        <v>391.19890400000003</v>
      </c>
      <c r="U100" t="s">
        <v>107</v>
      </c>
      <c r="V100" s="2">
        <v>70453.526487999989</v>
      </c>
      <c r="W100" s="2">
        <v>391.19890400000003</v>
      </c>
      <c r="X100" s="2"/>
      <c r="Y100" t="s">
        <v>107</v>
      </c>
      <c r="Z100" s="2">
        <f>VLOOKUP(U100,'Dec18'!$A$2:$K$246,3,FALSE)</f>
        <v>70453.528815999991</v>
      </c>
      <c r="AA100" s="10">
        <f t="shared" si="6"/>
        <v>2.3280000023078173E-3</v>
      </c>
      <c r="AB100" s="2">
        <f>VLOOKUP(Y100,'Dec18'!$A$2:$K$246,8,FALSE)</f>
        <v>391.19890400000003</v>
      </c>
      <c r="AC100" s="10">
        <f t="shared" si="7"/>
        <v>0</v>
      </c>
    </row>
    <row r="101" spans="1:29" x14ac:dyDescent="0.25">
      <c r="A101" s="4" t="str">
        <f>VLOOKUP(C101,Jan19_NonTransboundary!$B$2:$D$465,3,FALSE)</f>
        <v>GTM</v>
      </c>
      <c r="B101" t="s">
        <v>259</v>
      </c>
      <c r="C101" t="s">
        <v>361</v>
      </c>
      <c r="D101">
        <f>VLOOKUP(C101,Jan19_NonTransboundary!$B$2:$F$465,5,FALSE)</f>
        <v>1065.170498</v>
      </c>
      <c r="E101" t="str">
        <f>IFERROR(VLOOKUP(C101,Jan19_Transboundary!$D$2:$F$58,3,FALSE),"")</f>
        <v/>
      </c>
      <c r="F101">
        <f t="shared" si="4"/>
        <v>1065.170498</v>
      </c>
      <c r="I101" s="7" t="s">
        <v>106</v>
      </c>
      <c r="J101" s="5"/>
      <c r="K101" s="5">
        <v>77.634647999999999</v>
      </c>
      <c r="L101" s="5">
        <v>461.75894</v>
      </c>
      <c r="M101" s="5">
        <v>539.39358800000002</v>
      </c>
      <c r="P101" s="7" t="s">
        <v>108</v>
      </c>
      <c r="Q101" s="2">
        <f t="shared" si="5"/>
        <v>9144.3415989999994</v>
      </c>
      <c r="R101" s="2">
        <v>27060.295288000001</v>
      </c>
      <c r="U101" t="s">
        <v>108</v>
      </c>
      <c r="V101" s="2">
        <v>9144.3415989999994</v>
      </c>
      <c r="W101" s="2">
        <v>27060.295288000001</v>
      </c>
      <c r="X101" s="2"/>
      <c r="Y101" t="s">
        <v>108</v>
      </c>
      <c r="Z101" s="2">
        <f>VLOOKUP(U101,'Dec18'!$A$2:$K$246,3,FALSE)</f>
        <v>9144.3431729999993</v>
      </c>
      <c r="AA101" s="10">
        <f t="shared" si="6"/>
        <v>1.5739999998913845E-3</v>
      </c>
      <c r="AB101" s="2">
        <f>VLOOKUP(Y101,'Dec18'!$A$2:$K$246,8,FALSE)</f>
        <v>27060.296249999999</v>
      </c>
      <c r="AC101" s="10">
        <f t="shared" si="7"/>
        <v>9.6199999825330451E-4</v>
      </c>
    </row>
    <row r="102" spans="1:29" x14ac:dyDescent="0.25">
      <c r="A102" s="4" t="str">
        <f>VLOOKUP(C102,Jan19_NonTransboundary!$B$2:$D$465,3,FALSE)</f>
        <v>GUF</v>
      </c>
      <c r="B102" t="s">
        <v>259</v>
      </c>
      <c r="C102" t="s">
        <v>362</v>
      </c>
      <c r="D102">
        <f>VLOOKUP(C102,Jan19_NonTransboundary!$B$2:$F$465,5,FALSE)</f>
        <v>1365.5203220000001</v>
      </c>
      <c r="E102" t="str">
        <f>IFERROR(VLOOKUP(C102,Jan19_Transboundary!$D$2:$F$58,3,FALSE),"")</f>
        <v/>
      </c>
      <c r="F102">
        <f t="shared" si="4"/>
        <v>1365.5203220000001</v>
      </c>
      <c r="I102" s="7" t="s">
        <v>107</v>
      </c>
      <c r="J102" s="5">
        <v>67.143463999999994</v>
      </c>
      <c r="K102" s="5">
        <v>70386.383023999995</v>
      </c>
      <c r="L102" s="5">
        <v>391.19890400000003</v>
      </c>
      <c r="M102" s="5">
        <v>70844.725391999993</v>
      </c>
      <c r="P102" s="7" t="s">
        <v>109</v>
      </c>
      <c r="Q102" s="2">
        <f t="shared" si="5"/>
        <v>4737.0571129999998</v>
      </c>
      <c r="R102" s="2">
        <v>21752.317082000001</v>
      </c>
      <c r="U102" t="s">
        <v>109</v>
      </c>
      <c r="V102" s="2">
        <v>4737.0571129999998</v>
      </c>
      <c r="W102" s="2">
        <v>21752.317082000001</v>
      </c>
      <c r="X102" s="2"/>
      <c r="Y102" t="s">
        <v>109</v>
      </c>
      <c r="Z102" s="2">
        <f>VLOOKUP(U102,'Dec18'!$A$2:$K$246,3,FALSE)</f>
        <v>4737.0565109999998</v>
      </c>
      <c r="AA102" s="10">
        <f t="shared" si="6"/>
        <v>-6.0200000007171184E-4</v>
      </c>
      <c r="AB102" s="2">
        <f>VLOOKUP(Y102,'Dec18'!$A$2:$K$246,8,FALSE)</f>
        <v>21749.440091</v>
      </c>
      <c r="AC102" s="10">
        <f t="shared" si="7"/>
        <v>-2.8769910000009986</v>
      </c>
    </row>
    <row r="103" spans="1:29" x14ac:dyDescent="0.25">
      <c r="A103" s="4" t="str">
        <f>VLOOKUP(C103,Jan19_NonTransboundary!$B$2:$D$465,3,FALSE)</f>
        <v>GUM</v>
      </c>
      <c r="B103" t="s">
        <v>259</v>
      </c>
      <c r="C103" t="s">
        <v>363</v>
      </c>
      <c r="D103">
        <f>VLOOKUP(C103,Jan19_NonTransboundary!$B$2:$F$465,5,FALSE)</f>
        <v>18.364688000000001</v>
      </c>
      <c r="E103" t="str">
        <f>IFERROR(VLOOKUP(C103,Jan19_Transboundary!$D$2:$F$58,3,FALSE),"")</f>
        <v/>
      </c>
      <c r="F103">
        <f t="shared" si="4"/>
        <v>18.364688000000001</v>
      </c>
      <c r="I103" s="7" t="s">
        <v>108</v>
      </c>
      <c r="J103" s="5"/>
      <c r="K103" s="5">
        <v>9144.3415989999994</v>
      </c>
      <c r="L103" s="5">
        <v>27060.295288000001</v>
      </c>
      <c r="M103" s="5">
        <v>36204.636887000001</v>
      </c>
      <c r="P103" s="7" t="s">
        <v>110</v>
      </c>
      <c r="Q103" s="2">
        <f t="shared" si="5"/>
        <v>0</v>
      </c>
      <c r="R103" s="2">
        <v>534.07766600000002</v>
      </c>
      <c r="U103" t="s">
        <v>110</v>
      </c>
      <c r="V103" s="2">
        <v>0</v>
      </c>
      <c r="W103" s="2">
        <v>534.07766600000002</v>
      </c>
      <c r="X103" s="2"/>
      <c r="Y103" t="s">
        <v>110</v>
      </c>
      <c r="Z103" s="2">
        <f>VLOOKUP(U103,'Dec18'!$A$2:$K$246,3,FALSE)</f>
        <v>0</v>
      </c>
      <c r="AA103" s="10">
        <f t="shared" si="6"/>
        <v>0</v>
      </c>
      <c r="AB103" s="2">
        <f>VLOOKUP(Y103,'Dec18'!$A$2:$K$246,8,FALSE)</f>
        <v>534.07766500000002</v>
      </c>
      <c r="AC103" s="10">
        <f t="shared" si="7"/>
        <v>-9.9999999747524271E-7</v>
      </c>
    </row>
    <row r="104" spans="1:29" x14ac:dyDescent="0.25">
      <c r="A104" s="4" t="str">
        <f>VLOOKUP(C104,Jan19_NonTransboundary!$B$2:$D$465,3,FALSE)</f>
        <v>GUY</v>
      </c>
      <c r="B104" t="s">
        <v>259</v>
      </c>
      <c r="C104" t="s">
        <v>364</v>
      </c>
      <c r="D104">
        <f>VLOOKUP(C104,Jan19_NonTransboundary!$B$2:$F$465,5,FALSE)</f>
        <v>17.404505</v>
      </c>
      <c r="E104" t="str">
        <f>IFERROR(VLOOKUP(C104,Jan19_Transboundary!$D$2:$F$58,3,FALSE),"")</f>
        <v/>
      </c>
      <c r="F104">
        <f t="shared" si="4"/>
        <v>17.404505</v>
      </c>
      <c r="I104" s="7" t="s">
        <v>109</v>
      </c>
      <c r="J104" s="5"/>
      <c r="K104" s="5">
        <v>4737.0571129999998</v>
      </c>
      <c r="L104" s="5">
        <v>21752.317082000001</v>
      </c>
      <c r="M104" s="5">
        <v>26489.374195</v>
      </c>
      <c r="P104" s="7" t="s">
        <v>111</v>
      </c>
      <c r="Q104" s="2">
        <f t="shared" si="5"/>
        <v>0</v>
      </c>
      <c r="R104" s="2">
        <v>21049.061388999999</v>
      </c>
      <c r="U104" t="s">
        <v>111</v>
      </c>
      <c r="V104" s="2">
        <v>0</v>
      </c>
      <c r="W104" s="2">
        <v>21049.061388999999</v>
      </c>
      <c r="X104" s="2"/>
      <c r="Y104" t="s">
        <v>111</v>
      </c>
      <c r="Z104" s="2">
        <f>VLOOKUP(U104,'Dec18'!$A$2:$K$246,3,FALSE)</f>
        <v>0</v>
      </c>
      <c r="AA104" s="10">
        <f t="shared" si="6"/>
        <v>0</v>
      </c>
      <c r="AB104" s="2">
        <f>VLOOKUP(Y104,'Dec18'!$A$2:$K$246,8,FALSE)</f>
        <v>21047.919456</v>
      </c>
      <c r="AC104" s="10">
        <f t="shared" si="7"/>
        <v>-1.1419329999989714</v>
      </c>
    </row>
    <row r="105" spans="1:29" x14ac:dyDescent="0.25">
      <c r="A105" s="4" t="str">
        <f>VLOOKUP(C105,Jan19_NonTransboundary!$B$2:$D$465,3,FALSE)</f>
        <v>HKG</v>
      </c>
      <c r="B105" t="s">
        <v>259</v>
      </c>
      <c r="C105" t="s">
        <v>365</v>
      </c>
      <c r="D105">
        <f>VLOOKUP(C105,Jan19_NonTransboundary!$B$2:$F$465,5,FALSE)</f>
        <v>77.634647999999999</v>
      </c>
      <c r="E105" t="str">
        <f>IFERROR(VLOOKUP(C105,Jan19_Transboundary!$D$2:$F$58,3,FALSE),"")</f>
        <v/>
      </c>
      <c r="F105">
        <f t="shared" si="4"/>
        <v>77.634647999999999</v>
      </c>
      <c r="I105" s="7" t="s">
        <v>110</v>
      </c>
      <c r="J105" s="5"/>
      <c r="K105" s="5"/>
      <c r="L105" s="5">
        <v>534.07766600000002</v>
      </c>
      <c r="M105" s="5">
        <v>534.07766600000002</v>
      </c>
      <c r="P105" s="7" t="s">
        <v>112</v>
      </c>
      <c r="Q105" s="2">
        <f t="shared" si="5"/>
        <v>181849.207926</v>
      </c>
      <c r="R105" s="2">
        <v>231945.55049699999</v>
      </c>
      <c r="U105" t="s">
        <v>112</v>
      </c>
      <c r="V105" s="2">
        <v>181849.207926</v>
      </c>
      <c r="W105" s="2">
        <v>231945.55049699999</v>
      </c>
      <c r="X105" s="2"/>
      <c r="Y105" t="s">
        <v>112</v>
      </c>
      <c r="Z105" s="2">
        <f>VLOOKUP(U105,'Dec18'!$A$2:$K$246,3,FALSE)</f>
        <v>181848.68455500001</v>
      </c>
      <c r="AA105" s="10">
        <f t="shared" si="6"/>
        <v>-0.52337099998840131</v>
      </c>
      <c r="AB105" s="2">
        <f>VLOOKUP(Y105,'Dec18'!$A$2:$K$246,8,FALSE)</f>
        <v>231945.68762099999</v>
      </c>
      <c r="AC105" s="10">
        <f t="shared" si="7"/>
        <v>0.13712400000076741</v>
      </c>
    </row>
    <row r="106" spans="1:29" x14ac:dyDescent="0.25">
      <c r="A106" s="4" t="str">
        <f>VLOOKUP(C106,Jan19_NonTransboundary!$B$2:$D$465,3,FALSE)</f>
        <v>HMD</v>
      </c>
      <c r="B106" t="s">
        <v>259</v>
      </c>
      <c r="C106" t="s">
        <v>366</v>
      </c>
      <c r="D106">
        <f>VLOOKUP(C106,Jan19_NonTransboundary!$B$2:$F$465,5,FALSE)</f>
        <v>70386.383023999995</v>
      </c>
      <c r="E106" t="str">
        <f>IFERROR(VLOOKUP(C106,Jan19_Transboundary!$D$2:$F$58,3,FALSE),"")</f>
        <v/>
      </c>
      <c r="F106">
        <f t="shared" si="4"/>
        <v>70386.383023999995</v>
      </c>
      <c r="I106" s="7" t="s">
        <v>111</v>
      </c>
      <c r="J106" s="5"/>
      <c r="K106" s="5"/>
      <c r="L106" s="5">
        <v>21049.061388999999</v>
      </c>
      <c r="M106" s="5">
        <v>21049.061388999999</v>
      </c>
      <c r="P106" s="7" t="s">
        <v>113</v>
      </c>
      <c r="Q106" s="2">
        <f t="shared" si="5"/>
        <v>419.42245400000002</v>
      </c>
      <c r="R106" s="2">
        <v>31.751353000000002</v>
      </c>
      <c r="U106" t="s">
        <v>113</v>
      </c>
      <c r="V106" s="2">
        <v>419.42245400000002</v>
      </c>
      <c r="W106" s="2">
        <v>31.751353000000002</v>
      </c>
      <c r="X106" s="2"/>
      <c r="Y106" t="s">
        <v>113</v>
      </c>
      <c r="Z106" s="2">
        <f>VLOOKUP(U106,'Dec18'!$A$2:$K$246,3,FALSE)</f>
        <v>419.42287599999997</v>
      </c>
      <c r="AA106" s="10">
        <f t="shared" si="6"/>
        <v>4.2199999995773396E-4</v>
      </c>
      <c r="AB106" s="2">
        <f>VLOOKUP(Y106,'Dec18'!$A$2:$K$246,8,FALSE)</f>
        <v>31.751404000000001</v>
      </c>
      <c r="AC106" s="10">
        <f t="shared" si="7"/>
        <v>5.0999999999135071E-5</v>
      </c>
    </row>
    <row r="107" spans="1:29" x14ac:dyDescent="0.25">
      <c r="A107" s="4" t="str">
        <f>VLOOKUP(C107,Jan19_NonTransboundary!$B$2:$D$465,3,FALSE)</f>
        <v>HND</v>
      </c>
      <c r="B107" t="s">
        <v>259</v>
      </c>
      <c r="C107" t="s">
        <v>367</v>
      </c>
      <c r="D107">
        <f>VLOOKUP(C107,Jan19_NonTransboundary!$B$2:$F$465,5,FALSE)</f>
        <v>9144.3415989999994</v>
      </c>
      <c r="E107" t="str">
        <f>IFERROR(VLOOKUP(C107,Jan19_Transboundary!$D$2:$F$58,3,FALSE),"")</f>
        <v/>
      </c>
      <c r="F107">
        <f t="shared" si="4"/>
        <v>9144.3415989999994</v>
      </c>
      <c r="I107" s="7" t="s">
        <v>112</v>
      </c>
      <c r="J107" s="5"/>
      <c r="K107" s="5">
        <v>181849.207926</v>
      </c>
      <c r="L107" s="5">
        <v>231945.55049699999</v>
      </c>
      <c r="M107" s="5">
        <v>413794.75842299999</v>
      </c>
      <c r="P107" s="7" t="s">
        <v>114</v>
      </c>
      <c r="Q107" s="2">
        <f t="shared" si="5"/>
        <v>3928.3221669999998</v>
      </c>
      <c r="R107" s="2">
        <v>182646.69617800001</v>
      </c>
      <c r="U107" t="s">
        <v>114</v>
      </c>
      <c r="V107" s="2">
        <v>3928.3221669999998</v>
      </c>
      <c r="W107" s="2">
        <v>182646.69617800001</v>
      </c>
      <c r="X107" s="2"/>
      <c r="Y107" t="s">
        <v>114</v>
      </c>
      <c r="Z107" s="2">
        <f>VLOOKUP(U107,'Dec18'!$A$2:$K$246,3,FALSE)</f>
        <v>3928.3273650000001</v>
      </c>
      <c r="AA107" s="10">
        <f t="shared" si="6"/>
        <v>5.1980000002913584E-3</v>
      </c>
      <c r="AB107" s="2">
        <f>VLOOKUP(Y107,'Dec18'!$A$2:$K$246,8,FALSE)</f>
        <v>182646.70389999999</v>
      </c>
      <c r="AC107" s="10">
        <f t="shared" si="7"/>
        <v>7.7219999802764505E-3</v>
      </c>
    </row>
    <row r="108" spans="1:29" x14ac:dyDescent="0.25">
      <c r="A108" s="4" t="str">
        <f>VLOOKUP(C108,Jan19_NonTransboundary!$B$2:$D$465,3,FALSE)</f>
        <v>HRV</v>
      </c>
      <c r="B108" t="s">
        <v>259</v>
      </c>
      <c r="C108" t="s">
        <v>368</v>
      </c>
      <c r="D108">
        <f>VLOOKUP(C108,Jan19_NonTransboundary!$B$2:$F$465,5,FALSE)</f>
        <v>4737.0571129999998</v>
      </c>
      <c r="E108" t="str">
        <f>IFERROR(VLOOKUP(C108,Jan19_Transboundary!$D$2:$F$58,3,FALSE),"")</f>
        <v/>
      </c>
      <c r="F108">
        <f t="shared" si="4"/>
        <v>4737.0571129999998</v>
      </c>
      <c r="I108" s="7" t="s">
        <v>113</v>
      </c>
      <c r="J108" s="5"/>
      <c r="K108" s="5">
        <v>419.42245400000002</v>
      </c>
      <c r="L108" s="5">
        <v>31.751353000000002</v>
      </c>
      <c r="M108" s="5">
        <v>451.17380700000001</v>
      </c>
      <c r="P108" s="7" t="s">
        <v>115</v>
      </c>
      <c r="Q108" s="2">
        <f t="shared" si="5"/>
        <v>642270.58509300009</v>
      </c>
      <c r="R108" s="2">
        <v>68.952845999999994</v>
      </c>
      <c r="U108" t="s">
        <v>115</v>
      </c>
      <c r="V108" s="2">
        <v>642270.58509300009</v>
      </c>
      <c r="W108" s="2">
        <v>68.952845999999994</v>
      </c>
      <c r="X108" s="2"/>
      <c r="Y108" t="s">
        <v>115</v>
      </c>
      <c r="Z108" s="2">
        <f>VLOOKUP(U108,'Dec18'!$A$2:$K$246,3,FALSE)</f>
        <v>642270.87318500003</v>
      </c>
      <c r="AA108" s="10">
        <f t="shared" si="6"/>
        <v>0.28809199994429946</v>
      </c>
      <c r="AB108" s="2">
        <f>VLOOKUP(Y108,'Dec18'!$A$2:$K$246,8,FALSE)</f>
        <v>68.952845999999994</v>
      </c>
      <c r="AC108" s="10">
        <f t="shared" si="7"/>
        <v>0</v>
      </c>
    </row>
    <row r="109" spans="1:29" x14ac:dyDescent="0.25">
      <c r="A109" s="4" t="str">
        <f>VLOOKUP(C109,Jan19_NonTransboundary!$B$2:$D$465,3,FALSE)</f>
        <v>IDN</v>
      </c>
      <c r="B109" t="s">
        <v>259</v>
      </c>
      <c r="C109" t="s">
        <v>369</v>
      </c>
      <c r="D109">
        <f>VLOOKUP(C109,Jan19_NonTransboundary!$B$2:$F$465,5,FALSE)</f>
        <v>181849.207926</v>
      </c>
      <c r="E109" t="str">
        <f>IFERROR(VLOOKUP(C109,Jan19_Transboundary!$D$2:$F$58,3,FALSE),"")</f>
        <v/>
      </c>
      <c r="F109">
        <f t="shared" si="4"/>
        <v>181849.207926</v>
      </c>
      <c r="I109" s="7" t="s">
        <v>114</v>
      </c>
      <c r="J109" s="5"/>
      <c r="K109" s="5">
        <v>3928.3221669999998</v>
      </c>
      <c r="L109" s="5">
        <v>182646.69617800001</v>
      </c>
      <c r="M109" s="5">
        <v>186575.01834500002</v>
      </c>
      <c r="P109" s="7" t="s">
        <v>116</v>
      </c>
      <c r="Q109" s="2">
        <f t="shared" si="5"/>
        <v>9945.328458</v>
      </c>
      <c r="R109" s="2">
        <v>10127.422763</v>
      </c>
      <c r="U109" t="s">
        <v>116</v>
      </c>
      <c r="V109" s="2">
        <v>9945.328458</v>
      </c>
      <c r="W109" s="2">
        <v>10127.422763</v>
      </c>
      <c r="X109" s="2"/>
      <c r="Y109" t="s">
        <v>116</v>
      </c>
      <c r="Z109" s="2">
        <f>VLOOKUP(U109,'Dec18'!$A$2:$K$246,3,FALSE)</f>
        <v>9944.9865310000005</v>
      </c>
      <c r="AA109" s="10">
        <f t="shared" si="6"/>
        <v>-0.34192699999948672</v>
      </c>
      <c r="AB109" s="2">
        <f>VLOOKUP(Y109,'Dec18'!$A$2:$K$246,8,FALSE)</f>
        <v>10127.422560000001</v>
      </c>
      <c r="AC109" s="10">
        <f t="shared" si="7"/>
        <v>-2.0299999960116111E-4</v>
      </c>
    </row>
    <row r="110" spans="1:29" x14ac:dyDescent="0.25">
      <c r="A110" s="4" t="str">
        <f>VLOOKUP(C110,Jan19_NonTransboundary!$B$2:$D$465,3,FALSE)</f>
        <v>IMN</v>
      </c>
      <c r="B110" t="s">
        <v>259</v>
      </c>
      <c r="C110" t="s">
        <v>370</v>
      </c>
      <c r="D110">
        <f>VLOOKUP(C110,Jan19_NonTransboundary!$B$2:$F$465,5,FALSE)</f>
        <v>419.42245400000002</v>
      </c>
      <c r="E110" t="str">
        <f>IFERROR(VLOOKUP(C110,Jan19_Transboundary!$D$2:$F$58,3,FALSE),"")</f>
        <v/>
      </c>
      <c r="F110">
        <f t="shared" si="4"/>
        <v>419.42245400000002</v>
      </c>
      <c r="I110" s="7" t="s">
        <v>115</v>
      </c>
      <c r="J110" s="5">
        <v>1008.8595780000001</v>
      </c>
      <c r="K110" s="5">
        <v>641261.72551500006</v>
      </c>
      <c r="L110" s="5">
        <v>68.952845999999994</v>
      </c>
      <c r="M110" s="5">
        <v>642339.53793900006</v>
      </c>
      <c r="P110" s="7" t="s">
        <v>117</v>
      </c>
      <c r="Q110" s="2">
        <f t="shared" si="5"/>
        <v>1808.6477769999999</v>
      </c>
      <c r="R110" s="2">
        <v>140225.76259299999</v>
      </c>
      <c r="U110" t="s">
        <v>117</v>
      </c>
      <c r="V110" s="2">
        <v>1808.6477769999999</v>
      </c>
      <c r="W110" s="2">
        <v>140225.76259299999</v>
      </c>
      <c r="X110" s="2"/>
      <c r="Y110" t="s">
        <v>117</v>
      </c>
      <c r="Z110" s="2">
        <f>VLOOKUP(U110,'Dec18'!$A$2:$K$246,3,FALSE)</f>
        <v>1808.644137</v>
      </c>
      <c r="AA110" s="10">
        <f t="shared" si="6"/>
        <v>-3.6399999999048305E-3</v>
      </c>
      <c r="AB110" s="2">
        <f>VLOOKUP(Y110,'Dec18'!$A$2:$K$246,8,FALSE)</f>
        <v>140225.778062</v>
      </c>
      <c r="AC110" s="10">
        <f t="shared" si="7"/>
        <v>1.5469000005396083E-2</v>
      </c>
    </row>
    <row r="111" spans="1:29" x14ac:dyDescent="0.25">
      <c r="A111" s="4" t="str">
        <f>VLOOKUP(C111,Jan19_NonTransboundary!$B$2:$D$465,3,FALSE)</f>
        <v>IND</v>
      </c>
      <c r="B111" t="s">
        <v>259</v>
      </c>
      <c r="C111" t="s">
        <v>371</v>
      </c>
      <c r="D111">
        <f>VLOOKUP(C111,Jan19_NonTransboundary!$B$2:$F$465,5,FALSE)</f>
        <v>3928.3221669999998</v>
      </c>
      <c r="E111" t="str">
        <f>IFERROR(VLOOKUP(C111,Jan19_Transboundary!$D$2:$F$58,3,FALSE),"")</f>
        <v/>
      </c>
      <c r="F111">
        <f t="shared" si="4"/>
        <v>3928.3221669999998</v>
      </c>
      <c r="I111" s="7" t="s">
        <v>116</v>
      </c>
      <c r="J111" s="5"/>
      <c r="K111" s="5">
        <v>9945.328458</v>
      </c>
      <c r="L111" s="5">
        <v>10127.422763</v>
      </c>
      <c r="M111" s="5">
        <v>20072.751220999999</v>
      </c>
      <c r="P111" s="7" t="s">
        <v>118</v>
      </c>
      <c r="Q111" s="2">
        <f t="shared" si="5"/>
        <v>0</v>
      </c>
      <c r="R111" s="2">
        <v>6713.7158429999999</v>
      </c>
      <c r="U111" t="s">
        <v>118</v>
      </c>
      <c r="V111" s="2">
        <v>0</v>
      </c>
      <c r="W111" s="2">
        <v>6713.7158429999999</v>
      </c>
      <c r="X111" s="2"/>
      <c r="Y111" t="s">
        <v>118</v>
      </c>
      <c r="Z111" s="2">
        <f>VLOOKUP(U111,'Dec18'!$A$2:$K$246,3,FALSE)</f>
        <v>0</v>
      </c>
      <c r="AA111" s="10">
        <f t="shared" si="6"/>
        <v>0</v>
      </c>
      <c r="AB111" s="2">
        <f>VLOOKUP(Y111,'Dec18'!$A$2:$K$246,8,FALSE)</f>
        <v>6713.7460220000003</v>
      </c>
      <c r="AC111" s="10">
        <f t="shared" si="7"/>
        <v>3.0179000000316591E-2</v>
      </c>
    </row>
    <row r="112" spans="1:29" x14ac:dyDescent="0.25">
      <c r="A112" s="4" t="str">
        <f>VLOOKUP(C112,Jan19_NonTransboundary!$B$2:$D$465,3,FALSE)</f>
        <v>IOT</v>
      </c>
      <c r="B112" t="s">
        <v>259</v>
      </c>
      <c r="C112" t="s">
        <v>372</v>
      </c>
      <c r="D112">
        <f>VLOOKUP(C112,Jan19_NonTransboundary!$B$2:$F$465,5,FALSE)</f>
        <v>641261.72551500006</v>
      </c>
      <c r="E112" t="str">
        <f>IFERROR(VLOOKUP(C112,Jan19_Transboundary!$D$2:$F$58,3,FALSE),"")</f>
        <v/>
      </c>
      <c r="F112">
        <f t="shared" si="4"/>
        <v>641261.72551500006</v>
      </c>
      <c r="I112" s="7" t="s">
        <v>117</v>
      </c>
      <c r="J112" s="5"/>
      <c r="K112" s="5">
        <v>1808.6477769999999</v>
      </c>
      <c r="L112" s="5">
        <v>140225.76259299999</v>
      </c>
      <c r="M112" s="5">
        <v>142034.41037</v>
      </c>
      <c r="P112" s="7" t="s">
        <v>119</v>
      </c>
      <c r="Q112" s="2">
        <f t="shared" si="5"/>
        <v>2863.1188619999998</v>
      </c>
      <c r="R112" s="2">
        <v>18571.97378</v>
      </c>
      <c r="U112" t="s">
        <v>119</v>
      </c>
      <c r="V112" s="2">
        <v>2863.1188619999998</v>
      </c>
      <c r="W112" s="2">
        <v>18571.97378</v>
      </c>
      <c r="X112" s="2"/>
      <c r="Y112" t="s">
        <v>119</v>
      </c>
      <c r="Z112" s="2">
        <f>VLOOKUP(U112,'Dec18'!$A$2:$K$246,3,FALSE)</f>
        <v>2863.1025370000002</v>
      </c>
      <c r="AA112" s="10">
        <f t="shared" si="6"/>
        <v>-1.6324999999596912E-2</v>
      </c>
      <c r="AB112" s="2">
        <f>VLOOKUP(Y112,'Dec18'!$A$2:$K$246,8,FALSE)</f>
        <v>18569.338147999999</v>
      </c>
      <c r="AC112" s="10">
        <f t="shared" si="7"/>
        <v>-2.6356320000013511</v>
      </c>
    </row>
    <row r="113" spans="1:30" x14ac:dyDescent="0.25">
      <c r="A113" s="4" t="str">
        <f>VLOOKUP(C113,Jan19_NonTransboundary!$B$2:$D$465,3,FALSE)</f>
        <v>IRL</v>
      </c>
      <c r="B113" t="s">
        <v>259</v>
      </c>
      <c r="C113" t="s">
        <v>373</v>
      </c>
      <c r="D113">
        <f>VLOOKUP(C113,Jan19_NonTransboundary!$B$2:$F$465,5,FALSE)</f>
        <v>9945.328458</v>
      </c>
      <c r="E113" t="str">
        <f>IFERROR(VLOOKUP(C113,Jan19_Transboundary!$D$2:$F$58,3,FALSE),"")</f>
        <v/>
      </c>
      <c r="F113">
        <f t="shared" si="4"/>
        <v>9945.328458</v>
      </c>
      <c r="I113" s="7" t="s">
        <v>118</v>
      </c>
      <c r="J113" s="5"/>
      <c r="K113" s="5"/>
      <c r="L113" s="5">
        <v>6713.7158429999999</v>
      </c>
      <c r="M113" s="5">
        <v>6713.7158429999999</v>
      </c>
      <c r="P113" s="7" t="s">
        <v>120</v>
      </c>
      <c r="Q113" s="2">
        <f t="shared" si="5"/>
        <v>9.0673399999999997</v>
      </c>
      <c r="R113" s="2">
        <v>4180.4155060000003</v>
      </c>
      <c r="U113" t="s">
        <v>120</v>
      </c>
      <c r="V113" s="2">
        <v>9.0673399999999997</v>
      </c>
      <c r="W113" s="2">
        <v>4180.4155060000003</v>
      </c>
      <c r="X113" s="2"/>
      <c r="Y113" t="s">
        <v>120</v>
      </c>
      <c r="Z113" s="2">
        <f>VLOOKUP(U113,'Dec18'!$A$2:$K$246,3,FALSE)</f>
        <v>9.067342</v>
      </c>
      <c r="AA113" s="10">
        <f t="shared" si="6"/>
        <v>2.0000000002795559E-6</v>
      </c>
      <c r="AB113" s="2">
        <f>VLOOKUP(Y113,'Dec18'!$A$2:$K$246,8,FALSE)</f>
        <v>4180.4147990000001</v>
      </c>
      <c r="AC113" s="10">
        <f t="shared" si="7"/>
        <v>-7.0700000014767284E-4</v>
      </c>
    </row>
    <row r="114" spans="1:30" x14ac:dyDescent="0.25">
      <c r="A114" s="4" t="str">
        <f>VLOOKUP(C114,Jan19_NonTransboundary!$B$2:$D$465,3,FALSE)</f>
        <v>IRN</v>
      </c>
      <c r="B114" t="s">
        <v>259</v>
      </c>
      <c r="C114" t="s">
        <v>374</v>
      </c>
      <c r="D114">
        <f>VLOOKUP(C114,Jan19_NonTransboundary!$B$2:$F$465,5,FALSE)</f>
        <v>1808.6477769999999</v>
      </c>
      <c r="E114" t="str">
        <f>IFERROR(VLOOKUP(C114,Jan19_Transboundary!$D$2:$F$58,3,FALSE),"")</f>
        <v/>
      </c>
      <c r="F114">
        <f t="shared" si="4"/>
        <v>1808.6477769999999</v>
      </c>
      <c r="I114" s="7" t="s">
        <v>119</v>
      </c>
      <c r="J114" s="5"/>
      <c r="K114" s="5">
        <v>2863.1188619999998</v>
      </c>
      <c r="L114" s="5">
        <v>18571.97378</v>
      </c>
      <c r="M114" s="5">
        <v>21435.092642</v>
      </c>
      <c r="P114" s="7" t="s">
        <v>121</v>
      </c>
      <c r="Q114" s="2">
        <f t="shared" si="5"/>
        <v>47347.742616000003</v>
      </c>
      <c r="R114" s="2">
        <v>64904.819790000001</v>
      </c>
      <c r="U114" t="s">
        <v>121</v>
      </c>
      <c r="V114" s="2">
        <v>47347.742616000003</v>
      </c>
      <c r="W114" s="2">
        <v>64904.819790000001</v>
      </c>
      <c r="X114" s="2"/>
      <c r="Y114" t="s">
        <v>121</v>
      </c>
      <c r="Z114" s="2">
        <f>VLOOKUP(U114,'Dec18'!$A$2:$K$246,3,FALSE)</f>
        <v>47392.709495000003</v>
      </c>
      <c r="AA114" s="10">
        <f t="shared" si="6"/>
        <v>44.966878999999608</v>
      </c>
      <c r="AB114" s="2">
        <f>VLOOKUP(Y114,'Dec18'!$A$2:$K$246,8,FALSE)</f>
        <v>64904.791841000006</v>
      </c>
      <c r="AC114" s="10">
        <f t="shared" si="7"/>
        <v>-2.7948999995714985E-2</v>
      </c>
    </row>
    <row r="115" spans="1:30" x14ac:dyDescent="0.25">
      <c r="A115" s="4" t="str">
        <f>VLOOKUP(C115,Jan19_NonTransboundary!$B$2:$D$465,3,FALSE)</f>
        <v>ISL</v>
      </c>
      <c r="B115" t="s">
        <v>259</v>
      </c>
      <c r="C115" t="s">
        <v>375</v>
      </c>
      <c r="D115">
        <f>VLOOKUP(C115,Jan19_NonTransboundary!$B$2:$F$465,5,FALSE)</f>
        <v>2863.1188619999998</v>
      </c>
      <c r="E115" t="str">
        <f>IFERROR(VLOOKUP(C115,Jan19_Transboundary!$D$2:$F$58,3,FALSE),"")</f>
        <v/>
      </c>
      <c r="F115">
        <f t="shared" si="4"/>
        <v>2863.1188619999998</v>
      </c>
      <c r="I115" s="7" t="s">
        <v>120</v>
      </c>
      <c r="J115" s="5"/>
      <c r="K115" s="5">
        <v>9.0673399999999997</v>
      </c>
      <c r="L115" s="5">
        <v>4180.4155060000003</v>
      </c>
      <c r="M115" s="5">
        <v>4189.4828459999999</v>
      </c>
      <c r="P115" s="7" t="s">
        <v>122</v>
      </c>
      <c r="Q115" s="2">
        <f t="shared" si="5"/>
        <v>1859.9917519999999</v>
      </c>
      <c r="R115" s="2">
        <v>1760.1987429999999</v>
      </c>
      <c r="U115" t="s">
        <v>122</v>
      </c>
      <c r="V115" s="2">
        <v>1859.9917519999999</v>
      </c>
      <c r="W115" s="2">
        <v>1760.1987429999999</v>
      </c>
      <c r="X115" s="2"/>
      <c r="Y115" t="s">
        <v>122</v>
      </c>
      <c r="Z115" s="2">
        <f>VLOOKUP(U115,'Dec18'!$A$2:$K$246,3,FALSE)</f>
        <v>1859.9916969999999</v>
      </c>
      <c r="AA115" s="10">
        <f t="shared" si="6"/>
        <v>-5.4999999974825187E-5</v>
      </c>
      <c r="AB115" s="2">
        <f>VLOOKUP(Y115,'Dec18'!$A$2:$K$246,8,FALSE)</f>
        <v>1760.1985400000001</v>
      </c>
      <c r="AC115" s="10">
        <f t="shared" si="7"/>
        <v>-2.0299999982853478E-4</v>
      </c>
    </row>
    <row r="116" spans="1:30" x14ac:dyDescent="0.25">
      <c r="A116" s="4" t="str">
        <f>VLOOKUP(C116,Jan19_NonTransboundary!$B$2:$D$465,3,FALSE)</f>
        <v>ISR</v>
      </c>
      <c r="B116" t="s">
        <v>259</v>
      </c>
      <c r="C116" t="s">
        <v>376</v>
      </c>
      <c r="D116">
        <f>VLOOKUP(C116,Jan19_NonTransboundary!$B$2:$F$465,5,FALSE)</f>
        <v>9.0673399999999997</v>
      </c>
      <c r="E116" t="str">
        <f>IFERROR(VLOOKUP(C116,Jan19_Transboundary!$D$2:$F$58,3,FALSE),"")</f>
        <v/>
      </c>
      <c r="F116">
        <f t="shared" si="4"/>
        <v>9.0673399999999997</v>
      </c>
      <c r="I116" s="7" t="s">
        <v>121</v>
      </c>
      <c r="J116" s="5"/>
      <c r="K116" s="5">
        <v>47347.742616000003</v>
      </c>
      <c r="L116" s="5">
        <v>64904.819790000001</v>
      </c>
      <c r="M116" s="5">
        <v>112252.56240600001</v>
      </c>
      <c r="P116" s="7" t="s">
        <v>123</v>
      </c>
      <c r="Q116" s="2">
        <f t="shared" si="5"/>
        <v>185.03376</v>
      </c>
      <c r="R116" s="2">
        <v>22.230737000000001</v>
      </c>
      <c r="U116" t="s">
        <v>123</v>
      </c>
      <c r="V116" s="2">
        <v>185.03376</v>
      </c>
      <c r="W116" s="2">
        <v>22.230737000000001</v>
      </c>
      <c r="X116" s="2"/>
      <c r="Y116" t="s">
        <v>123</v>
      </c>
      <c r="Z116" s="2">
        <f>VLOOKUP(U116,'Dec18'!$A$2:$K$246,3,FALSE)</f>
        <v>185.03376</v>
      </c>
      <c r="AA116" s="10">
        <f t="shared" si="6"/>
        <v>0</v>
      </c>
      <c r="AB116" s="2">
        <f>VLOOKUP(Y116,'Dec18'!$A$2:$K$246,8,FALSE)</f>
        <v>22.230736</v>
      </c>
      <c r="AC116" s="10">
        <f t="shared" si="7"/>
        <v>-1.0000000010279564E-6</v>
      </c>
    </row>
    <row r="117" spans="1:30" x14ac:dyDescent="0.25">
      <c r="A117" s="4" t="str">
        <f>VLOOKUP(C117,Jan19_NonTransboundary!$B$2:$D$465,3,FALSE)</f>
        <v>ITA</v>
      </c>
      <c r="B117" t="s">
        <v>259</v>
      </c>
      <c r="C117" t="s">
        <v>377</v>
      </c>
      <c r="D117">
        <f>VLOOKUP(C117,Jan19_NonTransboundary!$B$2:$F$465,5,FALSE)</f>
        <v>30081.268682999998</v>
      </c>
      <c r="E117">
        <f>IFERROR(VLOOKUP(C117,Jan19_Transboundary!$D$2:$F$58,3,FALSE),"")</f>
        <v>17266.473933000001</v>
      </c>
      <c r="F117">
        <f t="shared" si="4"/>
        <v>47347.742616000003</v>
      </c>
      <c r="I117" s="7" t="s">
        <v>122</v>
      </c>
      <c r="J117" s="5"/>
      <c r="K117" s="5">
        <v>1859.9917519999999</v>
      </c>
      <c r="L117" s="5">
        <v>1760.1987429999999</v>
      </c>
      <c r="M117" s="5">
        <v>3620.1904949999998</v>
      </c>
      <c r="P117" s="7" t="s">
        <v>124</v>
      </c>
      <c r="Q117" s="2">
        <f t="shared" si="5"/>
        <v>33.455455999999998</v>
      </c>
      <c r="R117" s="2">
        <v>1588.0291560000001</v>
      </c>
      <c r="U117" t="s">
        <v>124</v>
      </c>
      <c r="V117" s="2">
        <v>33.455455999999998</v>
      </c>
      <c r="W117" s="2">
        <v>1588.0291560000001</v>
      </c>
      <c r="X117" s="2"/>
      <c r="Y117" t="s">
        <v>124</v>
      </c>
      <c r="Z117" s="2">
        <f>VLOOKUP(U117,'Dec18'!$A$2:$K$246,3,FALSE)</f>
        <v>33.455455999999998</v>
      </c>
      <c r="AA117" s="10">
        <f t="shared" si="6"/>
        <v>0</v>
      </c>
      <c r="AB117" s="2">
        <f>VLOOKUP(Y117,'Dec18'!$A$2:$K$246,8,FALSE)</f>
        <v>1588.0291549999999</v>
      </c>
      <c r="AC117" s="10">
        <f t="shared" si="7"/>
        <v>-1.0000001111620804E-6</v>
      </c>
    </row>
    <row r="118" spans="1:30" x14ac:dyDescent="0.25">
      <c r="A118" s="4" t="str">
        <f>VLOOKUP(C118,Jan19_NonTransboundary!$B$2:$D$465,3,FALSE)</f>
        <v>JAM</v>
      </c>
      <c r="B118" t="s">
        <v>259</v>
      </c>
      <c r="C118" t="s">
        <v>378</v>
      </c>
      <c r="D118">
        <f>VLOOKUP(C118,Jan19_NonTransboundary!$B$2:$F$465,5,FALSE)</f>
        <v>1859.9917519999999</v>
      </c>
      <c r="E118" t="str">
        <f>IFERROR(VLOOKUP(C118,Jan19_Transboundary!$D$2:$F$58,3,FALSE),"")</f>
        <v/>
      </c>
      <c r="F118">
        <f t="shared" si="4"/>
        <v>1859.9917519999999</v>
      </c>
      <c r="I118" s="7" t="s">
        <v>123</v>
      </c>
      <c r="J118" s="5"/>
      <c r="K118" s="5">
        <v>185.03376</v>
      </c>
      <c r="L118" s="5">
        <v>22.230737000000001</v>
      </c>
      <c r="M118" s="5">
        <v>207.26449700000001</v>
      </c>
      <c r="P118" s="7" t="s">
        <v>125</v>
      </c>
      <c r="Q118" s="2">
        <f t="shared" si="5"/>
        <v>332690.38002600003</v>
      </c>
      <c r="R118" s="2">
        <v>109936.663137</v>
      </c>
      <c r="U118" t="s">
        <v>125</v>
      </c>
      <c r="V118" s="2">
        <v>332690.38002600003</v>
      </c>
      <c r="W118" s="2">
        <v>109936.663137</v>
      </c>
      <c r="X118" s="2"/>
      <c r="Y118" t="s">
        <v>125</v>
      </c>
      <c r="Z118" s="2">
        <f>VLOOKUP(U118,'Dec18'!$A$2:$K$246,3,FALSE)</f>
        <v>332694.38509</v>
      </c>
      <c r="AA118" s="10">
        <f t="shared" si="6"/>
        <v>4.0050639999681152</v>
      </c>
      <c r="AB118" s="2">
        <f>VLOOKUP(Y118,'Dec18'!$A$2:$K$246,8,FALSE)</f>
        <v>109936.66495200001</v>
      </c>
      <c r="AC118" s="10">
        <f t="shared" si="7"/>
        <v>1.8150000105379149E-3</v>
      </c>
    </row>
    <row r="119" spans="1:30" x14ac:dyDescent="0.25">
      <c r="A119" s="4" t="str">
        <f>VLOOKUP(C119,Jan19_NonTransboundary!$B$2:$D$465,3,FALSE)</f>
        <v>JEY</v>
      </c>
      <c r="B119" t="s">
        <v>259</v>
      </c>
      <c r="C119" t="s">
        <v>379</v>
      </c>
      <c r="D119">
        <f>VLOOKUP(C119,Jan19_NonTransboundary!$B$2:$F$465,5,FALSE)</f>
        <v>185.03376</v>
      </c>
      <c r="E119" t="str">
        <f>IFERROR(VLOOKUP(C119,Jan19_Transboundary!$D$2:$F$58,3,FALSE),"")</f>
        <v/>
      </c>
      <c r="F119">
        <f t="shared" si="4"/>
        <v>185.03376</v>
      </c>
      <c r="I119" s="7" t="s">
        <v>124</v>
      </c>
      <c r="J119" s="5"/>
      <c r="K119" s="5">
        <v>33.455455999999998</v>
      </c>
      <c r="L119" s="5">
        <v>1588.0291560000001</v>
      </c>
      <c r="M119" s="5">
        <v>1621.484612</v>
      </c>
      <c r="P119" s="7" t="s">
        <v>126</v>
      </c>
      <c r="Q119" s="2">
        <f t="shared" si="5"/>
        <v>1249.4516349999999</v>
      </c>
      <c r="R119" s="2">
        <v>90082.995811000001</v>
      </c>
      <c r="U119" t="s">
        <v>126</v>
      </c>
      <c r="V119" s="2">
        <v>1249.4516349999999</v>
      </c>
      <c r="W119" s="2">
        <v>90082.995811000001</v>
      </c>
      <c r="X119" s="2"/>
      <c r="Y119" t="s">
        <v>126</v>
      </c>
      <c r="Z119" s="2">
        <f>VLOOKUP(U119,'Dec18'!$A$2:$K$246,3,FALSE)</f>
        <v>1249.4546889999999</v>
      </c>
      <c r="AA119" s="10">
        <f t="shared" si="6"/>
        <v>3.0540000000200962E-3</v>
      </c>
      <c r="AB119" s="2">
        <f>VLOOKUP(Y119,'Dec18'!$A$2:$K$246,8,FALSE)</f>
        <v>90083.030067999993</v>
      </c>
      <c r="AC119" s="10">
        <f t="shared" si="7"/>
        <v>3.4256999992066994E-2</v>
      </c>
    </row>
    <row r="120" spans="1:30" x14ac:dyDescent="0.25">
      <c r="A120" s="4" t="str">
        <f>VLOOKUP(C120,Jan19_NonTransboundary!$B$2:$D$465,3,FALSE)</f>
        <v>JOR</v>
      </c>
      <c r="B120" t="s">
        <v>259</v>
      </c>
      <c r="C120" t="s">
        <v>380</v>
      </c>
      <c r="D120">
        <f>VLOOKUP(C120,Jan19_NonTransboundary!$B$2:$F$465,5,FALSE)</f>
        <v>33.455455999999998</v>
      </c>
      <c r="E120" t="str">
        <f>IFERROR(VLOOKUP(C120,Jan19_Transboundary!$D$2:$F$58,3,FALSE),"")</f>
        <v/>
      </c>
      <c r="F120">
        <f t="shared" si="4"/>
        <v>33.455455999999998</v>
      </c>
      <c r="I120" s="7" t="s">
        <v>125</v>
      </c>
      <c r="J120" s="5"/>
      <c r="K120" s="5">
        <v>332690.38002600003</v>
      </c>
      <c r="L120" s="5">
        <v>109936.663137</v>
      </c>
      <c r="M120" s="5">
        <v>442627.04316300002</v>
      </c>
      <c r="P120" s="7" t="s">
        <v>127</v>
      </c>
      <c r="Q120" s="2">
        <f t="shared" si="5"/>
        <v>903.90220199999999</v>
      </c>
      <c r="R120" s="2">
        <v>72544.557679000005</v>
      </c>
      <c r="U120" t="s">
        <v>127</v>
      </c>
      <c r="V120" s="2">
        <v>903.90220199999999</v>
      </c>
      <c r="W120" s="2">
        <v>72544.557679000005</v>
      </c>
      <c r="X120" s="2"/>
      <c r="Y120" t="s">
        <v>127</v>
      </c>
      <c r="Z120" s="2">
        <f>VLOOKUP(U120,'Dec18'!$A$2:$K$246,3,FALSE)</f>
        <v>903.90277300000002</v>
      </c>
      <c r="AA120" s="10">
        <f t="shared" si="6"/>
        <v>5.7100000003629248E-4</v>
      </c>
      <c r="AB120" s="2">
        <f>VLOOKUP(Y120,'Dec18'!$A$2:$K$246,8,FALSE)</f>
        <v>72544.601009000005</v>
      </c>
      <c r="AC120" s="10">
        <f t="shared" si="7"/>
        <v>4.3330000000423752E-2</v>
      </c>
    </row>
    <row r="121" spans="1:30" x14ac:dyDescent="0.25">
      <c r="A121" s="4" t="str">
        <f>VLOOKUP(C121,Jan19_NonTransboundary!$B$2:$D$465,3,FALSE)</f>
        <v>JPN</v>
      </c>
      <c r="B121" t="s">
        <v>259</v>
      </c>
      <c r="C121" t="s">
        <v>381</v>
      </c>
      <c r="D121">
        <f>VLOOKUP(C121,Jan19_NonTransboundary!$B$2:$F$465,5,FALSE)</f>
        <v>332690.38002600003</v>
      </c>
      <c r="E121" t="str">
        <f>IFERROR(VLOOKUP(C121,Jan19_Transboundary!$D$2:$F$58,3,FALSE),"")</f>
        <v/>
      </c>
      <c r="F121">
        <f t="shared" si="4"/>
        <v>332690.38002600003</v>
      </c>
      <c r="I121" s="7" t="s">
        <v>126</v>
      </c>
      <c r="J121" s="5"/>
      <c r="K121" s="5">
        <v>1249.4516349999999</v>
      </c>
      <c r="L121" s="5">
        <v>90082.995811000001</v>
      </c>
      <c r="M121" s="5">
        <v>91332.447446000006</v>
      </c>
      <c r="P121" s="7" t="s">
        <v>128</v>
      </c>
      <c r="Q121" s="2">
        <f t="shared" si="5"/>
        <v>0</v>
      </c>
      <c r="R121" s="2">
        <v>13402.508106000001</v>
      </c>
      <c r="U121" t="s">
        <v>128</v>
      </c>
      <c r="V121" s="2">
        <v>0</v>
      </c>
      <c r="W121" s="2">
        <v>13402.508106000001</v>
      </c>
      <c r="X121" s="2"/>
      <c r="Y121" t="s">
        <v>128</v>
      </c>
      <c r="Z121" s="2">
        <f>VLOOKUP(U121,'Dec18'!$A$2:$K$246,3,FALSE)</f>
        <v>0</v>
      </c>
      <c r="AA121" s="10">
        <f t="shared" si="6"/>
        <v>0</v>
      </c>
      <c r="AB121" s="2">
        <f>VLOOKUP(Y121,'Dec18'!$A$2:$K$246,8,FALSE)</f>
        <v>13402.50539</v>
      </c>
      <c r="AC121" s="10">
        <f t="shared" si="7"/>
        <v>-2.7160000008734642E-3</v>
      </c>
    </row>
    <row r="122" spans="1:30" x14ac:dyDescent="0.25">
      <c r="A122" s="4" t="str">
        <f>VLOOKUP(C122,Jan19_NonTransboundary!$B$2:$D$465,3,FALSE)</f>
        <v>KAZ</v>
      </c>
      <c r="B122" t="s">
        <v>259</v>
      </c>
      <c r="C122" t="s">
        <v>382</v>
      </c>
      <c r="D122">
        <f>VLOOKUP(C122,Jan19_NonTransboundary!$B$2:$F$465,5,FALSE)</f>
        <v>1249.4516349999999</v>
      </c>
      <c r="E122" t="str">
        <f>IFERROR(VLOOKUP(C122,Jan19_Transboundary!$D$2:$F$58,3,FALSE),"")</f>
        <v/>
      </c>
      <c r="F122">
        <f t="shared" si="4"/>
        <v>1249.4516349999999</v>
      </c>
      <c r="I122" s="7" t="s">
        <v>127</v>
      </c>
      <c r="J122" s="5"/>
      <c r="K122" s="5">
        <v>903.90220199999999</v>
      </c>
      <c r="L122" s="5">
        <v>72544.557679000005</v>
      </c>
      <c r="M122" s="5">
        <v>73448.459881000002</v>
      </c>
      <c r="P122" s="7" t="s">
        <v>129</v>
      </c>
      <c r="Q122" s="2">
        <f t="shared" si="5"/>
        <v>89.107048000000006</v>
      </c>
      <c r="R122" s="2">
        <v>47503.395195999998</v>
      </c>
      <c r="U122" t="s">
        <v>129</v>
      </c>
      <c r="V122" s="2">
        <v>89.107048000000006</v>
      </c>
      <c r="W122" s="2">
        <v>47503.395195999998</v>
      </c>
      <c r="X122" s="2"/>
      <c r="Y122" t="s">
        <v>129</v>
      </c>
      <c r="Z122" s="2">
        <f>VLOOKUP(U122,'Dec18'!$A$2:$K$246,3,FALSE)</f>
        <v>89.107038000000003</v>
      </c>
      <c r="AA122" s="10">
        <f t="shared" si="6"/>
        <v>-1.0000000003174137E-5</v>
      </c>
      <c r="AB122" s="2">
        <f>VLOOKUP(Y122,'Dec18'!$A$2:$K$246,8,FALSE)</f>
        <v>47503.406607999998</v>
      </c>
      <c r="AC122" s="10">
        <f t="shared" si="7"/>
        <v>1.1411999999836553E-2</v>
      </c>
    </row>
    <row r="123" spans="1:30" x14ac:dyDescent="0.25">
      <c r="A123" s="4" t="str">
        <f>VLOOKUP(C123,Jan19_NonTransboundary!$B$2:$D$465,3,FALSE)</f>
        <v>KEN</v>
      </c>
      <c r="B123" t="s">
        <v>259</v>
      </c>
      <c r="C123" t="s">
        <v>383</v>
      </c>
      <c r="D123">
        <f>VLOOKUP(C123,Jan19_NonTransboundary!$B$2:$F$465,5,FALSE)</f>
        <v>903.90220199999999</v>
      </c>
      <c r="E123" t="str">
        <f>IFERROR(VLOOKUP(C123,Jan19_Transboundary!$D$2:$F$58,3,FALSE),"")</f>
        <v/>
      </c>
      <c r="F123">
        <f t="shared" si="4"/>
        <v>903.90220199999999</v>
      </c>
      <c r="I123" s="7" t="s">
        <v>128</v>
      </c>
      <c r="J123" s="5"/>
      <c r="K123" s="5"/>
      <c r="L123" s="5">
        <v>13402.508106000001</v>
      </c>
      <c r="M123" s="5">
        <v>13402.508106000001</v>
      </c>
      <c r="P123" s="7" t="s">
        <v>130</v>
      </c>
      <c r="Q123" s="2">
        <f t="shared" si="5"/>
        <v>410221.07831200003</v>
      </c>
      <c r="R123" s="2">
        <v>230.88572099999999</v>
      </c>
      <c r="U123" t="s">
        <v>130</v>
      </c>
      <c r="V123" s="2">
        <v>410221.07831200003</v>
      </c>
      <c r="W123" s="2">
        <v>230.88572099999999</v>
      </c>
      <c r="X123" s="2"/>
      <c r="Y123" t="s">
        <v>130</v>
      </c>
      <c r="Z123" s="2">
        <f>VLOOKUP(U123,'Dec18'!$A$2:$K$246,3,FALSE)</f>
        <v>408796.54636600002</v>
      </c>
      <c r="AA123" s="10">
        <f t="shared" si="6"/>
        <v>-1424.5319460000028</v>
      </c>
      <c r="AB123" s="2">
        <f>VLOOKUP(Y123,'Dec18'!$A$2:$K$246,8,FALSE)</f>
        <v>230.88572600000001</v>
      </c>
      <c r="AC123" s="10">
        <f t="shared" si="7"/>
        <v>5.000000015797923E-6</v>
      </c>
      <c r="AD123" t="s">
        <v>740</v>
      </c>
    </row>
    <row r="124" spans="1:30" x14ac:dyDescent="0.25">
      <c r="A124" s="4" t="str">
        <f>VLOOKUP(C124,Jan19_NonTransboundary!$B$2:$D$465,3,FALSE)</f>
        <v>KHM</v>
      </c>
      <c r="B124" t="s">
        <v>259</v>
      </c>
      <c r="C124" t="s">
        <v>384</v>
      </c>
      <c r="D124">
        <f>VLOOKUP(C124,Jan19_NonTransboundary!$B$2:$F$465,5,FALSE)</f>
        <v>89.107048000000006</v>
      </c>
      <c r="E124" t="str">
        <f>IFERROR(VLOOKUP(C124,Jan19_Transboundary!$D$2:$F$58,3,FALSE),"")</f>
        <v/>
      </c>
      <c r="F124">
        <f t="shared" si="4"/>
        <v>89.107048000000006</v>
      </c>
      <c r="I124" s="7" t="s">
        <v>129</v>
      </c>
      <c r="J124" s="5"/>
      <c r="K124" s="5">
        <v>89.107048000000006</v>
      </c>
      <c r="L124" s="5">
        <v>47503.395195999998</v>
      </c>
      <c r="M124" s="5">
        <v>47592.502243999996</v>
      </c>
      <c r="P124" s="7" t="s">
        <v>131</v>
      </c>
      <c r="Q124" s="2">
        <f t="shared" si="5"/>
        <v>17.436920999999998</v>
      </c>
      <c r="R124" s="2">
        <v>8.9822780000000009</v>
      </c>
      <c r="U124" t="s">
        <v>131</v>
      </c>
      <c r="V124" s="2">
        <v>17.436920999999998</v>
      </c>
      <c r="W124" s="2">
        <v>8.9822780000000009</v>
      </c>
      <c r="X124" s="2"/>
      <c r="Y124" t="s">
        <v>131</v>
      </c>
      <c r="Z124" s="2">
        <f>VLOOKUP(U124,'Dec18'!$A$2:$K$246,3,FALSE)</f>
        <v>17.436921000000002</v>
      </c>
      <c r="AA124" s="10">
        <f t="shared" si="6"/>
        <v>0</v>
      </c>
      <c r="AB124" s="2">
        <f>VLOOKUP(Y124,'Dec18'!$A$2:$K$246,8,FALSE)</f>
        <v>8.9822780000000009</v>
      </c>
      <c r="AC124" s="10">
        <f t="shared" si="7"/>
        <v>0</v>
      </c>
    </row>
    <row r="125" spans="1:30" x14ac:dyDescent="0.25">
      <c r="A125" s="4" t="str">
        <f>VLOOKUP(C125,Jan19_NonTransboundary!$B$2:$D$465,3,FALSE)</f>
        <v>KIR</v>
      </c>
      <c r="B125" t="s">
        <v>259</v>
      </c>
      <c r="C125" t="s">
        <v>385</v>
      </c>
      <c r="D125">
        <f>VLOOKUP(C125,Jan19_NonTransboundary!$B$2:$F$465,5,FALSE)</f>
        <v>410221.07831200003</v>
      </c>
      <c r="E125" t="str">
        <f>IFERROR(VLOOKUP(C125,Jan19_Transboundary!$D$2:$F$58,3,FALSE),"")</f>
        <v/>
      </c>
      <c r="F125">
        <f t="shared" si="4"/>
        <v>410221.07831200003</v>
      </c>
      <c r="I125" s="7" t="s">
        <v>130</v>
      </c>
      <c r="J125" s="5"/>
      <c r="K125" s="5">
        <v>410221.07831200003</v>
      </c>
      <c r="L125" s="5">
        <v>230.88572099999999</v>
      </c>
      <c r="M125" s="5">
        <v>410451.96403300005</v>
      </c>
      <c r="P125" s="7" t="s">
        <v>132</v>
      </c>
      <c r="Q125" s="2">
        <f t="shared" si="5"/>
        <v>5309.2413139999999</v>
      </c>
      <c r="R125" s="2">
        <v>11637.614847000001</v>
      </c>
      <c r="U125" t="s">
        <v>132</v>
      </c>
      <c r="V125" s="2">
        <v>5309.2413139999999</v>
      </c>
      <c r="W125" s="2">
        <v>11637.614847000001</v>
      </c>
      <c r="X125" s="2"/>
      <c r="Y125" t="s">
        <v>132</v>
      </c>
      <c r="Z125" s="2">
        <f>VLOOKUP(U125,'Dec18'!$A$2:$K$246,3,FALSE)</f>
        <v>5309.2331979999999</v>
      </c>
      <c r="AA125" s="10">
        <f t="shared" si="6"/>
        <v>-8.1159999999727006E-3</v>
      </c>
      <c r="AB125" s="2">
        <f>VLOOKUP(Y125,'Dec18'!$A$2:$K$246,8,FALSE)</f>
        <v>11637.615302</v>
      </c>
      <c r="AC125" s="10">
        <f t="shared" si="7"/>
        <v>4.5499999941966962E-4</v>
      </c>
    </row>
    <row r="126" spans="1:30" x14ac:dyDescent="0.25">
      <c r="A126" s="4" t="str">
        <f>VLOOKUP(C126,Jan19_NonTransboundary!$B$2:$D$465,3,FALSE)</f>
        <v>KNA</v>
      </c>
      <c r="B126" t="s">
        <v>259</v>
      </c>
      <c r="C126" t="s">
        <v>386</v>
      </c>
      <c r="D126">
        <f>VLOOKUP(C126,Jan19_NonTransboundary!$B$2:$F$465,5,FALSE)</f>
        <v>17.401444999999999</v>
      </c>
      <c r="E126">
        <f>IFERROR(VLOOKUP(C126,Jan19_Transboundary!$D$2:$F$58,3,FALSE),"")</f>
        <v>3.5476000000000001E-2</v>
      </c>
      <c r="F126">
        <f t="shared" si="4"/>
        <v>17.436920999999998</v>
      </c>
      <c r="I126" s="7" t="s">
        <v>131</v>
      </c>
      <c r="J126" s="5"/>
      <c r="K126" s="5">
        <v>17.436920999999998</v>
      </c>
      <c r="L126" s="5">
        <v>8.9822780000000009</v>
      </c>
      <c r="M126" s="5">
        <v>26.419198999999999</v>
      </c>
      <c r="P126" s="7" t="s">
        <v>133</v>
      </c>
      <c r="Q126" s="2">
        <f t="shared" si="5"/>
        <v>175.97470300000001</v>
      </c>
      <c r="R126" s="2">
        <v>3048.2432680000002</v>
      </c>
      <c r="U126" t="s">
        <v>133</v>
      </c>
      <c r="V126" s="2">
        <v>175.97470300000001</v>
      </c>
      <c r="W126" s="2">
        <v>3048.2432680000002</v>
      </c>
      <c r="X126" s="2"/>
      <c r="Y126" t="s">
        <v>133</v>
      </c>
      <c r="Z126" s="2">
        <f>VLOOKUP(U126,'Dec18'!$A$2:$K$246,3,FALSE)</f>
        <v>175.97463099999999</v>
      </c>
      <c r="AA126" s="10">
        <f t="shared" si="6"/>
        <v>-7.2000000017169441E-5</v>
      </c>
      <c r="AB126" s="2">
        <f>VLOOKUP(Y126,'Dec18'!$A$2:$K$246,8,FALSE)</f>
        <v>3048.2431710000001</v>
      </c>
      <c r="AC126" s="10">
        <f t="shared" si="7"/>
        <v>-9.7000000096159056E-5</v>
      </c>
    </row>
    <row r="127" spans="1:30" x14ac:dyDescent="0.25">
      <c r="A127" s="4" t="str">
        <f>VLOOKUP(C127,Jan19_NonTransboundary!$B$2:$D$465,3,FALSE)</f>
        <v>KOR</v>
      </c>
      <c r="B127" t="s">
        <v>259</v>
      </c>
      <c r="C127" t="s">
        <v>387</v>
      </c>
      <c r="D127">
        <f>VLOOKUP(C127,Jan19_NonTransboundary!$B$2:$F$465,5,FALSE)</f>
        <v>5309.2413139999999</v>
      </c>
      <c r="E127" t="str">
        <f>IFERROR(VLOOKUP(C127,Jan19_Transboundary!$D$2:$F$58,3,FALSE),"")</f>
        <v/>
      </c>
      <c r="F127">
        <f t="shared" si="4"/>
        <v>5309.2413139999999</v>
      </c>
      <c r="I127" s="7" t="s">
        <v>132</v>
      </c>
      <c r="J127" s="5"/>
      <c r="K127" s="5">
        <v>5309.2413139999999</v>
      </c>
      <c r="L127" s="5">
        <v>11637.614847000001</v>
      </c>
      <c r="M127" s="5">
        <v>16946.856161</v>
      </c>
      <c r="P127" s="7" t="s">
        <v>134</v>
      </c>
      <c r="Q127" s="2">
        <f t="shared" si="5"/>
        <v>0</v>
      </c>
      <c r="R127" s="2">
        <v>38581.961240999997</v>
      </c>
      <c r="U127" t="s">
        <v>134</v>
      </c>
      <c r="V127" s="2">
        <v>0</v>
      </c>
      <c r="W127" s="2">
        <v>38581.961240999997</v>
      </c>
      <c r="X127" s="2"/>
      <c r="Y127" t="s">
        <v>134</v>
      </c>
      <c r="Z127" s="2">
        <f>VLOOKUP(U127,'Dec18'!$A$2:$K$246,3,FALSE)</f>
        <v>0</v>
      </c>
      <c r="AA127" s="10">
        <f t="shared" si="6"/>
        <v>0</v>
      </c>
      <c r="AB127" s="2">
        <f>VLOOKUP(Y127,'Dec18'!$A$2:$K$246,8,FALSE)</f>
        <v>38581.961202999999</v>
      </c>
      <c r="AC127" s="10">
        <f t="shared" si="7"/>
        <v>-3.7999998312443495E-5</v>
      </c>
    </row>
    <row r="128" spans="1:30" x14ac:dyDescent="0.25">
      <c r="A128" s="4" t="str">
        <f>VLOOKUP(C128,Jan19_NonTransboundary!$B$2:$D$465,3,FALSE)</f>
        <v>KWT</v>
      </c>
      <c r="B128" t="s">
        <v>259</v>
      </c>
      <c r="C128" t="s">
        <v>388</v>
      </c>
      <c r="D128">
        <f>VLOOKUP(C128,Jan19_NonTransboundary!$B$2:$F$465,5,FALSE)</f>
        <v>175.97470300000001</v>
      </c>
      <c r="E128" t="str">
        <f>IFERROR(VLOOKUP(C128,Jan19_Transboundary!$D$2:$F$58,3,FALSE),"")</f>
        <v/>
      </c>
      <c r="F128">
        <f t="shared" si="4"/>
        <v>175.97470300000001</v>
      </c>
      <c r="I128" s="7" t="s">
        <v>133</v>
      </c>
      <c r="J128" s="5"/>
      <c r="K128" s="5">
        <v>175.97470300000001</v>
      </c>
      <c r="L128" s="5">
        <v>3048.2432680000002</v>
      </c>
      <c r="M128" s="5">
        <v>3224.217971</v>
      </c>
      <c r="P128" s="7" t="s">
        <v>135</v>
      </c>
      <c r="Q128" s="2">
        <f t="shared" si="5"/>
        <v>40.839517000000001</v>
      </c>
      <c r="R128" s="2">
        <v>268.27730200000002</v>
      </c>
      <c r="U128" t="s">
        <v>135</v>
      </c>
      <c r="V128" s="2">
        <v>40.839517000000001</v>
      </c>
      <c r="W128" s="2">
        <v>268.27730200000002</v>
      </c>
      <c r="X128" s="2"/>
      <c r="Y128" t="s">
        <v>135</v>
      </c>
      <c r="Z128" s="2">
        <f>VLOOKUP(U128,'Dec18'!$A$2:$K$246,3,FALSE)</f>
        <v>40.839543999999997</v>
      </c>
      <c r="AA128" s="10">
        <f t="shared" si="6"/>
        <v>2.6999999995780399E-5</v>
      </c>
      <c r="AB128" s="2">
        <f>VLOOKUP(Y128,'Dec18'!$A$2:$K$246,8,FALSE)</f>
        <v>268.27727399999998</v>
      </c>
      <c r="AC128" s="10">
        <f t="shared" si="7"/>
        <v>-2.8000000042993634E-5</v>
      </c>
    </row>
    <row r="129" spans="1:29" x14ac:dyDescent="0.25">
      <c r="A129" s="4" t="str">
        <f>VLOOKUP(C129,Jan19_NonTransboundary!$B$2:$D$465,3,FALSE)</f>
        <v>LBN</v>
      </c>
      <c r="B129" t="s">
        <v>259</v>
      </c>
      <c r="C129" t="s">
        <v>389</v>
      </c>
      <c r="D129">
        <f>VLOOKUP(C129,Jan19_NonTransboundary!$B$2:$F$465,5,FALSE)</f>
        <v>40.839517000000001</v>
      </c>
      <c r="E129" t="str">
        <f>IFERROR(VLOOKUP(C129,Jan19_Transboundary!$D$2:$F$58,3,FALSE),"")</f>
        <v/>
      </c>
      <c r="F129">
        <f t="shared" si="4"/>
        <v>40.839517000000001</v>
      </c>
      <c r="I129" s="7" t="s">
        <v>134</v>
      </c>
      <c r="J129" s="5"/>
      <c r="K129" s="5"/>
      <c r="L129" s="5">
        <v>38581.961240999997</v>
      </c>
      <c r="M129" s="5">
        <v>38581.961240999997</v>
      </c>
      <c r="P129" s="7" t="s">
        <v>136</v>
      </c>
      <c r="Q129" s="2">
        <f t="shared" si="5"/>
        <v>256.049623</v>
      </c>
      <c r="R129" s="2">
        <v>3914.9696359999998</v>
      </c>
      <c r="U129" t="s">
        <v>136</v>
      </c>
      <c r="V129" s="2">
        <v>256.049623</v>
      </c>
      <c r="W129" s="2">
        <v>3914.9696359999998</v>
      </c>
      <c r="X129" s="2"/>
      <c r="Y129" t="s">
        <v>136</v>
      </c>
      <c r="Z129" s="2">
        <f>VLOOKUP(U129,'Dec18'!$A$2:$K$246,3,FALSE)</f>
        <v>256.04962399999999</v>
      </c>
      <c r="AA129" s="10">
        <f t="shared" si="6"/>
        <v>9.9999999747524271E-7</v>
      </c>
      <c r="AB129" s="2">
        <f>VLOOKUP(Y129,'Dec18'!$A$2:$K$246,8,FALSE)</f>
        <v>3914.960979</v>
      </c>
      <c r="AC129" s="10">
        <f t="shared" si="7"/>
        <v>-8.6569999998573621E-3</v>
      </c>
    </row>
    <row r="130" spans="1:29" x14ac:dyDescent="0.25">
      <c r="A130" s="4" t="str">
        <f>VLOOKUP(C130,Jan19_NonTransboundary!$B$2:$D$465,3,FALSE)</f>
        <v>LBR</v>
      </c>
      <c r="B130" t="s">
        <v>259</v>
      </c>
      <c r="C130" t="s">
        <v>390</v>
      </c>
      <c r="D130">
        <f>VLOOKUP(C130,Jan19_NonTransboundary!$B$2:$F$465,5,FALSE)</f>
        <v>256.049623</v>
      </c>
      <c r="E130" t="str">
        <f>IFERROR(VLOOKUP(C130,Jan19_Transboundary!$D$2:$F$58,3,FALSE),"")</f>
        <v/>
      </c>
      <c r="F130">
        <f t="shared" si="4"/>
        <v>256.049623</v>
      </c>
      <c r="I130" s="7" t="s">
        <v>135</v>
      </c>
      <c r="J130" s="5"/>
      <c r="K130" s="5">
        <v>40.839517000000001</v>
      </c>
      <c r="L130" s="5">
        <v>268.27730200000002</v>
      </c>
      <c r="M130" s="5">
        <v>309.11681900000002</v>
      </c>
      <c r="P130" s="7" t="s">
        <v>137</v>
      </c>
      <c r="Q130" s="2">
        <f t="shared" si="5"/>
        <v>2277.7508910000001</v>
      </c>
      <c r="R130" s="2">
        <v>3437.4761899999999</v>
      </c>
      <c r="U130" t="s">
        <v>137</v>
      </c>
      <c r="V130" s="2">
        <v>2277.7508910000001</v>
      </c>
      <c r="W130" s="2">
        <v>3437.4761899999999</v>
      </c>
      <c r="X130" s="2"/>
      <c r="Y130" t="s">
        <v>137</v>
      </c>
      <c r="Z130" s="2">
        <f>VLOOKUP(U130,'Dec18'!$A$2:$K$246,3,FALSE)</f>
        <v>2277.7508899999998</v>
      </c>
      <c r="AA130" s="10">
        <f t="shared" si="6"/>
        <v>-1.0000003385357559E-6</v>
      </c>
      <c r="AB130" s="2">
        <f>VLOOKUP(Y130,'Dec18'!$A$2:$K$246,8,FALSE)</f>
        <v>3437.4761910000002</v>
      </c>
      <c r="AC130" s="10">
        <f t="shared" si="7"/>
        <v>1.0000003385357559E-6</v>
      </c>
    </row>
    <row r="131" spans="1:29" x14ac:dyDescent="0.25">
      <c r="A131" s="4" t="str">
        <f>VLOOKUP(C131,Jan19_NonTransboundary!$B$2:$D$465,3,FALSE)</f>
        <v>LBY</v>
      </c>
      <c r="B131" t="s">
        <v>259</v>
      </c>
      <c r="C131" t="s">
        <v>391</v>
      </c>
      <c r="D131">
        <f>VLOOKUP(C131,Jan19_NonTransboundary!$B$2:$F$465,5,FALSE)</f>
        <v>2277.7508910000001</v>
      </c>
      <c r="E131" t="str">
        <f>IFERROR(VLOOKUP(C131,Jan19_Transboundary!$D$2:$F$58,3,FALSE),"")</f>
        <v/>
      </c>
      <c r="F131">
        <f t="shared" ref="F131:F194" si="8">SUM(D131:E131)</f>
        <v>2277.7508910000001</v>
      </c>
      <c r="I131" s="7" t="s">
        <v>136</v>
      </c>
      <c r="J131" s="5"/>
      <c r="K131" s="5">
        <v>256.049623</v>
      </c>
      <c r="L131" s="5">
        <v>3914.9696359999998</v>
      </c>
      <c r="M131" s="5">
        <v>4171.0192589999997</v>
      </c>
      <c r="P131" s="7" t="s">
        <v>138</v>
      </c>
      <c r="Q131" s="2">
        <f t="shared" ref="Q131:Q194" si="9">SUM(J133:K133)</f>
        <v>34.007040000000003</v>
      </c>
      <c r="R131" s="2">
        <v>116.65352900000001</v>
      </c>
      <c r="U131" t="s">
        <v>138</v>
      </c>
      <c r="V131" s="2">
        <v>34.007040000000003</v>
      </c>
      <c r="W131" s="2">
        <v>116.65352900000001</v>
      </c>
      <c r="X131" s="2"/>
      <c r="Y131" t="s">
        <v>138</v>
      </c>
      <c r="Z131" s="2">
        <f>VLOOKUP(U131,'Dec18'!$A$2:$K$246,3,FALSE)</f>
        <v>34.007035999999999</v>
      </c>
      <c r="AA131" s="10">
        <f t="shared" si="6"/>
        <v>-4.0000000041118255E-6</v>
      </c>
      <c r="AB131" s="2">
        <f>VLOOKUP(Y131,'Dec18'!$A$2:$K$246,8,FALSE)</f>
        <v>116.653527</v>
      </c>
      <c r="AC131" s="10">
        <f t="shared" si="7"/>
        <v>-2.0000000091613401E-6</v>
      </c>
    </row>
    <row r="132" spans="1:29" x14ac:dyDescent="0.25">
      <c r="A132" s="4" t="str">
        <f>VLOOKUP(C132,Jan19_NonTransboundary!$B$2:$D$465,3,FALSE)</f>
        <v>LCA</v>
      </c>
      <c r="B132" t="s">
        <v>259</v>
      </c>
      <c r="C132" t="s">
        <v>392</v>
      </c>
      <c r="D132">
        <f>VLOOKUP(C132,Jan19_NonTransboundary!$B$2:$F$465,5,FALSE)</f>
        <v>34.007040000000003</v>
      </c>
      <c r="E132" t="str">
        <f>IFERROR(VLOOKUP(C132,Jan19_Transboundary!$D$2:$F$58,3,FALSE),"")</f>
        <v/>
      </c>
      <c r="F132">
        <f t="shared" si="8"/>
        <v>34.007040000000003</v>
      </c>
      <c r="I132" s="7" t="s">
        <v>137</v>
      </c>
      <c r="J132" s="5"/>
      <c r="K132" s="5">
        <v>2277.7508910000001</v>
      </c>
      <c r="L132" s="5">
        <v>3437.4761899999999</v>
      </c>
      <c r="M132" s="5">
        <v>5715.227081</v>
      </c>
      <c r="P132" s="7" t="s">
        <v>139</v>
      </c>
      <c r="Q132" s="2">
        <f t="shared" si="9"/>
        <v>0</v>
      </c>
      <c r="R132" s="2">
        <v>70.479380000000006</v>
      </c>
      <c r="U132" t="s">
        <v>139</v>
      </c>
      <c r="V132" s="2">
        <v>0</v>
      </c>
      <c r="W132" s="2">
        <v>70.479380000000006</v>
      </c>
      <c r="X132" s="2"/>
      <c r="Y132" t="s">
        <v>139</v>
      </c>
      <c r="Z132" s="2">
        <f>VLOOKUP(U132,'Dec18'!$A$2:$K$246,3,FALSE)</f>
        <v>0</v>
      </c>
      <c r="AA132" s="10">
        <f t="shared" ref="AA132:AA195" si="10">Z132-V132</f>
        <v>0</v>
      </c>
      <c r="AB132" s="2">
        <f>VLOOKUP(Y132,'Dec18'!$A$2:$K$246,8,FALSE)</f>
        <v>19.939304</v>
      </c>
      <c r="AC132" s="10">
        <f t="shared" ref="AC132:AC195" si="11">AB132-W132</f>
        <v>-50.540076000000006</v>
      </c>
    </row>
    <row r="133" spans="1:29" x14ac:dyDescent="0.25">
      <c r="A133" s="4" t="str">
        <f>VLOOKUP(C133,Jan19_NonTransboundary!$B$2:$D$465,3,FALSE)</f>
        <v>LKA</v>
      </c>
      <c r="B133" t="s">
        <v>259</v>
      </c>
      <c r="C133" t="s">
        <v>393</v>
      </c>
      <c r="D133">
        <f>VLOOKUP(C133,Jan19_NonTransboundary!$B$2:$F$465,5,FALSE)</f>
        <v>398.56440500000002</v>
      </c>
      <c r="E133" t="str">
        <f>IFERROR(VLOOKUP(C133,Jan19_Transboundary!$D$2:$F$58,3,FALSE),"")</f>
        <v/>
      </c>
      <c r="F133">
        <f t="shared" si="8"/>
        <v>398.56440500000002</v>
      </c>
      <c r="I133" s="7" t="s">
        <v>138</v>
      </c>
      <c r="J133" s="5"/>
      <c r="K133" s="5">
        <v>34.007040000000003</v>
      </c>
      <c r="L133" s="5">
        <v>116.65352900000001</v>
      </c>
      <c r="M133" s="5">
        <v>150.66056900000001</v>
      </c>
      <c r="P133" s="7" t="s">
        <v>140</v>
      </c>
      <c r="Q133" s="2">
        <f t="shared" si="9"/>
        <v>398.56440500000002</v>
      </c>
      <c r="R133" s="2">
        <v>19897.498822000001</v>
      </c>
      <c r="U133" t="s">
        <v>140</v>
      </c>
      <c r="V133" s="2">
        <v>398.56440500000002</v>
      </c>
      <c r="W133" s="2">
        <v>19897.498822000001</v>
      </c>
      <c r="X133" s="2"/>
      <c r="Y133" t="s">
        <v>140</v>
      </c>
      <c r="Z133" s="2">
        <f>VLOOKUP(U133,'Dec18'!$A$2:$K$246,3,FALSE)</f>
        <v>398.56442500000003</v>
      </c>
      <c r="AA133" s="10">
        <f t="shared" si="10"/>
        <v>2.0000000006348273E-5</v>
      </c>
      <c r="AB133" s="2">
        <f>VLOOKUP(Y133,'Dec18'!$A$2:$K$246,8,FALSE)</f>
        <v>19897.498801999998</v>
      </c>
      <c r="AC133" s="10">
        <f t="shared" si="11"/>
        <v>-2.000000313273631E-5</v>
      </c>
    </row>
    <row r="134" spans="1:29" x14ac:dyDescent="0.25">
      <c r="A134" s="4" t="str">
        <f>VLOOKUP(C134,Jan19_NonTransboundary!$B$2:$D$465,3,FALSE)</f>
        <v>LTU</v>
      </c>
      <c r="B134" t="s">
        <v>259</v>
      </c>
      <c r="C134" t="s">
        <v>394</v>
      </c>
      <c r="D134">
        <f>VLOOKUP(C134,Jan19_NonTransboundary!$B$2:$F$465,5,FALSE)</f>
        <v>1567.706146</v>
      </c>
      <c r="E134" t="str">
        <f>IFERROR(VLOOKUP(C134,Jan19_Transboundary!$D$2:$F$58,3,FALSE),"")</f>
        <v/>
      </c>
      <c r="F134">
        <f t="shared" si="8"/>
        <v>1567.706146</v>
      </c>
      <c r="I134" s="7" t="s">
        <v>139</v>
      </c>
      <c r="J134" s="5"/>
      <c r="K134" s="5"/>
      <c r="L134" s="5">
        <v>70.479380000000006</v>
      </c>
      <c r="M134" s="5">
        <v>70.479380000000006</v>
      </c>
      <c r="P134" s="7" t="s">
        <v>141</v>
      </c>
      <c r="Q134" s="2">
        <f t="shared" si="9"/>
        <v>0</v>
      </c>
      <c r="R134" s="2">
        <v>79.710425999999998</v>
      </c>
      <c r="U134" t="s">
        <v>141</v>
      </c>
      <c r="V134" s="2">
        <v>0</v>
      </c>
      <c r="W134" s="2">
        <v>79.710425999999998</v>
      </c>
      <c r="X134" s="2"/>
      <c r="Y134" t="s">
        <v>141</v>
      </c>
      <c r="Z134" s="2">
        <f>VLOOKUP(U134,'Dec18'!$A$2:$K$246,3,FALSE)</f>
        <v>0</v>
      </c>
      <c r="AA134" s="10">
        <f t="shared" si="10"/>
        <v>0</v>
      </c>
      <c r="AB134" s="2">
        <f>VLOOKUP(Y134,'Dec18'!$A$2:$K$246,8,FALSE)</f>
        <v>79.710461999999993</v>
      </c>
      <c r="AC134" s="10">
        <f t="shared" si="11"/>
        <v>3.5999999994373866E-5</v>
      </c>
    </row>
    <row r="135" spans="1:29" x14ac:dyDescent="0.25">
      <c r="A135" s="4" t="str">
        <f>VLOOKUP(C135,Jan19_NonTransboundary!$B$2:$D$465,3,FALSE)</f>
        <v>LVA</v>
      </c>
      <c r="B135" t="s">
        <v>259</v>
      </c>
      <c r="C135" t="s">
        <v>395</v>
      </c>
      <c r="D135">
        <f>VLOOKUP(C135,Jan19_NonTransboundary!$B$2:$F$465,5,FALSE)</f>
        <v>4631.2801900000004</v>
      </c>
      <c r="E135" t="str">
        <f>IFERROR(VLOOKUP(C135,Jan19_Transboundary!$D$2:$F$58,3,FALSE),"")</f>
        <v/>
      </c>
      <c r="F135">
        <f t="shared" si="8"/>
        <v>4631.2801900000004</v>
      </c>
      <c r="I135" s="7" t="s">
        <v>140</v>
      </c>
      <c r="J135" s="5"/>
      <c r="K135" s="5">
        <v>398.56440500000002</v>
      </c>
      <c r="L135" s="5">
        <v>19897.498822000001</v>
      </c>
      <c r="M135" s="5">
        <v>20296.063227000002</v>
      </c>
      <c r="P135" s="7" t="s">
        <v>142</v>
      </c>
      <c r="Q135" s="2">
        <f t="shared" si="9"/>
        <v>1567.706146</v>
      </c>
      <c r="R135" s="2">
        <v>11013.35175</v>
      </c>
      <c r="U135" t="s">
        <v>142</v>
      </c>
      <c r="V135" s="2">
        <v>1567.706146</v>
      </c>
      <c r="W135" s="2">
        <v>11013.35175</v>
      </c>
      <c r="X135" s="2"/>
      <c r="Y135" t="s">
        <v>142</v>
      </c>
      <c r="Z135" s="2">
        <f>VLOOKUP(U135,'Dec18'!$A$2:$K$246,3,FALSE)</f>
        <v>1567.7062980000001</v>
      </c>
      <c r="AA135" s="10">
        <f t="shared" si="10"/>
        <v>1.5200000007098424E-4</v>
      </c>
      <c r="AB135" s="2">
        <f>VLOOKUP(Y135,'Dec18'!$A$2:$K$246,8,FALSE)</f>
        <v>11013.353203000001</v>
      </c>
      <c r="AC135" s="10">
        <f t="shared" si="11"/>
        <v>1.4530000007653143E-3</v>
      </c>
    </row>
    <row r="136" spans="1:29" x14ac:dyDescent="0.25">
      <c r="A136" s="4" t="str">
        <f>VLOOKUP(C136,Jan19_NonTransboundary!$B$2:$D$465,3,FALSE)</f>
        <v>MAF</v>
      </c>
      <c r="B136" t="s">
        <v>259</v>
      </c>
      <c r="C136" t="s">
        <v>396</v>
      </c>
      <c r="D136">
        <f>VLOOKUP(C136,Jan19_NonTransboundary!$B$2:$F$465,5,FALSE)</f>
        <v>30.507792999999999</v>
      </c>
      <c r="E136">
        <f>IFERROR(VLOOKUP(C136,Jan19_Transboundary!$D$2:$F$58,3,FALSE),"")</f>
        <v>1000.030348</v>
      </c>
      <c r="F136">
        <f t="shared" si="8"/>
        <v>1030.538141</v>
      </c>
      <c r="I136" s="7" t="s">
        <v>141</v>
      </c>
      <c r="J136" s="5"/>
      <c r="K136" s="5"/>
      <c r="L136" s="5">
        <v>79.710425999999998</v>
      </c>
      <c r="M136" s="5">
        <v>79.710425999999998</v>
      </c>
      <c r="P136" s="7" t="s">
        <v>143</v>
      </c>
      <c r="Q136" s="2">
        <f t="shared" si="9"/>
        <v>0</v>
      </c>
      <c r="R136" s="2">
        <v>1332.387111</v>
      </c>
      <c r="U136" t="s">
        <v>143</v>
      </c>
      <c r="V136" s="2">
        <v>0</v>
      </c>
      <c r="W136" s="2">
        <v>1332.387111</v>
      </c>
      <c r="X136" s="2"/>
      <c r="Y136" t="s">
        <v>143</v>
      </c>
      <c r="Z136" s="2">
        <f>VLOOKUP(U136,'Dec18'!$A$2:$K$246,3,FALSE)</f>
        <v>0</v>
      </c>
      <c r="AA136" s="10">
        <f t="shared" si="10"/>
        <v>0</v>
      </c>
      <c r="AB136" s="2">
        <f>VLOOKUP(Y136,'Dec18'!$A$2:$K$246,8,FALSE)</f>
        <v>1063.9507799999999</v>
      </c>
      <c r="AC136" s="10">
        <f t="shared" si="11"/>
        <v>-268.43633100000011</v>
      </c>
    </row>
    <row r="137" spans="1:29" x14ac:dyDescent="0.25">
      <c r="A137" s="4" t="str">
        <f>VLOOKUP(C137,Jan19_NonTransboundary!$B$2:$D$465,3,FALSE)</f>
        <v>MAR</v>
      </c>
      <c r="B137" t="s">
        <v>259</v>
      </c>
      <c r="C137" t="s">
        <v>397</v>
      </c>
      <c r="D137">
        <f>VLOOKUP(C137,Jan19_NonTransboundary!$B$2:$F$465,5,FALSE)</f>
        <v>717.91115000000002</v>
      </c>
      <c r="E137" t="str">
        <f>IFERROR(VLOOKUP(C137,Jan19_Transboundary!$D$2:$F$58,3,FALSE),"")</f>
        <v/>
      </c>
      <c r="F137">
        <f t="shared" si="8"/>
        <v>717.91115000000002</v>
      </c>
      <c r="I137" s="7" t="s">
        <v>142</v>
      </c>
      <c r="J137" s="5"/>
      <c r="K137" s="5">
        <v>1567.706146</v>
      </c>
      <c r="L137" s="5">
        <v>11013.35175</v>
      </c>
      <c r="M137" s="5">
        <v>12581.057896</v>
      </c>
      <c r="P137" s="7" t="s">
        <v>144</v>
      </c>
      <c r="Q137" s="2">
        <f t="shared" si="9"/>
        <v>4631.2801900000004</v>
      </c>
      <c r="R137" s="2">
        <v>11720.846658</v>
      </c>
      <c r="U137" t="s">
        <v>144</v>
      </c>
      <c r="V137" s="2">
        <v>4631.2801900000004</v>
      </c>
      <c r="W137" s="2">
        <v>11720.846658</v>
      </c>
      <c r="X137" s="2"/>
      <c r="Y137" t="s">
        <v>144</v>
      </c>
      <c r="Z137" s="2">
        <f>VLOOKUP(U137,'Dec18'!$A$2:$K$246,3,FALSE)</f>
        <v>4631.2946689999999</v>
      </c>
      <c r="AA137" s="10">
        <f t="shared" si="10"/>
        <v>1.4478999999482767E-2</v>
      </c>
      <c r="AB137" s="2">
        <f>VLOOKUP(Y137,'Dec18'!$A$2:$K$246,8,FALSE)</f>
        <v>11720.856132999999</v>
      </c>
      <c r="AC137" s="10">
        <f t="shared" si="11"/>
        <v>9.474999998928979E-3</v>
      </c>
    </row>
    <row r="138" spans="1:29" x14ac:dyDescent="0.25">
      <c r="A138" s="4" t="str">
        <f>VLOOKUP(C138,Jan19_NonTransboundary!$B$2:$D$465,3,FALSE)</f>
        <v>MCO</v>
      </c>
      <c r="B138" t="s">
        <v>259</v>
      </c>
      <c r="C138" t="s">
        <v>398</v>
      </c>
      <c r="D138">
        <f>VLOOKUP(C138,Jan19_NonTransboundary!$B$2:$F$465,5,FALSE)</f>
        <v>0.38123400000000002</v>
      </c>
      <c r="E138">
        <f>IFERROR(VLOOKUP(C138,Jan19_Transboundary!$D$2:$F$58,3,FALSE),"")</f>
        <v>283.142224</v>
      </c>
      <c r="F138">
        <f t="shared" si="8"/>
        <v>283.52345800000001</v>
      </c>
      <c r="I138" s="7" t="s">
        <v>143</v>
      </c>
      <c r="J138" s="5"/>
      <c r="K138" s="5"/>
      <c r="L138" s="5">
        <v>1332.387111</v>
      </c>
      <c r="M138" s="5">
        <v>1332.387111</v>
      </c>
      <c r="P138" s="7" t="s">
        <v>145</v>
      </c>
      <c r="Q138" s="2">
        <f t="shared" si="9"/>
        <v>1030.538141</v>
      </c>
      <c r="R138" s="2">
        <v>7.6090669999999996</v>
      </c>
      <c r="U138" t="s">
        <v>145</v>
      </c>
      <c r="V138" s="2">
        <v>1030.538141</v>
      </c>
      <c r="W138" s="2">
        <v>7.6090669999999996</v>
      </c>
      <c r="X138" s="2"/>
      <c r="Y138" t="s">
        <v>145</v>
      </c>
      <c r="Z138" s="2">
        <f>VLOOKUP(U138,'Dec18'!$A$2:$K$246,3,FALSE)</f>
        <v>1030.536079</v>
      </c>
      <c r="AA138" s="10">
        <f t="shared" si="10"/>
        <v>-2.062000000023545E-3</v>
      </c>
      <c r="AB138" s="2">
        <f>VLOOKUP(Y138,'Dec18'!$A$2:$K$246,8,FALSE)</f>
        <v>7.6090710000000001</v>
      </c>
      <c r="AC138" s="10">
        <f t="shared" si="11"/>
        <v>4.0000000005591119E-6</v>
      </c>
    </row>
    <row r="139" spans="1:29" x14ac:dyDescent="0.25">
      <c r="A139" s="4" t="str">
        <f>VLOOKUP(C139,Jan19_NonTransboundary!$B$2:$D$465,3,FALSE)</f>
        <v>MDG</v>
      </c>
      <c r="B139" t="s">
        <v>259</v>
      </c>
      <c r="C139" t="s">
        <v>399</v>
      </c>
      <c r="D139">
        <f>VLOOKUP(C139,Jan19_NonTransboundary!$B$2:$F$465,5,FALSE)</f>
        <v>8997.6034579999996</v>
      </c>
      <c r="E139" t="str">
        <f>IFERROR(VLOOKUP(C139,Jan19_Transboundary!$D$2:$F$58,3,FALSE),"")</f>
        <v/>
      </c>
      <c r="F139">
        <f t="shared" si="8"/>
        <v>8997.6034579999996</v>
      </c>
      <c r="I139" s="7" t="s">
        <v>144</v>
      </c>
      <c r="J139" s="5"/>
      <c r="K139" s="5">
        <v>4631.2801900000004</v>
      </c>
      <c r="L139" s="5">
        <v>11720.846658</v>
      </c>
      <c r="M139" s="5">
        <v>16352.126848</v>
      </c>
      <c r="P139" s="7" t="s">
        <v>147</v>
      </c>
      <c r="Q139" s="2">
        <f t="shared" si="9"/>
        <v>283.52345800000001</v>
      </c>
      <c r="R139" s="2">
        <v>0.52888800000000002</v>
      </c>
      <c r="U139" t="s">
        <v>146</v>
      </c>
      <c r="V139" s="2">
        <v>717.91115000000002</v>
      </c>
      <c r="W139" s="2">
        <v>125351.161974</v>
      </c>
      <c r="X139" s="2"/>
      <c r="Y139" t="s">
        <v>146</v>
      </c>
      <c r="Z139" s="2">
        <f>VLOOKUP(U139,'Dec18'!$A$2:$K$246,3,FALSE)</f>
        <v>717.91069000000005</v>
      </c>
      <c r="AA139" s="10">
        <f t="shared" si="10"/>
        <v>-4.5999999997548002E-4</v>
      </c>
      <c r="AB139" s="2">
        <f>VLOOKUP(Y139,'Dec18'!$A$2:$K$246,8,FALSE)</f>
        <v>125351.166151</v>
      </c>
      <c r="AC139" s="10">
        <f t="shared" si="11"/>
        <v>4.1769999952521175E-3</v>
      </c>
    </row>
    <row r="140" spans="1:29" x14ac:dyDescent="0.25">
      <c r="A140" s="4" t="str">
        <f>VLOOKUP(C140,Jan19_NonTransboundary!$B$2:$D$465,3,FALSE)</f>
        <v>MDV</v>
      </c>
      <c r="B140" t="s">
        <v>259</v>
      </c>
      <c r="C140" t="s">
        <v>400</v>
      </c>
      <c r="D140">
        <f>VLOOKUP(C140,Jan19_NonTransboundary!$B$2:$F$465,5,FALSE)</f>
        <v>474.93288699999999</v>
      </c>
      <c r="E140" t="str">
        <f>IFERROR(VLOOKUP(C140,Jan19_Transboundary!$D$2:$F$58,3,FALSE),"")</f>
        <v/>
      </c>
      <c r="F140">
        <f t="shared" si="8"/>
        <v>474.93288699999999</v>
      </c>
      <c r="I140" s="7" t="s">
        <v>145</v>
      </c>
      <c r="J140" s="5"/>
      <c r="K140" s="5">
        <v>1030.538141</v>
      </c>
      <c r="L140" s="5">
        <v>7.6090669999999996</v>
      </c>
      <c r="M140" s="5">
        <v>1038.1472080000001</v>
      </c>
      <c r="P140" s="7" t="s">
        <v>148</v>
      </c>
      <c r="Q140" s="2">
        <f t="shared" si="9"/>
        <v>0</v>
      </c>
      <c r="R140" s="2">
        <v>1409.6776580000001</v>
      </c>
      <c r="U140" t="s">
        <v>147</v>
      </c>
      <c r="V140" s="2">
        <v>283.52345800000001</v>
      </c>
      <c r="W140" s="2">
        <v>0.52888800000000002</v>
      </c>
      <c r="X140" s="2"/>
      <c r="Y140" t="s">
        <v>147</v>
      </c>
      <c r="Z140" s="2">
        <f>VLOOKUP(U140,'Dec18'!$A$2:$K$246,3,FALSE)</f>
        <v>283.52286700000002</v>
      </c>
      <c r="AA140" s="10">
        <f t="shared" si="10"/>
        <v>-5.9099999998579733E-4</v>
      </c>
      <c r="AB140" s="2">
        <f>VLOOKUP(Y140,'Dec18'!$A$2:$K$246,8,FALSE)</f>
        <v>0.52888800000000002</v>
      </c>
      <c r="AC140" s="10">
        <f t="shared" si="11"/>
        <v>0</v>
      </c>
    </row>
    <row r="141" spans="1:29" x14ac:dyDescent="0.25">
      <c r="A141" s="4" t="str">
        <f>VLOOKUP(C141,Jan19_NonTransboundary!$B$2:$D$465,3,FALSE)</f>
        <v>MEX</v>
      </c>
      <c r="B141" t="s">
        <v>259</v>
      </c>
      <c r="C141" t="s">
        <v>401</v>
      </c>
      <c r="D141">
        <f>VLOOKUP(C141,Jan19_NonTransboundary!$B$2:$F$465,5,FALSE)</f>
        <v>706577.10460700002</v>
      </c>
      <c r="E141" t="str">
        <f>IFERROR(VLOOKUP(C141,Jan19_Transboundary!$D$2:$F$58,3,FALSE),"")</f>
        <v/>
      </c>
      <c r="F141">
        <f t="shared" si="8"/>
        <v>706577.10460700002</v>
      </c>
      <c r="I141" s="7" t="s">
        <v>147</v>
      </c>
      <c r="J141" s="5"/>
      <c r="K141" s="5">
        <v>283.52345800000001</v>
      </c>
      <c r="L141" s="5">
        <v>0.52888800000000002</v>
      </c>
      <c r="M141" s="5">
        <v>284.052346</v>
      </c>
      <c r="P141" s="7" t="s">
        <v>149</v>
      </c>
      <c r="Q141" s="2">
        <f t="shared" si="9"/>
        <v>8997.6034579999996</v>
      </c>
      <c r="R141" s="2">
        <v>33242.035770000002</v>
      </c>
      <c r="U141" t="s">
        <v>148</v>
      </c>
      <c r="V141" s="2">
        <v>0</v>
      </c>
      <c r="W141" s="2">
        <v>1409.6776580000001</v>
      </c>
      <c r="X141" s="2"/>
      <c r="Y141" t="s">
        <v>148</v>
      </c>
      <c r="Z141" s="2">
        <f>VLOOKUP(U141,'Dec18'!$A$2:$K$246,3,FALSE)</f>
        <v>0</v>
      </c>
      <c r="AA141" s="10">
        <f t="shared" si="10"/>
        <v>0</v>
      </c>
      <c r="AB141" s="2">
        <f>VLOOKUP(Y141,'Dec18'!$A$2:$K$246,8,FALSE)</f>
        <v>1409.6776600000001</v>
      </c>
      <c r="AC141" s="10">
        <f t="shared" si="11"/>
        <v>1.9999999949504854E-6</v>
      </c>
    </row>
    <row r="142" spans="1:29" x14ac:dyDescent="0.25">
      <c r="A142" s="4" t="str">
        <f>VLOOKUP(C142,Jan19_NonTransboundary!$B$2:$D$465,3,FALSE)</f>
        <v>MHL</v>
      </c>
      <c r="B142" t="s">
        <v>259</v>
      </c>
      <c r="C142" t="s">
        <v>402</v>
      </c>
      <c r="D142">
        <f>VLOOKUP(C142,Jan19_NonTransboundary!$B$2:$F$465,5,FALSE)</f>
        <v>5388.3962229999997</v>
      </c>
      <c r="E142" t="str">
        <f>IFERROR(VLOOKUP(C142,Jan19_Transboundary!$D$2:$F$58,3,FALSE),"")</f>
        <v/>
      </c>
      <c r="F142">
        <f t="shared" si="8"/>
        <v>5388.3962229999997</v>
      </c>
      <c r="I142" s="7" t="s">
        <v>148</v>
      </c>
      <c r="J142" s="5"/>
      <c r="K142" s="5"/>
      <c r="L142" s="5">
        <v>1409.6776580000001</v>
      </c>
      <c r="M142" s="5">
        <v>1409.6776580000001</v>
      </c>
      <c r="P142" s="7" t="s">
        <v>150</v>
      </c>
      <c r="Q142" s="2">
        <f t="shared" si="9"/>
        <v>474.93288699999999</v>
      </c>
      <c r="R142" s="2">
        <v>3.6837270000000002</v>
      </c>
      <c r="U142" t="s">
        <v>149</v>
      </c>
      <c r="V142" s="2">
        <v>8997.6034579999996</v>
      </c>
      <c r="W142" s="2">
        <v>33242.035770000002</v>
      </c>
      <c r="X142" s="2"/>
      <c r="Y142" t="s">
        <v>149</v>
      </c>
      <c r="Z142" s="2">
        <f>VLOOKUP(U142,'Dec18'!$A$2:$K$246,3,FALSE)</f>
        <v>8997.6790130000009</v>
      </c>
      <c r="AA142" s="10">
        <f t="shared" si="10"/>
        <v>7.5555000001259032E-2</v>
      </c>
      <c r="AB142" s="2">
        <f>VLOOKUP(Y142,'Dec18'!$A$2:$K$246,8,FALSE)</f>
        <v>33242.138097000003</v>
      </c>
      <c r="AC142" s="10">
        <f t="shared" si="11"/>
        <v>0.10232700000051409</v>
      </c>
    </row>
    <row r="143" spans="1:29" x14ac:dyDescent="0.25">
      <c r="A143" s="4" t="str">
        <f>VLOOKUP(C143,Jan19_NonTransboundary!$B$2:$D$465,3,FALSE)</f>
        <v>MLT</v>
      </c>
      <c r="B143" t="s">
        <v>259</v>
      </c>
      <c r="C143" t="s">
        <v>403</v>
      </c>
      <c r="D143">
        <f>VLOOKUP(C143,Jan19_NonTransboundary!$B$2:$F$465,5,FALSE)</f>
        <v>3495.8661149999998</v>
      </c>
      <c r="E143" t="str">
        <f>IFERROR(VLOOKUP(C143,Jan19_Transboundary!$D$2:$F$58,3,FALSE),"")</f>
        <v/>
      </c>
      <c r="F143">
        <f t="shared" si="8"/>
        <v>3495.8661149999998</v>
      </c>
      <c r="I143" s="7" t="s">
        <v>149</v>
      </c>
      <c r="J143" s="5"/>
      <c r="K143" s="5">
        <v>8997.6034579999996</v>
      </c>
      <c r="L143" s="5">
        <v>33242.035770000002</v>
      </c>
      <c r="M143" s="5">
        <v>42239.639228</v>
      </c>
      <c r="P143" s="7" t="s">
        <v>151</v>
      </c>
      <c r="Q143" s="2">
        <f t="shared" si="9"/>
        <v>707850.60310399998</v>
      </c>
      <c r="R143" s="2">
        <v>284177.22995900002</v>
      </c>
      <c r="U143" t="s">
        <v>150</v>
      </c>
      <c r="V143" s="2">
        <v>474.93288699999999</v>
      </c>
      <c r="W143" s="2">
        <v>3.6837270000000002</v>
      </c>
      <c r="X143" s="2"/>
      <c r="Y143" t="s">
        <v>150</v>
      </c>
      <c r="Z143" s="2">
        <f>VLOOKUP(U143,'Dec18'!$A$2:$K$246,3,FALSE)</f>
        <v>474.93308200000001</v>
      </c>
      <c r="AA143" s="10">
        <f t="shared" si="10"/>
        <v>1.950000000192631E-4</v>
      </c>
      <c r="AB143" s="2">
        <f>VLOOKUP(Y143,'Dec18'!$A$2:$K$246,8,FALSE)</f>
        <v>3.6837049999999998</v>
      </c>
      <c r="AC143" s="10">
        <f t="shared" si="11"/>
        <v>-2.200000000041058E-5</v>
      </c>
    </row>
    <row r="144" spans="1:29" x14ac:dyDescent="0.25">
      <c r="A144" s="4" t="str">
        <f>VLOOKUP(C144,Jan19_NonTransboundary!$B$2:$D$465,3,FALSE)</f>
        <v>MMR</v>
      </c>
      <c r="B144" t="s">
        <v>259</v>
      </c>
      <c r="C144" t="s">
        <v>404</v>
      </c>
      <c r="D144">
        <f>VLOOKUP(C144,Jan19_NonTransboundary!$B$2:$F$465,5,FALSE)</f>
        <v>11956.942545</v>
      </c>
      <c r="E144" t="str">
        <f>IFERROR(VLOOKUP(C144,Jan19_Transboundary!$D$2:$F$58,3,FALSE),"")</f>
        <v/>
      </c>
      <c r="F144">
        <f t="shared" si="8"/>
        <v>11956.942545</v>
      </c>
      <c r="I144" s="7" t="s">
        <v>150</v>
      </c>
      <c r="J144" s="5"/>
      <c r="K144" s="5">
        <v>474.93288699999999</v>
      </c>
      <c r="L144" s="5">
        <v>3.6837270000000002</v>
      </c>
      <c r="M144" s="5">
        <v>478.61661399999997</v>
      </c>
      <c r="P144" s="7" t="s">
        <v>152</v>
      </c>
      <c r="Q144" s="2">
        <f t="shared" si="9"/>
        <v>5388.3962229999997</v>
      </c>
      <c r="R144" s="2">
        <v>33.593736999999997</v>
      </c>
      <c r="U144" t="s">
        <v>151</v>
      </c>
      <c r="V144" s="2">
        <v>707850.60310399998</v>
      </c>
      <c r="W144" s="2">
        <v>284177.22995900002</v>
      </c>
      <c r="X144" s="2"/>
      <c r="Y144" t="s">
        <v>151</v>
      </c>
      <c r="Z144" s="2">
        <f>VLOOKUP(U144,'Dec18'!$A$2:$K$246,3,FALSE)</f>
        <v>707955.75449800002</v>
      </c>
      <c r="AA144" s="10">
        <f t="shared" si="10"/>
        <v>105.15139400004409</v>
      </c>
      <c r="AB144" s="2">
        <f>VLOOKUP(Y144,'Dec18'!$A$2:$K$246,8,FALSE)</f>
        <v>284178.22298399999</v>
      </c>
      <c r="AC144" s="10">
        <f t="shared" si="11"/>
        <v>0.9930249999742955</v>
      </c>
    </row>
    <row r="145" spans="1:29" x14ac:dyDescent="0.25">
      <c r="A145" s="4" t="str">
        <f>VLOOKUP(C145,Jan19_NonTransboundary!$B$2:$D$465,3,FALSE)</f>
        <v>MNE</v>
      </c>
      <c r="B145" t="s">
        <v>259</v>
      </c>
      <c r="C145" t="s">
        <v>405</v>
      </c>
      <c r="D145">
        <f>VLOOKUP(C145,Jan19_NonTransboundary!$B$2:$F$465,5,FALSE)</f>
        <v>10.436510999999999</v>
      </c>
      <c r="E145" t="str">
        <f>IFERROR(VLOOKUP(C145,Jan19_Transboundary!$D$2:$F$58,3,FALSE),"")</f>
        <v/>
      </c>
      <c r="F145">
        <f t="shared" si="8"/>
        <v>10.436510999999999</v>
      </c>
      <c r="I145" s="7" t="s">
        <v>151</v>
      </c>
      <c r="J145" s="5">
        <v>1273.498497</v>
      </c>
      <c r="K145" s="5">
        <v>706577.10460700002</v>
      </c>
      <c r="L145" s="5">
        <v>284177.22995900002</v>
      </c>
      <c r="M145" s="5">
        <v>992027.833063</v>
      </c>
      <c r="P145" s="7" t="s">
        <v>153</v>
      </c>
      <c r="Q145" s="2">
        <f t="shared" si="9"/>
        <v>0</v>
      </c>
      <c r="R145" s="2">
        <v>2686.9598110000002</v>
      </c>
      <c r="U145" t="s">
        <v>152</v>
      </c>
      <c r="V145" s="2">
        <v>5388.3962229999997</v>
      </c>
      <c r="W145" s="2">
        <v>33.593736999999997</v>
      </c>
      <c r="X145" s="2"/>
      <c r="Y145" t="s">
        <v>152</v>
      </c>
      <c r="Z145" s="2">
        <f>VLOOKUP(U145,'Dec18'!$A$2:$K$246,3,FALSE)</f>
        <v>5388.3962570000003</v>
      </c>
      <c r="AA145" s="10">
        <f t="shared" si="10"/>
        <v>3.4000000596279278E-5</v>
      </c>
      <c r="AB145" s="2">
        <f>VLOOKUP(Y145,'Dec18'!$A$2:$K$246,8,FALSE)</f>
        <v>33.593722999999997</v>
      </c>
      <c r="AC145" s="10">
        <f t="shared" si="11"/>
        <v>-1.4000000000180535E-5</v>
      </c>
    </row>
    <row r="146" spans="1:29" x14ac:dyDescent="0.25">
      <c r="A146" s="4" t="str">
        <f>VLOOKUP(C146,Jan19_NonTransboundary!$B$2:$D$465,3,FALSE)</f>
        <v>MNP</v>
      </c>
      <c r="B146" t="s">
        <v>259</v>
      </c>
      <c r="C146" t="s">
        <v>406</v>
      </c>
      <c r="D146">
        <f>VLOOKUP(C146,Jan19_NonTransboundary!$B$2:$F$465,5,FALSE)</f>
        <v>257169.328286</v>
      </c>
      <c r="E146" t="str">
        <f>IFERROR(VLOOKUP(C146,Jan19_Transboundary!$D$2:$F$58,3,FALSE),"")</f>
        <v/>
      </c>
      <c r="F146">
        <f t="shared" si="8"/>
        <v>257169.328286</v>
      </c>
      <c r="I146" s="7" t="s">
        <v>152</v>
      </c>
      <c r="J146" s="5"/>
      <c r="K146" s="5">
        <v>5388.3962229999997</v>
      </c>
      <c r="L146" s="5">
        <v>33.593736999999997</v>
      </c>
      <c r="M146" s="5">
        <v>5421.9899599999999</v>
      </c>
      <c r="P146" s="7" t="s">
        <v>154</v>
      </c>
      <c r="Q146" s="2">
        <f t="shared" si="9"/>
        <v>0</v>
      </c>
      <c r="R146" s="2">
        <v>103445.33570700001</v>
      </c>
      <c r="U146" t="s">
        <v>153</v>
      </c>
      <c r="V146" s="2">
        <v>0</v>
      </c>
      <c r="W146" s="2">
        <v>2686.9598110000002</v>
      </c>
      <c r="X146" s="2"/>
      <c r="Y146" t="s">
        <v>153</v>
      </c>
      <c r="Z146" s="2">
        <f>VLOOKUP(U146,'Dec18'!$A$2:$K$246,3,FALSE)</f>
        <v>0</v>
      </c>
      <c r="AA146" s="10">
        <f t="shared" si="10"/>
        <v>0</v>
      </c>
      <c r="AB146" s="2">
        <f>VLOOKUP(Y146,'Dec18'!$A$2:$K$246,8,FALSE)</f>
        <v>2456.297294</v>
      </c>
      <c r="AC146" s="10">
        <f t="shared" si="11"/>
        <v>-230.66251700000021</v>
      </c>
    </row>
    <row r="147" spans="1:29" x14ac:dyDescent="0.25">
      <c r="A147" s="4" t="str">
        <f>VLOOKUP(C147,Jan19_NonTransboundary!$B$2:$D$465,3,FALSE)</f>
        <v>MOZ</v>
      </c>
      <c r="B147" t="s">
        <v>259</v>
      </c>
      <c r="C147" t="s">
        <v>407</v>
      </c>
      <c r="D147">
        <f>VLOOKUP(C147,Jan19_NonTransboundary!$B$2:$F$465,5,FALSE)</f>
        <v>12821.005037000001</v>
      </c>
      <c r="E147" t="str">
        <f>IFERROR(VLOOKUP(C147,Jan19_Transboundary!$D$2:$F$58,3,FALSE),"")</f>
        <v/>
      </c>
      <c r="F147">
        <f t="shared" si="8"/>
        <v>12821.005037000001</v>
      </c>
      <c r="I147" s="7" t="s">
        <v>153</v>
      </c>
      <c r="J147" s="5"/>
      <c r="K147" s="5"/>
      <c r="L147" s="5">
        <v>2686.9598110000002</v>
      </c>
      <c r="M147" s="5">
        <v>2686.9598110000002</v>
      </c>
      <c r="P147" s="7" t="s">
        <v>155</v>
      </c>
      <c r="Q147" s="2">
        <f t="shared" si="9"/>
        <v>3495.8661149999998</v>
      </c>
      <c r="R147" s="2">
        <v>98.095343999999997</v>
      </c>
      <c r="U147" t="s">
        <v>154</v>
      </c>
      <c r="V147" s="2">
        <v>0</v>
      </c>
      <c r="W147" s="2">
        <v>103445.33570700001</v>
      </c>
      <c r="X147" s="2"/>
      <c r="Y147" t="s">
        <v>154</v>
      </c>
      <c r="Z147" s="2">
        <f>VLOOKUP(U147,'Dec18'!$A$2:$K$246,3,FALSE)</f>
        <v>0</v>
      </c>
      <c r="AA147" s="10">
        <f t="shared" si="10"/>
        <v>0</v>
      </c>
      <c r="AB147" s="2">
        <f>VLOOKUP(Y147,'Dec18'!$A$2:$K$246,8,FALSE)</f>
        <v>103445.33588300001</v>
      </c>
      <c r="AC147" s="10">
        <f t="shared" si="11"/>
        <v>1.7600000137463212E-4</v>
      </c>
    </row>
    <row r="148" spans="1:29" x14ac:dyDescent="0.25">
      <c r="A148" s="4" t="str">
        <f>VLOOKUP(C148,Jan19_NonTransboundary!$B$2:$D$465,3,FALSE)</f>
        <v>MRT</v>
      </c>
      <c r="B148" t="s">
        <v>259</v>
      </c>
      <c r="C148" t="s">
        <v>408</v>
      </c>
      <c r="D148">
        <f>VLOOKUP(C148,Jan19_NonTransboundary!$B$2:$F$465,5,FALSE)</f>
        <v>6479.841488</v>
      </c>
      <c r="E148" t="str">
        <f>IFERROR(VLOOKUP(C148,Jan19_Transboundary!$D$2:$F$58,3,FALSE),"")</f>
        <v/>
      </c>
      <c r="F148">
        <f t="shared" si="8"/>
        <v>6479.841488</v>
      </c>
      <c r="I148" s="7" t="s">
        <v>154</v>
      </c>
      <c r="J148" s="5"/>
      <c r="K148" s="5"/>
      <c r="L148" s="5">
        <v>103445.33570700001</v>
      </c>
      <c r="M148" s="5">
        <v>103445.33570700001</v>
      </c>
      <c r="P148" s="7" t="s">
        <v>156</v>
      </c>
      <c r="Q148" s="2">
        <f t="shared" si="9"/>
        <v>11956.942545</v>
      </c>
      <c r="R148" s="2">
        <v>42878.158298000002</v>
      </c>
      <c r="U148" t="s">
        <v>155</v>
      </c>
      <c r="V148" s="2">
        <v>3495.8661149999998</v>
      </c>
      <c r="W148" s="2">
        <v>98.095343999999997</v>
      </c>
      <c r="X148" s="2"/>
      <c r="Y148" t="s">
        <v>155</v>
      </c>
      <c r="Z148" s="2">
        <f>VLOOKUP(U148,'Dec18'!$A$2:$K$246,3,FALSE)</f>
        <v>3492.2303940000002</v>
      </c>
      <c r="AA148" s="10">
        <f t="shared" si="10"/>
        <v>-3.6357209999996485</v>
      </c>
      <c r="AB148" s="2">
        <f>VLOOKUP(Y148,'Dec18'!$A$2:$K$246,8,FALSE)</f>
        <v>98.421773999999999</v>
      </c>
      <c r="AC148" s="10">
        <f t="shared" si="11"/>
        <v>0.326430000000002</v>
      </c>
    </row>
    <row r="149" spans="1:29" x14ac:dyDescent="0.25">
      <c r="A149" s="4" t="str">
        <f>VLOOKUP(C149,Jan19_NonTransboundary!$B$2:$D$465,3,FALSE)</f>
        <v>MTQ</v>
      </c>
      <c r="B149" t="s">
        <v>259</v>
      </c>
      <c r="C149" t="s">
        <v>409</v>
      </c>
      <c r="D149">
        <f>VLOOKUP(C149,Jan19_NonTransboundary!$B$2:$F$465,5,FALSE)</f>
        <v>47772.244251999997</v>
      </c>
      <c r="E149">
        <f>IFERROR(VLOOKUP(C149,Jan19_Transboundary!$D$2:$F$58,3,FALSE),"")</f>
        <v>136.90745699999999</v>
      </c>
      <c r="F149">
        <f t="shared" si="8"/>
        <v>47909.151708999998</v>
      </c>
      <c r="I149" s="7" t="s">
        <v>155</v>
      </c>
      <c r="J149" s="5"/>
      <c r="K149" s="5">
        <v>3495.8661149999998</v>
      </c>
      <c r="L149" s="5">
        <v>98.095343999999997</v>
      </c>
      <c r="M149" s="5">
        <v>3593.9614589999996</v>
      </c>
      <c r="P149" s="7" t="s">
        <v>157</v>
      </c>
      <c r="Q149" s="2">
        <f t="shared" si="9"/>
        <v>10.436510999999999</v>
      </c>
      <c r="R149" s="2">
        <v>1456.773171</v>
      </c>
      <c r="U149" t="s">
        <v>156</v>
      </c>
      <c r="V149" s="2">
        <v>11956.942545</v>
      </c>
      <c r="W149" s="2">
        <v>42878.158298000002</v>
      </c>
      <c r="X149" s="2"/>
      <c r="Y149" t="s">
        <v>156</v>
      </c>
      <c r="Z149" s="2">
        <f>VLOOKUP(U149,'Dec18'!$A$2:$K$246,3,FALSE)</f>
        <v>11964.44587</v>
      </c>
      <c r="AA149" s="10">
        <f t="shared" si="10"/>
        <v>7.5033249999996769</v>
      </c>
      <c r="AB149" s="2">
        <f>VLOOKUP(Y149,'Dec18'!$A$2:$K$246,8,FALSE)</f>
        <v>42878.488755999999</v>
      </c>
      <c r="AC149" s="10">
        <f t="shared" si="11"/>
        <v>0.33045799999672454</v>
      </c>
    </row>
    <row r="150" spans="1:29" x14ac:dyDescent="0.25">
      <c r="A150" s="4" t="str">
        <f>VLOOKUP(C150,Jan19_NonTransboundary!$B$2:$D$465,3,FALSE)</f>
        <v>MUS</v>
      </c>
      <c r="B150" t="s">
        <v>259</v>
      </c>
      <c r="C150" t="s">
        <v>410</v>
      </c>
      <c r="D150">
        <f>VLOOKUP(C150,Jan19_NonTransboundary!$B$2:$F$465,5,FALSE)</f>
        <v>49.643811999999997</v>
      </c>
      <c r="E150" t="str">
        <f>IFERROR(VLOOKUP(C150,Jan19_Transboundary!$D$2:$F$58,3,FALSE),"")</f>
        <v/>
      </c>
      <c r="F150">
        <f t="shared" si="8"/>
        <v>49.643811999999997</v>
      </c>
      <c r="I150" s="7" t="s">
        <v>156</v>
      </c>
      <c r="J150" s="5"/>
      <c r="K150" s="5">
        <v>11956.942545</v>
      </c>
      <c r="L150" s="5">
        <v>42878.158298000002</v>
      </c>
      <c r="M150" s="5">
        <v>54835.100843</v>
      </c>
      <c r="P150" s="7" t="s">
        <v>158</v>
      </c>
      <c r="Q150" s="2">
        <f t="shared" si="9"/>
        <v>0</v>
      </c>
      <c r="R150" s="2">
        <v>277375.32144999999</v>
      </c>
      <c r="U150" t="s">
        <v>157</v>
      </c>
      <c r="V150" s="2">
        <v>10.436510999999999</v>
      </c>
      <c r="W150" s="2">
        <v>1456.773171</v>
      </c>
      <c r="X150" s="2"/>
      <c r="Y150" t="s">
        <v>157</v>
      </c>
      <c r="Z150" s="2">
        <f>VLOOKUP(U150,'Dec18'!$A$2:$K$246,3,FALSE)</f>
        <v>9.0956999999999996E-2</v>
      </c>
      <c r="AA150" s="10">
        <f t="shared" si="10"/>
        <v>-10.345554</v>
      </c>
      <c r="AB150" s="2">
        <f>VLOOKUP(Y150,'Dec18'!$A$2:$K$246,8,FALSE)</f>
        <v>886.34242099999994</v>
      </c>
      <c r="AC150" s="10">
        <f t="shared" si="11"/>
        <v>-570.4307500000001</v>
      </c>
    </row>
    <row r="151" spans="1:29" x14ac:dyDescent="0.25">
      <c r="A151" s="4" t="str">
        <f>VLOOKUP(C151,Jan19_NonTransboundary!$B$2:$D$465,3,FALSE)</f>
        <v>MYS</v>
      </c>
      <c r="B151" t="s">
        <v>259</v>
      </c>
      <c r="C151" t="s">
        <v>411</v>
      </c>
      <c r="D151">
        <f>VLOOKUP(C151,Jan19_NonTransboundary!$B$2:$F$465,5,FALSE)</f>
        <v>6977.6688430000004</v>
      </c>
      <c r="E151" t="str">
        <f>IFERROR(VLOOKUP(C151,Jan19_Transboundary!$D$2:$F$58,3,FALSE),"")</f>
        <v/>
      </c>
      <c r="F151">
        <f t="shared" si="8"/>
        <v>6977.6688430000004</v>
      </c>
      <c r="I151" s="7" t="s">
        <v>157</v>
      </c>
      <c r="J151" s="5"/>
      <c r="K151" s="5">
        <v>10.436510999999999</v>
      </c>
      <c r="L151" s="5">
        <v>1456.773171</v>
      </c>
      <c r="M151" s="5">
        <v>1467.2096820000002</v>
      </c>
      <c r="P151" s="7" t="s">
        <v>159</v>
      </c>
      <c r="Q151" s="2">
        <f t="shared" si="9"/>
        <v>257172.65032700001</v>
      </c>
      <c r="R151" s="2">
        <v>38.441125999999997</v>
      </c>
      <c r="U151" t="s">
        <v>158</v>
      </c>
      <c r="V151" s="2">
        <v>0</v>
      </c>
      <c r="W151" s="2">
        <v>277375.32144999999</v>
      </c>
      <c r="X151" s="2"/>
      <c r="Y151" t="s">
        <v>158</v>
      </c>
      <c r="Z151" s="2">
        <f>VLOOKUP(U151,'Dec18'!$A$2:$K$246,3,FALSE)</f>
        <v>0</v>
      </c>
      <c r="AA151" s="10">
        <f t="shared" si="10"/>
        <v>0</v>
      </c>
      <c r="AB151" s="2">
        <f>VLOOKUP(Y151,'Dec18'!$A$2:$K$246,8,FALSE)</f>
        <v>277375.262957</v>
      </c>
      <c r="AC151" s="10">
        <f t="shared" si="11"/>
        <v>-5.8492999989539385E-2</v>
      </c>
    </row>
    <row r="152" spans="1:29" x14ac:dyDescent="0.25">
      <c r="A152" s="4" t="str">
        <f>VLOOKUP(C152,Jan19_NonTransboundary!$B$2:$D$465,3,FALSE)</f>
        <v>MYT</v>
      </c>
      <c r="B152" t="s">
        <v>259</v>
      </c>
      <c r="C152" t="s">
        <v>412</v>
      </c>
      <c r="D152">
        <f>VLOOKUP(C152,Jan19_NonTransboundary!$B$2:$F$465,5,FALSE)</f>
        <v>68824.676621999999</v>
      </c>
      <c r="E152" t="str">
        <f>IFERROR(VLOOKUP(C152,Jan19_Transboundary!$D$2:$F$58,3,FALSE),"")</f>
        <v/>
      </c>
      <c r="F152">
        <f t="shared" si="8"/>
        <v>68824.676621999999</v>
      </c>
      <c r="I152" s="7" t="s">
        <v>158</v>
      </c>
      <c r="J152" s="5"/>
      <c r="K152" s="5"/>
      <c r="L152" s="5">
        <v>277375.32144999999</v>
      </c>
      <c r="M152" s="5">
        <v>277375.32144999999</v>
      </c>
      <c r="P152" s="7" t="s">
        <v>160</v>
      </c>
      <c r="Q152" s="2">
        <f t="shared" si="9"/>
        <v>12821.005037000001</v>
      </c>
      <c r="R152" s="2">
        <v>170662.35507600001</v>
      </c>
      <c r="U152" t="s">
        <v>159</v>
      </c>
      <c r="V152" s="2">
        <v>257172.65032700001</v>
      </c>
      <c r="W152" s="2">
        <v>38.441125999999997</v>
      </c>
      <c r="X152" s="2"/>
      <c r="Y152" t="s">
        <v>159</v>
      </c>
      <c r="Z152" s="2">
        <f>VLOOKUP(U152,'Dec18'!$A$2:$K$246,3,FALSE)</f>
        <v>257249.92051</v>
      </c>
      <c r="AA152" s="10">
        <f t="shared" si="10"/>
        <v>77.270182999985991</v>
      </c>
      <c r="AB152" s="2">
        <f>VLOOKUP(Y152,'Dec18'!$A$2:$K$246,8,FALSE)</f>
        <v>38.441127999999999</v>
      </c>
      <c r="AC152" s="10">
        <f t="shared" si="11"/>
        <v>2.0000000020559128E-6</v>
      </c>
    </row>
    <row r="153" spans="1:29" x14ac:dyDescent="0.25">
      <c r="A153" s="4" t="str">
        <f>VLOOKUP(C153,Jan19_NonTransboundary!$B$2:$D$465,3,FALSE)</f>
        <v>NAM</v>
      </c>
      <c r="B153" t="s">
        <v>259</v>
      </c>
      <c r="C153" t="s">
        <v>413</v>
      </c>
      <c r="D153">
        <f>VLOOKUP(C153,Jan19_NonTransboundary!$B$2:$F$465,5,FALSE)</f>
        <v>9646.2752070000006</v>
      </c>
      <c r="E153" t="str">
        <f>IFERROR(VLOOKUP(C153,Jan19_Transboundary!$D$2:$F$58,3,FALSE),"")</f>
        <v/>
      </c>
      <c r="F153">
        <f t="shared" si="8"/>
        <v>9646.2752070000006</v>
      </c>
      <c r="I153" s="7" t="s">
        <v>159</v>
      </c>
      <c r="J153" s="5">
        <v>3.322041</v>
      </c>
      <c r="K153" s="5">
        <v>257169.328286</v>
      </c>
      <c r="L153" s="5">
        <v>38.441125999999997</v>
      </c>
      <c r="M153" s="5">
        <v>257211.091453</v>
      </c>
      <c r="P153" s="7" t="s">
        <v>161</v>
      </c>
      <c r="Q153" s="2">
        <f t="shared" si="9"/>
        <v>6479.841488</v>
      </c>
      <c r="R153" s="2">
        <v>6507.9259679999996</v>
      </c>
      <c r="U153" t="s">
        <v>160</v>
      </c>
      <c r="V153" s="2">
        <v>12821.005037000001</v>
      </c>
      <c r="W153" s="2">
        <v>170662.35507600001</v>
      </c>
      <c r="X153" s="2"/>
      <c r="Y153" t="s">
        <v>160</v>
      </c>
      <c r="Z153" s="2">
        <f>VLOOKUP(U153,'Dec18'!$A$2:$K$246,3,FALSE)</f>
        <v>12821.008077</v>
      </c>
      <c r="AA153" s="10">
        <f t="shared" si="10"/>
        <v>3.0399999996006954E-3</v>
      </c>
      <c r="AB153" s="2">
        <f>VLOOKUP(Y153,'Dec18'!$A$2:$K$246,8,FALSE)</f>
        <v>170662.33199999999</v>
      </c>
      <c r="AC153" s="10">
        <f t="shared" si="11"/>
        <v>-2.307600001222454E-2</v>
      </c>
    </row>
    <row r="154" spans="1:29" x14ac:dyDescent="0.25">
      <c r="A154" s="4" t="str">
        <f>VLOOKUP(C154,Jan19_NonTransboundary!$B$2:$D$465,3,FALSE)</f>
        <v>NCL</v>
      </c>
      <c r="B154" t="s">
        <v>259</v>
      </c>
      <c r="C154" t="s">
        <v>414</v>
      </c>
      <c r="D154">
        <f>VLOOKUP(C154,Jan19_NonTransboundary!$B$2:$F$465,5,FALSE)</f>
        <v>1320759.7997339999</v>
      </c>
      <c r="E154" t="str">
        <f>IFERROR(VLOOKUP(C154,Jan19_Transboundary!$D$2:$F$58,3,FALSE),"")</f>
        <v/>
      </c>
      <c r="F154">
        <f t="shared" si="8"/>
        <v>1320759.7997339999</v>
      </c>
      <c r="I154" s="7" t="s">
        <v>160</v>
      </c>
      <c r="J154" s="5"/>
      <c r="K154" s="5">
        <v>12821.005037000001</v>
      </c>
      <c r="L154" s="5">
        <v>170662.35507600001</v>
      </c>
      <c r="M154" s="5">
        <v>183483.360113</v>
      </c>
      <c r="P154" s="7" t="s">
        <v>162</v>
      </c>
      <c r="Q154" s="2">
        <f t="shared" si="9"/>
        <v>0</v>
      </c>
      <c r="R154" s="2">
        <v>11.182345</v>
      </c>
      <c r="U154" t="s">
        <v>161</v>
      </c>
      <c r="V154" s="2">
        <v>6479.841488</v>
      </c>
      <c r="W154" s="2">
        <v>6507.9259679999996</v>
      </c>
      <c r="X154" s="2"/>
      <c r="Y154" t="s">
        <v>161</v>
      </c>
      <c r="Z154" s="2">
        <f>VLOOKUP(U154,'Dec18'!$A$2:$K$246,3,FALSE)</f>
        <v>6487.5810240000001</v>
      </c>
      <c r="AA154" s="10">
        <f t="shared" si="10"/>
        <v>7.7395360000000437</v>
      </c>
      <c r="AB154" s="2">
        <f>VLOOKUP(Y154,'Dec18'!$A$2:$K$246,8,FALSE)</f>
        <v>6507.8784470000001</v>
      </c>
      <c r="AC154" s="10">
        <f t="shared" si="11"/>
        <v>-4.7520999999505875E-2</v>
      </c>
    </row>
    <row r="155" spans="1:29" x14ac:dyDescent="0.25">
      <c r="A155" s="4" t="str">
        <f>VLOOKUP(C155,Jan19_NonTransboundary!$B$2:$D$465,3,FALSE)</f>
        <v>NFK</v>
      </c>
      <c r="B155" t="s">
        <v>259</v>
      </c>
      <c r="C155" t="s">
        <v>415</v>
      </c>
      <c r="D155">
        <f>VLOOKUP(C155,Jan19_NonTransboundary!$B$2:$F$465,5,FALSE)</f>
        <v>189084.24507599999</v>
      </c>
      <c r="E155" t="str">
        <f>IFERROR(VLOOKUP(C155,Jan19_Transboundary!$D$2:$F$58,3,FALSE),"")</f>
        <v/>
      </c>
      <c r="F155">
        <f t="shared" si="8"/>
        <v>189084.24507599999</v>
      </c>
      <c r="I155" s="7" t="s">
        <v>161</v>
      </c>
      <c r="J155" s="5"/>
      <c r="K155" s="5">
        <v>6479.841488</v>
      </c>
      <c r="L155" s="5">
        <v>6507.9259679999996</v>
      </c>
      <c r="M155" s="5">
        <v>12987.767456</v>
      </c>
      <c r="P155" s="7" t="s">
        <v>163</v>
      </c>
      <c r="Q155" s="2">
        <f t="shared" si="9"/>
        <v>47916.489294999999</v>
      </c>
      <c r="R155" s="2">
        <v>1280.736339</v>
      </c>
      <c r="U155" t="s">
        <v>162</v>
      </c>
      <c r="V155" s="2">
        <v>0</v>
      </c>
      <c r="W155" s="2">
        <v>11.182345</v>
      </c>
      <c r="X155" s="2"/>
      <c r="Y155" t="s">
        <v>162</v>
      </c>
      <c r="Z155" s="2">
        <f>VLOOKUP(U155,'Dec18'!$A$2:$K$246,3,FALSE)</f>
        <v>2.7300000000000002E-4</v>
      </c>
      <c r="AA155" s="10">
        <f t="shared" si="10"/>
        <v>2.7300000000000002E-4</v>
      </c>
      <c r="AB155" s="2">
        <f>VLOOKUP(Y155,'Dec18'!$A$2:$K$246,8,FALSE)</f>
        <v>11.182345</v>
      </c>
      <c r="AC155" s="10">
        <f t="shared" si="11"/>
        <v>0</v>
      </c>
    </row>
    <row r="156" spans="1:29" x14ac:dyDescent="0.25">
      <c r="A156" s="4" t="str">
        <f>VLOOKUP(C156,Jan19_NonTransboundary!$B$2:$D$465,3,FALSE)</f>
        <v>NGA</v>
      </c>
      <c r="B156" t="s">
        <v>259</v>
      </c>
      <c r="C156" t="s">
        <v>416</v>
      </c>
      <c r="D156">
        <f>VLOOKUP(C156,Jan19_NonTransboundary!$B$2:$F$465,5,FALSE)</f>
        <v>30.555978</v>
      </c>
      <c r="E156" t="str">
        <f>IFERROR(VLOOKUP(C156,Jan19_Transboundary!$D$2:$F$58,3,FALSE),"")</f>
        <v/>
      </c>
      <c r="F156">
        <f t="shared" si="8"/>
        <v>30.555978</v>
      </c>
      <c r="I156" s="7" t="s">
        <v>162</v>
      </c>
      <c r="J156" s="5"/>
      <c r="K156" s="5"/>
      <c r="L156" s="5">
        <v>11.182345</v>
      </c>
      <c r="M156" s="5">
        <v>11.182345</v>
      </c>
      <c r="P156" s="7" t="s">
        <v>164</v>
      </c>
      <c r="Q156" s="2">
        <f t="shared" si="9"/>
        <v>49.643811999999997</v>
      </c>
      <c r="R156" s="2">
        <v>97.460297999999995</v>
      </c>
      <c r="U156" t="s">
        <v>163</v>
      </c>
      <c r="V156" s="2">
        <v>47916.489294999999</v>
      </c>
      <c r="W156" s="2">
        <v>1280.736339</v>
      </c>
      <c r="X156" s="2"/>
      <c r="Y156" t="s">
        <v>163</v>
      </c>
      <c r="Z156" s="2">
        <f>VLOOKUP(U156,'Dec18'!$A$2:$K$246,3,FALSE)</f>
        <v>47590.851843000004</v>
      </c>
      <c r="AA156" s="10">
        <f t="shared" si="10"/>
        <v>-325.63745199999539</v>
      </c>
      <c r="AB156" s="2">
        <f>VLOOKUP(Y156,'Dec18'!$A$2:$K$246,8,FALSE)</f>
        <v>925.94518099999993</v>
      </c>
      <c r="AC156" s="10">
        <f t="shared" si="11"/>
        <v>-354.79115800000011</v>
      </c>
    </row>
    <row r="157" spans="1:29" x14ac:dyDescent="0.25">
      <c r="A157" s="4" t="str">
        <f>VLOOKUP(C157,Jan19_NonTransboundary!$B$2:$D$465,3,FALSE)</f>
        <v>NIC</v>
      </c>
      <c r="B157" t="s">
        <v>259</v>
      </c>
      <c r="C157" t="s">
        <v>417</v>
      </c>
      <c r="D157">
        <f>VLOOKUP(C157,Jan19_NonTransboundary!$B$2:$F$465,5,FALSE)</f>
        <v>6660.3453120000004</v>
      </c>
      <c r="E157" t="str">
        <f>IFERROR(VLOOKUP(C157,Jan19_Transboundary!$D$2:$F$58,3,FALSE),"")</f>
        <v/>
      </c>
      <c r="F157">
        <f t="shared" si="8"/>
        <v>6660.3453120000004</v>
      </c>
      <c r="I157" s="7" t="s">
        <v>163</v>
      </c>
      <c r="J157" s="5">
        <v>7.3375859999999999</v>
      </c>
      <c r="K157" s="5">
        <v>47909.151708999998</v>
      </c>
      <c r="L157" s="5">
        <v>1280.736339</v>
      </c>
      <c r="M157" s="5">
        <v>49197.225634000002</v>
      </c>
      <c r="P157" s="7" t="s">
        <v>165</v>
      </c>
      <c r="Q157" s="2">
        <f t="shared" si="9"/>
        <v>0</v>
      </c>
      <c r="R157" s="2">
        <v>27190.406212000002</v>
      </c>
      <c r="U157" t="s">
        <v>164</v>
      </c>
      <c r="V157" s="2">
        <v>49.643811999999997</v>
      </c>
      <c r="W157" s="2">
        <v>97.460297999999995</v>
      </c>
      <c r="X157" s="2"/>
      <c r="Y157" t="s">
        <v>164</v>
      </c>
      <c r="Z157" s="2">
        <f>VLOOKUP(U157,'Dec18'!$A$2:$K$246,3,FALSE)</f>
        <v>49.643920000000001</v>
      </c>
      <c r="AA157" s="10">
        <f t="shared" si="10"/>
        <v>1.0800000000443788E-4</v>
      </c>
      <c r="AB157" s="2">
        <f>VLOOKUP(Y157,'Dec18'!$A$2:$K$246,8,FALSE)</f>
        <v>97.460290999999998</v>
      </c>
      <c r="AC157" s="10">
        <f t="shared" si="11"/>
        <v>-6.9999999965375537E-6</v>
      </c>
    </row>
    <row r="158" spans="1:29" x14ac:dyDescent="0.25">
      <c r="A158" s="4" t="str">
        <f>VLOOKUP(C158,Jan19_NonTransboundary!$B$2:$D$465,3,FALSE)</f>
        <v>NIU</v>
      </c>
      <c r="B158" t="s">
        <v>259</v>
      </c>
      <c r="C158" t="s">
        <v>418</v>
      </c>
      <c r="D158">
        <f>VLOOKUP(C158,Jan19_NonTransboundary!$B$2:$F$465,5,FALSE)</f>
        <v>36.900174999999997</v>
      </c>
      <c r="E158" t="str">
        <f>IFERROR(VLOOKUP(C158,Jan19_Transboundary!$D$2:$F$58,3,FALSE),"")</f>
        <v/>
      </c>
      <c r="F158">
        <f t="shared" si="8"/>
        <v>36.900174999999997</v>
      </c>
      <c r="I158" s="7" t="s">
        <v>164</v>
      </c>
      <c r="J158" s="5"/>
      <c r="K158" s="5">
        <v>49.643811999999997</v>
      </c>
      <c r="L158" s="5">
        <v>97.460297999999995</v>
      </c>
      <c r="M158" s="5">
        <v>147.10410999999999</v>
      </c>
      <c r="P158" s="7" t="s">
        <v>166</v>
      </c>
      <c r="Q158" s="2">
        <f t="shared" si="9"/>
        <v>6977.6688430000004</v>
      </c>
      <c r="R158" s="2">
        <v>63418.885274</v>
      </c>
      <c r="U158" t="s">
        <v>165</v>
      </c>
      <c r="V158" s="2">
        <v>0</v>
      </c>
      <c r="W158" s="2">
        <v>27190.406212000002</v>
      </c>
      <c r="X158" s="2"/>
      <c r="Y158" t="s">
        <v>165</v>
      </c>
      <c r="Z158" s="2">
        <f>VLOOKUP(U158,'Dec18'!$A$2:$K$246,3,FALSE)</f>
        <v>0</v>
      </c>
      <c r="AA158" s="10">
        <f t="shared" si="10"/>
        <v>0</v>
      </c>
      <c r="AB158" s="2">
        <f>VLOOKUP(Y158,'Dec18'!$A$2:$K$246,8,FALSE)</f>
        <v>27190.409306000001</v>
      </c>
      <c r="AC158" s="10">
        <f t="shared" si="11"/>
        <v>3.0939999996917322E-3</v>
      </c>
    </row>
    <row r="159" spans="1:29" x14ac:dyDescent="0.25">
      <c r="A159" s="4" t="str">
        <f>VLOOKUP(C159,Jan19_NonTransboundary!$B$2:$D$465,3,FALSE)</f>
        <v>NLD</v>
      </c>
      <c r="B159" t="s">
        <v>259</v>
      </c>
      <c r="C159" t="s">
        <v>419</v>
      </c>
      <c r="D159">
        <f>VLOOKUP(C159,Jan19_NonTransboundary!$B$2:$F$465,5,FALSE)</f>
        <v>17127.356379000001</v>
      </c>
      <c r="E159">
        <f>IFERROR(VLOOKUP(C159,Jan19_Transboundary!$D$2:$F$58,3,FALSE),"")</f>
        <v>9.3510999999999997E-2</v>
      </c>
      <c r="F159">
        <f t="shared" si="8"/>
        <v>17127.44989</v>
      </c>
      <c r="I159" s="7" t="s">
        <v>165</v>
      </c>
      <c r="J159" s="5"/>
      <c r="K159" s="5"/>
      <c r="L159" s="5">
        <v>27190.406212000002</v>
      </c>
      <c r="M159" s="5">
        <v>27190.406212000002</v>
      </c>
      <c r="P159" s="7" t="s">
        <v>167</v>
      </c>
      <c r="Q159" s="2">
        <f t="shared" si="9"/>
        <v>68824.676621999999</v>
      </c>
      <c r="R159" s="2">
        <v>44.436014</v>
      </c>
      <c r="U159" t="s">
        <v>166</v>
      </c>
      <c r="V159" s="2">
        <v>6977.6688430000004</v>
      </c>
      <c r="W159" s="2">
        <v>63418.885274</v>
      </c>
      <c r="X159" s="2"/>
      <c r="Y159" t="s">
        <v>166</v>
      </c>
      <c r="Z159" s="2">
        <f>VLOOKUP(U159,'Dec18'!$A$2:$K$246,3,FALSE)</f>
        <v>6976.8630549999998</v>
      </c>
      <c r="AA159" s="10">
        <f t="shared" si="10"/>
        <v>-0.80578800000057527</v>
      </c>
      <c r="AB159" s="2">
        <f>VLOOKUP(Y159,'Dec18'!$A$2:$K$246,8,FALSE)</f>
        <v>63418.881930000003</v>
      </c>
      <c r="AC159" s="10">
        <f t="shared" si="11"/>
        <v>-3.3439999970141798E-3</v>
      </c>
    </row>
    <row r="160" spans="1:29" x14ac:dyDescent="0.25">
      <c r="A160" s="4" t="str">
        <f>VLOOKUP(C160,Jan19_NonTransboundary!$B$2:$D$465,3,FALSE)</f>
        <v>NOR</v>
      </c>
      <c r="B160" t="s">
        <v>259</v>
      </c>
      <c r="C160" t="s">
        <v>420</v>
      </c>
      <c r="D160">
        <f>VLOOKUP(C160,Jan19_NonTransboundary!$B$2:$F$465,5,FALSE)</f>
        <v>7696.9520210000001</v>
      </c>
      <c r="E160" t="str">
        <f>IFERROR(VLOOKUP(C160,Jan19_Transboundary!$D$2:$F$58,3,FALSE),"")</f>
        <v/>
      </c>
      <c r="F160">
        <f t="shared" si="8"/>
        <v>7696.9520210000001</v>
      </c>
      <c r="I160" s="7" t="s">
        <v>166</v>
      </c>
      <c r="J160" s="5"/>
      <c r="K160" s="5">
        <v>6977.6688430000004</v>
      </c>
      <c r="L160" s="5">
        <v>63418.885274</v>
      </c>
      <c r="M160" s="5">
        <v>70396.554117000007</v>
      </c>
      <c r="P160" s="7" t="s">
        <v>168</v>
      </c>
      <c r="Q160" s="2">
        <f t="shared" si="9"/>
        <v>9646.2752070000006</v>
      </c>
      <c r="R160" s="2">
        <v>313527.55870499997</v>
      </c>
      <c r="U160" t="s">
        <v>167</v>
      </c>
      <c r="V160" s="2">
        <v>68824.676621999999</v>
      </c>
      <c r="W160" s="2">
        <v>44.436014</v>
      </c>
      <c r="X160" s="2"/>
      <c r="Y160" t="s">
        <v>167</v>
      </c>
      <c r="Z160" s="2">
        <f>VLOOKUP(U160,'Dec18'!$A$2:$K$246,3,FALSE)</f>
        <v>68770.613532999996</v>
      </c>
      <c r="AA160" s="10">
        <f t="shared" si="10"/>
        <v>-54.063089000002947</v>
      </c>
      <c r="AB160" s="2">
        <f>VLOOKUP(Y160,'Dec18'!$A$2:$K$246,8,FALSE)</f>
        <v>48.213397999999998</v>
      </c>
      <c r="AC160" s="10">
        <f t="shared" si="11"/>
        <v>3.7773839999999979</v>
      </c>
    </row>
    <row r="161" spans="1:30" x14ac:dyDescent="0.25">
      <c r="A161" s="4" t="str">
        <f>VLOOKUP(C161,Jan19_NonTransboundary!$B$2:$D$465,3,FALSE)</f>
        <v>NZL</v>
      </c>
      <c r="B161" t="s">
        <v>259</v>
      </c>
      <c r="C161" t="s">
        <v>421</v>
      </c>
      <c r="D161">
        <f>VLOOKUP(C161,Jan19_NonTransboundary!$B$2:$F$465,5,FALSE)</f>
        <v>1220514.0839269999</v>
      </c>
      <c r="E161" t="str">
        <f>IFERROR(VLOOKUP(C161,Jan19_Transboundary!$D$2:$F$58,3,FALSE),"")</f>
        <v/>
      </c>
      <c r="F161">
        <f t="shared" si="8"/>
        <v>1220514.0839269999</v>
      </c>
      <c r="I161" s="7" t="s">
        <v>167</v>
      </c>
      <c r="J161" s="5"/>
      <c r="K161" s="5">
        <v>68824.676621999999</v>
      </c>
      <c r="L161" s="5">
        <v>44.436014</v>
      </c>
      <c r="M161" s="5">
        <v>68869.112636000005</v>
      </c>
      <c r="P161" s="7" t="s">
        <v>169</v>
      </c>
      <c r="Q161" s="2">
        <f t="shared" si="9"/>
        <v>1321625.9373579999</v>
      </c>
      <c r="R161" s="2">
        <v>10413.519002999999</v>
      </c>
      <c r="U161" t="s">
        <v>168</v>
      </c>
      <c r="V161" s="2">
        <v>9646.2752070000006</v>
      </c>
      <c r="W161" s="2">
        <v>313527.55870499997</v>
      </c>
      <c r="X161" s="2"/>
      <c r="Y161" t="s">
        <v>168</v>
      </c>
      <c r="Z161" s="2">
        <f>VLOOKUP(U161,'Dec18'!$A$2:$K$246,3,FALSE)</f>
        <v>9646.2749889999996</v>
      </c>
      <c r="AA161" s="10">
        <f t="shared" si="10"/>
        <v>-2.1800000104121864E-4</v>
      </c>
      <c r="AB161" s="2">
        <f>VLOOKUP(Y161,'Dec18'!$A$2:$K$246,8,FALSE)</f>
        <v>313534.35693900002</v>
      </c>
      <c r="AC161" s="10">
        <f t="shared" si="11"/>
        <v>6.7982340000453405</v>
      </c>
    </row>
    <row r="162" spans="1:30" x14ac:dyDescent="0.25">
      <c r="A162" s="4" t="str">
        <f>VLOOKUP(C162,Jan19_NonTransboundary!$B$2:$D$465,3,FALSE)</f>
        <v>OMN</v>
      </c>
      <c r="B162" t="s">
        <v>259</v>
      </c>
      <c r="C162" t="s">
        <v>422</v>
      </c>
      <c r="D162">
        <f>VLOOKUP(C162,Jan19_NonTransboundary!$B$2:$F$465,5,FALSE)</f>
        <v>663.94430899999998</v>
      </c>
      <c r="E162" t="str">
        <f>IFERROR(VLOOKUP(C162,Jan19_Transboundary!$D$2:$F$58,3,FALSE),"")</f>
        <v/>
      </c>
      <c r="F162">
        <f t="shared" si="8"/>
        <v>663.94430899999998</v>
      </c>
      <c r="I162" s="7" t="s">
        <v>168</v>
      </c>
      <c r="J162" s="5"/>
      <c r="K162" s="5">
        <v>9646.2752070000006</v>
      </c>
      <c r="L162" s="5">
        <v>313527.55870499997</v>
      </c>
      <c r="M162" s="5">
        <v>323173.833912</v>
      </c>
      <c r="P162" s="7" t="s">
        <v>170</v>
      </c>
      <c r="Q162" s="2">
        <f t="shared" si="9"/>
        <v>0</v>
      </c>
      <c r="R162" s="2">
        <v>206105.42936899999</v>
      </c>
      <c r="U162" t="s">
        <v>169</v>
      </c>
      <c r="V162" s="2">
        <v>1321625.9373579999</v>
      </c>
      <c r="W162" s="2">
        <v>10413.519002999999</v>
      </c>
      <c r="X162" s="2"/>
      <c r="Y162" t="s">
        <v>169</v>
      </c>
      <c r="Z162" s="2">
        <f>VLOOKUP(U162,'Dec18'!$A$2:$K$246,3,FALSE)</f>
        <v>1325070.2719676399</v>
      </c>
      <c r="AA162" s="10">
        <f t="shared" si="10"/>
        <v>3444.3346096400637</v>
      </c>
      <c r="AB162" s="2">
        <f>VLOOKUP(Y162,'Dec18'!$A$2:$K$246,8,FALSE)</f>
        <v>10413.517062999999</v>
      </c>
      <c r="AC162" s="10">
        <f t="shared" si="11"/>
        <v>-1.9400000001041917E-3</v>
      </c>
      <c r="AD162" t="s">
        <v>743</v>
      </c>
    </row>
    <row r="163" spans="1:30" x14ac:dyDescent="0.25">
      <c r="A163" s="4" t="str">
        <f>VLOOKUP(C163,Jan19_NonTransboundary!$B$2:$D$465,3,FALSE)</f>
        <v>PAK</v>
      </c>
      <c r="B163" t="s">
        <v>259</v>
      </c>
      <c r="C163" t="s">
        <v>423</v>
      </c>
      <c r="D163">
        <f>VLOOKUP(C163,Jan19_NonTransboundary!$B$2:$F$465,5,FALSE)</f>
        <v>1707.39732</v>
      </c>
      <c r="E163" t="str">
        <f>IFERROR(VLOOKUP(C163,Jan19_Transboundary!$D$2:$F$58,3,FALSE),"")</f>
        <v/>
      </c>
      <c r="F163">
        <f t="shared" si="8"/>
        <v>1707.39732</v>
      </c>
      <c r="I163" s="7" t="s">
        <v>169</v>
      </c>
      <c r="J163" s="5">
        <v>866.13762399999996</v>
      </c>
      <c r="K163" s="5">
        <v>1320759.7997339999</v>
      </c>
      <c r="L163" s="5">
        <v>10413.519002999999</v>
      </c>
      <c r="M163" s="5">
        <v>1332039.456361</v>
      </c>
      <c r="P163" s="7" t="s">
        <v>171</v>
      </c>
      <c r="Q163" s="2">
        <f t="shared" si="9"/>
        <v>189084.312848</v>
      </c>
      <c r="R163" s="2">
        <v>19.957518</v>
      </c>
      <c r="U163" t="s">
        <v>170</v>
      </c>
      <c r="V163" s="2">
        <v>0</v>
      </c>
      <c r="W163" s="2">
        <v>206105.42936899999</v>
      </c>
      <c r="X163" s="2"/>
      <c r="Y163" t="s">
        <v>170</v>
      </c>
      <c r="Z163" s="2">
        <f>VLOOKUP(U163,'Dec18'!$A$2:$K$246,3,FALSE)</f>
        <v>0</v>
      </c>
      <c r="AA163" s="10">
        <f t="shared" si="10"/>
        <v>0</v>
      </c>
      <c r="AB163" s="2">
        <f>VLOOKUP(Y163,'Dec18'!$A$2:$K$246,8,FALSE)</f>
        <v>206090.485078</v>
      </c>
      <c r="AC163" s="10">
        <f t="shared" si="11"/>
        <v>-14.944290999992518</v>
      </c>
    </row>
    <row r="164" spans="1:30" x14ac:dyDescent="0.25">
      <c r="A164" s="4" t="str">
        <f>VLOOKUP(C164,Jan19_NonTransboundary!$B$2:$D$465,3,FALSE)</f>
        <v>PAN</v>
      </c>
      <c r="B164" t="s">
        <v>259</v>
      </c>
      <c r="C164" t="s">
        <v>424</v>
      </c>
      <c r="D164">
        <f>VLOOKUP(C164,Jan19_NonTransboundary!$B$2:$F$465,5,FALSE)</f>
        <v>5593.0833599999996</v>
      </c>
      <c r="E164" t="str">
        <f>IFERROR(VLOOKUP(C164,Jan19_Transboundary!$D$2:$F$58,3,FALSE),"")</f>
        <v/>
      </c>
      <c r="F164">
        <f t="shared" si="8"/>
        <v>5593.0833599999996</v>
      </c>
      <c r="I164" s="7" t="s">
        <v>170</v>
      </c>
      <c r="J164" s="5"/>
      <c r="K164" s="5"/>
      <c r="L164" s="5">
        <v>206105.42936899999</v>
      </c>
      <c r="M164" s="5">
        <v>206105.42936899999</v>
      </c>
      <c r="P164" s="7" t="s">
        <v>172</v>
      </c>
      <c r="Q164" s="2">
        <f t="shared" si="9"/>
        <v>30.555978</v>
      </c>
      <c r="R164" s="2">
        <v>127359.03660399999</v>
      </c>
      <c r="U164" t="s">
        <v>171</v>
      </c>
      <c r="V164" s="2">
        <v>189084.312848</v>
      </c>
      <c r="W164" s="2">
        <v>19.957518</v>
      </c>
      <c r="X164" s="2"/>
      <c r="Y164" t="s">
        <v>171</v>
      </c>
      <c r="Z164" s="2">
        <f>VLOOKUP(U164,'Dec18'!$A$2:$K$246,3,FALSE)</f>
        <v>189084.31277300001</v>
      </c>
      <c r="AA164" s="10">
        <f t="shared" si="10"/>
        <v>-7.499998901039362E-5</v>
      </c>
      <c r="AB164" s="2">
        <f>VLOOKUP(Y164,'Dec18'!$A$2:$K$246,8,FALSE)</f>
        <v>19.957518</v>
      </c>
      <c r="AC164" s="10">
        <f t="shared" si="11"/>
        <v>0</v>
      </c>
    </row>
    <row r="165" spans="1:30" x14ac:dyDescent="0.25">
      <c r="A165" s="4" t="str">
        <f>VLOOKUP(C165,Jan19_NonTransboundary!$B$2:$D$465,3,FALSE)</f>
        <v>PCN</v>
      </c>
      <c r="B165" t="s">
        <v>259</v>
      </c>
      <c r="C165" t="s">
        <v>425</v>
      </c>
      <c r="D165">
        <f>VLOOKUP(C165,Jan19_NonTransboundary!$B$2:$F$465,5,FALSE)</f>
        <v>839569.39303599996</v>
      </c>
      <c r="E165" t="str">
        <f>IFERROR(VLOOKUP(C165,Jan19_Transboundary!$D$2:$F$58,3,FALSE),"")</f>
        <v/>
      </c>
      <c r="F165">
        <f t="shared" si="8"/>
        <v>839569.39303599996</v>
      </c>
      <c r="I165" s="7" t="s">
        <v>171</v>
      </c>
      <c r="J165" s="5">
        <v>6.7771999999999999E-2</v>
      </c>
      <c r="K165" s="5">
        <v>189084.24507599999</v>
      </c>
      <c r="L165" s="5">
        <v>19.957518</v>
      </c>
      <c r="M165" s="5">
        <v>189104.27036600001</v>
      </c>
      <c r="P165" s="7" t="s">
        <v>173</v>
      </c>
      <c r="Q165" s="2">
        <f t="shared" si="9"/>
        <v>6660.3453120000004</v>
      </c>
      <c r="R165" s="2">
        <v>48104.127519000001</v>
      </c>
      <c r="U165" t="s">
        <v>172</v>
      </c>
      <c r="V165" s="2">
        <v>30.555978</v>
      </c>
      <c r="W165" s="2">
        <v>127359.03660399999</v>
      </c>
      <c r="X165" s="2"/>
      <c r="Y165" t="s">
        <v>172</v>
      </c>
      <c r="Z165" s="2">
        <f>VLOOKUP(U165,'Dec18'!$A$2:$K$246,3,FALSE)</f>
        <v>30.555979000000001</v>
      </c>
      <c r="AA165" s="10">
        <f t="shared" si="10"/>
        <v>1.0000000010279564E-6</v>
      </c>
      <c r="AB165" s="2">
        <f>VLOOKUP(Y165,'Dec18'!$A$2:$K$246,8,FALSE)</f>
        <v>127359.034317</v>
      </c>
      <c r="AC165" s="10">
        <f t="shared" si="11"/>
        <v>-2.286999995703809E-3</v>
      </c>
    </row>
    <row r="166" spans="1:30" x14ac:dyDescent="0.25">
      <c r="A166" s="4" t="str">
        <f>VLOOKUP(C166,Jan19_NonTransboundary!$B$2:$D$465,3,FALSE)</f>
        <v>PER</v>
      </c>
      <c r="B166" t="s">
        <v>259</v>
      </c>
      <c r="C166" t="s">
        <v>426</v>
      </c>
      <c r="D166">
        <f>VLOOKUP(C166,Jan19_NonTransboundary!$B$2:$F$465,5,FALSE)</f>
        <v>4034.233178</v>
      </c>
      <c r="E166" t="str">
        <f>IFERROR(VLOOKUP(C166,Jan19_Transboundary!$D$2:$F$58,3,FALSE),"")</f>
        <v/>
      </c>
      <c r="F166">
        <f t="shared" si="8"/>
        <v>4034.233178</v>
      </c>
      <c r="I166" s="7" t="s">
        <v>172</v>
      </c>
      <c r="J166" s="5"/>
      <c r="K166" s="5">
        <v>30.555978</v>
      </c>
      <c r="L166" s="5">
        <v>127359.03660399999</v>
      </c>
      <c r="M166" s="5">
        <v>127389.592582</v>
      </c>
      <c r="P166" s="7" t="s">
        <v>174</v>
      </c>
      <c r="Q166" s="2">
        <f t="shared" si="9"/>
        <v>36.900174999999997</v>
      </c>
      <c r="R166" s="2">
        <v>53.434437000000003</v>
      </c>
      <c r="U166" t="s">
        <v>173</v>
      </c>
      <c r="V166" s="2">
        <v>6660.3453120000004</v>
      </c>
      <c r="W166" s="2">
        <v>48104.127519000001</v>
      </c>
      <c r="X166" s="2"/>
      <c r="Y166" t="s">
        <v>173</v>
      </c>
      <c r="Z166" s="2">
        <f>VLOOKUP(U166,'Dec18'!$A$2:$K$246,3,FALSE)</f>
        <v>6660.3451619999996</v>
      </c>
      <c r="AA166" s="10">
        <f t="shared" si="10"/>
        <v>-1.5000000075815478E-4</v>
      </c>
      <c r="AB166" s="2">
        <f>VLOOKUP(Y166,'Dec18'!$A$2:$K$246,8,FALSE)</f>
        <v>48104.127449</v>
      </c>
      <c r="AC166" s="10">
        <f t="shared" si="11"/>
        <v>-7.0000001869630069E-5</v>
      </c>
    </row>
    <row r="167" spans="1:30" x14ac:dyDescent="0.25">
      <c r="A167" s="4" t="str">
        <f>VLOOKUP(C167,Jan19_NonTransboundary!$B$2:$D$465,3,FALSE)</f>
        <v>PHL</v>
      </c>
      <c r="B167" t="s">
        <v>259</v>
      </c>
      <c r="C167" t="s">
        <v>427</v>
      </c>
      <c r="D167">
        <f>VLOOKUP(C167,Jan19_NonTransboundary!$B$2:$F$465,5,FALSE)</f>
        <v>21269.583404000001</v>
      </c>
      <c r="E167" t="str">
        <f>IFERROR(VLOOKUP(C167,Jan19_Transboundary!$D$2:$F$58,3,FALSE),"")</f>
        <v/>
      </c>
      <c r="F167">
        <f t="shared" si="8"/>
        <v>21269.583404000001</v>
      </c>
      <c r="I167" s="7" t="s">
        <v>173</v>
      </c>
      <c r="J167" s="5"/>
      <c r="K167" s="5">
        <v>6660.3453120000004</v>
      </c>
      <c r="L167" s="5">
        <v>48104.127519000001</v>
      </c>
      <c r="M167" s="5">
        <v>54764.472830999999</v>
      </c>
      <c r="P167" s="7" t="s">
        <v>175</v>
      </c>
      <c r="Q167" s="2">
        <f t="shared" si="9"/>
        <v>17127.44989</v>
      </c>
      <c r="R167" s="2">
        <v>3958.4250390000002</v>
      </c>
      <c r="U167" t="s">
        <v>174</v>
      </c>
      <c r="V167" s="2">
        <v>36.900174999999997</v>
      </c>
      <c r="W167" s="2">
        <v>53.434437000000003</v>
      </c>
      <c r="X167" s="2"/>
      <c r="Y167" t="s">
        <v>174</v>
      </c>
      <c r="Z167" s="2">
        <f>VLOOKUP(U167,'Dec18'!$A$2:$K$246,3,FALSE)</f>
        <v>36.900176000000002</v>
      </c>
      <c r="AA167" s="10">
        <f t="shared" si="10"/>
        <v>1.0000000045806701E-6</v>
      </c>
      <c r="AB167" s="2">
        <f>VLOOKUP(Y167,'Dec18'!$A$2:$K$246,8,FALSE)</f>
        <v>53.434437000000003</v>
      </c>
      <c r="AC167" s="10">
        <f t="shared" si="11"/>
        <v>0</v>
      </c>
    </row>
    <row r="168" spans="1:30" x14ac:dyDescent="0.25">
      <c r="A168" s="4" t="str">
        <f>VLOOKUP(C168,Jan19_NonTransboundary!$B$2:$D$465,3,FALSE)</f>
        <v>PLW</v>
      </c>
      <c r="B168" t="s">
        <v>259</v>
      </c>
      <c r="C168" t="s">
        <v>428</v>
      </c>
      <c r="D168">
        <f>VLOOKUP(C168,Jan19_NonTransboundary!$B$2:$F$465,5,FALSE)</f>
        <v>504705.09107800003</v>
      </c>
      <c r="E168" t="str">
        <f>IFERROR(VLOOKUP(C168,Jan19_Transboundary!$D$2:$F$58,3,FALSE),"")</f>
        <v/>
      </c>
      <c r="F168">
        <f t="shared" si="8"/>
        <v>504705.09107800003</v>
      </c>
      <c r="I168" s="7" t="s">
        <v>174</v>
      </c>
      <c r="J168" s="5"/>
      <c r="K168" s="5">
        <v>36.900174999999997</v>
      </c>
      <c r="L168" s="5">
        <v>53.434437000000003</v>
      </c>
      <c r="M168" s="5">
        <v>90.334611999999993</v>
      </c>
      <c r="P168" s="7" t="s">
        <v>176</v>
      </c>
      <c r="Q168" s="2">
        <f t="shared" si="9"/>
        <v>7696.9520210000001</v>
      </c>
      <c r="R168" s="2">
        <v>55973.865573000003</v>
      </c>
      <c r="U168" t="s">
        <v>175</v>
      </c>
      <c r="V168" s="2">
        <v>17127.44989</v>
      </c>
      <c r="W168" s="2">
        <v>3958.4250390000002</v>
      </c>
      <c r="X168" s="2"/>
      <c r="Y168" t="s">
        <v>175</v>
      </c>
      <c r="Z168" s="2">
        <f>VLOOKUP(U168,'Dec18'!$A$2:$K$246,3,FALSE)</f>
        <v>17114.325516999997</v>
      </c>
      <c r="AA168" s="10">
        <f t="shared" si="10"/>
        <v>-13.124373000002379</v>
      </c>
      <c r="AB168" s="2">
        <f>VLOOKUP(Y168,'Dec18'!$A$2:$K$246,8,FALSE)</f>
        <v>3958.4254340000002</v>
      </c>
      <c r="AC168" s="10">
        <f t="shared" si="11"/>
        <v>3.9500000002590241E-4</v>
      </c>
    </row>
    <row r="169" spans="1:30" x14ac:dyDescent="0.25">
      <c r="A169" s="4" t="str">
        <f>VLOOKUP(C169,Jan19_NonTransboundary!$B$2:$D$465,3,FALSE)</f>
        <v>PNG</v>
      </c>
      <c r="B169" t="s">
        <v>259</v>
      </c>
      <c r="C169" t="s">
        <v>429</v>
      </c>
      <c r="D169">
        <f>VLOOKUP(C169,Jan19_NonTransboundary!$B$2:$F$465,5,FALSE)</f>
        <v>4585.6521919999996</v>
      </c>
      <c r="E169" t="str">
        <f>IFERROR(VLOOKUP(C169,Jan19_Transboundary!$D$2:$F$58,3,FALSE),"")</f>
        <v/>
      </c>
      <c r="F169">
        <f t="shared" si="8"/>
        <v>4585.6521919999996</v>
      </c>
      <c r="I169" s="7" t="s">
        <v>175</v>
      </c>
      <c r="J169" s="5"/>
      <c r="K169" s="5">
        <v>17127.44989</v>
      </c>
      <c r="L169" s="5">
        <v>3958.4250390000002</v>
      </c>
      <c r="M169" s="5">
        <v>21085.874929000001</v>
      </c>
      <c r="P169" s="7" t="s">
        <v>177</v>
      </c>
      <c r="Q169" s="2">
        <f t="shared" si="9"/>
        <v>0</v>
      </c>
      <c r="R169" s="2">
        <v>34897.918445000003</v>
      </c>
      <c r="U169" t="s">
        <v>176</v>
      </c>
      <c r="V169" s="2">
        <v>7696.9520210000001</v>
      </c>
      <c r="W169" s="2">
        <v>55973.865573000003</v>
      </c>
      <c r="X169" s="2"/>
      <c r="Y169" t="s">
        <v>176</v>
      </c>
      <c r="Z169" s="2">
        <f>VLOOKUP(U169,'Dec18'!$A$2:$K$246,3,FALSE)</f>
        <v>7695.6656800000001</v>
      </c>
      <c r="AA169" s="10">
        <f t="shared" si="10"/>
        <v>-1.2863409999999931</v>
      </c>
      <c r="AB169" s="2">
        <f>VLOOKUP(Y169,'Dec18'!$A$2:$K$246,8,FALSE)</f>
        <v>55645.325400000002</v>
      </c>
      <c r="AC169" s="10">
        <f t="shared" si="11"/>
        <v>-328.54017300000123</v>
      </c>
    </row>
    <row r="170" spans="1:30" x14ac:dyDescent="0.25">
      <c r="A170" s="4" t="str">
        <f>VLOOKUP(C170,Jan19_NonTransboundary!$B$2:$D$465,3,FALSE)</f>
        <v>POL</v>
      </c>
      <c r="B170" t="s">
        <v>259</v>
      </c>
      <c r="C170" t="s">
        <v>430</v>
      </c>
      <c r="D170">
        <f>VLOOKUP(C170,Jan19_NonTransboundary!$B$2:$F$465,5,FALSE)</f>
        <v>7210.8402079999996</v>
      </c>
      <c r="E170" t="str">
        <f>IFERROR(VLOOKUP(C170,Jan19_Transboundary!$D$2:$F$58,3,FALSE),"")</f>
        <v/>
      </c>
      <c r="F170">
        <f t="shared" si="8"/>
        <v>7210.8402079999996</v>
      </c>
      <c r="I170" s="7" t="s">
        <v>176</v>
      </c>
      <c r="J170" s="5"/>
      <c r="K170" s="5">
        <v>7696.9520210000001</v>
      </c>
      <c r="L170" s="5">
        <v>55973.865573000003</v>
      </c>
      <c r="M170" s="5">
        <v>63670.817594</v>
      </c>
      <c r="P170" s="7" t="s">
        <v>178</v>
      </c>
      <c r="Q170" s="2">
        <f t="shared" si="9"/>
        <v>1246092.2956049999</v>
      </c>
      <c r="R170" s="2">
        <v>88464.412058999995</v>
      </c>
      <c r="U170" t="s">
        <v>177</v>
      </c>
      <c r="V170" s="2">
        <v>0</v>
      </c>
      <c r="W170" s="2">
        <v>34897.918445000003</v>
      </c>
      <c r="X170" s="2"/>
      <c r="Y170" t="s">
        <v>177</v>
      </c>
      <c r="Z170" s="2">
        <f>VLOOKUP(U170,'Dec18'!$A$2:$K$246,3,FALSE)</f>
        <v>0</v>
      </c>
      <c r="AA170" s="10">
        <f t="shared" si="10"/>
        <v>0</v>
      </c>
      <c r="AB170" s="2">
        <f>VLOOKUP(Y170,'Dec18'!$A$2:$K$246,8,FALSE)</f>
        <v>34897.918382999997</v>
      </c>
      <c r="AC170" s="10">
        <f t="shared" si="11"/>
        <v>-6.2000006437301636E-5</v>
      </c>
    </row>
    <row r="171" spans="1:30" x14ac:dyDescent="0.25">
      <c r="A171" s="4" t="str">
        <f>VLOOKUP(C171,Jan19_NonTransboundary!$B$2:$D$465,3,FALSE)</f>
        <v>PRI</v>
      </c>
      <c r="B171" t="s">
        <v>259</v>
      </c>
      <c r="C171" t="s">
        <v>431</v>
      </c>
      <c r="D171">
        <f>VLOOKUP(C171,Jan19_NonTransboundary!$B$2:$F$465,5,FALSE)</f>
        <v>3077.9283770000002</v>
      </c>
      <c r="E171" t="str">
        <f>IFERROR(VLOOKUP(C171,Jan19_Transboundary!$D$2:$F$58,3,FALSE),"")</f>
        <v/>
      </c>
      <c r="F171">
        <f t="shared" si="8"/>
        <v>3077.9283770000002</v>
      </c>
      <c r="I171" s="7" t="s">
        <v>177</v>
      </c>
      <c r="J171" s="5"/>
      <c r="K171" s="5"/>
      <c r="L171" s="5">
        <v>34897.918445000003</v>
      </c>
      <c r="M171" s="5">
        <v>34897.918445000003</v>
      </c>
      <c r="P171" s="7" t="s">
        <v>179</v>
      </c>
      <c r="Q171" s="2">
        <f t="shared" si="9"/>
        <v>663.94430899999998</v>
      </c>
      <c r="R171" s="2">
        <v>7985.0357379999996</v>
      </c>
      <c r="U171" t="s">
        <v>178</v>
      </c>
      <c r="V171" s="2">
        <v>1246092.2956049999</v>
      </c>
      <c r="W171" s="2">
        <v>88464.412058999995</v>
      </c>
      <c r="X171" s="2"/>
      <c r="Y171" t="s">
        <v>178</v>
      </c>
      <c r="Z171" s="2">
        <f>VLOOKUP(U171,'Dec18'!$A$2:$K$246,3,FALSE)</f>
        <v>1249447.106562</v>
      </c>
      <c r="AA171" s="10">
        <f t="shared" si="10"/>
        <v>3354.8109570001252</v>
      </c>
      <c r="AB171" s="2">
        <f>VLOOKUP(Y171,'Dec18'!$A$2:$K$246,8,FALSE)</f>
        <v>88464.441294000004</v>
      </c>
      <c r="AC171" s="10">
        <f t="shared" si="11"/>
        <v>2.9235000009066425E-2</v>
      </c>
    </row>
    <row r="172" spans="1:30" x14ac:dyDescent="0.25">
      <c r="A172" s="4" t="str">
        <f>VLOOKUP(C172,Jan19_NonTransboundary!$B$2:$D$465,3,FALSE)</f>
        <v>PRK</v>
      </c>
      <c r="B172" t="s">
        <v>259</v>
      </c>
      <c r="C172" t="s">
        <v>432</v>
      </c>
      <c r="D172">
        <f>VLOOKUP(C172,Jan19_NonTransboundary!$B$2:$F$465,5,FALSE)</f>
        <v>25.611910999999999</v>
      </c>
      <c r="E172" t="str">
        <f>IFERROR(VLOOKUP(C172,Jan19_Transboundary!$D$2:$F$58,3,FALSE),"")</f>
        <v/>
      </c>
      <c r="F172">
        <f t="shared" si="8"/>
        <v>25.611910999999999</v>
      </c>
      <c r="I172" s="7" t="s">
        <v>178</v>
      </c>
      <c r="J172" s="5">
        <v>25578.211678</v>
      </c>
      <c r="K172" s="5">
        <v>1220514.0839269999</v>
      </c>
      <c r="L172" s="5">
        <v>88464.412058999995</v>
      </c>
      <c r="M172" s="5">
        <v>1334556.7076639999</v>
      </c>
      <c r="P172" s="7" t="s">
        <v>180</v>
      </c>
      <c r="Q172" s="2">
        <f t="shared" si="9"/>
        <v>1707.39732</v>
      </c>
      <c r="R172" s="2">
        <v>98288.079765999995</v>
      </c>
      <c r="U172" t="s">
        <v>179</v>
      </c>
      <c r="V172" s="2">
        <v>663.94430899999998</v>
      </c>
      <c r="W172" s="2">
        <v>7985.0357379999996</v>
      </c>
      <c r="X172" s="2"/>
      <c r="Y172" t="s">
        <v>179</v>
      </c>
      <c r="Z172" s="2">
        <f>VLOOKUP(U172,'Dec18'!$A$2:$K$246,3,FALSE)</f>
        <v>663.98976400000004</v>
      </c>
      <c r="AA172" s="10">
        <f t="shared" si="10"/>
        <v>4.5455000000060863E-2</v>
      </c>
      <c r="AB172" s="2">
        <f>VLOOKUP(Y172,'Dec18'!$A$2:$K$246,8,FALSE)</f>
        <v>7985.0728330000002</v>
      </c>
      <c r="AC172" s="10">
        <f t="shared" si="11"/>
        <v>3.7095000000590517E-2</v>
      </c>
    </row>
    <row r="173" spans="1:30" x14ac:dyDescent="0.25">
      <c r="A173" s="4" t="str">
        <f>VLOOKUP(C173,Jan19_NonTransboundary!$B$2:$D$465,3,FALSE)</f>
        <v>PRT</v>
      </c>
      <c r="B173" t="s">
        <v>259</v>
      </c>
      <c r="C173" t="s">
        <v>433</v>
      </c>
      <c r="D173">
        <f>VLOOKUP(C173,Jan19_NonTransboundary!$B$2:$F$465,5,FALSE)</f>
        <v>72368.275695999997</v>
      </c>
      <c r="E173" t="str">
        <f>IFERROR(VLOOKUP(C173,Jan19_Transboundary!$D$2:$F$58,3,FALSE),"")</f>
        <v/>
      </c>
      <c r="F173">
        <f t="shared" si="8"/>
        <v>72368.275695999997</v>
      </c>
      <c r="I173" s="7" t="s">
        <v>179</v>
      </c>
      <c r="J173" s="5"/>
      <c r="K173" s="5">
        <v>663.94430899999998</v>
      </c>
      <c r="L173" s="5">
        <v>7985.0357379999996</v>
      </c>
      <c r="M173" s="5">
        <v>8648.9800469999991</v>
      </c>
      <c r="P173" s="7" t="s">
        <v>181</v>
      </c>
      <c r="Q173" s="2">
        <f t="shared" si="9"/>
        <v>5593.0833599999996</v>
      </c>
      <c r="R173" s="2">
        <v>15772.905444</v>
      </c>
      <c r="U173" t="s">
        <v>180</v>
      </c>
      <c r="V173" s="2">
        <v>1707.39732</v>
      </c>
      <c r="W173" s="2">
        <v>98288.079765999995</v>
      </c>
      <c r="X173" s="2"/>
      <c r="Y173" t="s">
        <v>180</v>
      </c>
      <c r="Z173" s="2">
        <f>VLOOKUP(U173,'Dec18'!$A$2:$K$246,3,FALSE)</f>
        <v>1707.3974330000001</v>
      </c>
      <c r="AA173" s="10">
        <f t="shared" si="10"/>
        <v>1.1300000005576294E-4</v>
      </c>
      <c r="AB173" s="2">
        <f>VLOOKUP(Y173,'Dec18'!$A$2:$K$246,8,FALSE)</f>
        <v>98288.080937000006</v>
      </c>
      <c r="AC173" s="10">
        <f t="shared" si="11"/>
        <v>1.1710000107996166E-3</v>
      </c>
    </row>
    <row r="174" spans="1:30" x14ac:dyDescent="0.25">
      <c r="A174" s="4" t="str">
        <f>VLOOKUP(C174,Jan19_NonTransboundary!$B$2:$D$465,3,FALSE)</f>
        <v>PYF</v>
      </c>
      <c r="B174" t="s">
        <v>259</v>
      </c>
      <c r="C174" t="s">
        <v>434</v>
      </c>
      <c r="D174">
        <f>VLOOKUP(C174,Jan19_NonTransboundary!$B$2:$F$465,5,FALSE)</f>
        <v>206.943116</v>
      </c>
      <c r="E174" t="str">
        <f>IFERROR(VLOOKUP(C174,Jan19_Transboundary!$D$2:$F$58,3,FALSE),"")</f>
        <v/>
      </c>
      <c r="F174">
        <f t="shared" si="8"/>
        <v>206.943116</v>
      </c>
      <c r="I174" s="7" t="s">
        <v>180</v>
      </c>
      <c r="J174" s="5"/>
      <c r="K174" s="5">
        <v>1707.39732</v>
      </c>
      <c r="L174" s="5">
        <v>98288.079765999995</v>
      </c>
      <c r="M174" s="5">
        <v>99995.477085999999</v>
      </c>
      <c r="P174" s="7" t="s">
        <v>182</v>
      </c>
      <c r="Q174" s="2">
        <f t="shared" si="9"/>
        <v>839569.39303599996</v>
      </c>
      <c r="R174" s="2">
        <v>37.035908999999997</v>
      </c>
      <c r="U174" t="s">
        <v>181</v>
      </c>
      <c r="V174" s="2">
        <v>5593.0833599999996</v>
      </c>
      <c r="W174" s="2">
        <v>15772.905444</v>
      </c>
      <c r="X174" s="2"/>
      <c r="Y174" t="s">
        <v>181</v>
      </c>
      <c r="Z174" s="2">
        <f>VLOOKUP(U174,'Dec18'!$A$2:$K$246,3,FALSE)</f>
        <v>5593.1154509999997</v>
      </c>
      <c r="AA174" s="10">
        <f t="shared" si="10"/>
        <v>3.2091000000036729E-2</v>
      </c>
      <c r="AB174" s="2">
        <f>VLOOKUP(Y174,'Dec18'!$A$2:$K$246,8,FALSE)</f>
        <v>15772.982461</v>
      </c>
      <c r="AC174" s="10">
        <f t="shared" si="11"/>
        <v>7.70169999996142E-2</v>
      </c>
    </row>
    <row r="175" spans="1:30" x14ac:dyDescent="0.25">
      <c r="A175" s="4" t="str">
        <f>VLOOKUP(C175,Jan19_NonTransboundary!$B$2:$D$465,3,FALSE)</f>
        <v>QAT</v>
      </c>
      <c r="B175" t="s">
        <v>259</v>
      </c>
      <c r="C175" t="s">
        <v>435</v>
      </c>
      <c r="D175">
        <f>VLOOKUP(C175,Jan19_NonTransboundary!$B$2:$F$465,5,FALSE)</f>
        <v>538.14257699999996</v>
      </c>
      <c r="E175" t="str">
        <f>IFERROR(VLOOKUP(C175,Jan19_Transboundary!$D$2:$F$58,3,FALSE),"")</f>
        <v/>
      </c>
      <c r="F175">
        <f t="shared" si="8"/>
        <v>538.14257699999996</v>
      </c>
      <c r="I175" s="7" t="s">
        <v>181</v>
      </c>
      <c r="J175" s="5"/>
      <c r="K175" s="5">
        <v>5593.0833599999996</v>
      </c>
      <c r="L175" s="5">
        <v>15772.905444</v>
      </c>
      <c r="M175" s="5">
        <v>21365.988804000001</v>
      </c>
      <c r="P175" s="7" t="s">
        <v>183</v>
      </c>
      <c r="Q175" s="2">
        <f t="shared" si="9"/>
        <v>4034.233178</v>
      </c>
      <c r="R175" s="2">
        <v>276772.85742499999</v>
      </c>
      <c r="U175" t="s">
        <v>182</v>
      </c>
      <c r="V175" s="2">
        <v>839569.39303599996</v>
      </c>
      <c r="W175" s="2">
        <v>37.035908999999997</v>
      </c>
      <c r="X175" s="2"/>
      <c r="Y175" t="s">
        <v>182</v>
      </c>
      <c r="Z175" s="2">
        <f>VLOOKUP(U175,'Dec18'!$A$2:$K$246,3,FALSE)</f>
        <v>839648.61732700001</v>
      </c>
      <c r="AA175" s="10">
        <f t="shared" si="10"/>
        <v>79.224291000049561</v>
      </c>
      <c r="AB175" s="2">
        <f>VLOOKUP(Y175,'Dec18'!$A$2:$K$246,8,FALSE)</f>
        <v>37.035971000000004</v>
      </c>
      <c r="AC175" s="10">
        <f t="shared" si="11"/>
        <v>6.2000000006889877E-5</v>
      </c>
    </row>
    <row r="176" spans="1:30" x14ac:dyDescent="0.25">
      <c r="A176" s="4" t="str">
        <f>VLOOKUP(C176,Jan19_NonTransboundary!$B$2:$D$465,3,FALSE)</f>
        <v>REU</v>
      </c>
      <c r="B176" t="s">
        <v>259</v>
      </c>
      <c r="C176" t="s">
        <v>436</v>
      </c>
      <c r="D176">
        <f>VLOOKUP(C176,Jan19_NonTransboundary!$B$2:$F$465,5,FALSE)</f>
        <v>40.854526999999997</v>
      </c>
      <c r="E176" t="str">
        <f>IFERROR(VLOOKUP(C176,Jan19_Transboundary!$D$2:$F$58,3,FALSE),"")</f>
        <v/>
      </c>
      <c r="F176">
        <f t="shared" si="8"/>
        <v>40.854526999999997</v>
      </c>
      <c r="I176" s="7" t="s">
        <v>182</v>
      </c>
      <c r="J176" s="5"/>
      <c r="K176" s="5">
        <v>839569.39303599996</v>
      </c>
      <c r="L176" s="5">
        <v>37.035908999999997</v>
      </c>
      <c r="M176" s="5">
        <v>839606.42894499993</v>
      </c>
      <c r="P176" s="7" t="s">
        <v>184</v>
      </c>
      <c r="Q176" s="2">
        <f t="shared" si="9"/>
        <v>21269.583404000001</v>
      </c>
      <c r="R176" s="2">
        <v>45762.234731999997</v>
      </c>
      <c r="U176" t="s">
        <v>183</v>
      </c>
      <c r="V176" s="2">
        <v>4034.233178</v>
      </c>
      <c r="W176" s="2">
        <v>276772.85742499999</v>
      </c>
      <c r="X176" s="2"/>
      <c r="Y176" t="s">
        <v>183</v>
      </c>
      <c r="Z176" s="2">
        <f>VLOOKUP(U176,'Dec18'!$A$2:$K$246,3,FALSE)</f>
        <v>4036.819352</v>
      </c>
      <c r="AA176" s="10">
        <f t="shared" si="10"/>
        <v>2.5861740000000282</v>
      </c>
      <c r="AB176" s="2">
        <f>VLOOKUP(Y176,'Dec18'!$A$2:$K$246,8,FALSE)</f>
        <v>276772.55972600001</v>
      </c>
      <c r="AC176" s="10">
        <f t="shared" si="11"/>
        <v>-0.29769899998791516</v>
      </c>
    </row>
    <row r="177" spans="1:29" x14ac:dyDescent="0.25">
      <c r="A177" s="4" t="str">
        <f>VLOOKUP(C177,Jan19_NonTransboundary!$B$2:$D$465,3,FALSE)</f>
        <v>ROU</v>
      </c>
      <c r="B177" t="s">
        <v>259</v>
      </c>
      <c r="C177" t="s">
        <v>437</v>
      </c>
      <c r="D177">
        <f>VLOOKUP(C177,Jan19_NonTransboundary!$B$2:$F$465,5,FALSE)</f>
        <v>6865.6049720000001</v>
      </c>
      <c r="E177" t="str">
        <f>IFERROR(VLOOKUP(C177,Jan19_Transboundary!$D$2:$F$58,3,FALSE),"")</f>
        <v/>
      </c>
      <c r="F177">
        <f t="shared" si="8"/>
        <v>6865.6049720000001</v>
      </c>
      <c r="I177" s="7" t="s">
        <v>183</v>
      </c>
      <c r="J177" s="5"/>
      <c r="K177" s="5">
        <v>4034.233178</v>
      </c>
      <c r="L177" s="5">
        <v>276772.85742499999</v>
      </c>
      <c r="M177" s="5">
        <v>280807.09060300002</v>
      </c>
      <c r="P177" s="7" t="s">
        <v>185</v>
      </c>
      <c r="Q177" s="2">
        <f t="shared" si="9"/>
        <v>504705.16251400003</v>
      </c>
      <c r="R177" s="2">
        <v>140.309382</v>
      </c>
      <c r="U177" t="s">
        <v>184</v>
      </c>
      <c r="V177" s="2">
        <v>21269.583404000001</v>
      </c>
      <c r="W177" s="2">
        <v>45762.234731999997</v>
      </c>
      <c r="X177" s="2"/>
      <c r="Y177" t="s">
        <v>184</v>
      </c>
      <c r="Z177" s="2">
        <f>VLOOKUP(U177,'Dec18'!$A$2:$K$246,3,FALSE)</f>
        <v>21269.156794999999</v>
      </c>
      <c r="AA177" s="10">
        <f t="shared" si="10"/>
        <v>-0.42660900000191759</v>
      </c>
      <c r="AB177" s="2">
        <f>VLOOKUP(Y177,'Dec18'!$A$2:$K$246,8,FALSE)</f>
        <v>45762.334274000001</v>
      </c>
      <c r="AC177" s="10">
        <f t="shared" si="11"/>
        <v>9.95420000035665E-2</v>
      </c>
    </row>
    <row r="178" spans="1:29" x14ac:dyDescent="0.25">
      <c r="A178" s="4" t="str">
        <f>VLOOKUP(C178,Jan19_NonTransboundary!$B$2:$D$465,3,FALSE)</f>
        <v>RUS</v>
      </c>
      <c r="B178" t="s">
        <v>259</v>
      </c>
      <c r="C178" t="s">
        <v>438</v>
      </c>
      <c r="D178">
        <f>VLOOKUP(C178,Jan19_NonTransboundary!$B$2:$F$465,5,FALSE)</f>
        <v>225846.43366099999</v>
      </c>
      <c r="E178" t="str">
        <f>IFERROR(VLOOKUP(C178,Jan19_Transboundary!$D$2:$F$58,3,FALSE),"")</f>
        <v/>
      </c>
      <c r="F178">
        <f t="shared" si="8"/>
        <v>225846.43366099999</v>
      </c>
      <c r="I178" s="7" t="s">
        <v>184</v>
      </c>
      <c r="J178" s="5"/>
      <c r="K178" s="5">
        <v>21269.583404000001</v>
      </c>
      <c r="L178" s="5">
        <v>45762.234731999997</v>
      </c>
      <c r="M178" s="5">
        <v>67031.818136000002</v>
      </c>
      <c r="P178" s="7" t="s">
        <v>186</v>
      </c>
      <c r="Q178" s="2">
        <f t="shared" si="9"/>
        <v>4585.6521919999996</v>
      </c>
      <c r="R178" s="2">
        <v>14330.434251999999</v>
      </c>
      <c r="U178" t="s">
        <v>185</v>
      </c>
      <c r="V178" s="2">
        <v>504705.16251400003</v>
      </c>
      <c r="W178" s="2">
        <v>140.309382</v>
      </c>
      <c r="X178" s="2"/>
      <c r="Y178" t="s">
        <v>185</v>
      </c>
      <c r="Z178" s="2">
        <f>VLOOKUP(U178,'Dec18'!$A$2:$K$246,3,FALSE)</f>
        <v>504690.96938600001</v>
      </c>
      <c r="AA178" s="10">
        <f t="shared" si="10"/>
        <v>-14.19312800001353</v>
      </c>
      <c r="AB178" s="2">
        <f>VLOOKUP(Y178,'Dec18'!$A$2:$K$246,8,FALSE)</f>
        <v>140.30934500000001</v>
      </c>
      <c r="AC178" s="10">
        <f t="shared" si="11"/>
        <v>-3.6999999991849108E-5</v>
      </c>
    </row>
    <row r="179" spans="1:29" x14ac:dyDescent="0.25">
      <c r="A179" s="4" t="str">
        <f>VLOOKUP(C179,Jan19_NonTransboundary!$B$2:$D$465,3,FALSE)</f>
        <v>SAU</v>
      </c>
      <c r="B179" t="s">
        <v>259</v>
      </c>
      <c r="C179" t="s">
        <v>439</v>
      </c>
      <c r="D179">
        <f>VLOOKUP(C179,Jan19_NonTransboundary!$B$2:$F$465,5,FALSE)</f>
        <v>5495.1699019999996</v>
      </c>
      <c r="E179" t="str">
        <f>IFERROR(VLOOKUP(C179,Jan19_Transboundary!$D$2:$F$58,3,FALSE),"")</f>
        <v/>
      </c>
      <c r="F179">
        <f t="shared" si="8"/>
        <v>5495.1699019999996</v>
      </c>
      <c r="I179" s="7" t="s">
        <v>185</v>
      </c>
      <c r="J179" s="5">
        <v>7.1435999999999999E-2</v>
      </c>
      <c r="K179" s="5">
        <v>504705.09107800003</v>
      </c>
      <c r="L179" s="5">
        <v>140.309382</v>
      </c>
      <c r="M179" s="5">
        <v>504845.47189600003</v>
      </c>
      <c r="P179" s="7" t="s">
        <v>187</v>
      </c>
      <c r="Q179" s="2">
        <f t="shared" si="9"/>
        <v>7210.8402079999996</v>
      </c>
      <c r="R179" s="2">
        <v>123906.710345</v>
      </c>
      <c r="U179" t="s">
        <v>186</v>
      </c>
      <c r="V179" s="2">
        <v>4585.6521919999996</v>
      </c>
      <c r="W179" s="2">
        <v>14330.434251999999</v>
      </c>
      <c r="X179" s="2"/>
      <c r="Y179" t="s">
        <v>186</v>
      </c>
      <c r="Z179" s="2">
        <f>VLOOKUP(U179,'Dec18'!$A$2:$K$246,3,FALSE)</f>
        <v>4585.4692290000003</v>
      </c>
      <c r="AA179" s="10">
        <f t="shared" si="10"/>
        <v>-0.18296299999929033</v>
      </c>
      <c r="AB179" s="2">
        <f>VLOOKUP(Y179,'Dec18'!$A$2:$K$246,8,FALSE)</f>
        <v>14330.329534</v>
      </c>
      <c r="AC179" s="10">
        <f t="shared" si="11"/>
        <v>-0.10471799999868381</v>
      </c>
    </row>
    <row r="180" spans="1:29" x14ac:dyDescent="0.25">
      <c r="A180" s="4" t="str">
        <f>VLOOKUP(C180,Jan19_NonTransboundary!$B$2:$D$465,3,FALSE)</f>
        <v>SDN</v>
      </c>
      <c r="B180" t="s">
        <v>259</v>
      </c>
      <c r="C180" t="s">
        <v>440</v>
      </c>
      <c r="D180">
        <f>VLOOKUP(C180,Jan19_NonTransboundary!$B$2:$F$465,5,FALSE)</f>
        <v>10661.926754</v>
      </c>
      <c r="E180" t="str">
        <f>IFERROR(VLOOKUP(C180,Jan19_Transboundary!$D$2:$F$58,3,FALSE),"")</f>
        <v/>
      </c>
      <c r="F180">
        <f t="shared" si="8"/>
        <v>10661.926754</v>
      </c>
      <c r="I180" s="7" t="s">
        <v>186</v>
      </c>
      <c r="J180" s="5"/>
      <c r="K180" s="5">
        <v>4585.6521919999996</v>
      </c>
      <c r="L180" s="5">
        <v>14330.434251999999</v>
      </c>
      <c r="M180" s="5">
        <v>18916.086444</v>
      </c>
      <c r="P180" s="7" t="s">
        <v>188</v>
      </c>
      <c r="Q180" s="2">
        <f t="shared" si="9"/>
        <v>3077.9283770000002</v>
      </c>
      <c r="R180" s="2">
        <v>657.21558900000002</v>
      </c>
      <c r="U180" t="s">
        <v>187</v>
      </c>
      <c r="V180" s="2">
        <v>7210.8402079999996</v>
      </c>
      <c r="W180" s="2">
        <v>123906.710345</v>
      </c>
      <c r="X180" s="2"/>
      <c r="Y180" t="s">
        <v>187</v>
      </c>
      <c r="Z180" s="2">
        <f>VLOOKUP(U180,'Dec18'!$A$2:$K$246,3,FALSE)</f>
        <v>7210.791862</v>
      </c>
      <c r="AA180" s="10">
        <f t="shared" si="10"/>
        <v>-4.8345999999583E-2</v>
      </c>
      <c r="AB180" s="2">
        <f>VLOOKUP(Y180,'Dec18'!$A$2:$K$246,8,FALSE)</f>
        <v>123678.110482</v>
      </c>
      <c r="AC180" s="10">
        <f t="shared" si="11"/>
        <v>-228.59986299999582</v>
      </c>
    </row>
    <row r="181" spans="1:29" x14ac:dyDescent="0.25">
      <c r="A181" s="4" t="str">
        <f>VLOOKUP(C181,Jan19_NonTransboundary!$B$2:$D$465,3,FALSE)</f>
        <v>SEN</v>
      </c>
      <c r="B181" t="s">
        <v>259</v>
      </c>
      <c r="C181" t="s">
        <v>441</v>
      </c>
      <c r="D181">
        <f>VLOOKUP(C181,Jan19_NonTransboundary!$B$2:$F$465,5,FALSE)</f>
        <v>1766.034803</v>
      </c>
      <c r="E181" t="str">
        <f>IFERROR(VLOOKUP(C181,Jan19_Transboundary!$D$2:$F$58,3,FALSE),"")</f>
        <v/>
      </c>
      <c r="F181">
        <f t="shared" si="8"/>
        <v>1766.034803</v>
      </c>
      <c r="I181" s="7" t="s">
        <v>187</v>
      </c>
      <c r="J181" s="5"/>
      <c r="K181" s="5">
        <v>7210.8402079999996</v>
      </c>
      <c r="L181" s="5">
        <v>123906.710345</v>
      </c>
      <c r="M181" s="5">
        <v>131117.55055300001</v>
      </c>
      <c r="P181" s="7" t="s">
        <v>189</v>
      </c>
      <c r="Q181" s="2">
        <f t="shared" si="9"/>
        <v>25.611910999999999</v>
      </c>
      <c r="R181" s="2">
        <v>2975.6498080000001</v>
      </c>
      <c r="U181" t="s">
        <v>188</v>
      </c>
      <c r="V181" s="2">
        <v>3077.9283770000002</v>
      </c>
      <c r="W181" s="2">
        <v>657.21558900000002</v>
      </c>
      <c r="X181" s="2"/>
      <c r="Y181" t="s">
        <v>188</v>
      </c>
      <c r="Z181" s="2">
        <f>VLOOKUP(U181,'Dec18'!$A$2:$K$246,3,FALSE)</f>
        <v>3077.9288139999999</v>
      </c>
      <c r="AA181" s="10">
        <f t="shared" si="10"/>
        <v>4.3699999969248893E-4</v>
      </c>
      <c r="AB181" s="2">
        <f>VLOOKUP(Y181,'Dec18'!$A$2:$K$246,8,FALSE)</f>
        <v>657.21558800000003</v>
      </c>
      <c r="AC181" s="10">
        <f t="shared" si="11"/>
        <v>-9.9999999747524271E-7</v>
      </c>
    </row>
    <row r="182" spans="1:29" x14ac:dyDescent="0.25">
      <c r="A182" s="4" t="str">
        <f>VLOOKUP(C182,Jan19_NonTransboundary!$B$2:$D$465,3,FALSE)</f>
        <v>SGP</v>
      </c>
      <c r="B182" t="s">
        <v>259</v>
      </c>
      <c r="C182" t="s">
        <v>442</v>
      </c>
      <c r="D182">
        <f>VLOOKUP(C182,Jan19_NonTransboundary!$B$2:$F$465,5,FALSE)</f>
        <v>0.100552</v>
      </c>
      <c r="E182" t="str">
        <f>IFERROR(VLOOKUP(C182,Jan19_Transboundary!$D$2:$F$58,3,FALSE),"")</f>
        <v/>
      </c>
      <c r="F182">
        <f t="shared" si="8"/>
        <v>0.100552</v>
      </c>
      <c r="I182" s="7" t="s">
        <v>188</v>
      </c>
      <c r="J182" s="5"/>
      <c r="K182" s="5">
        <v>3077.9283770000002</v>
      </c>
      <c r="L182" s="5">
        <v>657.21558900000002</v>
      </c>
      <c r="M182" s="5">
        <v>3735.1439660000001</v>
      </c>
      <c r="P182" s="7" t="s">
        <v>190</v>
      </c>
      <c r="Q182" s="2">
        <f t="shared" si="9"/>
        <v>285595.716159</v>
      </c>
      <c r="R182" s="2">
        <v>21114.474009000001</v>
      </c>
      <c r="U182" t="s">
        <v>189</v>
      </c>
      <c r="V182" s="2">
        <v>25.611910999999999</v>
      </c>
      <c r="W182" s="2">
        <v>2975.6498080000001</v>
      </c>
      <c r="X182" s="2"/>
      <c r="Y182" t="s">
        <v>189</v>
      </c>
      <c r="Z182" s="2">
        <f>VLOOKUP(U182,'Dec18'!$A$2:$K$246,3,FALSE)</f>
        <v>25.611910999999999</v>
      </c>
      <c r="AA182" s="10">
        <f t="shared" si="10"/>
        <v>0</v>
      </c>
      <c r="AB182" s="2">
        <f>VLOOKUP(Y182,'Dec18'!$A$2:$K$246,8,FALSE)</f>
        <v>2975.6498080000001</v>
      </c>
      <c r="AC182" s="10">
        <f t="shared" si="11"/>
        <v>0</v>
      </c>
    </row>
    <row r="183" spans="1:29" x14ac:dyDescent="0.25">
      <c r="A183" s="4" t="str">
        <f>VLOOKUP(C183,Jan19_NonTransboundary!$B$2:$D$465,3,FALSE)</f>
        <v>SGS</v>
      </c>
      <c r="B183" t="s">
        <v>259</v>
      </c>
      <c r="C183" t="s">
        <v>443</v>
      </c>
      <c r="D183">
        <f>VLOOKUP(C183,Jan19_NonTransboundary!$B$2:$F$465,5,FALSE)</f>
        <v>1063047.6005269999</v>
      </c>
      <c r="E183" t="str">
        <f>IFERROR(VLOOKUP(C183,Jan19_Transboundary!$D$2:$F$58,3,FALSE),"")</f>
        <v/>
      </c>
      <c r="F183">
        <f t="shared" si="8"/>
        <v>1063047.6005269999</v>
      </c>
      <c r="I183" s="7" t="s">
        <v>189</v>
      </c>
      <c r="J183" s="5"/>
      <c r="K183" s="5">
        <v>25.611910999999999</v>
      </c>
      <c r="L183" s="5">
        <v>2975.6498080000001</v>
      </c>
      <c r="M183" s="5">
        <v>3001.2617190000001</v>
      </c>
      <c r="P183" s="7" t="s">
        <v>191</v>
      </c>
      <c r="Q183" s="2">
        <f t="shared" si="9"/>
        <v>0</v>
      </c>
      <c r="R183" s="2">
        <v>57471.345008999997</v>
      </c>
      <c r="U183" t="s">
        <v>190</v>
      </c>
      <c r="V183" s="2">
        <v>285595.716159</v>
      </c>
      <c r="W183" s="2">
        <v>21114.474009000001</v>
      </c>
      <c r="X183" s="2"/>
      <c r="Y183" t="s">
        <v>190</v>
      </c>
      <c r="Z183" s="2">
        <f>VLOOKUP(U183,'Dec18'!$A$2:$K$246,3,FALSE)</f>
        <v>285581.89670699998</v>
      </c>
      <c r="AA183" s="10">
        <f t="shared" si="10"/>
        <v>-13.819452000025194</v>
      </c>
      <c r="AB183" s="2">
        <f>VLOOKUP(Y183,'Dec18'!$A$2:$K$246,8,FALSE)</f>
        <v>21101.398028</v>
      </c>
      <c r="AC183" s="10">
        <f t="shared" si="11"/>
        <v>-13.075981000001775</v>
      </c>
    </row>
    <row r="184" spans="1:29" x14ac:dyDescent="0.25">
      <c r="A184" s="4" t="str">
        <f>VLOOKUP(C184,Jan19_NonTransboundary!$B$2:$D$465,3,FALSE)</f>
        <v>SHN</v>
      </c>
      <c r="B184" t="s">
        <v>259</v>
      </c>
      <c r="C184" t="s">
        <v>444</v>
      </c>
      <c r="D184">
        <f>VLOOKUP(C184,Jan19_NonTransboundary!$B$2:$F$465,5,FALSE)</f>
        <v>451264.16353299998</v>
      </c>
      <c r="E184" t="str">
        <f>IFERROR(VLOOKUP(C184,Jan19_Transboundary!$D$2:$F$58,3,FALSE),"")</f>
        <v/>
      </c>
      <c r="F184">
        <f t="shared" si="8"/>
        <v>451264.16353299998</v>
      </c>
      <c r="I184" s="7" t="s">
        <v>190</v>
      </c>
      <c r="J184" s="5">
        <v>213227.44046300001</v>
      </c>
      <c r="K184" s="5">
        <v>72368.275695999997</v>
      </c>
      <c r="L184" s="5">
        <v>21114.474009000001</v>
      </c>
      <c r="M184" s="5">
        <v>306710.190168</v>
      </c>
      <c r="P184" s="7" t="s">
        <v>192</v>
      </c>
      <c r="Q184" s="2">
        <f t="shared" si="9"/>
        <v>0</v>
      </c>
      <c r="R184" s="2">
        <v>516.76786200000004</v>
      </c>
      <c r="U184" t="s">
        <v>191</v>
      </c>
      <c r="V184" s="2">
        <v>0</v>
      </c>
      <c r="W184" s="2">
        <v>57471.345008999997</v>
      </c>
      <c r="X184" s="2"/>
      <c r="Y184" t="s">
        <v>191</v>
      </c>
      <c r="Z184" s="2">
        <f>VLOOKUP(U184,'Dec18'!$A$2:$K$246,3,FALSE)</f>
        <v>0</v>
      </c>
      <c r="AA184" s="10">
        <f t="shared" si="10"/>
        <v>0</v>
      </c>
      <c r="AB184" s="2">
        <f>VLOOKUP(Y184,'Dec18'!$A$2:$K$246,8,FALSE)</f>
        <v>57473.375244000003</v>
      </c>
      <c r="AC184" s="10">
        <f t="shared" si="11"/>
        <v>2.0302350000056322</v>
      </c>
    </row>
    <row r="185" spans="1:29" x14ac:dyDescent="0.25">
      <c r="A185" s="4" t="str">
        <f>VLOOKUP(C185,Jan19_NonTransboundary!$B$2:$D$465,3,FALSE)</f>
        <v>SJM</v>
      </c>
      <c r="B185" t="s">
        <v>259</v>
      </c>
      <c r="C185" t="s">
        <v>445</v>
      </c>
      <c r="D185">
        <f>VLOOKUP(C185,Jan19_NonTransboundary!$B$2:$F$465,5,FALSE)</f>
        <v>82726.385836999994</v>
      </c>
      <c r="E185" t="str">
        <f>IFERROR(VLOOKUP(C185,Jan19_Transboundary!$D$2:$F$58,3,FALSE),"")</f>
        <v/>
      </c>
      <c r="F185">
        <f t="shared" si="8"/>
        <v>82726.385836999994</v>
      </c>
      <c r="I185" s="7" t="s">
        <v>191</v>
      </c>
      <c r="J185" s="5"/>
      <c r="K185" s="5"/>
      <c r="L185" s="5">
        <v>57471.345008999997</v>
      </c>
      <c r="M185" s="5">
        <v>57471.345008999997</v>
      </c>
      <c r="P185" s="7" t="s">
        <v>193</v>
      </c>
      <c r="Q185" s="2">
        <f t="shared" si="9"/>
        <v>206.943116</v>
      </c>
      <c r="R185" s="2">
        <v>73.831953999999996</v>
      </c>
      <c r="U185" t="s">
        <v>192</v>
      </c>
      <c r="V185" s="2">
        <v>0</v>
      </c>
      <c r="W185" s="2">
        <v>516.76786200000004</v>
      </c>
      <c r="X185" s="2"/>
      <c r="Y185" t="s">
        <v>192</v>
      </c>
      <c r="Z185" s="2">
        <f>VLOOKUP(U185,'Dec18'!$A$2:$K$246,3,FALSE)</f>
        <v>0</v>
      </c>
      <c r="AA185" s="10">
        <f t="shared" si="10"/>
        <v>0</v>
      </c>
      <c r="AB185" s="2">
        <f>VLOOKUP(Y185,'Dec18'!$A$2:$K$246,8,FALSE)</f>
        <v>516.76786300000003</v>
      </c>
      <c r="AC185" s="10">
        <f t="shared" si="11"/>
        <v>9.9999999747524271E-7</v>
      </c>
    </row>
    <row r="186" spans="1:29" x14ac:dyDescent="0.25">
      <c r="A186" s="4" t="str">
        <f>VLOOKUP(C186,Jan19_NonTransboundary!$B$2:$D$465,3,FALSE)</f>
        <v>SLB</v>
      </c>
      <c r="B186" t="s">
        <v>259</v>
      </c>
      <c r="C186" t="s">
        <v>446</v>
      </c>
      <c r="D186">
        <f>VLOOKUP(C186,Jan19_NonTransboundary!$B$2:$F$465,5,FALSE)</f>
        <v>1900.4383319999999</v>
      </c>
      <c r="E186" t="str">
        <f>IFERROR(VLOOKUP(C186,Jan19_Transboundary!$D$2:$F$58,3,FALSE),"")</f>
        <v/>
      </c>
      <c r="F186">
        <f t="shared" si="8"/>
        <v>1900.4383319999999</v>
      </c>
      <c r="I186" s="7" t="s">
        <v>192</v>
      </c>
      <c r="J186" s="5"/>
      <c r="K186" s="5"/>
      <c r="L186" s="5">
        <v>516.76786200000004</v>
      </c>
      <c r="M186" s="5">
        <v>516.76786200000004</v>
      </c>
      <c r="P186" s="7" t="s">
        <v>194</v>
      </c>
      <c r="Q186" s="2">
        <f t="shared" si="9"/>
        <v>538.14257699999996</v>
      </c>
      <c r="R186" s="2">
        <v>1512.8376270000001</v>
      </c>
      <c r="U186" t="s">
        <v>193</v>
      </c>
      <c r="V186" s="2">
        <v>206.943116</v>
      </c>
      <c r="W186" s="2">
        <v>73.831953999999996</v>
      </c>
      <c r="X186" s="2"/>
      <c r="Y186" t="s">
        <v>193</v>
      </c>
      <c r="Z186" s="2">
        <f>VLOOKUP(U186,'Dec18'!$A$2:$K$246,3,FALSE)</f>
        <v>206.943116</v>
      </c>
      <c r="AA186" s="10">
        <f t="shared" si="10"/>
        <v>0</v>
      </c>
      <c r="AB186" s="2">
        <f>VLOOKUP(Y186,'Dec18'!$A$2:$K$246,8,FALSE)</f>
        <v>73.831953999999996</v>
      </c>
      <c r="AC186" s="10">
        <f t="shared" si="11"/>
        <v>0</v>
      </c>
    </row>
    <row r="187" spans="1:29" x14ac:dyDescent="0.25">
      <c r="A187" s="4" t="str">
        <f>VLOOKUP(C187,Jan19_NonTransboundary!$B$2:$D$465,3,FALSE)</f>
        <v>SLE</v>
      </c>
      <c r="B187" t="s">
        <v>259</v>
      </c>
      <c r="C187" t="s">
        <v>447</v>
      </c>
      <c r="D187">
        <f>VLOOKUP(C187,Jan19_NonTransboundary!$B$2:$F$465,5,FALSE)</f>
        <v>862.533186</v>
      </c>
      <c r="E187" t="str">
        <f>IFERROR(VLOOKUP(C187,Jan19_Transboundary!$D$2:$F$58,3,FALSE),"")</f>
        <v/>
      </c>
      <c r="F187">
        <f t="shared" si="8"/>
        <v>862.533186</v>
      </c>
      <c r="I187" s="7" t="s">
        <v>193</v>
      </c>
      <c r="J187" s="5"/>
      <c r="K187" s="5">
        <v>206.943116</v>
      </c>
      <c r="L187" s="5">
        <v>73.831953999999996</v>
      </c>
      <c r="M187" s="5">
        <v>280.77507000000003</v>
      </c>
      <c r="P187" s="7" t="s">
        <v>195</v>
      </c>
      <c r="Q187" s="2">
        <f t="shared" si="9"/>
        <v>40.854526999999997</v>
      </c>
      <c r="R187" s="2">
        <v>1600.443033</v>
      </c>
      <c r="U187" t="s">
        <v>194</v>
      </c>
      <c r="V187" s="2">
        <v>538.14257699999996</v>
      </c>
      <c r="W187" s="2">
        <v>1512.8376270000001</v>
      </c>
      <c r="X187" s="2"/>
      <c r="Y187" t="s">
        <v>194</v>
      </c>
      <c r="Z187" s="2">
        <f>VLOOKUP(U187,'Dec18'!$A$2:$K$246,3,FALSE)</f>
        <v>538.14305899999999</v>
      </c>
      <c r="AA187" s="10">
        <f t="shared" si="10"/>
        <v>4.820000000336222E-4</v>
      </c>
      <c r="AB187" s="2">
        <f>VLOOKUP(Y187,'Dec18'!$A$2:$K$246,8,FALSE)</f>
        <v>1512.8361950000001</v>
      </c>
      <c r="AC187" s="10">
        <f t="shared" si="11"/>
        <v>-1.4320000000225264E-3</v>
      </c>
    </row>
    <row r="188" spans="1:29" x14ac:dyDescent="0.25">
      <c r="A188" s="4" t="str">
        <f>VLOOKUP(C188,Jan19_NonTransboundary!$B$2:$D$465,3,FALSE)</f>
        <v>SLV</v>
      </c>
      <c r="B188" t="s">
        <v>259</v>
      </c>
      <c r="C188" t="s">
        <v>448</v>
      </c>
      <c r="D188">
        <f>VLOOKUP(C188,Jan19_NonTransboundary!$B$2:$F$465,5,FALSE)</f>
        <v>664.79950599999995</v>
      </c>
      <c r="E188" t="str">
        <f>IFERROR(VLOOKUP(C188,Jan19_Transboundary!$D$2:$F$58,3,FALSE),"")</f>
        <v/>
      </c>
      <c r="F188">
        <f t="shared" si="8"/>
        <v>664.79950599999995</v>
      </c>
      <c r="I188" s="7" t="s">
        <v>194</v>
      </c>
      <c r="J188" s="5"/>
      <c r="K188" s="5">
        <v>538.14257699999996</v>
      </c>
      <c r="L188" s="5">
        <v>1512.8376270000001</v>
      </c>
      <c r="M188" s="5">
        <v>2050.980204</v>
      </c>
      <c r="P188" s="7" t="s">
        <v>196</v>
      </c>
      <c r="Q188" s="2">
        <f t="shared" si="9"/>
        <v>6865.6049720000001</v>
      </c>
      <c r="R188" s="2">
        <v>58126.502181000003</v>
      </c>
      <c r="U188" t="s">
        <v>195</v>
      </c>
      <c r="V188" s="2">
        <v>40.854526999999997</v>
      </c>
      <c r="W188" s="2">
        <v>1600.443033</v>
      </c>
      <c r="X188" s="2"/>
      <c r="Y188" t="s">
        <v>195</v>
      </c>
      <c r="Z188" s="2">
        <f>VLOOKUP(U188,'Dec18'!$A$2:$K$246,3,FALSE)</f>
        <v>40.707737999999999</v>
      </c>
      <c r="AA188" s="10">
        <f t="shared" si="10"/>
        <v>-0.14678899999999828</v>
      </c>
      <c r="AB188" s="2">
        <f>VLOOKUP(Y188,'Dec18'!$A$2:$K$246,8,FALSE)</f>
        <v>1600.403333</v>
      </c>
      <c r="AC188" s="10">
        <f t="shared" si="11"/>
        <v>-3.9700000000038926E-2</v>
      </c>
    </row>
    <row r="189" spans="1:29" x14ac:dyDescent="0.25">
      <c r="A189" s="4" t="str">
        <f>VLOOKUP(C189,Jan19_NonTransboundary!$B$2:$D$465,3,FALSE)</f>
        <v>SPM</v>
      </c>
      <c r="B189" t="s">
        <v>259</v>
      </c>
      <c r="C189" t="s">
        <v>449</v>
      </c>
      <c r="D189">
        <f>VLOOKUP(C189,Jan19_NonTransboundary!$B$2:$F$465,5,FALSE)</f>
        <v>7.0218509999999998</v>
      </c>
      <c r="E189" t="str">
        <f>IFERROR(VLOOKUP(C189,Jan19_Transboundary!$D$2:$F$58,3,FALSE),"")</f>
        <v/>
      </c>
      <c r="F189">
        <f t="shared" si="8"/>
        <v>7.0218509999999998</v>
      </c>
      <c r="I189" s="7" t="s">
        <v>195</v>
      </c>
      <c r="J189" s="5"/>
      <c r="K189" s="5">
        <v>40.854526999999997</v>
      </c>
      <c r="L189" s="5">
        <v>1600.443033</v>
      </c>
      <c r="M189" s="5">
        <v>1641.29756</v>
      </c>
      <c r="P189" s="7" t="s">
        <v>197</v>
      </c>
      <c r="Q189" s="2">
        <f t="shared" si="9"/>
        <v>228242.85922399999</v>
      </c>
      <c r="R189" s="2">
        <v>1641398.1548909999</v>
      </c>
      <c r="U189" t="s">
        <v>196</v>
      </c>
      <c r="V189" s="2">
        <v>6865.6049720000001</v>
      </c>
      <c r="W189" s="2">
        <v>58126.502181000003</v>
      </c>
      <c r="X189" s="2"/>
      <c r="Y189" t="s">
        <v>196</v>
      </c>
      <c r="Z189" s="2">
        <f>VLOOKUP(U189,'Dec18'!$A$2:$K$246,3,FALSE)</f>
        <v>6865.6074740000004</v>
      </c>
      <c r="AA189" s="10">
        <f t="shared" si="10"/>
        <v>2.5020000002768938E-3</v>
      </c>
      <c r="AB189" s="2">
        <f>VLOOKUP(Y189,'Dec18'!$A$2:$K$246,8,FALSE)</f>
        <v>58085.407459000002</v>
      </c>
      <c r="AC189" s="10">
        <f t="shared" si="11"/>
        <v>-41.094722000001639</v>
      </c>
    </row>
    <row r="190" spans="1:29" x14ac:dyDescent="0.25">
      <c r="A190" s="4" t="str">
        <f>VLOOKUP(C190,Jan19_NonTransboundary!$B$2:$D$465,3,FALSE)</f>
        <v>STP</v>
      </c>
      <c r="B190" t="s">
        <v>259</v>
      </c>
      <c r="C190" t="s">
        <v>450</v>
      </c>
      <c r="D190">
        <f>VLOOKUP(C190,Jan19_NonTransboundary!$B$2:$F$465,5,FALSE)</f>
        <v>35.280222000000002</v>
      </c>
      <c r="E190" t="str">
        <f>IFERROR(VLOOKUP(C190,Jan19_Transboundary!$D$2:$F$58,3,FALSE),"")</f>
        <v/>
      </c>
      <c r="F190">
        <f t="shared" si="8"/>
        <v>35.280222000000002</v>
      </c>
      <c r="I190" s="7" t="s">
        <v>196</v>
      </c>
      <c r="J190" s="5"/>
      <c r="K190" s="5">
        <v>6865.6049720000001</v>
      </c>
      <c r="L190" s="5">
        <v>58126.502181000003</v>
      </c>
      <c r="M190" s="5">
        <v>64992.107153000004</v>
      </c>
      <c r="P190" s="7" t="s">
        <v>198</v>
      </c>
      <c r="Q190" s="2">
        <f t="shared" si="9"/>
        <v>0</v>
      </c>
      <c r="R190" s="2">
        <v>2319.7299509999998</v>
      </c>
      <c r="U190" t="s">
        <v>197</v>
      </c>
      <c r="V190" s="2">
        <v>228242.85922399999</v>
      </c>
      <c r="W190" s="2">
        <v>1641398.1548909999</v>
      </c>
      <c r="X190" s="2"/>
      <c r="Y190" t="s">
        <v>197</v>
      </c>
      <c r="Z190" s="2">
        <f>VLOOKUP(U190,'Dec18'!$A$2:$K$246,3,FALSE)</f>
        <v>228247.338124</v>
      </c>
      <c r="AA190" s="10">
        <f t="shared" si="10"/>
        <v>4.4789000000164378</v>
      </c>
      <c r="AB190" s="2">
        <f>VLOOKUP(Y190,'Dec18'!$A$2:$K$246,8,FALSE)</f>
        <v>1641400.7414190001</v>
      </c>
      <c r="AC190" s="10">
        <f t="shared" si="11"/>
        <v>2.5865280001889914</v>
      </c>
    </row>
    <row r="191" spans="1:29" x14ac:dyDescent="0.25">
      <c r="A191" s="4" t="str">
        <f>VLOOKUP(C191,Jan19_NonTransboundary!$B$2:$D$465,3,FALSE)</f>
        <v>SUR</v>
      </c>
      <c r="B191" t="s">
        <v>259</v>
      </c>
      <c r="C191" t="s">
        <v>451</v>
      </c>
      <c r="D191">
        <f>VLOOKUP(C191,Jan19_NonTransboundary!$B$2:$F$465,5,FALSE)</f>
        <v>1980.9292089999999</v>
      </c>
      <c r="E191" t="str">
        <f>IFERROR(VLOOKUP(C191,Jan19_Transboundary!$D$2:$F$58,3,FALSE),"")</f>
        <v/>
      </c>
      <c r="F191">
        <f t="shared" si="8"/>
        <v>1980.9292089999999</v>
      </c>
      <c r="I191" s="7" t="s">
        <v>197</v>
      </c>
      <c r="J191" s="5">
        <v>2396.4255629999998</v>
      </c>
      <c r="K191" s="5">
        <v>225846.43366099999</v>
      </c>
      <c r="L191" s="5">
        <v>1641398.1548909999</v>
      </c>
      <c r="M191" s="5">
        <v>1869641.0141149999</v>
      </c>
      <c r="P191" s="7" t="s">
        <v>199</v>
      </c>
      <c r="Q191" s="2">
        <f t="shared" si="9"/>
        <v>5495.1699019999996</v>
      </c>
      <c r="R191" s="2">
        <v>92063.640811999998</v>
      </c>
      <c r="U191" t="s">
        <v>198</v>
      </c>
      <c r="V191" s="2">
        <v>0</v>
      </c>
      <c r="W191" s="2">
        <v>2319.7299509999998</v>
      </c>
      <c r="X191" s="2"/>
      <c r="Y191" t="s">
        <v>198</v>
      </c>
      <c r="Z191" s="2">
        <f>VLOOKUP(U191,'Dec18'!$A$2:$K$246,3,FALSE)</f>
        <v>0</v>
      </c>
      <c r="AA191" s="10">
        <f t="shared" si="10"/>
        <v>0</v>
      </c>
      <c r="AB191" s="2">
        <f>VLOOKUP(Y191,'Dec18'!$A$2:$K$246,8,FALSE)</f>
        <v>2319.7298949999999</v>
      </c>
      <c r="AC191" s="10">
        <f t="shared" si="11"/>
        <v>-5.5999999858613592E-5</v>
      </c>
    </row>
    <row r="192" spans="1:29" x14ac:dyDescent="0.25">
      <c r="A192" s="4" t="str">
        <f>VLOOKUP(C192,Jan19_NonTransboundary!$B$2:$D$465,3,FALSE)</f>
        <v>SVN</v>
      </c>
      <c r="B192" t="s">
        <v>259</v>
      </c>
      <c r="C192" t="s">
        <v>452</v>
      </c>
      <c r="D192">
        <f>VLOOKUP(C192,Jan19_NonTransboundary!$B$2:$F$465,5,FALSE)</f>
        <v>396.99803100000003</v>
      </c>
      <c r="E192" t="str">
        <f>IFERROR(VLOOKUP(C192,Jan19_Transboundary!$D$2:$F$58,3,FALSE),"")</f>
        <v/>
      </c>
      <c r="F192">
        <f t="shared" si="8"/>
        <v>396.99803100000003</v>
      </c>
      <c r="I192" s="7" t="s">
        <v>198</v>
      </c>
      <c r="J192" s="5"/>
      <c r="K192" s="5"/>
      <c r="L192" s="5">
        <v>2319.7299509999998</v>
      </c>
      <c r="M192" s="5">
        <v>2319.7299509999998</v>
      </c>
      <c r="P192" s="7" t="s">
        <v>200</v>
      </c>
      <c r="Q192" s="2">
        <f t="shared" si="9"/>
        <v>10661.926754</v>
      </c>
      <c r="R192" s="2">
        <v>42697.538413000002</v>
      </c>
      <c r="U192" t="s">
        <v>199</v>
      </c>
      <c r="V192" s="2">
        <v>5495.1699019999996</v>
      </c>
      <c r="W192" s="2">
        <v>92063.640811999998</v>
      </c>
      <c r="X192" s="2"/>
      <c r="Y192" t="s">
        <v>199</v>
      </c>
      <c r="Z192" s="2">
        <f>VLOOKUP(U192,'Dec18'!$A$2:$K$246,3,FALSE)</f>
        <v>5495.4524920000003</v>
      </c>
      <c r="AA192" s="10">
        <f t="shared" si="10"/>
        <v>0.28259000000070955</v>
      </c>
      <c r="AB192" s="2">
        <f>VLOOKUP(Y192,'Dec18'!$A$2:$K$246,8,FALSE)</f>
        <v>92063.635783999998</v>
      </c>
      <c r="AC192" s="10">
        <f t="shared" si="11"/>
        <v>-5.0279999995836988E-3</v>
      </c>
    </row>
    <row r="193" spans="1:29" x14ac:dyDescent="0.25">
      <c r="A193" s="4" t="str">
        <f>VLOOKUP(C193,Jan19_NonTransboundary!$B$2:$D$465,3,FALSE)</f>
        <v>SWE</v>
      </c>
      <c r="B193" t="s">
        <v>259</v>
      </c>
      <c r="C193" t="s">
        <v>453</v>
      </c>
      <c r="D193">
        <f>VLOOKUP(C193,Jan19_NonTransboundary!$B$2:$F$465,5,FALSE)</f>
        <v>23523.847017</v>
      </c>
      <c r="E193">
        <f>IFERROR(VLOOKUP(C193,Jan19_Transboundary!$D$2:$F$58,3,FALSE),"")</f>
        <v>80.963245999999998</v>
      </c>
      <c r="F193">
        <f t="shared" si="8"/>
        <v>23604.810262999999</v>
      </c>
      <c r="I193" s="7" t="s">
        <v>199</v>
      </c>
      <c r="J193" s="5"/>
      <c r="K193" s="5">
        <v>5495.1699019999996</v>
      </c>
      <c r="L193" s="5">
        <v>92063.640811999998</v>
      </c>
      <c r="M193" s="5">
        <v>97558.810713999992</v>
      </c>
      <c r="P193" s="7" t="s">
        <v>201</v>
      </c>
      <c r="Q193" s="2">
        <f t="shared" si="9"/>
        <v>1766.034803</v>
      </c>
      <c r="R193" s="2">
        <v>50179.220292999998</v>
      </c>
      <c r="U193" t="s">
        <v>200</v>
      </c>
      <c r="V193" s="2">
        <v>10661.926754</v>
      </c>
      <c r="W193" s="2">
        <v>42697.538413000002</v>
      </c>
      <c r="X193" s="2"/>
      <c r="Y193" t="s">
        <v>200</v>
      </c>
      <c r="Z193" s="2">
        <f>VLOOKUP(U193,'Dec18'!$A$2:$K$246,3,FALSE)</f>
        <v>10661.953464</v>
      </c>
      <c r="AA193" s="10">
        <f t="shared" si="10"/>
        <v>2.6710000000093714E-2</v>
      </c>
      <c r="AB193" s="2">
        <f>VLOOKUP(Y193,'Dec18'!$A$2:$K$246,8,FALSE)</f>
        <v>42697.535510000002</v>
      </c>
      <c r="AC193" s="10">
        <f t="shared" si="11"/>
        <v>-2.9030000005150214E-3</v>
      </c>
    </row>
    <row r="194" spans="1:29" x14ac:dyDescent="0.25">
      <c r="A194" s="4" t="str">
        <f>VLOOKUP(C194,Jan19_NonTransboundary!$B$2:$D$465,3,FALSE)</f>
        <v>SXM</v>
      </c>
      <c r="B194" t="s">
        <v>259</v>
      </c>
      <c r="C194" t="s">
        <v>454</v>
      </c>
      <c r="D194">
        <f>VLOOKUP(C194,Jan19_NonTransboundary!$B$2:$F$465,5,FALSE)</f>
        <v>16.762905</v>
      </c>
      <c r="E194">
        <f>IFERROR(VLOOKUP(C194,Jan19_Transboundary!$D$2:$F$58,3,FALSE),"")</f>
        <v>26.518325999999998</v>
      </c>
      <c r="F194">
        <f t="shared" si="8"/>
        <v>43.281230999999998</v>
      </c>
      <c r="I194" s="7" t="s">
        <v>200</v>
      </c>
      <c r="J194" s="5"/>
      <c r="K194" s="5">
        <v>10661.926754</v>
      </c>
      <c r="L194" s="5">
        <v>42697.538413000002</v>
      </c>
      <c r="M194" s="5">
        <v>53359.465167000002</v>
      </c>
      <c r="P194" s="7" t="s">
        <v>202</v>
      </c>
      <c r="Q194" s="2">
        <f t="shared" si="9"/>
        <v>0.100552</v>
      </c>
      <c r="R194" s="2">
        <v>33.585431</v>
      </c>
      <c r="U194" t="s">
        <v>201</v>
      </c>
      <c r="V194" s="2">
        <v>1766.034803</v>
      </c>
      <c r="W194" s="2">
        <v>50179.220292999998</v>
      </c>
      <c r="X194" s="2"/>
      <c r="Y194" t="s">
        <v>201</v>
      </c>
      <c r="Z194" s="2">
        <f>VLOOKUP(U194,'Dec18'!$A$2:$K$246,3,FALSE)</f>
        <v>1766.1750039999999</v>
      </c>
      <c r="AA194" s="10">
        <f t="shared" si="10"/>
        <v>0.14020099999993363</v>
      </c>
      <c r="AB194" s="2">
        <f>VLOOKUP(Y194,'Dec18'!$A$2:$K$246,8,FALSE)</f>
        <v>50179.217981000002</v>
      </c>
      <c r="AC194" s="10">
        <f t="shared" si="11"/>
        <v>-2.3119999968912452E-3</v>
      </c>
    </row>
    <row r="195" spans="1:29" x14ac:dyDescent="0.25">
      <c r="A195" s="4" t="str">
        <f>VLOOKUP(C195,Jan19_NonTransboundary!$B$2:$D$465,3,FALSE)</f>
        <v>SYC</v>
      </c>
      <c r="B195" t="s">
        <v>259</v>
      </c>
      <c r="C195" t="s">
        <v>455</v>
      </c>
      <c r="D195">
        <f>VLOOKUP(C195,Jan19_NonTransboundary!$B$2:$F$465,5,FALSE)</f>
        <v>484.080127</v>
      </c>
      <c r="E195" t="str">
        <f>IFERROR(VLOOKUP(C195,Jan19_Transboundary!$D$2:$F$58,3,FALSE),"")</f>
        <v/>
      </c>
      <c r="F195">
        <f t="shared" ref="F195:F258" si="12">SUM(D195:E195)</f>
        <v>484.080127</v>
      </c>
      <c r="I195" s="7" t="s">
        <v>201</v>
      </c>
      <c r="J195" s="5"/>
      <c r="K195" s="5">
        <v>1766.034803</v>
      </c>
      <c r="L195" s="5">
        <v>50179.220292999998</v>
      </c>
      <c r="M195" s="5">
        <v>51945.255096000001</v>
      </c>
      <c r="P195" s="7" t="s">
        <v>203</v>
      </c>
      <c r="Q195" s="2">
        <f t="shared" ref="Q195:Q258" si="13">SUM(J197:K197)</f>
        <v>1065899.978928</v>
      </c>
      <c r="R195" s="2">
        <v>3971.6926870000002</v>
      </c>
      <c r="U195" t="s">
        <v>202</v>
      </c>
      <c r="V195" s="2">
        <v>0.100552</v>
      </c>
      <c r="W195" s="2">
        <v>33.585431</v>
      </c>
      <c r="X195" s="2"/>
      <c r="Y195" t="s">
        <v>202</v>
      </c>
      <c r="Z195" s="2">
        <f>VLOOKUP(U195,'Dec18'!$A$2:$K$246,3,FALSE)</f>
        <v>0.100552</v>
      </c>
      <c r="AA195" s="10">
        <f t="shared" si="10"/>
        <v>0</v>
      </c>
      <c r="AB195" s="2">
        <f>VLOOKUP(Y195,'Dec18'!$A$2:$K$246,8,FALSE)</f>
        <v>33.585431</v>
      </c>
      <c r="AC195" s="10">
        <f t="shared" si="11"/>
        <v>0</v>
      </c>
    </row>
    <row r="196" spans="1:29" x14ac:dyDescent="0.25">
      <c r="A196" s="4" t="str">
        <f>VLOOKUP(C196,Jan19_NonTransboundary!$B$2:$D$465,3,FALSE)</f>
        <v>SYR</v>
      </c>
      <c r="B196" t="s">
        <v>259</v>
      </c>
      <c r="C196" t="s">
        <v>456</v>
      </c>
      <c r="D196">
        <f>VLOOKUP(C196,Jan19_NonTransboundary!$B$2:$F$465,5,FALSE)</f>
        <v>25.201794</v>
      </c>
      <c r="E196" t="str">
        <f>IFERROR(VLOOKUP(C196,Jan19_Transboundary!$D$2:$F$58,3,FALSE),"")</f>
        <v/>
      </c>
      <c r="F196">
        <f t="shared" si="12"/>
        <v>25.201794</v>
      </c>
      <c r="I196" s="7" t="s">
        <v>202</v>
      </c>
      <c r="J196" s="5"/>
      <c r="K196" s="5">
        <v>0.100552</v>
      </c>
      <c r="L196" s="5">
        <v>33.585431</v>
      </c>
      <c r="M196" s="5">
        <v>33.685983</v>
      </c>
      <c r="P196" s="7" t="s">
        <v>204</v>
      </c>
      <c r="Q196" s="2">
        <f t="shared" si="13"/>
        <v>453612.57915499998</v>
      </c>
      <c r="R196" s="2">
        <v>157.13780299999999</v>
      </c>
      <c r="U196" t="s">
        <v>203</v>
      </c>
      <c r="V196" s="2">
        <v>1065899.978928</v>
      </c>
      <c r="W196" s="2">
        <v>3971.6926870000002</v>
      </c>
      <c r="X196" s="2"/>
      <c r="Y196" t="s">
        <v>203</v>
      </c>
      <c r="Z196" s="2">
        <f>VLOOKUP(U196,'Dec18'!$A$2:$K$246,3,FALSE)</f>
        <v>1065900.04534</v>
      </c>
      <c r="AA196" s="10">
        <f t="shared" ref="AA196:AA246" si="14">Z196-V196</f>
        <v>6.6411999985575676E-2</v>
      </c>
      <c r="AB196" s="2">
        <f>VLOOKUP(Y196,'Dec18'!$A$2:$K$246,8,FALSE)</f>
        <v>3971.692689</v>
      </c>
      <c r="AC196" s="10">
        <f t="shared" ref="AC196:AC246" si="15">AB196-W196</f>
        <v>1.99999976757681E-6</v>
      </c>
    </row>
    <row r="197" spans="1:29" x14ac:dyDescent="0.25">
      <c r="A197" s="4" t="str">
        <f>VLOOKUP(C197,Jan19_NonTransboundary!$B$2:$D$465,3,FALSE)</f>
        <v>TCA</v>
      </c>
      <c r="B197" t="s">
        <v>259</v>
      </c>
      <c r="C197" t="s">
        <v>457</v>
      </c>
      <c r="D197">
        <f>VLOOKUP(C197,Jan19_NonTransboundary!$B$2:$F$465,5,FALSE)</f>
        <v>149.80389500000001</v>
      </c>
      <c r="E197" t="str">
        <f>IFERROR(VLOOKUP(C197,Jan19_Transboundary!$D$2:$F$58,3,FALSE),"")</f>
        <v/>
      </c>
      <c r="F197">
        <f t="shared" si="12"/>
        <v>149.80389500000001</v>
      </c>
      <c r="I197" s="7" t="s">
        <v>203</v>
      </c>
      <c r="J197" s="5">
        <v>2852.3784009999999</v>
      </c>
      <c r="K197" s="5">
        <v>1063047.6005269999</v>
      </c>
      <c r="L197" s="5">
        <v>3971.6926870000002</v>
      </c>
      <c r="M197" s="5">
        <v>1069871.6716149999</v>
      </c>
      <c r="P197" s="7" t="s">
        <v>205</v>
      </c>
      <c r="Q197" s="2">
        <f t="shared" si="13"/>
        <v>82726.385836999994</v>
      </c>
      <c r="R197" s="2">
        <v>40092.213273000001</v>
      </c>
      <c r="U197" t="s">
        <v>204</v>
      </c>
      <c r="V197" s="2">
        <v>453612.57915499998</v>
      </c>
      <c r="W197" s="2">
        <v>157.13780299999999</v>
      </c>
      <c r="X197" s="2"/>
      <c r="Y197" t="s">
        <v>204</v>
      </c>
      <c r="Z197" s="2">
        <f>VLOOKUP(U197,'Dec18'!$A$2:$K$246,3,FALSE)</f>
        <v>453612.55943300005</v>
      </c>
      <c r="AA197" s="10">
        <f t="shared" si="14"/>
        <v>-1.9721999939065427E-2</v>
      </c>
      <c r="AB197" s="2">
        <f>VLOOKUP(Y197,'Dec18'!$A$2:$K$246,8,FALSE)</f>
        <v>157.13780700000001</v>
      </c>
      <c r="AC197" s="10">
        <f t="shared" si="15"/>
        <v>4.0000000183226803E-6</v>
      </c>
    </row>
    <row r="198" spans="1:29" x14ac:dyDescent="0.25">
      <c r="A198" s="4" t="str">
        <f>VLOOKUP(C198,Jan19_NonTransboundary!$B$2:$D$465,3,FALSE)</f>
        <v>TGO</v>
      </c>
      <c r="B198" t="s">
        <v>259</v>
      </c>
      <c r="C198" t="s">
        <v>458</v>
      </c>
      <c r="D198">
        <f>VLOOKUP(C198,Jan19_NonTransboundary!$B$2:$F$465,5,FALSE)</f>
        <v>30.987413</v>
      </c>
      <c r="E198" t="str">
        <f>IFERROR(VLOOKUP(C198,Jan19_Transboundary!$D$2:$F$58,3,FALSE),"")</f>
        <v/>
      </c>
      <c r="F198">
        <f t="shared" si="12"/>
        <v>30.987413</v>
      </c>
      <c r="I198" s="7" t="s">
        <v>204</v>
      </c>
      <c r="J198" s="5">
        <v>2348.415622</v>
      </c>
      <c r="K198" s="5">
        <v>451264.16353299998</v>
      </c>
      <c r="L198" s="5">
        <v>157.13780299999999</v>
      </c>
      <c r="M198" s="5">
        <v>453769.71695799998</v>
      </c>
      <c r="P198" s="7" t="s">
        <v>206</v>
      </c>
      <c r="Q198" s="2">
        <f t="shared" si="13"/>
        <v>1900.4383319999999</v>
      </c>
      <c r="R198" s="2">
        <v>645.26336000000003</v>
      </c>
      <c r="U198" t="s">
        <v>205</v>
      </c>
      <c r="V198" s="2">
        <v>82726.385836999994</v>
      </c>
      <c r="W198" s="2">
        <v>40092.213273000001</v>
      </c>
      <c r="X198" s="2"/>
      <c r="Y198" t="s">
        <v>205</v>
      </c>
      <c r="Z198" s="2">
        <f>VLOOKUP(U198,'Dec18'!$A$2:$K$246,3,FALSE)</f>
        <v>82703.535604999997</v>
      </c>
      <c r="AA198" s="10">
        <f t="shared" si="14"/>
        <v>-22.85023199999705</v>
      </c>
      <c r="AB198" s="2">
        <f>VLOOKUP(Y198,'Dec18'!$A$2:$K$246,8,FALSE)</f>
        <v>40091.874503999999</v>
      </c>
      <c r="AC198" s="10">
        <f t="shared" si="15"/>
        <v>-0.33876900000177557</v>
      </c>
    </row>
    <row r="199" spans="1:29" x14ac:dyDescent="0.25">
      <c r="A199" s="4" t="str">
        <f>VLOOKUP(C199,Jan19_NonTransboundary!$B$2:$D$465,3,FALSE)</f>
        <v>THA</v>
      </c>
      <c r="B199" t="s">
        <v>259</v>
      </c>
      <c r="C199" t="s">
        <v>459</v>
      </c>
      <c r="D199">
        <f>VLOOKUP(C199,Jan19_NonTransboundary!$B$2:$F$465,5,FALSE)</f>
        <v>5773.7986000000001</v>
      </c>
      <c r="E199" t="str">
        <f>IFERROR(VLOOKUP(C199,Jan19_Transboundary!$D$2:$F$58,3,FALSE),"")</f>
        <v/>
      </c>
      <c r="F199">
        <f t="shared" si="12"/>
        <v>5773.7986000000001</v>
      </c>
      <c r="I199" s="7" t="s">
        <v>205</v>
      </c>
      <c r="J199" s="5"/>
      <c r="K199" s="5">
        <v>82726.385836999994</v>
      </c>
      <c r="L199" s="5">
        <v>40092.213273000001</v>
      </c>
      <c r="M199" s="5">
        <v>122818.59911</v>
      </c>
      <c r="P199" s="7" t="s">
        <v>207</v>
      </c>
      <c r="Q199" s="2">
        <f t="shared" si="13"/>
        <v>862.533186</v>
      </c>
      <c r="R199" s="2">
        <v>6824.7161299999998</v>
      </c>
      <c r="U199" t="s">
        <v>206</v>
      </c>
      <c r="V199" s="2">
        <v>1900.4383319999999</v>
      </c>
      <c r="W199" s="2">
        <v>645.26336000000003</v>
      </c>
      <c r="X199" s="2"/>
      <c r="Y199" t="s">
        <v>206</v>
      </c>
      <c r="Z199" s="2">
        <f>VLOOKUP(U199,'Dec18'!$A$2:$K$246,3,FALSE)</f>
        <v>1900.401605</v>
      </c>
      <c r="AA199" s="10">
        <f t="shared" si="14"/>
        <v>-3.6726999999928012E-2</v>
      </c>
      <c r="AB199" s="2">
        <f>VLOOKUP(Y199,'Dec18'!$A$2:$K$246,8,FALSE)</f>
        <v>645.21304499999997</v>
      </c>
      <c r="AC199" s="10">
        <f t="shared" si="15"/>
        <v>-5.0315000000068721E-2</v>
      </c>
    </row>
    <row r="200" spans="1:29" x14ac:dyDescent="0.25">
      <c r="A200" s="4" t="str">
        <f>VLOOKUP(C200,Jan19_NonTransboundary!$B$2:$D$465,3,FALSE)</f>
        <v>TKL</v>
      </c>
      <c r="B200" t="s">
        <v>259</v>
      </c>
      <c r="C200" t="s">
        <v>460</v>
      </c>
      <c r="D200">
        <f>VLOOKUP(C200,Jan19_NonTransboundary!$B$2:$F$465,5,FALSE)</f>
        <v>9.5106359999999999</v>
      </c>
      <c r="E200" t="str">
        <f>IFERROR(VLOOKUP(C200,Jan19_Transboundary!$D$2:$F$58,3,FALSE),"")</f>
        <v/>
      </c>
      <c r="F200">
        <f t="shared" si="12"/>
        <v>9.5106359999999999</v>
      </c>
      <c r="I200" s="7" t="s">
        <v>206</v>
      </c>
      <c r="J200" s="5"/>
      <c r="K200" s="5">
        <v>1900.4383319999999</v>
      </c>
      <c r="L200" s="5">
        <v>645.26336000000003</v>
      </c>
      <c r="M200" s="5">
        <v>2545.7016920000001</v>
      </c>
      <c r="P200" s="7" t="s">
        <v>208</v>
      </c>
      <c r="Q200" s="2">
        <f t="shared" si="13"/>
        <v>664.79950599999995</v>
      </c>
      <c r="R200" s="2">
        <v>1805.5720690000001</v>
      </c>
      <c r="U200" t="s">
        <v>207</v>
      </c>
      <c r="V200" s="2">
        <v>862.533186</v>
      </c>
      <c r="W200" s="2">
        <v>6824.7161299999998</v>
      </c>
      <c r="X200" s="2"/>
      <c r="Y200" t="s">
        <v>207</v>
      </c>
      <c r="Z200" s="2">
        <f>VLOOKUP(U200,'Dec18'!$A$2:$K$246,3,FALSE)</f>
        <v>862.533185</v>
      </c>
      <c r="AA200" s="10">
        <f t="shared" si="14"/>
        <v>-9.9999999747524271E-7</v>
      </c>
      <c r="AB200" s="2">
        <f>VLOOKUP(Y200,'Dec18'!$A$2:$K$246,8,FALSE)</f>
        <v>6824.7018509999998</v>
      </c>
      <c r="AC200" s="10">
        <f t="shared" si="15"/>
        <v>-1.4278999999987718E-2</v>
      </c>
    </row>
    <row r="201" spans="1:29" x14ac:dyDescent="0.25">
      <c r="A201" s="4" t="str">
        <f>VLOOKUP(C201,Jan19_NonTransboundary!$B$2:$D$465,3,FALSE)</f>
        <v>TKM</v>
      </c>
      <c r="B201" t="s">
        <v>259</v>
      </c>
      <c r="C201" t="s">
        <v>461</v>
      </c>
      <c r="D201">
        <f>VLOOKUP(C201,Jan19_NonTransboundary!$B$2:$F$465,5,FALSE)</f>
        <v>2331.6876390000002</v>
      </c>
      <c r="E201" t="str">
        <f>IFERROR(VLOOKUP(C201,Jan19_Transboundary!$D$2:$F$58,3,FALSE),"")</f>
        <v/>
      </c>
      <c r="F201">
        <f t="shared" si="12"/>
        <v>2331.6876390000002</v>
      </c>
      <c r="I201" s="7" t="s">
        <v>207</v>
      </c>
      <c r="J201" s="5"/>
      <c r="K201" s="5">
        <v>862.533186</v>
      </c>
      <c r="L201" s="5">
        <v>6824.7161299999998</v>
      </c>
      <c r="M201" s="5">
        <v>7687.2493159999995</v>
      </c>
      <c r="P201" s="7" t="s">
        <v>209</v>
      </c>
      <c r="Q201" s="2">
        <f t="shared" si="13"/>
        <v>7.0218509999999998</v>
      </c>
      <c r="R201" s="2">
        <v>7.1631260000000001</v>
      </c>
      <c r="U201" t="s">
        <v>208</v>
      </c>
      <c r="V201" s="2">
        <v>664.79950599999995</v>
      </c>
      <c r="W201" s="2">
        <v>1805.5720690000001</v>
      </c>
      <c r="X201" s="2"/>
      <c r="Y201" t="s">
        <v>208</v>
      </c>
      <c r="Z201" s="2">
        <f>VLOOKUP(U201,'Dec18'!$A$2:$K$246,3,FALSE)</f>
        <v>664.79885200000001</v>
      </c>
      <c r="AA201" s="10">
        <f t="shared" si="14"/>
        <v>-6.5399999994042446E-4</v>
      </c>
      <c r="AB201" s="2">
        <f>VLOOKUP(Y201,'Dec18'!$A$2:$K$246,8,FALSE)</f>
        <v>1805.5721699999999</v>
      </c>
      <c r="AC201" s="10">
        <f t="shared" si="15"/>
        <v>1.0099999985868635E-4</v>
      </c>
    </row>
    <row r="202" spans="1:29" x14ac:dyDescent="0.25">
      <c r="A202" s="4" t="str">
        <f>VLOOKUP(C202,Jan19_NonTransboundary!$B$2:$D$465,3,FALSE)</f>
        <v>TLS</v>
      </c>
      <c r="B202" t="s">
        <v>259</v>
      </c>
      <c r="C202" t="s">
        <v>462</v>
      </c>
      <c r="D202">
        <f>VLOOKUP(C202,Jan19_NonTransboundary!$B$2:$F$465,5,FALSE)</f>
        <v>584.111268</v>
      </c>
      <c r="E202" t="str">
        <f>IFERROR(VLOOKUP(C202,Jan19_Transboundary!$D$2:$F$58,3,FALSE),"")</f>
        <v/>
      </c>
      <c r="F202">
        <f t="shared" si="12"/>
        <v>584.111268</v>
      </c>
      <c r="I202" s="7" t="s">
        <v>208</v>
      </c>
      <c r="J202" s="5"/>
      <c r="K202" s="5">
        <v>664.79950599999995</v>
      </c>
      <c r="L202" s="5">
        <v>1805.5720690000001</v>
      </c>
      <c r="M202" s="5">
        <v>2470.3715750000001</v>
      </c>
      <c r="P202" s="7" t="s">
        <v>210</v>
      </c>
      <c r="Q202" s="2">
        <f t="shared" si="13"/>
        <v>0</v>
      </c>
      <c r="R202" s="2">
        <v>6687.2285439999996</v>
      </c>
      <c r="U202" t="s">
        <v>209</v>
      </c>
      <c r="V202" s="2">
        <v>7.0218509999999998</v>
      </c>
      <c r="W202" s="2">
        <v>7.1631260000000001</v>
      </c>
      <c r="X202" s="2"/>
      <c r="Y202" t="s">
        <v>209</v>
      </c>
      <c r="Z202" s="2">
        <f>VLOOKUP(U202,'Dec18'!$A$2:$K$246,3,FALSE)</f>
        <v>7.0218619999999996</v>
      </c>
      <c r="AA202" s="10">
        <f t="shared" si="14"/>
        <v>1.0999999999761201E-5</v>
      </c>
      <c r="AB202" s="2">
        <f>VLOOKUP(Y202,'Dec18'!$A$2:$K$246,8,FALSE)</f>
        <v>7.1631159999999996</v>
      </c>
      <c r="AC202" s="10">
        <f t="shared" si="15"/>
        <v>-1.0000000000509601E-5</v>
      </c>
    </row>
    <row r="203" spans="1:29" x14ac:dyDescent="0.25">
      <c r="A203" s="4" t="str">
        <f>VLOOKUP(C203,Jan19_NonTransboundary!$B$2:$D$465,3,FALSE)</f>
        <v>TON</v>
      </c>
      <c r="B203" t="s">
        <v>259</v>
      </c>
      <c r="C203" t="s">
        <v>463</v>
      </c>
      <c r="D203">
        <f>VLOOKUP(C203,Jan19_NonTransboundary!$B$2:$F$465,5,FALSE)</f>
        <v>10055.159911000001</v>
      </c>
      <c r="E203" t="str">
        <f>IFERROR(VLOOKUP(C203,Jan19_Transboundary!$D$2:$F$58,3,FALSE),"")</f>
        <v/>
      </c>
      <c r="F203">
        <f t="shared" si="12"/>
        <v>10055.159911000001</v>
      </c>
      <c r="I203" s="7" t="s">
        <v>209</v>
      </c>
      <c r="J203" s="5"/>
      <c r="K203" s="5">
        <v>7.0218509999999998</v>
      </c>
      <c r="L203" s="5">
        <v>7.1631260000000001</v>
      </c>
      <c r="M203" s="5">
        <v>14.184977</v>
      </c>
      <c r="P203" s="7" t="s">
        <v>211</v>
      </c>
      <c r="Q203" s="2">
        <f t="shared" si="13"/>
        <v>0</v>
      </c>
      <c r="R203" s="2">
        <v>98214.484842999998</v>
      </c>
      <c r="U203" t="s">
        <v>210</v>
      </c>
      <c r="V203" s="2">
        <v>0</v>
      </c>
      <c r="W203" s="2">
        <v>6687.2285439999996</v>
      </c>
      <c r="X203" s="2"/>
      <c r="Y203" t="s">
        <v>210</v>
      </c>
      <c r="Z203" s="2">
        <f>VLOOKUP(U203,'Dec18'!$A$2:$K$246,3,FALSE)</f>
        <v>0</v>
      </c>
      <c r="AA203" s="10">
        <f t="shared" si="14"/>
        <v>0</v>
      </c>
      <c r="AB203" s="2">
        <f>VLOOKUP(Y203,'Dec18'!$A$2:$K$246,8,FALSE)</f>
        <v>5853.2027889999999</v>
      </c>
      <c r="AC203" s="10">
        <f t="shared" si="15"/>
        <v>-834.02575499999966</v>
      </c>
    </row>
    <row r="204" spans="1:29" x14ac:dyDescent="0.25">
      <c r="A204" s="4" t="str">
        <f>VLOOKUP(C204,Jan19_NonTransboundary!$B$2:$D$465,3,FALSE)</f>
        <v>TTO</v>
      </c>
      <c r="B204" t="s">
        <v>259</v>
      </c>
      <c r="C204" t="s">
        <v>464</v>
      </c>
      <c r="D204">
        <f>VLOOKUP(C204,Jan19_NonTransboundary!$B$2:$F$465,5,FALSE)</f>
        <v>37.072083999999997</v>
      </c>
      <c r="E204" t="str">
        <f>IFERROR(VLOOKUP(C204,Jan19_Transboundary!$D$2:$F$58,3,FALSE),"")</f>
        <v/>
      </c>
      <c r="F204">
        <f t="shared" si="12"/>
        <v>37.072083999999997</v>
      </c>
      <c r="I204" s="7" t="s">
        <v>210</v>
      </c>
      <c r="J204" s="5"/>
      <c r="K204" s="5"/>
      <c r="L204" s="5">
        <v>6687.2285439999996</v>
      </c>
      <c r="M204" s="5">
        <v>6687.2285439999996</v>
      </c>
      <c r="P204" s="7" t="s">
        <v>212</v>
      </c>
      <c r="Q204" s="2">
        <f t="shared" si="13"/>
        <v>35.280222000000002</v>
      </c>
      <c r="R204" s="2">
        <v>289.41698100000002</v>
      </c>
      <c r="U204" t="s">
        <v>211</v>
      </c>
      <c r="V204" s="2">
        <v>0</v>
      </c>
      <c r="W204" s="2">
        <v>98214.484842999998</v>
      </c>
      <c r="X204" s="2"/>
      <c r="Y204" t="s">
        <v>211</v>
      </c>
      <c r="Z204" s="2">
        <f>VLOOKUP(U204,'Dec18'!$A$2:$K$246,3,FALSE)</f>
        <v>0</v>
      </c>
      <c r="AA204" s="10">
        <f t="shared" si="14"/>
        <v>0</v>
      </c>
      <c r="AB204" s="2">
        <f>VLOOKUP(Y204,'Dec18'!$A$2:$K$246,8,FALSE)</f>
        <v>98214.485958000005</v>
      </c>
      <c r="AC204" s="10">
        <f t="shared" si="15"/>
        <v>1.1150000063935295E-3</v>
      </c>
    </row>
    <row r="205" spans="1:29" x14ac:dyDescent="0.25">
      <c r="A205" s="4" t="str">
        <f>VLOOKUP(C205,Jan19_NonTransboundary!$B$2:$D$465,3,FALSE)</f>
        <v>TUN</v>
      </c>
      <c r="B205" t="s">
        <v>259</v>
      </c>
      <c r="C205" t="s">
        <v>465</v>
      </c>
      <c r="D205">
        <f>VLOOKUP(C205,Jan19_NonTransboundary!$B$2:$F$465,5,FALSE)</f>
        <v>1042.360899</v>
      </c>
      <c r="E205" t="str">
        <f>IFERROR(VLOOKUP(C205,Jan19_Transboundary!$D$2:$F$58,3,FALSE),"")</f>
        <v/>
      </c>
      <c r="F205">
        <f t="shared" si="12"/>
        <v>1042.360899</v>
      </c>
      <c r="I205" s="7" t="s">
        <v>211</v>
      </c>
      <c r="J205" s="5"/>
      <c r="K205" s="5"/>
      <c r="L205" s="5">
        <v>98214.484842999998</v>
      </c>
      <c r="M205" s="5">
        <v>98214.484842999998</v>
      </c>
      <c r="P205" s="7" t="s">
        <v>213</v>
      </c>
      <c r="Q205" s="2">
        <f t="shared" si="13"/>
        <v>1980.9292089999999</v>
      </c>
      <c r="R205" s="2">
        <v>21425.691856000001</v>
      </c>
      <c r="U205" t="s">
        <v>212</v>
      </c>
      <c r="V205" s="2">
        <v>35.280222000000002</v>
      </c>
      <c r="W205" s="2">
        <v>289.41698100000002</v>
      </c>
      <c r="X205" s="2"/>
      <c r="Y205" t="s">
        <v>212</v>
      </c>
      <c r="Z205" s="2">
        <f>VLOOKUP(U205,'Dec18'!$A$2:$K$246,3,FALSE)</f>
        <v>35.280222000000002</v>
      </c>
      <c r="AA205" s="10">
        <f t="shared" si="14"/>
        <v>0</v>
      </c>
      <c r="AB205" s="2">
        <f>VLOOKUP(Y205,'Dec18'!$A$2:$K$246,8,FALSE)</f>
        <v>289.41698100000002</v>
      </c>
      <c r="AC205" s="10">
        <f t="shared" si="15"/>
        <v>0</v>
      </c>
    </row>
    <row r="206" spans="1:29" x14ac:dyDescent="0.25">
      <c r="A206" s="4" t="str">
        <f>VLOOKUP(C206,Jan19_NonTransboundary!$B$2:$D$465,3,FALSE)</f>
        <v>TUR</v>
      </c>
      <c r="B206" t="s">
        <v>259</v>
      </c>
      <c r="C206" t="s">
        <v>466</v>
      </c>
      <c r="D206">
        <f>VLOOKUP(C206,Jan19_NonTransboundary!$B$2:$F$465,5,FALSE)</f>
        <v>270.18271299999998</v>
      </c>
      <c r="E206" t="str">
        <f>IFERROR(VLOOKUP(C206,Jan19_Transboundary!$D$2:$F$58,3,FALSE),"")</f>
        <v/>
      </c>
      <c r="F206">
        <f t="shared" si="12"/>
        <v>270.18271299999998</v>
      </c>
      <c r="I206" s="7" t="s">
        <v>212</v>
      </c>
      <c r="J206" s="5"/>
      <c r="K206" s="5">
        <v>35.280222000000002</v>
      </c>
      <c r="L206" s="5">
        <v>289.41698100000002</v>
      </c>
      <c r="M206" s="5">
        <v>324.697203</v>
      </c>
      <c r="P206" s="7" t="s">
        <v>214</v>
      </c>
      <c r="Q206" s="2">
        <f t="shared" si="13"/>
        <v>0</v>
      </c>
      <c r="R206" s="2">
        <v>18395.399911</v>
      </c>
      <c r="U206" t="s">
        <v>213</v>
      </c>
      <c r="V206" s="2">
        <v>1980.9292089999999</v>
      </c>
      <c r="W206" s="2">
        <v>21425.691856000001</v>
      </c>
      <c r="X206" s="2"/>
      <c r="Y206" t="s">
        <v>213</v>
      </c>
      <c r="Z206" s="2">
        <f>VLOOKUP(U206,'Dec18'!$A$2:$K$246,3,FALSE)</f>
        <v>1980.9282559999999</v>
      </c>
      <c r="AA206" s="10">
        <f t="shared" si="14"/>
        <v>-9.5299999998132989E-4</v>
      </c>
      <c r="AB206" s="2">
        <f>VLOOKUP(Y206,'Dec18'!$A$2:$K$246,8,FALSE)</f>
        <v>21425.691567000002</v>
      </c>
      <c r="AC206" s="10">
        <f t="shared" si="15"/>
        <v>-2.8899999961140566E-4</v>
      </c>
    </row>
    <row r="207" spans="1:29" x14ac:dyDescent="0.25">
      <c r="A207" s="4" t="str">
        <f>VLOOKUP(C207,Jan19_NonTransboundary!$B$2:$D$465,3,FALSE)</f>
        <v>TUV</v>
      </c>
      <c r="B207" t="s">
        <v>259</v>
      </c>
      <c r="C207" t="s">
        <v>467</v>
      </c>
      <c r="D207">
        <f>VLOOKUP(C207,Jan19_NonTransboundary!$B$2:$F$465,5,FALSE)</f>
        <v>60.359236000000003</v>
      </c>
      <c r="E207" t="str">
        <f>IFERROR(VLOOKUP(C207,Jan19_Transboundary!$D$2:$F$58,3,FALSE),"")</f>
        <v/>
      </c>
      <c r="F207">
        <f t="shared" si="12"/>
        <v>60.359236000000003</v>
      </c>
      <c r="I207" s="7" t="s">
        <v>213</v>
      </c>
      <c r="J207" s="5"/>
      <c r="K207" s="5">
        <v>1980.9292089999999</v>
      </c>
      <c r="L207" s="5">
        <v>21425.691856000001</v>
      </c>
      <c r="M207" s="5">
        <v>23406.621064999999</v>
      </c>
      <c r="P207" s="7" t="s">
        <v>215</v>
      </c>
      <c r="Q207" s="2">
        <f t="shared" si="13"/>
        <v>396.99803100000003</v>
      </c>
      <c r="R207" s="2">
        <v>10889.594843999999</v>
      </c>
      <c r="U207" t="s">
        <v>214</v>
      </c>
      <c r="V207" s="2">
        <v>0</v>
      </c>
      <c r="W207" s="2">
        <v>18395.399911</v>
      </c>
      <c r="X207" s="2"/>
      <c r="Y207" t="s">
        <v>214</v>
      </c>
      <c r="Z207" s="2">
        <f>VLOOKUP(U207,'Dec18'!$A$2:$K$246,3,FALSE)</f>
        <v>0</v>
      </c>
      <c r="AA207" s="10">
        <f t="shared" si="14"/>
        <v>0</v>
      </c>
      <c r="AB207" s="2">
        <f>VLOOKUP(Y207,'Dec18'!$A$2:$K$246,8,FALSE)</f>
        <v>18416.782412</v>
      </c>
      <c r="AC207" s="10">
        <f t="shared" si="15"/>
        <v>21.382501000000047</v>
      </c>
    </row>
    <row r="208" spans="1:29" x14ac:dyDescent="0.25">
      <c r="A208" s="4" t="str">
        <f>VLOOKUP(C208,Jan19_NonTransboundary!$B$2:$D$465,3,FALSE)</f>
        <v>TWN</v>
      </c>
      <c r="B208" t="s">
        <v>259</v>
      </c>
      <c r="C208" t="s">
        <v>468</v>
      </c>
      <c r="D208">
        <f>VLOOKUP(C208,Jan19_NonTransboundary!$B$2:$F$465,5,FALSE)</f>
        <v>3846.4854489999998</v>
      </c>
      <c r="E208" t="str">
        <f>IFERROR(VLOOKUP(C208,Jan19_Transboundary!$D$2:$F$58,3,FALSE),"")</f>
        <v/>
      </c>
      <c r="F208">
        <f t="shared" si="12"/>
        <v>3846.4854489999998</v>
      </c>
      <c r="I208" s="7" t="s">
        <v>214</v>
      </c>
      <c r="J208" s="5"/>
      <c r="K208" s="5"/>
      <c r="L208" s="5">
        <v>18395.399911</v>
      </c>
      <c r="M208" s="5">
        <v>18395.399911</v>
      </c>
      <c r="P208" s="7" t="s">
        <v>216</v>
      </c>
      <c r="Q208" s="2">
        <f t="shared" si="13"/>
        <v>23604.810262999999</v>
      </c>
      <c r="R208" s="2">
        <v>65905.877219999995</v>
      </c>
      <c r="U208" t="s">
        <v>215</v>
      </c>
      <c r="V208" s="2">
        <v>396.99803100000003</v>
      </c>
      <c r="W208" s="2">
        <v>10889.594843999999</v>
      </c>
      <c r="X208" s="2"/>
      <c r="Y208" t="s">
        <v>215</v>
      </c>
      <c r="Z208" s="2">
        <f>VLOOKUP(U208,'Dec18'!$A$2:$K$246,3,FALSE)</f>
        <v>396.97363999999999</v>
      </c>
      <c r="AA208" s="10">
        <f t="shared" si="14"/>
        <v>-2.4391000000036911E-2</v>
      </c>
      <c r="AB208" s="2">
        <f>VLOOKUP(Y208,'Dec18'!$A$2:$K$246,8,FALSE)</f>
        <v>10890.044083000001</v>
      </c>
      <c r="AC208" s="10">
        <f t="shared" si="15"/>
        <v>0.44923900000139838</v>
      </c>
    </row>
    <row r="209" spans="1:29" x14ac:dyDescent="0.25">
      <c r="A209" s="4" t="str">
        <f>VLOOKUP(C209,Jan19_NonTransboundary!$B$2:$D$465,3,FALSE)</f>
        <v>TZA</v>
      </c>
      <c r="B209" t="s">
        <v>259</v>
      </c>
      <c r="C209" t="s">
        <v>469</v>
      </c>
      <c r="D209">
        <f>VLOOKUP(C209,Jan19_NonTransboundary!$B$2:$F$465,5,FALSE)</f>
        <v>7329.1840860000002</v>
      </c>
      <c r="E209" t="str">
        <f>IFERROR(VLOOKUP(C209,Jan19_Transboundary!$D$2:$F$58,3,FALSE),"")</f>
        <v/>
      </c>
      <c r="F209">
        <f t="shared" si="12"/>
        <v>7329.1840860000002</v>
      </c>
      <c r="I209" s="7" t="s">
        <v>215</v>
      </c>
      <c r="J209" s="5"/>
      <c r="K209" s="5">
        <v>396.99803100000003</v>
      </c>
      <c r="L209" s="5">
        <v>10889.594843999999</v>
      </c>
      <c r="M209" s="5">
        <v>11286.592874999998</v>
      </c>
      <c r="P209" s="7" t="s">
        <v>217</v>
      </c>
      <c r="Q209" s="2">
        <f t="shared" si="13"/>
        <v>0</v>
      </c>
      <c r="R209" s="2">
        <v>733.8288</v>
      </c>
      <c r="U209" t="s">
        <v>216</v>
      </c>
      <c r="V209" s="2">
        <v>23604.810262999999</v>
      </c>
      <c r="W209" s="2">
        <v>65905.877219999995</v>
      </c>
      <c r="X209" s="2"/>
      <c r="Y209" t="s">
        <v>216</v>
      </c>
      <c r="Z209" s="2">
        <f>VLOOKUP(U209,'Dec18'!$A$2:$K$246,3,FALSE)</f>
        <v>23577.377266</v>
      </c>
      <c r="AA209" s="10">
        <f t="shared" si="14"/>
        <v>-27.432996999999887</v>
      </c>
      <c r="AB209" s="2">
        <f>VLOOKUP(Y209,'Dec18'!$A$2:$K$246,8,FALSE)</f>
        <v>66878.359381000002</v>
      </c>
      <c r="AC209" s="10">
        <f t="shared" si="15"/>
        <v>972.48216100000718</v>
      </c>
    </row>
    <row r="210" spans="1:29" x14ac:dyDescent="0.25">
      <c r="A210" s="4" t="str">
        <f>VLOOKUP(C210,Jan19_NonTransboundary!$B$2:$D$465,3,FALSE)</f>
        <v>UKR</v>
      </c>
      <c r="B210" t="s">
        <v>259</v>
      </c>
      <c r="C210" t="s">
        <v>470</v>
      </c>
      <c r="D210">
        <f>VLOOKUP(C210,Jan19_NonTransboundary!$B$2:$F$465,5,FALSE)</f>
        <v>4606.1253299999998</v>
      </c>
      <c r="E210" t="str">
        <f>IFERROR(VLOOKUP(C210,Jan19_Transboundary!$D$2:$F$58,3,FALSE),"")</f>
        <v/>
      </c>
      <c r="F210">
        <f t="shared" si="12"/>
        <v>4606.1253299999998</v>
      </c>
      <c r="I210" s="7" t="s">
        <v>216</v>
      </c>
      <c r="J210" s="5"/>
      <c r="K210" s="5">
        <v>23604.810262999999</v>
      </c>
      <c r="L210" s="5">
        <v>65905.877219999995</v>
      </c>
      <c r="M210" s="5">
        <v>89510.687482999987</v>
      </c>
      <c r="P210" s="7" t="s">
        <v>218</v>
      </c>
      <c r="Q210" s="2">
        <f t="shared" si="13"/>
        <v>43.281230999999998</v>
      </c>
      <c r="R210" s="2"/>
      <c r="U210" t="s">
        <v>217</v>
      </c>
      <c r="V210" s="2">
        <v>0</v>
      </c>
      <c r="W210" s="2">
        <v>733.8288</v>
      </c>
      <c r="X210" s="2"/>
      <c r="Y210" t="s">
        <v>217</v>
      </c>
      <c r="Z210" s="2">
        <f>VLOOKUP(U210,'Dec18'!$A$2:$K$246,3,FALSE)</f>
        <v>0</v>
      </c>
      <c r="AA210" s="10">
        <f t="shared" si="14"/>
        <v>0</v>
      </c>
      <c r="AB210" s="2">
        <f>VLOOKUP(Y210,'Dec18'!$A$2:$K$246,8,FALSE)</f>
        <v>733.82867299999998</v>
      </c>
      <c r="AC210" s="10">
        <f t="shared" si="15"/>
        <v>-1.2700000002041634E-4</v>
      </c>
    </row>
    <row r="211" spans="1:29" x14ac:dyDescent="0.25">
      <c r="A211" s="4" t="str">
        <f>VLOOKUP(C211,Jan19_NonTransboundary!$B$2:$D$465,3,FALSE)</f>
        <v>UMI</v>
      </c>
      <c r="B211" t="s">
        <v>259</v>
      </c>
      <c r="C211" t="s">
        <v>471</v>
      </c>
      <c r="D211">
        <f>VLOOKUP(C211,Jan19_NonTransboundary!$B$2:$F$465,5,FALSE)</f>
        <v>1275308.4608179999</v>
      </c>
      <c r="E211" t="str">
        <f>IFERROR(VLOOKUP(C211,Jan19_Transboundary!$D$2:$F$58,3,FALSE),"")</f>
        <v/>
      </c>
      <c r="F211">
        <f t="shared" si="12"/>
        <v>1275308.4608179999</v>
      </c>
      <c r="I211" s="7" t="s">
        <v>217</v>
      </c>
      <c r="J211" s="5"/>
      <c r="K211" s="5"/>
      <c r="L211" s="5">
        <v>733.8288</v>
      </c>
      <c r="M211" s="5">
        <v>733.8288</v>
      </c>
      <c r="P211" s="7" t="s">
        <v>219</v>
      </c>
      <c r="Q211" s="2">
        <f t="shared" si="13"/>
        <v>484.080127</v>
      </c>
      <c r="R211" s="2">
        <v>204.940956</v>
      </c>
      <c r="U211" t="s">
        <v>218</v>
      </c>
      <c r="V211" s="2">
        <v>43.281230999999998</v>
      </c>
      <c r="W211" s="2"/>
      <c r="X211" s="2"/>
      <c r="Y211" t="s">
        <v>218</v>
      </c>
      <c r="Z211" s="2">
        <f>VLOOKUP(U211,'Dec18'!$A$2:$K$246,3,FALSE)</f>
        <v>43.282472999999996</v>
      </c>
      <c r="AA211" s="10">
        <f t="shared" si="14"/>
        <v>1.2419999999977449E-3</v>
      </c>
      <c r="AB211" s="2">
        <f>VLOOKUP(Y211,'Dec18'!$A$2:$K$246,8,FALSE)</f>
        <v>1.36E-4</v>
      </c>
      <c r="AC211" s="10">
        <f t="shared" si="15"/>
        <v>1.36E-4</v>
      </c>
    </row>
    <row r="212" spans="1:29" x14ac:dyDescent="0.25">
      <c r="A212" s="4" t="str">
        <f>VLOOKUP(C212,Jan19_NonTransboundary!$B$2:$D$465,3,FALSE)</f>
        <v>URY</v>
      </c>
      <c r="B212" t="s">
        <v>259</v>
      </c>
      <c r="C212" t="s">
        <v>472</v>
      </c>
      <c r="D212">
        <f>VLOOKUP(C212,Jan19_NonTransboundary!$B$2:$F$465,5,FALSE)</f>
        <v>931.54995899999994</v>
      </c>
      <c r="E212" t="str">
        <f>IFERROR(VLOOKUP(C212,Jan19_Transboundary!$D$2:$F$58,3,FALSE),"")</f>
        <v/>
      </c>
      <c r="F212">
        <f t="shared" si="12"/>
        <v>931.54995899999994</v>
      </c>
      <c r="I212" s="7" t="s">
        <v>218</v>
      </c>
      <c r="J212" s="5"/>
      <c r="K212" s="5">
        <v>43.281230999999998</v>
      </c>
      <c r="L212" s="5"/>
      <c r="M212" s="5">
        <v>43.281230999999998</v>
      </c>
      <c r="P212" s="7" t="s">
        <v>220</v>
      </c>
      <c r="Q212" s="2">
        <f t="shared" si="13"/>
        <v>25.201794</v>
      </c>
      <c r="R212" s="2">
        <v>1292.5675570000001</v>
      </c>
      <c r="U212" t="s">
        <v>219</v>
      </c>
      <c r="V212" s="2">
        <v>484.080127</v>
      </c>
      <c r="W212" s="2">
        <v>204.940956</v>
      </c>
      <c r="X212" s="2"/>
      <c r="Y212" t="s">
        <v>219</v>
      </c>
      <c r="Z212" s="2">
        <f>VLOOKUP(U212,'Dec18'!$A$2:$K$246,3,FALSE)</f>
        <v>484.08023400000002</v>
      </c>
      <c r="AA212" s="10">
        <f t="shared" si="14"/>
        <v>1.0700000001406806E-4</v>
      </c>
      <c r="AB212" s="2">
        <f>VLOOKUP(Y212,'Dec18'!$A$2:$K$246,8,FALSE)</f>
        <v>204.94099800000001</v>
      </c>
      <c r="AC212" s="10">
        <f t="shared" si="15"/>
        <v>4.2000000007647031E-5</v>
      </c>
    </row>
    <row r="213" spans="1:29" x14ac:dyDescent="0.25">
      <c r="A213" s="4" t="str">
        <f>VLOOKUP(C213,Jan19_NonTransboundary!$B$2:$D$465,3,FALSE)</f>
        <v>USA</v>
      </c>
      <c r="B213" t="s">
        <v>259</v>
      </c>
      <c r="C213" t="s">
        <v>473</v>
      </c>
      <c r="D213">
        <f>VLOOKUP(C213,Jan19_NonTransboundary!$B$2:$F$465,5,FALSE)</f>
        <v>3522310.0561910002</v>
      </c>
      <c r="E213">
        <f>IFERROR(VLOOKUP(C213,Jan19_Transboundary!$D$2:$F$58,3,FALSE),"")</f>
        <v>9.6830529999999992</v>
      </c>
      <c r="F213">
        <f t="shared" si="12"/>
        <v>3522319.7392440001</v>
      </c>
      <c r="I213" s="7" t="s">
        <v>219</v>
      </c>
      <c r="J213" s="5"/>
      <c r="K213" s="5">
        <v>484.080127</v>
      </c>
      <c r="L213" s="5">
        <v>204.940956</v>
      </c>
      <c r="M213" s="5">
        <v>689.02108299999998</v>
      </c>
      <c r="P213" s="7" t="s">
        <v>221</v>
      </c>
      <c r="Q213" s="2">
        <f t="shared" si="13"/>
        <v>149.80389500000001</v>
      </c>
      <c r="R213" s="2">
        <v>451.73448300000001</v>
      </c>
      <c r="U213" t="s">
        <v>220</v>
      </c>
      <c r="V213" s="2">
        <v>25.201794</v>
      </c>
      <c r="W213" s="2">
        <v>1292.5675570000001</v>
      </c>
      <c r="X213" s="2"/>
      <c r="Y213" t="s">
        <v>220</v>
      </c>
      <c r="Z213" s="2">
        <f>VLOOKUP(U213,'Dec18'!$A$2:$K$246,3,FALSE)</f>
        <v>25.201794</v>
      </c>
      <c r="AA213" s="10">
        <f t="shared" si="14"/>
        <v>0</v>
      </c>
      <c r="AB213" s="2">
        <f>VLOOKUP(Y213,'Dec18'!$A$2:$K$246,8,FALSE)</f>
        <v>1292.5675570000001</v>
      </c>
      <c r="AC213" s="10">
        <f t="shared" si="15"/>
        <v>0</v>
      </c>
    </row>
    <row r="214" spans="1:29" x14ac:dyDescent="0.25">
      <c r="A214" s="4" t="str">
        <f>VLOOKUP(C214,Jan19_NonTransboundary!$B$2:$D$465,3,FALSE)</f>
        <v>VCT</v>
      </c>
      <c r="B214" t="s">
        <v>259</v>
      </c>
      <c r="C214" t="s">
        <v>474</v>
      </c>
      <c r="D214">
        <f>VLOOKUP(C214,Jan19_NonTransboundary!$B$2:$F$465,5,FALSE)</f>
        <v>80.358739</v>
      </c>
      <c r="E214" t="str">
        <f>IFERROR(VLOOKUP(C214,Jan19_Transboundary!$D$2:$F$58,3,FALSE),"")</f>
        <v/>
      </c>
      <c r="F214">
        <f t="shared" si="12"/>
        <v>80.358739</v>
      </c>
      <c r="I214" s="7" t="s">
        <v>220</v>
      </c>
      <c r="J214" s="5"/>
      <c r="K214" s="5">
        <v>25.201794</v>
      </c>
      <c r="L214" s="5">
        <v>1292.5675570000001</v>
      </c>
      <c r="M214" s="5">
        <v>1317.7693510000001</v>
      </c>
      <c r="P214" s="7" t="s">
        <v>222</v>
      </c>
      <c r="Q214" s="2">
        <f t="shared" si="13"/>
        <v>0</v>
      </c>
      <c r="R214" s="2">
        <v>259841.817644</v>
      </c>
      <c r="U214" t="s">
        <v>221</v>
      </c>
      <c r="V214" s="2">
        <v>149.80389500000001</v>
      </c>
      <c r="W214" s="2">
        <v>451.73448300000001</v>
      </c>
      <c r="X214" s="2"/>
      <c r="Y214" t="s">
        <v>221</v>
      </c>
      <c r="Z214" s="2">
        <f>VLOOKUP(U214,'Dec18'!$A$2:$K$246,3,FALSE)</f>
        <v>149.82028299999999</v>
      </c>
      <c r="AA214" s="10">
        <f t="shared" si="14"/>
        <v>1.6387999999977865E-2</v>
      </c>
      <c r="AB214" s="2">
        <f>VLOOKUP(Y214,'Dec18'!$A$2:$K$246,8,FALSE)</f>
        <v>451.73784699999999</v>
      </c>
      <c r="AC214" s="10">
        <f t="shared" si="15"/>
        <v>3.3639999999763859E-3</v>
      </c>
    </row>
    <row r="215" spans="1:29" x14ac:dyDescent="0.25">
      <c r="A215" s="4" t="str">
        <f>VLOOKUP(C215,Jan19_NonTransboundary!$B$2:$D$465,3,FALSE)</f>
        <v>VEN</v>
      </c>
      <c r="B215" t="s">
        <v>259</v>
      </c>
      <c r="C215" t="s">
        <v>475</v>
      </c>
      <c r="D215">
        <f>VLOOKUP(C215,Jan19_NonTransboundary!$B$2:$F$465,5,FALSE)</f>
        <v>16499.899304999999</v>
      </c>
      <c r="E215">
        <f>IFERROR(VLOOKUP(C215,Jan19_Transboundary!$D$2:$F$58,3,FALSE),"")</f>
        <v>6.7257999999999998E-2</v>
      </c>
      <c r="F215">
        <f t="shared" si="12"/>
        <v>16499.966562999998</v>
      </c>
      <c r="I215" s="7" t="s">
        <v>221</v>
      </c>
      <c r="J215" s="5"/>
      <c r="K215" s="5">
        <v>149.80389500000001</v>
      </c>
      <c r="L215" s="5">
        <v>451.73448300000001</v>
      </c>
      <c r="M215" s="5">
        <v>601.53837799999997</v>
      </c>
      <c r="P215" s="7" t="s">
        <v>223</v>
      </c>
      <c r="Q215" s="2">
        <f t="shared" si="13"/>
        <v>30.987413</v>
      </c>
      <c r="R215" s="2">
        <v>15876.869296000001</v>
      </c>
      <c r="U215" t="s">
        <v>222</v>
      </c>
      <c r="V215" s="2">
        <v>0</v>
      </c>
      <c r="W215" s="2">
        <v>259841.817644</v>
      </c>
      <c r="X215" s="2"/>
      <c r="Y215" t="s">
        <v>222</v>
      </c>
      <c r="Z215" s="2">
        <f>VLOOKUP(U215,'Dec18'!$A$2:$K$246,3,FALSE)</f>
        <v>0</v>
      </c>
      <c r="AA215" s="10">
        <f t="shared" si="14"/>
        <v>0</v>
      </c>
      <c r="AB215" s="2">
        <f>VLOOKUP(Y215,'Dec18'!$A$2:$K$246,8,FALSE)</f>
        <v>259841.87086299999</v>
      </c>
      <c r="AC215" s="10">
        <f t="shared" si="15"/>
        <v>5.3218999993987381E-2</v>
      </c>
    </row>
    <row r="216" spans="1:29" x14ac:dyDescent="0.25">
      <c r="A216" s="4" t="str">
        <f>VLOOKUP(C216,Jan19_NonTransboundary!$B$2:$D$465,3,FALSE)</f>
        <v>VGB</v>
      </c>
      <c r="B216" t="s">
        <v>259</v>
      </c>
      <c r="C216" t="s">
        <v>476</v>
      </c>
      <c r="D216">
        <f>VLOOKUP(C216,Jan19_NonTransboundary!$B$2:$F$465,5,FALSE)</f>
        <v>3.3143280000000002</v>
      </c>
      <c r="E216" t="str">
        <f>IFERROR(VLOOKUP(C216,Jan19_Transboundary!$D$2:$F$58,3,FALSE),"")</f>
        <v/>
      </c>
      <c r="F216">
        <f t="shared" si="12"/>
        <v>3.3143280000000002</v>
      </c>
      <c r="I216" s="7" t="s">
        <v>222</v>
      </c>
      <c r="J216" s="5"/>
      <c r="K216" s="5"/>
      <c r="L216" s="5">
        <v>259841.817644</v>
      </c>
      <c r="M216" s="5">
        <v>259841.817644</v>
      </c>
      <c r="P216" s="7" t="s">
        <v>224</v>
      </c>
      <c r="Q216" s="2">
        <f t="shared" si="13"/>
        <v>5773.7986000000001</v>
      </c>
      <c r="R216" s="2">
        <v>97391.378190000003</v>
      </c>
      <c r="U216" t="s">
        <v>223</v>
      </c>
      <c r="V216" s="2">
        <v>30.987413</v>
      </c>
      <c r="W216" s="2">
        <v>15876.869296000001</v>
      </c>
      <c r="X216" s="2"/>
      <c r="Y216" t="s">
        <v>223</v>
      </c>
      <c r="Z216" s="2">
        <f>VLOOKUP(U216,'Dec18'!$A$2:$K$246,3,FALSE)</f>
        <v>30.987414000000001</v>
      </c>
      <c r="AA216" s="10">
        <f t="shared" si="14"/>
        <v>1.0000000010279564E-6</v>
      </c>
      <c r="AB216" s="2">
        <f>VLOOKUP(Y216,'Dec18'!$A$2:$K$246,8,FALSE)</f>
        <v>15876.869291999999</v>
      </c>
      <c r="AC216" s="10">
        <f t="shared" si="15"/>
        <v>-4.0000013541430235E-6</v>
      </c>
    </row>
    <row r="217" spans="1:29" x14ac:dyDescent="0.25">
      <c r="A217" s="4" t="str">
        <f>VLOOKUP(C217,Jan19_NonTransboundary!$B$2:$D$465,3,FALSE)</f>
        <v>VIR</v>
      </c>
      <c r="B217" t="s">
        <v>259</v>
      </c>
      <c r="C217" t="s">
        <v>477</v>
      </c>
      <c r="D217">
        <f>VLOOKUP(C217,Jan19_NonTransboundary!$B$2:$F$465,5,FALSE)</f>
        <v>306.27874400000002</v>
      </c>
      <c r="E217" t="str">
        <f>IFERROR(VLOOKUP(C217,Jan19_Transboundary!$D$2:$F$58,3,FALSE),"")</f>
        <v/>
      </c>
      <c r="F217">
        <f t="shared" si="12"/>
        <v>306.27874400000002</v>
      </c>
      <c r="I217" s="7" t="s">
        <v>223</v>
      </c>
      <c r="J217" s="5"/>
      <c r="K217" s="5">
        <v>30.987413</v>
      </c>
      <c r="L217" s="5">
        <v>15876.869296000001</v>
      </c>
      <c r="M217" s="5">
        <v>15907.856709000002</v>
      </c>
      <c r="P217" s="7" t="s">
        <v>225</v>
      </c>
      <c r="Q217" s="2">
        <f t="shared" si="13"/>
        <v>0</v>
      </c>
      <c r="R217" s="2">
        <v>31690.098432999999</v>
      </c>
      <c r="U217" t="s">
        <v>224</v>
      </c>
      <c r="V217" s="2">
        <v>5773.7986000000001</v>
      </c>
      <c r="W217" s="2">
        <v>97391.378190000003</v>
      </c>
      <c r="X217" s="2"/>
      <c r="Y217" t="s">
        <v>224</v>
      </c>
      <c r="Z217" s="2">
        <f>VLOOKUP(U217,'Dec18'!$A$2:$K$246,3,FALSE)</f>
        <v>5773.7995739999997</v>
      </c>
      <c r="AA217" s="10">
        <f t="shared" si="14"/>
        <v>9.7399999958724948E-4</v>
      </c>
      <c r="AB217" s="2">
        <f>VLOOKUP(Y217,'Dec18'!$A$2:$K$246,8,FALSE)</f>
        <v>97391.375008999996</v>
      </c>
      <c r="AC217" s="10">
        <f t="shared" si="15"/>
        <v>-3.1810000073164701E-3</v>
      </c>
    </row>
    <row r="218" spans="1:29" x14ac:dyDescent="0.25">
      <c r="A218" s="4" t="str">
        <f>VLOOKUP(C218,Jan19_NonTransboundary!$B$2:$D$465,3,FALSE)</f>
        <v>VNM</v>
      </c>
      <c r="B218" t="s">
        <v>259</v>
      </c>
      <c r="C218" t="s">
        <v>478</v>
      </c>
      <c r="D218">
        <f>VLOOKUP(C218,Jan19_NonTransboundary!$B$2:$F$465,5,FALSE)</f>
        <v>3630.2560199999998</v>
      </c>
      <c r="E218" t="str">
        <f>IFERROR(VLOOKUP(C218,Jan19_Transboundary!$D$2:$F$58,3,FALSE),"")</f>
        <v/>
      </c>
      <c r="F218">
        <f t="shared" si="12"/>
        <v>3630.2560199999998</v>
      </c>
      <c r="I218" s="7" t="s">
        <v>224</v>
      </c>
      <c r="J218" s="5"/>
      <c r="K218" s="5">
        <v>5773.7986000000001</v>
      </c>
      <c r="L218" s="5">
        <v>97391.378190000003</v>
      </c>
      <c r="M218" s="5">
        <v>103165.17679</v>
      </c>
      <c r="P218" s="7" t="s">
        <v>226</v>
      </c>
      <c r="Q218" s="2">
        <f t="shared" si="13"/>
        <v>9.5106359999999999</v>
      </c>
      <c r="R218" s="2">
        <v>0.99831000000000003</v>
      </c>
      <c r="U218" t="s">
        <v>225</v>
      </c>
      <c r="V218" s="2">
        <v>0</v>
      </c>
      <c r="W218" s="2">
        <v>31690.098432999999</v>
      </c>
      <c r="X218" s="2"/>
      <c r="Y218" t="s">
        <v>225</v>
      </c>
      <c r="Z218" s="2">
        <f>VLOOKUP(U218,'Dec18'!$A$2:$K$246,3,FALSE)</f>
        <v>0</v>
      </c>
      <c r="AA218" s="10">
        <f t="shared" si="14"/>
        <v>0</v>
      </c>
      <c r="AB218" s="2">
        <f>VLOOKUP(Y218,'Dec18'!$A$2:$K$246,8,FALSE)</f>
        <v>31690.107200999999</v>
      </c>
      <c r="AC218" s="10">
        <f t="shared" si="15"/>
        <v>8.7679999996908009E-3</v>
      </c>
    </row>
    <row r="219" spans="1:29" x14ac:dyDescent="0.25">
      <c r="A219" s="4" t="str">
        <f>VLOOKUP(C219,Jan19_NonTransboundary!$B$2:$D$465,3,FALSE)</f>
        <v>VUT</v>
      </c>
      <c r="B219" t="s">
        <v>259</v>
      </c>
      <c r="C219" t="s">
        <v>479</v>
      </c>
      <c r="D219">
        <f>VLOOKUP(C219,Jan19_NonTransboundary!$B$2:$F$465,5,FALSE)</f>
        <v>47.509860000000003</v>
      </c>
      <c r="E219" t="str">
        <f>IFERROR(VLOOKUP(C219,Jan19_Transboundary!$D$2:$F$58,3,FALSE),"")</f>
        <v/>
      </c>
      <c r="F219">
        <f t="shared" si="12"/>
        <v>47.509860000000003</v>
      </c>
      <c r="I219" s="7" t="s">
        <v>225</v>
      </c>
      <c r="J219" s="5"/>
      <c r="K219" s="5"/>
      <c r="L219" s="5">
        <v>31690.098432999999</v>
      </c>
      <c r="M219" s="5">
        <v>31690.098432999999</v>
      </c>
      <c r="P219" s="7" t="s">
        <v>227</v>
      </c>
      <c r="Q219" s="2">
        <f t="shared" si="13"/>
        <v>2331.6876390000002</v>
      </c>
      <c r="R219" s="2">
        <v>15336.337331000001</v>
      </c>
      <c r="U219" t="s">
        <v>226</v>
      </c>
      <c r="V219" s="2">
        <v>9.5106359999999999</v>
      </c>
      <c r="W219" s="2">
        <v>0.99831000000000003</v>
      </c>
      <c r="X219" s="2"/>
      <c r="Y219" t="s">
        <v>226</v>
      </c>
      <c r="Z219" s="2">
        <f>VLOOKUP(U219,'Dec18'!$A$2:$K$246,3,FALSE)</f>
        <v>9.5106339999999996</v>
      </c>
      <c r="AA219" s="10">
        <f t="shared" si="14"/>
        <v>-2.0000000002795559E-6</v>
      </c>
      <c r="AB219" s="2">
        <f>VLOOKUP(Y219,'Dec18'!$A$2:$K$246,8,FALSE)</f>
        <v>0.99831300000000001</v>
      </c>
      <c r="AC219" s="10">
        <f t="shared" si="15"/>
        <v>2.9999999999752447E-6</v>
      </c>
    </row>
    <row r="220" spans="1:29" x14ac:dyDescent="0.25">
      <c r="A220" s="4" t="str">
        <f>VLOOKUP(C220,Jan19_NonTransboundary!$B$2:$D$465,3,FALSE)</f>
        <v>WSM</v>
      </c>
      <c r="B220" t="s">
        <v>259</v>
      </c>
      <c r="C220" t="s">
        <v>480</v>
      </c>
      <c r="D220">
        <f>VLOOKUP(C220,Jan19_NonTransboundary!$B$2:$F$465,5,FALSE)</f>
        <v>114.84705200000001</v>
      </c>
      <c r="E220" t="str">
        <f>IFERROR(VLOOKUP(C220,Jan19_Transboundary!$D$2:$F$58,3,FALSE),"")</f>
        <v/>
      </c>
      <c r="F220">
        <f t="shared" si="12"/>
        <v>114.84705200000001</v>
      </c>
      <c r="I220" s="7" t="s">
        <v>226</v>
      </c>
      <c r="J220" s="5"/>
      <c r="K220" s="5">
        <v>9.5106359999999999</v>
      </c>
      <c r="L220" s="5">
        <v>0.99831000000000003</v>
      </c>
      <c r="M220" s="5">
        <v>10.508946</v>
      </c>
      <c r="P220" s="7" t="s">
        <v>228</v>
      </c>
      <c r="Q220" s="2">
        <f t="shared" si="13"/>
        <v>584.111268</v>
      </c>
      <c r="R220" s="2">
        <v>1959.47361</v>
      </c>
      <c r="U220" t="s">
        <v>227</v>
      </c>
      <c r="V220" s="2">
        <v>2331.6876390000002</v>
      </c>
      <c r="W220" s="2">
        <v>15336.337331000001</v>
      </c>
      <c r="X220" s="2"/>
      <c r="Y220" t="s">
        <v>227</v>
      </c>
      <c r="Z220" s="2">
        <f>VLOOKUP(U220,'Dec18'!$A$2:$K$246,3,FALSE)</f>
        <v>2331.7700770000001</v>
      </c>
      <c r="AA220" s="10">
        <f t="shared" si="14"/>
        <v>8.2437999999910971E-2</v>
      </c>
      <c r="AB220" s="2">
        <f>VLOOKUP(Y220,'Dec18'!$A$2:$K$246,8,FALSE)</f>
        <v>15336.265593</v>
      </c>
      <c r="AC220" s="10">
        <f t="shared" si="15"/>
        <v>-7.1738000000550528E-2</v>
      </c>
    </row>
    <row r="221" spans="1:29" x14ac:dyDescent="0.25">
      <c r="A221" s="4" t="str">
        <f>VLOOKUP(C221,Jan19_NonTransboundary!$B$2:$D$465,3,FALSE)</f>
        <v>YEM</v>
      </c>
      <c r="B221" t="s">
        <v>259</v>
      </c>
      <c r="C221" t="s">
        <v>481</v>
      </c>
      <c r="D221">
        <f>VLOOKUP(C221,Jan19_NonTransboundary!$B$2:$F$465,5,FALSE)</f>
        <v>2562.3683169999999</v>
      </c>
      <c r="E221" t="str">
        <f>IFERROR(VLOOKUP(C221,Jan19_Transboundary!$D$2:$F$58,3,FALSE),"")</f>
        <v/>
      </c>
      <c r="F221">
        <f t="shared" si="12"/>
        <v>2562.3683169999999</v>
      </c>
      <c r="I221" s="7" t="s">
        <v>227</v>
      </c>
      <c r="J221" s="5"/>
      <c r="K221" s="5">
        <v>2331.6876390000002</v>
      </c>
      <c r="L221" s="5">
        <v>15336.337331000001</v>
      </c>
      <c r="M221" s="5">
        <v>17668.024970000002</v>
      </c>
      <c r="P221" s="7" t="s">
        <v>229</v>
      </c>
      <c r="Q221" s="2">
        <f t="shared" si="13"/>
        <v>10055.159911000001</v>
      </c>
      <c r="R221" s="2">
        <v>121.971998</v>
      </c>
      <c r="U221" t="s">
        <v>228</v>
      </c>
      <c r="V221" s="2">
        <v>584.111268</v>
      </c>
      <c r="W221" s="2">
        <v>1959.47361</v>
      </c>
      <c r="X221" s="2"/>
      <c r="Y221" t="s">
        <v>228</v>
      </c>
      <c r="Z221" s="2">
        <f>VLOOKUP(U221,'Dec18'!$A$2:$K$246,3,FALSE)</f>
        <v>584.11056699999995</v>
      </c>
      <c r="AA221" s="10">
        <f t="shared" si="14"/>
        <v>-7.0100000004913454E-4</v>
      </c>
      <c r="AB221" s="2">
        <f>VLOOKUP(Y221,'Dec18'!$A$2:$K$246,8,FALSE)</f>
        <v>1959.473342</v>
      </c>
      <c r="AC221" s="10">
        <f t="shared" si="15"/>
        <v>-2.6800000000548607E-4</v>
      </c>
    </row>
    <row r="222" spans="1:29" x14ac:dyDescent="0.25">
      <c r="A222" s="4" t="str">
        <f>VLOOKUP(C222,Jan19_NonTransboundary!$B$2:$D$465,3,FALSE)</f>
        <v>ZAF</v>
      </c>
      <c r="B222" t="s">
        <v>259</v>
      </c>
      <c r="C222" t="s">
        <v>482</v>
      </c>
      <c r="D222">
        <f>VLOOKUP(C222,Jan19_NonTransboundary!$B$2:$F$465,5,FALSE)</f>
        <v>174765.92924699999</v>
      </c>
      <c r="E222" t="str">
        <f>IFERROR(VLOOKUP(C222,Jan19_Transboundary!$D$2:$F$58,3,FALSE),"")</f>
        <v/>
      </c>
      <c r="F222">
        <f t="shared" si="12"/>
        <v>174765.92924699999</v>
      </c>
      <c r="I222" s="7" t="s">
        <v>228</v>
      </c>
      <c r="J222" s="5"/>
      <c r="K222" s="5">
        <v>584.111268</v>
      </c>
      <c r="L222" s="5">
        <v>1959.47361</v>
      </c>
      <c r="M222" s="5">
        <v>2543.5848780000001</v>
      </c>
      <c r="P222" s="7" t="s">
        <v>230</v>
      </c>
      <c r="Q222" s="2">
        <f t="shared" si="13"/>
        <v>37.072083999999997</v>
      </c>
      <c r="R222" s="2">
        <v>1594.8368290000001</v>
      </c>
      <c r="U222" t="s">
        <v>229</v>
      </c>
      <c r="V222" s="2">
        <v>10055.159911000001</v>
      </c>
      <c r="W222" s="2">
        <v>121.971998</v>
      </c>
      <c r="X222" s="2"/>
      <c r="Y222" t="s">
        <v>229</v>
      </c>
      <c r="Z222" s="2">
        <f>VLOOKUP(U222,'Dec18'!$A$2:$K$246,3,FALSE)</f>
        <v>10055.159878</v>
      </c>
      <c r="AA222" s="10">
        <f t="shared" si="14"/>
        <v>-3.3000000257743523E-5</v>
      </c>
      <c r="AB222" s="2">
        <f>VLOOKUP(Y222,'Dec18'!$A$2:$K$246,8,FALSE)</f>
        <v>121.971898</v>
      </c>
      <c r="AC222" s="10">
        <f t="shared" si="15"/>
        <v>-1.0000000000331966E-4</v>
      </c>
    </row>
    <row r="223" spans="1:29" x14ac:dyDescent="0.25">
      <c r="A223" s="4" t="str">
        <f>VLOOKUP(C223,Jan19_NonTransboundary!$B$2:$D$465,3,FALSE)</f>
        <v>ABNJ</v>
      </c>
      <c r="B223" t="s">
        <v>260</v>
      </c>
      <c r="C223" t="s">
        <v>483</v>
      </c>
      <c r="D223">
        <f>VLOOKUP(C223,Jan19_NonTransboundary!$B$2:$F$465,5,FALSE)</f>
        <v>545360.52216299996</v>
      </c>
      <c r="E223" t="str">
        <f>IFERROR(VLOOKUP(C223,Jan19_Transboundary!$D$2:$F$58,3,FALSE),"")</f>
        <v/>
      </c>
      <c r="F223">
        <f t="shared" si="12"/>
        <v>545360.52216299996</v>
      </c>
      <c r="I223" s="7" t="s">
        <v>229</v>
      </c>
      <c r="J223" s="5"/>
      <c r="K223" s="5">
        <v>10055.159911000001</v>
      </c>
      <c r="L223" s="5">
        <v>121.971998</v>
      </c>
      <c r="M223" s="5">
        <v>10177.131909000002</v>
      </c>
      <c r="P223" s="7" t="s">
        <v>231</v>
      </c>
      <c r="Q223" s="2">
        <f t="shared" si="13"/>
        <v>1042.360899</v>
      </c>
      <c r="R223" s="2">
        <v>12286.017722000001</v>
      </c>
      <c r="U223" t="s">
        <v>230</v>
      </c>
      <c r="V223" s="2">
        <v>37.072083999999997</v>
      </c>
      <c r="W223" s="2">
        <v>1594.8368290000001</v>
      </c>
      <c r="X223" s="2"/>
      <c r="Y223" t="s">
        <v>230</v>
      </c>
      <c r="Z223" s="2">
        <f>VLOOKUP(U223,'Dec18'!$A$2:$K$246,3,FALSE)</f>
        <v>37.071976999999997</v>
      </c>
      <c r="AA223" s="10">
        <f t="shared" si="14"/>
        <v>-1.0699999999985721E-4</v>
      </c>
      <c r="AB223" s="2">
        <f>VLOOKUP(Y223,'Dec18'!$A$2:$K$246,8,FALSE)</f>
        <v>1594.8348739999999</v>
      </c>
      <c r="AC223" s="10">
        <f t="shared" si="15"/>
        <v>-1.9550000001800072E-3</v>
      </c>
    </row>
    <row r="224" spans="1:29" x14ac:dyDescent="0.25">
      <c r="A224" s="4" t="str">
        <f>VLOOKUP(C224,Jan19_NonTransboundary!$B$2:$D$465,3,FALSE)</f>
        <v>ABW</v>
      </c>
      <c r="B224" t="s">
        <v>260</v>
      </c>
      <c r="C224" t="s">
        <v>484</v>
      </c>
      <c r="D224">
        <f>VLOOKUP(C224,Jan19_NonTransboundary!$B$2:$F$465,5,FALSE)</f>
        <v>35.833832999999998</v>
      </c>
      <c r="E224" t="str">
        <f>IFERROR(VLOOKUP(C224,Jan19_Transboundary!$D$2:$F$58,3,FALSE),"")</f>
        <v/>
      </c>
      <c r="F224">
        <f t="shared" si="12"/>
        <v>35.833832999999998</v>
      </c>
      <c r="I224" s="7" t="s">
        <v>230</v>
      </c>
      <c r="J224" s="5"/>
      <c r="K224" s="5">
        <v>37.072083999999997</v>
      </c>
      <c r="L224" s="5">
        <v>1594.8368290000001</v>
      </c>
      <c r="M224" s="5">
        <v>1631.908913</v>
      </c>
      <c r="P224" s="7" t="s">
        <v>232</v>
      </c>
      <c r="Q224" s="2">
        <f t="shared" si="13"/>
        <v>270.18271299999998</v>
      </c>
      <c r="R224" s="2">
        <v>1709.1031640000001</v>
      </c>
      <c r="U224" t="s">
        <v>231</v>
      </c>
      <c r="V224" s="2">
        <v>1042.360899</v>
      </c>
      <c r="W224" s="2">
        <v>12286.017722000001</v>
      </c>
      <c r="X224" s="2"/>
      <c r="Y224" t="s">
        <v>231</v>
      </c>
      <c r="Z224" s="2">
        <f>VLOOKUP(U224,'Dec18'!$A$2:$K$246,3,FALSE)</f>
        <v>1042.360893</v>
      </c>
      <c r="AA224" s="10">
        <f t="shared" si="14"/>
        <v>-5.9999999848514562E-6</v>
      </c>
      <c r="AB224" s="2">
        <f>VLOOKUP(Y224,'Dec18'!$A$2:$K$246,8,FALSE)</f>
        <v>12286.017723999999</v>
      </c>
      <c r="AC224" s="10">
        <f t="shared" si="15"/>
        <v>1.9999988580821082E-6</v>
      </c>
    </row>
    <row r="225" spans="1:30" x14ac:dyDescent="0.25">
      <c r="A225" s="4" t="str">
        <f>VLOOKUP(C225,Jan19_NonTransboundary!$B$2:$D$465,3,FALSE)</f>
        <v>AFG</v>
      </c>
      <c r="B225" t="s">
        <v>260</v>
      </c>
      <c r="C225" t="s">
        <v>485</v>
      </c>
      <c r="D225">
        <f>VLOOKUP(C225,Jan19_NonTransboundary!$B$2:$F$465,5,FALSE)</f>
        <v>673.16061999999999</v>
      </c>
      <c r="E225" t="str">
        <f>IFERROR(VLOOKUP(C225,Jan19_Transboundary!$D$2:$F$58,3,FALSE),"")</f>
        <v/>
      </c>
      <c r="F225">
        <f t="shared" si="12"/>
        <v>673.16061999999999</v>
      </c>
      <c r="I225" s="7" t="s">
        <v>231</v>
      </c>
      <c r="J225" s="5"/>
      <c r="K225" s="5">
        <v>1042.360899</v>
      </c>
      <c r="L225" s="5">
        <v>12286.017722000001</v>
      </c>
      <c r="M225" s="5">
        <v>13328.378621</v>
      </c>
      <c r="P225" s="7" t="s">
        <v>233</v>
      </c>
      <c r="Q225" s="2">
        <f t="shared" si="13"/>
        <v>62.087408000000003</v>
      </c>
      <c r="R225" s="2">
        <v>0.81558699999999995</v>
      </c>
      <c r="U225" t="s">
        <v>232</v>
      </c>
      <c r="V225" s="2">
        <v>270.18271299999998</v>
      </c>
      <c r="W225" s="2">
        <v>1709.1031640000001</v>
      </c>
      <c r="X225" s="2"/>
      <c r="Y225" t="s">
        <v>232</v>
      </c>
      <c r="Z225" s="2">
        <f>VLOOKUP(U225,'Dec18'!$A$2:$K$246,3,FALSE)</f>
        <v>270.18272000000002</v>
      </c>
      <c r="AA225" s="10">
        <f t="shared" si="14"/>
        <v>7.0000000391701178E-6</v>
      </c>
      <c r="AB225" s="2">
        <f>VLOOKUP(Y225,'Dec18'!$A$2:$K$246,8,FALSE)</f>
        <v>1709.1031809999999</v>
      </c>
      <c r="AC225" s="10">
        <f t="shared" si="15"/>
        <v>1.6999999843392288E-5</v>
      </c>
    </row>
    <row r="226" spans="1:30" x14ac:dyDescent="0.25">
      <c r="A226" s="4" t="str">
        <f>VLOOKUP(C226,Jan19_NonTransboundary!$B$2:$D$465,3,FALSE)</f>
        <v>AGO</v>
      </c>
      <c r="B226" t="s">
        <v>260</v>
      </c>
      <c r="C226" t="s">
        <v>486</v>
      </c>
      <c r="D226">
        <f>VLOOKUP(C226,Jan19_NonTransboundary!$B$2:$F$465,5,FALSE)</f>
        <v>87506.592558000004</v>
      </c>
      <c r="E226" t="str">
        <f>IFERROR(VLOOKUP(C226,Jan19_Transboundary!$D$2:$F$58,3,FALSE),"")</f>
        <v/>
      </c>
      <c r="F226">
        <f t="shared" si="12"/>
        <v>87506.592558000004</v>
      </c>
      <c r="I226" s="7" t="s">
        <v>232</v>
      </c>
      <c r="J226" s="5"/>
      <c r="K226" s="5">
        <v>270.18271299999998</v>
      </c>
      <c r="L226" s="5">
        <v>1709.1031640000001</v>
      </c>
      <c r="M226" s="5">
        <v>1979.285877</v>
      </c>
      <c r="P226" s="7" t="s">
        <v>234</v>
      </c>
      <c r="Q226" s="2">
        <f t="shared" si="13"/>
        <v>3846.4854489999998</v>
      </c>
      <c r="R226" s="2">
        <v>7145.8812129999997</v>
      </c>
      <c r="U226" t="s">
        <v>233</v>
      </c>
      <c r="V226" s="2">
        <v>62.087408000000003</v>
      </c>
      <c r="W226" s="2">
        <v>0.81558699999999995</v>
      </c>
      <c r="X226" s="2"/>
      <c r="Y226" t="s">
        <v>233</v>
      </c>
      <c r="Z226" s="2">
        <f>VLOOKUP(U226,'Dec18'!$A$2:$K$246,3,FALSE)</f>
        <v>62.087747999999998</v>
      </c>
      <c r="AA226" s="10">
        <f t="shared" si="14"/>
        <v>3.399999999942338E-4</v>
      </c>
      <c r="AB226" s="2">
        <f>VLOOKUP(Y226,'Dec18'!$A$2:$K$246,8,FALSE)</f>
        <v>0.81563799999999997</v>
      </c>
      <c r="AC226" s="10">
        <f t="shared" si="15"/>
        <v>5.1000000000023249E-5</v>
      </c>
    </row>
    <row r="227" spans="1:30" x14ac:dyDescent="0.25">
      <c r="A227" s="4" t="str">
        <f>VLOOKUP(C227,Jan19_NonTransboundary!$B$2:$D$465,3,FALSE)</f>
        <v>AIA</v>
      </c>
      <c r="B227" t="s">
        <v>260</v>
      </c>
      <c r="C227" t="s">
        <v>487</v>
      </c>
      <c r="D227">
        <f>VLOOKUP(C227,Jan19_NonTransboundary!$B$2:$F$465,5,FALSE)</f>
        <v>6.274311</v>
      </c>
      <c r="E227" t="str">
        <f>IFERROR(VLOOKUP(C227,Jan19_Transboundary!$D$2:$F$58,3,FALSE),"")</f>
        <v/>
      </c>
      <c r="F227">
        <f t="shared" si="12"/>
        <v>6.274311</v>
      </c>
      <c r="I227" s="7" t="s">
        <v>233</v>
      </c>
      <c r="J227" s="5">
        <v>1.728172</v>
      </c>
      <c r="K227" s="5">
        <v>60.359236000000003</v>
      </c>
      <c r="L227" s="5">
        <v>0.81558699999999995</v>
      </c>
      <c r="M227" s="5">
        <v>62.902995000000004</v>
      </c>
      <c r="P227" s="7" t="s">
        <v>235</v>
      </c>
      <c r="Q227" s="2">
        <f t="shared" si="13"/>
        <v>7329.1840860000002</v>
      </c>
      <c r="R227" s="2">
        <v>361592.53418900003</v>
      </c>
      <c r="U227" t="s">
        <v>234</v>
      </c>
      <c r="V227" s="2">
        <v>3846.4854489999998</v>
      </c>
      <c r="W227" s="2">
        <v>7145.8812129999997</v>
      </c>
      <c r="X227" s="2"/>
      <c r="Y227" t="s">
        <v>234</v>
      </c>
      <c r="Z227" s="2">
        <f>VLOOKUP(U227,'Dec18'!$A$2:$K$246,3,FALSE)</f>
        <v>3846.4853889999999</v>
      </c>
      <c r="AA227" s="10">
        <f t="shared" si="14"/>
        <v>-5.9999999848514562E-5</v>
      </c>
      <c r="AB227" s="2">
        <f>VLOOKUP(Y227,'Dec18'!$A$2:$K$246,8,FALSE)</f>
        <v>7145.8811109999997</v>
      </c>
      <c r="AC227" s="10">
        <f t="shared" si="15"/>
        <v>-1.0199999996984843E-4</v>
      </c>
    </row>
    <row r="228" spans="1:30" x14ac:dyDescent="0.25">
      <c r="A228" s="4" t="str">
        <f>VLOOKUP(C228,Jan19_NonTransboundary!$B$2:$D$465,3,FALSE)</f>
        <v>ALA</v>
      </c>
      <c r="B228" t="s">
        <v>260</v>
      </c>
      <c r="C228" t="s">
        <v>488</v>
      </c>
      <c r="D228">
        <f>VLOOKUP(C228,Jan19_NonTransboundary!$B$2:$F$465,5,FALSE)</f>
        <v>41.035615</v>
      </c>
      <c r="E228" t="str">
        <f>IFERROR(VLOOKUP(C228,Jan19_Transboundary!$D$2:$F$58,3,FALSE),"")</f>
        <v/>
      </c>
      <c r="F228">
        <f t="shared" si="12"/>
        <v>41.035615</v>
      </c>
      <c r="I228" s="7" t="s">
        <v>234</v>
      </c>
      <c r="J228" s="5"/>
      <c r="K228" s="5">
        <v>3846.4854489999998</v>
      </c>
      <c r="L228" s="5">
        <v>7145.8812129999997</v>
      </c>
      <c r="M228" s="5">
        <v>10992.366662</v>
      </c>
      <c r="P228" s="7" t="s">
        <v>236</v>
      </c>
      <c r="Q228" s="2">
        <f t="shared" si="13"/>
        <v>0</v>
      </c>
      <c r="R228" s="2">
        <v>39058.748535999999</v>
      </c>
      <c r="U228" t="s">
        <v>235</v>
      </c>
      <c r="V228" s="2">
        <v>7329.1840860000002</v>
      </c>
      <c r="W228" s="2">
        <v>361592.53418900003</v>
      </c>
      <c r="X228" s="2"/>
      <c r="Y228" t="s">
        <v>235</v>
      </c>
      <c r="Z228" s="2">
        <f>VLOOKUP(U228,'Dec18'!$A$2:$K$246,3,FALSE)</f>
        <v>7330.445299</v>
      </c>
      <c r="AA228" s="10">
        <f t="shared" si="14"/>
        <v>1.2612129999997705</v>
      </c>
      <c r="AB228" s="2">
        <f>VLOOKUP(Y228,'Dec18'!$A$2:$K$246,8,FALSE)</f>
        <v>361593.89897099999</v>
      </c>
      <c r="AC228" s="10">
        <f t="shared" si="15"/>
        <v>1.3647819999605417</v>
      </c>
    </row>
    <row r="229" spans="1:30" x14ac:dyDescent="0.25">
      <c r="A229" s="4" t="str">
        <f>VLOOKUP(C229,Jan19_NonTransboundary!$B$2:$D$465,3,FALSE)</f>
        <v>ALB</v>
      </c>
      <c r="B229" t="s">
        <v>260</v>
      </c>
      <c r="C229" t="s">
        <v>489</v>
      </c>
      <c r="D229">
        <f>VLOOKUP(C229,Jan19_NonTransboundary!$B$2:$F$465,5,FALSE)</f>
        <v>5098.51667</v>
      </c>
      <c r="E229" t="str">
        <f>IFERROR(VLOOKUP(C229,Jan19_Transboundary!$D$2:$F$58,3,FALSE),"")</f>
        <v/>
      </c>
      <c r="F229">
        <f t="shared" si="12"/>
        <v>5098.51667</v>
      </c>
      <c r="I229" s="7" t="s">
        <v>235</v>
      </c>
      <c r="J229" s="5"/>
      <c r="K229" s="5">
        <v>7329.1840860000002</v>
      </c>
      <c r="L229" s="5">
        <v>361592.53418900003</v>
      </c>
      <c r="M229" s="5">
        <v>368921.71827500005</v>
      </c>
      <c r="P229" s="7" t="s">
        <v>237</v>
      </c>
      <c r="Q229" s="2">
        <f t="shared" si="13"/>
        <v>4606.1253299999998</v>
      </c>
      <c r="R229" s="2">
        <v>23854.955625999999</v>
      </c>
      <c r="U229" t="s">
        <v>236</v>
      </c>
      <c r="V229" s="2">
        <v>0</v>
      </c>
      <c r="W229" s="2">
        <v>39058.748535999999</v>
      </c>
      <c r="X229" s="2"/>
      <c r="Y229" t="s">
        <v>236</v>
      </c>
      <c r="Z229" s="2">
        <f>VLOOKUP(U229,'Dec18'!$A$2:$K$246,3,FALSE)</f>
        <v>0</v>
      </c>
      <c r="AA229" s="10">
        <f t="shared" si="14"/>
        <v>0</v>
      </c>
      <c r="AB229" s="2">
        <f>VLOOKUP(Y229,'Dec18'!$A$2:$K$246,8,FALSE)</f>
        <v>39058.671069999997</v>
      </c>
      <c r="AC229" s="10">
        <f t="shared" si="15"/>
        <v>-7.7466000002459623E-2</v>
      </c>
    </row>
    <row r="230" spans="1:30" x14ac:dyDescent="0.25">
      <c r="A230" s="4" t="str">
        <f>VLOOKUP(C230,Jan19_NonTransboundary!$B$2:$D$465,3,FALSE)</f>
        <v>AND</v>
      </c>
      <c r="B230" t="s">
        <v>260</v>
      </c>
      <c r="C230" t="s">
        <v>490</v>
      </c>
      <c r="D230">
        <f>VLOOKUP(C230,Jan19_NonTransboundary!$B$2:$F$465,5,FALSE)</f>
        <v>126.12030799999999</v>
      </c>
      <c r="E230" t="str">
        <f>IFERROR(VLOOKUP(C230,Jan19_Transboundary!$D$2:$F$58,3,FALSE),"")</f>
        <v/>
      </c>
      <c r="F230">
        <f t="shared" si="12"/>
        <v>126.12030799999999</v>
      </c>
      <c r="I230" s="7" t="s">
        <v>236</v>
      </c>
      <c r="J230" s="5"/>
      <c r="K230" s="5"/>
      <c r="L230" s="5">
        <v>39058.748535999999</v>
      </c>
      <c r="M230" s="5">
        <v>39058.748535999999</v>
      </c>
      <c r="P230" s="7" t="s">
        <v>238</v>
      </c>
      <c r="Q230" s="2">
        <f t="shared" si="13"/>
        <v>1278902.5828179999</v>
      </c>
      <c r="R230" s="2">
        <v>363.49791099999999</v>
      </c>
      <c r="U230" t="s">
        <v>237</v>
      </c>
      <c r="V230" s="2">
        <v>4606.1253299999998</v>
      </c>
      <c r="W230" s="2">
        <v>23854.955625999999</v>
      </c>
      <c r="X230" s="2"/>
      <c r="Y230" t="s">
        <v>237</v>
      </c>
      <c r="Z230" s="2">
        <f>VLOOKUP(U230,'Dec18'!$A$2:$K$246,3,FALSE)</f>
        <v>4606.1228440000004</v>
      </c>
      <c r="AA230" s="10">
        <f t="shared" si="14"/>
        <v>-2.4859999994077953E-3</v>
      </c>
      <c r="AB230" s="2">
        <f>VLOOKUP(Y230,'Dec18'!$A$2:$K$246,8,FALSE)</f>
        <v>23873.826016000003</v>
      </c>
      <c r="AC230" s="10">
        <f t="shared" si="15"/>
        <v>18.870390000003681</v>
      </c>
    </row>
    <row r="231" spans="1:30" x14ac:dyDescent="0.25">
      <c r="A231" s="4" t="str">
        <f>VLOOKUP(C231,Jan19_NonTransboundary!$B$2:$D$465,3,FALSE)</f>
        <v>ARE</v>
      </c>
      <c r="B231" t="s">
        <v>260</v>
      </c>
      <c r="C231" t="s">
        <v>491</v>
      </c>
      <c r="D231">
        <f>VLOOKUP(C231,Jan19_NonTransboundary!$B$2:$F$465,5,FALSE)</f>
        <v>12733.921783</v>
      </c>
      <c r="E231" t="str">
        <f>IFERROR(VLOOKUP(C231,Jan19_Transboundary!$D$2:$F$58,3,FALSE),"")</f>
        <v/>
      </c>
      <c r="F231">
        <f t="shared" si="12"/>
        <v>12733.921783</v>
      </c>
      <c r="I231" s="7" t="s">
        <v>237</v>
      </c>
      <c r="J231" s="5"/>
      <c r="K231" s="5">
        <v>4606.1253299999998</v>
      </c>
      <c r="L231" s="5">
        <v>23854.955625999999</v>
      </c>
      <c r="M231" s="5">
        <v>28461.080955999998</v>
      </c>
      <c r="P231" s="7" t="s">
        <v>239</v>
      </c>
      <c r="Q231" s="2">
        <f t="shared" si="13"/>
        <v>931.54995899999994</v>
      </c>
      <c r="R231" s="2">
        <v>6150.0975930000004</v>
      </c>
      <c r="U231" t="s">
        <v>238</v>
      </c>
      <c r="V231" s="2">
        <v>1278902.5828179999</v>
      </c>
      <c r="W231" s="2">
        <v>363.49791099999999</v>
      </c>
      <c r="X231" s="2"/>
      <c r="Y231" t="s">
        <v>238</v>
      </c>
      <c r="Z231" s="2">
        <f>VLOOKUP(U231,'Dec18'!$A$2:$K$246,3,FALSE)</f>
        <v>1278997.3920280002</v>
      </c>
      <c r="AA231" s="10">
        <f t="shared" si="14"/>
        <v>94.809210000326857</v>
      </c>
      <c r="AB231" s="2">
        <f>VLOOKUP(Y231,'Dec18'!$A$2:$K$246,8,FALSE)</f>
        <v>363.49791099999999</v>
      </c>
      <c r="AC231" s="10">
        <f t="shared" si="15"/>
        <v>0</v>
      </c>
    </row>
    <row r="232" spans="1:30" x14ac:dyDescent="0.25">
      <c r="A232" s="4" t="str">
        <f>VLOOKUP(C232,Jan19_NonTransboundary!$B$2:$D$465,3,FALSE)</f>
        <v>ARG</v>
      </c>
      <c r="B232" t="s">
        <v>260</v>
      </c>
      <c r="C232" t="s">
        <v>492</v>
      </c>
      <c r="D232">
        <f>VLOOKUP(C232,Jan19_NonTransboundary!$B$2:$F$465,5,FALSE)</f>
        <v>235364.555628</v>
      </c>
      <c r="E232" t="str">
        <f>IFERROR(VLOOKUP(C232,Jan19_Transboundary!$D$2:$F$58,3,FALSE),"")</f>
        <v/>
      </c>
      <c r="F232">
        <f t="shared" si="12"/>
        <v>235364.555628</v>
      </c>
      <c r="I232" s="7" t="s">
        <v>238</v>
      </c>
      <c r="J232" s="5">
        <v>3594.1219999999998</v>
      </c>
      <c r="K232" s="5">
        <v>1275308.4608179999</v>
      </c>
      <c r="L232" s="5">
        <v>363.49791099999999</v>
      </c>
      <c r="M232" s="5">
        <v>1279266.0807289998</v>
      </c>
      <c r="P232" s="7" t="s">
        <v>240</v>
      </c>
      <c r="Q232" s="2">
        <f t="shared" si="13"/>
        <v>3624501.256943</v>
      </c>
      <c r="R232" s="2">
        <v>1233163.486576</v>
      </c>
      <c r="U232" t="s">
        <v>239</v>
      </c>
      <c r="V232" s="2">
        <v>931.54995899999994</v>
      </c>
      <c r="W232" s="2">
        <v>6150.0975930000004</v>
      </c>
      <c r="X232" s="2"/>
      <c r="Y232" t="s">
        <v>239</v>
      </c>
      <c r="Z232" s="2">
        <f>VLOOKUP(U232,'Dec18'!$A$2:$K$246,3,FALSE)</f>
        <v>931.55340899999999</v>
      </c>
      <c r="AA232" s="10">
        <f t="shared" si="14"/>
        <v>3.4500000000434738E-3</v>
      </c>
      <c r="AB232" s="2">
        <f>VLOOKUP(Y232,'Dec18'!$A$2:$K$246,8,FALSE)</f>
        <v>6150.0882089999996</v>
      </c>
      <c r="AC232" s="10">
        <f t="shared" si="15"/>
        <v>-9.3840000008640345E-3</v>
      </c>
    </row>
    <row r="233" spans="1:30" x14ac:dyDescent="0.25">
      <c r="A233" s="4" t="str">
        <f>VLOOKUP(C233,Jan19_NonTransboundary!$B$2:$D$465,3,FALSE)</f>
        <v>ARM</v>
      </c>
      <c r="B233" t="s">
        <v>260</v>
      </c>
      <c r="C233" t="s">
        <v>493</v>
      </c>
      <c r="D233">
        <f>VLOOKUP(C233,Jan19_NonTransboundary!$B$2:$F$465,5,FALSE)</f>
        <v>6860.4464710000002</v>
      </c>
      <c r="E233" t="str">
        <f>IFERROR(VLOOKUP(C233,Jan19_Transboundary!$D$2:$F$58,3,FALSE),"")</f>
        <v/>
      </c>
      <c r="F233">
        <f t="shared" si="12"/>
        <v>6860.4464710000002</v>
      </c>
      <c r="I233" s="7" t="s">
        <v>239</v>
      </c>
      <c r="J233" s="5"/>
      <c r="K233" s="5">
        <v>931.54995899999994</v>
      </c>
      <c r="L233" s="5">
        <v>6150.0975930000004</v>
      </c>
      <c r="M233" s="5">
        <v>7081.6475520000004</v>
      </c>
      <c r="P233" s="7" t="s">
        <v>241</v>
      </c>
      <c r="Q233" s="2">
        <f t="shared" si="13"/>
        <v>0</v>
      </c>
      <c r="R233" s="2">
        <v>15200.697404</v>
      </c>
      <c r="U233" t="s">
        <v>240</v>
      </c>
      <c r="V233" s="2">
        <v>3624501.256943</v>
      </c>
      <c r="W233" s="2">
        <v>1233163.486576</v>
      </c>
      <c r="X233" s="2"/>
      <c r="Y233" t="s">
        <v>240</v>
      </c>
      <c r="Z233" s="2">
        <f>VLOOKUP(U233,'Dec18'!$A$2:$K$246,3,FALSE)</f>
        <v>3527842.0826569996</v>
      </c>
      <c r="AA233" s="10">
        <f t="shared" si="14"/>
        <v>-96659.174286000431</v>
      </c>
      <c r="AB233" s="2">
        <f>VLOOKUP(Y233,'Dec18'!$A$2:$K$246,8,FALSE)</f>
        <v>1233174.539235</v>
      </c>
      <c r="AC233" s="10">
        <f t="shared" si="15"/>
        <v>11.052659000037238</v>
      </c>
      <c r="AD233" t="s">
        <v>741</v>
      </c>
    </row>
    <row r="234" spans="1:30" x14ac:dyDescent="0.25">
      <c r="A234" s="4" t="str">
        <f>VLOOKUP(C234,Jan19_NonTransboundary!$B$2:$D$465,3,FALSE)</f>
        <v>ASM</v>
      </c>
      <c r="B234" t="s">
        <v>260</v>
      </c>
      <c r="C234" t="s">
        <v>494</v>
      </c>
      <c r="D234">
        <f>VLOOKUP(C234,Jan19_NonTransboundary!$B$2:$F$465,5,FALSE)</f>
        <v>33.370564999999999</v>
      </c>
      <c r="E234" t="str">
        <f>IFERROR(VLOOKUP(C234,Jan19_Transboundary!$D$2:$F$58,3,FALSE),"")</f>
        <v/>
      </c>
      <c r="F234">
        <f t="shared" si="12"/>
        <v>33.370564999999999</v>
      </c>
      <c r="I234" s="7" t="s">
        <v>240</v>
      </c>
      <c r="J234" s="5">
        <v>102181.517699</v>
      </c>
      <c r="K234" s="5">
        <v>3522319.7392440001</v>
      </c>
      <c r="L234" s="5">
        <v>1233163.486576</v>
      </c>
      <c r="M234" s="5">
        <v>4857664.7435189998</v>
      </c>
      <c r="P234" s="7" t="s">
        <v>242</v>
      </c>
      <c r="Q234" s="2">
        <f t="shared" si="13"/>
        <v>80.358739</v>
      </c>
      <c r="R234" s="2">
        <v>91.898910000000001</v>
      </c>
      <c r="U234" t="s">
        <v>241</v>
      </c>
      <c r="V234" s="2">
        <v>0</v>
      </c>
      <c r="W234" s="2">
        <v>15200.697404</v>
      </c>
      <c r="X234" s="2"/>
      <c r="Y234" t="s">
        <v>241</v>
      </c>
      <c r="Z234" s="2">
        <f>VLOOKUP(U234,'Dec18'!$A$2:$K$246,3,FALSE)</f>
        <v>0</v>
      </c>
      <c r="AA234" s="10">
        <f t="shared" si="14"/>
        <v>0</v>
      </c>
      <c r="AB234" s="2">
        <f>VLOOKUP(Y234,'Dec18'!$A$2:$K$246,8,FALSE)</f>
        <v>15200.697249000001</v>
      </c>
      <c r="AC234" s="10">
        <f t="shared" si="15"/>
        <v>-1.5499999972234946E-4</v>
      </c>
    </row>
    <row r="235" spans="1:30" x14ac:dyDescent="0.25">
      <c r="A235" s="4" t="str">
        <f>VLOOKUP(C235,Jan19_NonTransboundary!$B$2:$D$465,3,FALSE)</f>
        <v>ATA</v>
      </c>
      <c r="B235" t="s">
        <v>260</v>
      </c>
      <c r="C235" t="s">
        <v>495</v>
      </c>
      <c r="D235">
        <f>VLOOKUP(C235,Jan19_NonTransboundary!$B$2:$F$465,5,FALSE)</f>
        <v>1135.4404070000001</v>
      </c>
      <c r="E235" t="str">
        <f>IFERROR(VLOOKUP(C235,Jan19_Transboundary!$D$2:$F$58,3,FALSE),"")</f>
        <v/>
      </c>
      <c r="F235">
        <f t="shared" si="12"/>
        <v>1135.4404070000001</v>
      </c>
      <c r="I235" s="7" t="s">
        <v>241</v>
      </c>
      <c r="J235" s="5"/>
      <c r="K235" s="5"/>
      <c r="L235" s="5">
        <v>15200.697404</v>
      </c>
      <c r="M235" s="5">
        <v>15200.697404</v>
      </c>
      <c r="P235" s="7" t="s">
        <v>243</v>
      </c>
      <c r="Q235" s="2">
        <f t="shared" si="13"/>
        <v>16499.966562999998</v>
      </c>
      <c r="R235" s="2">
        <v>496700.96400199999</v>
      </c>
      <c r="U235" t="s">
        <v>242</v>
      </c>
      <c r="V235" s="2">
        <v>80.358739</v>
      </c>
      <c r="W235" s="2">
        <v>91.898910000000001</v>
      </c>
      <c r="X235" s="2"/>
      <c r="Y235" t="s">
        <v>242</v>
      </c>
      <c r="Z235" s="2">
        <f>VLOOKUP(U235,'Dec18'!$A$2:$K$246,3,FALSE)</f>
        <v>80.359650999999999</v>
      </c>
      <c r="AA235" s="10">
        <f t="shared" si="14"/>
        <v>9.1199999999957981E-4</v>
      </c>
      <c r="AB235" s="2">
        <f>VLOOKUP(Y235,'Dec18'!$A$2:$K$246,8,FALSE)</f>
        <v>91.899503999999993</v>
      </c>
      <c r="AC235" s="10">
        <f t="shared" si="15"/>
        <v>5.9399999999243391E-4</v>
      </c>
    </row>
    <row r="236" spans="1:30" x14ac:dyDescent="0.25">
      <c r="A236" s="4" t="str">
        <f>VLOOKUP(C236,Jan19_NonTransboundary!$B$2:$D$465,3,FALSE)</f>
        <v>ATF</v>
      </c>
      <c r="B236" t="s">
        <v>260</v>
      </c>
      <c r="C236" t="s">
        <v>496</v>
      </c>
      <c r="D236">
        <f>VLOOKUP(C236,Jan19_NonTransboundary!$B$2:$F$465,5,FALSE)</f>
        <v>7851.080046</v>
      </c>
      <c r="E236" t="str">
        <f>IFERROR(VLOOKUP(C236,Jan19_Transboundary!$D$2:$F$58,3,FALSE),"")</f>
        <v/>
      </c>
      <c r="F236">
        <f t="shared" si="12"/>
        <v>7851.080046</v>
      </c>
      <c r="I236" s="7" t="s">
        <v>242</v>
      </c>
      <c r="J236" s="5"/>
      <c r="K236" s="5">
        <v>80.358739</v>
      </c>
      <c r="L236" s="5">
        <v>91.898910000000001</v>
      </c>
      <c r="M236" s="5">
        <v>172.25764900000001</v>
      </c>
      <c r="P236" s="7" t="s">
        <v>244</v>
      </c>
      <c r="Q236" s="2">
        <f t="shared" si="13"/>
        <v>3.3143280000000002</v>
      </c>
      <c r="R236" s="2">
        <v>15.995539000000001</v>
      </c>
      <c r="U236" t="s">
        <v>243</v>
      </c>
      <c r="V236" s="2">
        <v>16499.966562999998</v>
      </c>
      <c r="W236" s="2">
        <v>496700.96400199999</v>
      </c>
      <c r="X236" s="2"/>
      <c r="Y236" t="s">
        <v>243</v>
      </c>
      <c r="Z236" s="2">
        <f>VLOOKUP(U236,'Dec18'!$A$2:$K$246,3,FALSE)</f>
        <v>16499.939997000001</v>
      </c>
      <c r="AA236" s="10">
        <f t="shared" si="14"/>
        <v>-2.6565999996819301E-2</v>
      </c>
      <c r="AB236" s="2">
        <f>VLOOKUP(Y236,'Dec18'!$A$2:$K$246,8,FALSE)</f>
        <v>496700.995803</v>
      </c>
      <c r="AC236" s="10">
        <f t="shared" si="15"/>
        <v>3.1801000004634261E-2</v>
      </c>
    </row>
    <row r="237" spans="1:30" x14ac:dyDescent="0.25">
      <c r="A237" s="4" t="str">
        <f>VLOOKUP(C237,Jan19_NonTransboundary!$B$2:$D$465,3,FALSE)</f>
        <v>ATG</v>
      </c>
      <c r="B237" t="s">
        <v>260</v>
      </c>
      <c r="C237" t="s">
        <v>497</v>
      </c>
      <c r="D237">
        <f>VLOOKUP(C237,Jan19_NonTransboundary!$B$2:$F$465,5,FALSE)</f>
        <v>84.536219000000003</v>
      </c>
      <c r="E237" t="str">
        <f>IFERROR(VLOOKUP(C237,Jan19_Transboundary!$D$2:$F$58,3,FALSE),"")</f>
        <v/>
      </c>
      <c r="F237">
        <f t="shared" si="12"/>
        <v>84.536219000000003</v>
      </c>
      <c r="I237" s="7" t="s">
        <v>243</v>
      </c>
      <c r="J237" s="5"/>
      <c r="K237" s="5">
        <v>16499.966562999998</v>
      </c>
      <c r="L237" s="5">
        <v>496700.96400199999</v>
      </c>
      <c r="M237" s="5">
        <v>513200.93056499999</v>
      </c>
      <c r="P237" s="7" t="s">
        <v>245</v>
      </c>
      <c r="Q237" s="2">
        <f t="shared" si="13"/>
        <v>306.27874400000002</v>
      </c>
      <c r="R237" s="2">
        <v>51.815837000000002</v>
      </c>
      <c r="U237" t="s">
        <v>244</v>
      </c>
      <c r="V237" s="2">
        <v>3.3143280000000002</v>
      </c>
      <c r="W237" s="2">
        <v>15.995539000000001</v>
      </c>
      <c r="X237" s="2"/>
      <c r="Y237" t="s">
        <v>244</v>
      </c>
      <c r="Z237" s="2">
        <f>VLOOKUP(U237,'Dec18'!$A$2:$K$246,3,FALSE)</f>
        <v>3.3143289999999999</v>
      </c>
      <c r="AA237" s="10">
        <f t="shared" si="14"/>
        <v>9.9999999969568876E-7</v>
      </c>
      <c r="AB237" s="2">
        <f>VLOOKUP(Y237,'Dec18'!$A$2:$K$246,8,FALSE)</f>
        <v>15.995538</v>
      </c>
      <c r="AC237" s="10">
        <f t="shared" si="15"/>
        <v>-1.0000000010279564E-6</v>
      </c>
    </row>
    <row r="238" spans="1:30" x14ac:dyDescent="0.25">
      <c r="A238" s="4" t="str">
        <f>VLOOKUP(C238,Jan19_NonTransboundary!$B$2:$D$465,3,FALSE)</f>
        <v>AUS</v>
      </c>
      <c r="B238" t="s">
        <v>260</v>
      </c>
      <c r="C238" t="s">
        <v>498</v>
      </c>
      <c r="D238">
        <f>VLOOKUP(C238,Jan19_NonTransboundary!$B$2:$F$465,5,FALSE)</f>
        <v>1487679.4479779999</v>
      </c>
      <c r="E238" t="str">
        <f>IFERROR(VLOOKUP(C238,Jan19_Transboundary!$D$2:$F$58,3,FALSE),"")</f>
        <v/>
      </c>
      <c r="F238">
        <f t="shared" si="12"/>
        <v>1487679.4479779999</v>
      </c>
      <c r="I238" s="7" t="s">
        <v>244</v>
      </c>
      <c r="J238" s="5"/>
      <c r="K238" s="5">
        <v>3.3143280000000002</v>
      </c>
      <c r="L238" s="5">
        <v>15.995539000000001</v>
      </c>
      <c r="M238" s="5">
        <v>19.309867000000001</v>
      </c>
      <c r="P238" s="7" t="s">
        <v>246</v>
      </c>
      <c r="Q238" s="2">
        <f t="shared" si="13"/>
        <v>3630.2560199999998</v>
      </c>
      <c r="R238" s="2">
        <v>24994.323004000002</v>
      </c>
      <c r="U238" t="s">
        <v>245</v>
      </c>
      <c r="V238" s="2">
        <v>306.27874400000002</v>
      </c>
      <c r="W238" s="2">
        <v>51.815837000000002</v>
      </c>
      <c r="X238" s="2"/>
      <c r="Y238" t="s">
        <v>245</v>
      </c>
      <c r="Z238" s="2">
        <f>VLOOKUP(U238,'Dec18'!$A$2:$K$246,3,FALSE)</f>
        <v>306.27874800000001</v>
      </c>
      <c r="AA238" s="10">
        <f t="shared" si="14"/>
        <v>3.9999999899009708E-6</v>
      </c>
      <c r="AB238" s="2">
        <f>VLOOKUP(Y238,'Dec18'!$A$2:$K$246,8,FALSE)</f>
        <v>51.815837999999999</v>
      </c>
      <c r="AC238" s="10">
        <f t="shared" si="15"/>
        <v>9.9999999747524271E-7</v>
      </c>
    </row>
    <row r="239" spans="1:30" x14ac:dyDescent="0.25">
      <c r="A239" s="4" t="str">
        <f>VLOOKUP(C239,Jan19_NonTransboundary!$B$2:$D$465,3,FALSE)</f>
        <v>AUT</v>
      </c>
      <c r="B239" t="s">
        <v>260</v>
      </c>
      <c r="C239" t="s">
        <v>499</v>
      </c>
      <c r="D239">
        <f>VLOOKUP(C239,Jan19_NonTransboundary!$B$2:$F$465,5,FALSE)</f>
        <v>23829.387898000001</v>
      </c>
      <c r="E239" t="str">
        <f>IFERROR(VLOOKUP(C239,Jan19_Transboundary!$D$2:$F$58,3,FALSE),"")</f>
        <v/>
      </c>
      <c r="F239">
        <f t="shared" si="12"/>
        <v>23829.387898000001</v>
      </c>
      <c r="I239" s="7" t="s">
        <v>245</v>
      </c>
      <c r="J239" s="5"/>
      <c r="K239" s="5">
        <v>306.27874400000002</v>
      </c>
      <c r="L239" s="5">
        <v>51.815837000000002</v>
      </c>
      <c r="M239" s="5">
        <v>358.09458100000001</v>
      </c>
      <c r="P239" s="7" t="s">
        <v>247</v>
      </c>
      <c r="Q239" s="2">
        <f t="shared" si="13"/>
        <v>47.509860000000003</v>
      </c>
      <c r="R239" s="2">
        <v>528.22224300000005</v>
      </c>
      <c r="U239" t="s">
        <v>246</v>
      </c>
      <c r="V239" s="2">
        <v>3630.2560199999998</v>
      </c>
      <c r="W239" s="2">
        <v>24994.323004000002</v>
      </c>
      <c r="X239" s="2"/>
      <c r="Y239" t="s">
        <v>246</v>
      </c>
      <c r="Z239" s="2">
        <f>VLOOKUP(U239,'Dec18'!$A$2:$K$246,3,FALSE)</f>
        <v>3630.2649719999999</v>
      </c>
      <c r="AA239" s="10">
        <f t="shared" si="14"/>
        <v>8.9520000001357403E-3</v>
      </c>
      <c r="AB239" s="2">
        <f>VLOOKUP(Y239,'Dec18'!$A$2:$K$246,8,FALSE)</f>
        <v>24994.312435</v>
      </c>
      <c r="AC239" s="10">
        <f t="shared" si="15"/>
        <v>-1.0569000001851236E-2</v>
      </c>
    </row>
    <row r="240" spans="1:30" x14ac:dyDescent="0.25">
      <c r="A240" s="4" t="str">
        <f>VLOOKUP(C240,Jan19_NonTransboundary!$B$2:$D$465,3,FALSE)</f>
        <v>AZE</v>
      </c>
      <c r="B240" t="s">
        <v>260</v>
      </c>
      <c r="C240" t="s">
        <v>500</v>
      </c>
      <c r="D240">
        <f>VLOOKUP(C240,Jan19_NonTransboundary!$B$2:$F$465,5,FALSE)</f>
        <v>8798.3508089999996</v>
      </c>
      <c r="E240" t="str">
        <f>IFERROR(VLOOKUP(C240,Jan19_Transboundary!$D$2:$F$58,3,FALSE),"")</f>
        <v/>
      </c>
      <c r="F240">
        <f t="shared" si="12"/>
        <v>8798.3508089999996</v>
      </c>
      <c r="I240" s="7" t="s">
        <v>246</v>
      </c>
      <c r="J240" s="5"/>
      <c r="K240" s="5">
        <v>3630.2560199999998</v>
      </c>
      <c r="L240" s="5">
        <v>24994.323004000002</v>
      </c>
      <c r="M240" s="5">
        <v>28624.579024000002</v>
      </c>
      <c r="P240" s="7" t="s">
        <v>248</v>
      </c>
      <c r="Q240" s="2">
        <f t="shared" si="13"/>
        <v>0</v>
      </c>
      <c r="R240" s="2">
        <v>0.30167899999999997</v>
      </c>
      <c r="U240" t="s">
        <v>247</v>
      </c>
      <c r="V240" s="2">
        <v>47.509860000000003</v>
      </c>
      <c r="W240" s="2">
        <v>528.22224300000005</v>
      </c>
      <c r="X240" s="2"/>
      <c r="Y240" t="s">
        <v>247</v>
      </c>
      <c r="Z240" s="2">
        <f>VLOOKUP(U240,'Dec18'!$A$2:$K$246,3,FALSE)</f>
        <v>47.509867999999997</v>
      </c>
      <c r="AA240" s="10">
        <f t="shared" si="14"/>
        <v>7.9999999940127964E-6</v>
      </c>
      <c r="AB240" s="2">
        <f>VLOOKUP(Y240,'Dec18'!$A$2:$K$246,8,FALSE)</f>
        <v>528.22222899999997</v>
      </c>
      <c r="AC240" s="10">
        <f t="shared" si="15"/>
        <v>-1.4000000078340236E-5</v>
      </c>
    </row>
    <row r="241" spans="1:29" x14ac:dyDescent="0.25">
      <c r="A241" s="4" t="str">
        <f>VLOOKUP(C241,Jan19_NonTransboundary!$B$2:$D$465,3,FALSE)</f>
        <v>BDI</v>
      </c>
      <c r="B241" t="s">
        <v>260</v>
      </c>
      <c r="C241" t="s">
        <v>501</v>
      </c>
      <c r="D241">
        <f>VLOOKUP(C241,Jan19_NonTransboundary!$B$2:$F$465,5,FALSE)</f>
        <v>2065.705661</v>
      </c>
      <c r="E241" t="str">
        <f>IFERROR(VLOOKUP(C241,Jan19_Transboundary!$D$2:$F$58,3,FALSE),"")</f>
        <v/>
      </c>
      <c r="F241">
        <f t="shared" si="12"/>
        <v>2065.705661</v>
      </c>
      <c r="I241" s="7" t="s">
        <v>247</v>
      </c>
      <c r="J241" s="5"/>
      <c r="K241" s="5">
        <v>47.509860000000003</v>
      </c>
      <c r="L241" s="5">
        <v>528.22224300000005</v>
      </c>
      <c r="M241" s="5">
        <v>575.73210300000005</v>
      </c>
      <c r="P241" s="7" t="s">
        <v>249</v>
      </c>
      <c r="Q241" s="2">
        <f t="shared" si="13"/>
        <v>114.84705200000001</v>
      </c>
      <c r="R241" s="2">
        <v>212.69533000000001</v>
      </c>
      <c r="U241" t="s">
        <v>248</v>
      </c>
      <c r="V241" s="2">
        <v>0</v>
      </c>
      <c r="W241" s="2">
        <v>0.30167899999999997</v>
      </c>
      <c r="X241" s="2"/>
      <c r="Y241" t="s">
        <v>248</v>
      </c>
      <c r="Z241" s="2">
        <f>VLOOKUP(U241,'Dec18'!$A$2:$K$246,3,FALSE)</f>
        <v>0</v>
      </c>
      <c r="AA241" s="10">
        <f t="shared" si="14"/>
        <v>0</v>
      </c>
      <c r="AB241" s="2">
        <f>VLOOKUP(Y241,'Dec18'!$A$2:$K$246,8,FALSE)</f>
        <v>0.30167899999999997</v>
      </c>
      <c r="AC241" s="10">
        <f t="shared" si="15"/>
        <v>0</v>
      </c>
    </row>
    <row r="242" spans="1:29" x14ac:dyDescent="0.25">
      <c r="A242" s="4" t="str">
        <f>VLOOKUP(C242,Jan19_NonTransboundary!$B$2:$D$465,3,FALSE)</f>
        <v>BEL</v>
      </c>
      <c r="B242" t="s">
        <v>260</v>
      </c>
      <c r="C242" t="s">
        <v>502</v>
      </c>
      <c r="D242">
        <f>VLOOKUP(C242,Jan19_NonTransboundary!$B$2:$F$465,5,FALSE)</f>
        <v>7634.0459140000003</v>
      </c>
      <c r="E242" t="str">
        <f>IFERROR(VLOOKUP(C242,Jan19_Transboundary!$D$2:$F$58,3,FALSE),"")</f>
        <v/>
      </c>
      <c r="F242">
        <f t="shared" si="12"/>
        <v>7634.0459140000003</v>
      </c>
      <c r="I242" s="7" t="s">
        <v>248</v>
      </c>
      <c r="J242" s="5"/>
      <c r="K242" s="5"/>
      <c r="L242" s="5">
        <v>0.30167899999999997</v>
      </c>
      <c r="M242" s="5">
        <v>0.30167899999999997</v>
      </c>
      <c r="P242" s="7" t="s">
        <v>250</v>
      </c>
      <c r="Q242" s="2">
        <f t="shared" si="13"/>
        <v>2562.3683169999999</v>
      </c>
      <c r="R242" s="2">
        <v>3519.5931030000002</v>
      </c>
      <c r="U242" t="s">
        <v>249</v>
      </c>
      <c r="V242" s="2">
        <v>114.84705200000001</v>
      </c>
      <c r="W242" s="2">
        <v>212.69533000000001</v>
      </c>
      <c r="X242" s="2"/>
      <c r="Y242" t="s">
        <v>249</v>
      </c>
      <c r="Z242" s="2">
        <f>VLOOKUP(U242,'Dec18'!$A$2:$K$246,3,FALSE)</f>
        <v>114.846968</v>
      </c>
      <c r="AA242" s="10">
        <f t="shared" si="14"/>
        <v>-8.4000000001083208E-5</v>
      </c>
      <c r="AB242" s="2">
        <f>VLOOKUP(Y242,'Dec18'!$A$2:$K$246,8,FALSE)</f>
        <v>212.69296800000001</v>
      </c>
      <c r="AC242" s="10">
        <f t="shared" si="15"/>
        <v>-2.3620000000050823E-3</v>
      </c>
    </row>
    <row r="243" spans="1:29" x14ac:dyDescent="0.25">
      <c r="A243" s="4" t="str">
        <f>VLOOKUP(C243,Jan19_NonTransboundary!$B$2:$D$465,3,FALSE)</f>
        <v>BEN</v>
      </c>
      <c r="B243" t="s">
        <v>260</v>
      </c>
      <c r="C243" t="s">
        <v>503</v>
      </c>
      <c r="D243">
        <f>VLOOKUP(C243,Jan19_NonTransboundary!$B$2:$F$465,5,FALSE)</f>
        <v>34369.002635999997</v>
      </c>
      <c r="E243" t="str">
        <f>IFERROR(VLOOKUP(C243,Jan19_Transboundary!$D$2:$F$58,3,FALSE),"")</f>
        <v/>
      </c>
      <c r="F243">
        <f t="shared" si="12"/>
        <v>34369.002635999997</v>
      </c>
      <c r="I243" s="7" t="s">
        <v>249</v>
      </c>
      <c r="J243" s="5"/>
      <c r="K243" s="5">
        <v>114.84705200000001</v>
      </c>
      <c r="L243" s="5">
        <v>212.69533000000001</v>
      </c>
      <c r="M243" s="5">
        <v>327.54238200000003</v>
      </c>
      <c r="P243" s="7" t="s">
        <v>251</v>
      </c>
      <c r="Q243" s="2">
        <f t="shared" si="13"/>
        <v>185942.87571599998</v>
      </c>
      <c r="R243" s="2">
        <v>97925.718966999993</v>
      </c>
      <c r="U243" t="s">
        <v>250</v>
      </c>
      <c r="V243" s="2">
        <v>2562.3683169999999</v>
      </c>
      <c r="W243" s="2">
        <v>3519.5931030000002</v>
      </c>
      <c r="X243" s="2"/>
      <c r="Y243" t="s">
        <v>250</v>
      </c>
      <c r="Z243" s="2">
        <f>VLOOKUP(U243,'Dec18'!$A$2:$K$246,3,FALSE)</f>
        <v>2562.3682410000001</v>
      </c>
      <c r="AA243" s="10">
        <f t="shared" si="14"/>
        <v>-7.5999999808118446E-5</v>
      </c>
      <c r="AB243" s="2">
        <f>VLOOKUP(Y243,'Dec18'!$A$2:$K$246,8,FALSE)</f>
        <v>3519.5930389999999</v>
      </c>
      <c r="AC243" s="10">
        <f t="shared" si="15"/>
        <v>-6.4000000293162884E-5</v>
      </c>
    </row>
    <row r="244" spans="1:29" x14ac:dyDescent="0.25">
      <c r="A244" s="4" t="str">
        <f>VLOOKUP(C244,Jan19_NonTransboundary!$B$2:$D$465,3,FALSE)</f>
        <v>BES</v>
      </c>
      <c r="B244" t="s">
        <v>260</v>
      </c>
      <c r="C244" t="s">
        <v>504</v>
      </c>
      <c r="D244">
        <f>VLOOKUP(C244,Jan19_NonTransboundary!$B$2:$F$465,5,FALSE)</f>
        <v>91.577774000000005</v>
      </c>
      <c r="E244" t="str">
        <f>IFERROR(VLOOKUP(C244,Jan19_Transboundary!$D$2:$F$58,3,FALSE),"")</f>
        <v/>
      </c>
      <c r="F244">
        <f t="shared" si="12"/>
        <v>91.577774000000005</v>
      </c>
      <c r="I244" s="7" t="s">
        <v>250</v>
      </c>
      <c r="J244" s="5"/>
      <c r="K244" s="5">
        <v>2562.3683169999999</v>
      </c>
      <c r="L244" s="5">
        <v>3519.5931030000002</v>
      </c>
      <c r="M244" s="5">
        <v>6081.9614199999996</v>
      </c>
      <c r="P244" s="7" t="s">
        <v>252</v>
      </c>
      <c r="Q244" s="2">
        <f t="shared" si="13"/>
        <v>0</v>
      </c>
      <c r="R244" s="2">
        <v>286161.12963600003</v>
      </c>
      <c r="U244" t="s">
        <v>251</v>
      </c>
      <c r="V244" s="2">
        <v>185942.87571599998</v>
      </c>
      <c r="W244" s="2">
        <v>97925.718966999993</v>
      </c>
      <c r="X244" s="2"/>
      <c r="Y244" t="s">
        <v>251</v>
      </c>
      <c r="Z244" s="2">
        <f>VLOOKUP(U244,'Dec18'!$A$2:$K$246,3,FALSE)</f>
        <v>185950.57059600001</v>
      </c>
      <c r="AA244" s="10">
        <f t="shared" si="14"/>
        <v>7.6948800000245683</v>
      </c>
      <c r="AB244" s="2">
        <f>VLOOKUP(Y244,'Dec18'!$A$2:$K$246,8,FALSE)</f>
        <v>97928.294787000006</v>
      </c>
      <c r="AC244" s="10">
        <f t="shared" si="15"/>
        <v>2.5758200000127545</v>
      </c>
    </row>
    <row r="245" spans="1:29" x14ac:dyDescent="0.25">
      <c r="A245" s="4" t="str">
        <f>VLOOKUP(C245,Jan19_NonTransboundary!$B$2:$D$465,3,FALSE)</f>
        <v>BFA</v>
      </c>
      <c r="B245" t="s">
        <v>260</v>
      </c>
      <c r="C245" t="s">
        <v>505</v>
      </c>
      <c r="D245">
        <f>VLOOKUP(C245,Jan19_NonTransboundary!$B$2:$F$465,5,FALSE)</f>
        <v>41157.746935000003</v>
      </c>
      <c r="E245" t="str">
        <f>IFERROR(VLOOKUP(C245,Jan19_Transboundary!$D$2:$F$58,3,FALSE),"")</f>
        <v/>
      </c>
      <c r="F245">
        <f t="shared" si="12"/>
        <v>41157.746935000003</v>
      </c>
      <c r="I245" s="7" t="s">
        <v>251</v>
      </c>
      <c r="J245" s="5">
        <v>11176.946469</v>
      </c>
      <c r="K245" s="5">
        <v>174765.92924699999</v>
      </c>
      <c r="L245" s="5">
        <v>97925.718966999993</v>
      </c>
      <c r="M245" s="5">
        <v>283868.594683</v>
      </c>
      <c r="P245" s="7" t="s">
        <v>253</v>
      </c>
      <c r="Q245" s="2">
        <f t="shared" si="13"/>
        <v>0</v>
      </c>
      <c r="R245" s="2">
        <v>106837.06805900001</v>
      </c>
      <c r="U245" t="s">
        <v>252</v>
      </c>
      <c r="V245" s="2">
        <v>0</v>
      </c>
      <c r="W245" s="2">
        <v>286161.12963600003</v>
      </c>
      <c r="X245" s="2"/>
      <c r="Y245" t="s">
        <v>252</v>
      </c>
      <c r="Z245" s="2">
        <f>VLOOKUP(U245,'Dec18'!$A$2:$K$246,3,FALSE)</f>
        <v>0</v>
      </c>
      <c r="AA245" s="10">
        <f t="shared" si="14"/>
        <v>0</v>
      </c>
      <c r="AB245" s="2">
        <f>VLOOKUP(Y245,'Dec18'!$A$2:$K$246,8,FALSE)</f>
        <v>286161.09299400001</v>
      </c>
      <c r="AC245" s="10">
        <f t="shared" si="15"/>
        <v>-3.6642000020947307E-2</v>
      </c>
    </row>
    <row r="246" spans="1:29" x14ac:dyDescent="0.25">
      <c r="A246" s="4" t="str">
        <f>VLOOKUP(C246,Jan19_NonTransboundary!$B$2:$D$465,3,FALSE)</f>
        <v>BGD</v>
      </c>
      <c r="B246" t="s">
        <v>260</v>
      </c>
      <c r="C246" t="s">
        <v>506</v>
      </c>
      <c r="D246">
        <f>VLOOKUP(C246,Jan19_NonTransboundary!$B$2:$F$465,5,FALSE)</f>
        <v>6455.7259530000001</v>
      </c>
      <c r="E246" t="str">
        <f>IFERROR(VLOOKUP(C246,Jan19_Transboundary!$D$2:$F$58,3,FALSE),"")</f>
        <v/>
      </c>
      <c r="F246">
        <f t="shared" si="12"/>
        <v>6455.7259530000001</v>
      </c>
      <c r="I246" s="7" t="s">
        <v>252</v>
      </c>
      <c r="J246" s="5"/>
      <c r="K246" s="5"/>
      <c r="L246" s="5">
        <v>286161.12963600003</v>
      </c>
      <c r="M246" s="5">
        <v>286161.12963600003</v>
      </c>
      <c r="U246" t="s">
        <v>253</v>
      </c>
      <c r="V246" s="2">
        <v>0</v>
      </c>
      <c r="W246" s="2">
        <v>106837.06805900001</v>
      </c>
      <c r="X246" s="2"/>
      <c r="Y246" t="s">
        <v>253</v>
      </c>
      <c r="Z246" s="2">
        <f>VLOOKUP(U246,'Dec18'!$A$2:$K$246,3,FALSE)</f>
        <v>0</v>
      </c>
      <c r="AA246" s="10">
        <f t="shared" si="14"/>
        <v>0</v>
      </c>
      <c r="AB246" s="2">
        <f>VLOOKUP(Y246,'Dec18'!$A$2:$K$246,8,FALSE)</f>
        <v>106837.168022</v>
      </c>
      <c r="AC246" s="10">
        <f t="shared" si="15"/>
        <v>9.9962999986018986E-2</v>
      </c>
    </row>
    <row r="247" spans="1:29" x14ac:dyDescent="0.25">
      <c r="A247" s="4" t="str">
        <f>VLOOKUP(C247,Jan19_NonTransboundary!$B$2:$D$465,3,FALSE)</f>
        <v>BGR</v>
      </c>
      <c r="B247" t="s">
        <v>260</v>
      </c>
      <c r="C247" t="s">
        <v>507</v>
      </c>
      <c r="D247">
        <f>VLOOKUP(C247,Jan19_NonTransboundary!$B$2:$F$465,5,FALSE)</f>
        <v>44996.297288000002</v>
      </c>
      <c r="E247" t="str">
        <f>IFERROR(VLOOKUP(C247,Jan19_Transboundary!$D$2:$F$58,3,FALSE),"")</f>
        <v/>
      </c>
      <c r="F247">
        <f t="shared" si="12"/>
        <v>44996.297288000002</v>
      </c>
      <c r="I247" s="7" t="s">
        <v>253</v>
      </c>
      <c r="J247" s="5"/>
      <c r="K247" s="5"/>
      <c r="L247" s="5">
        <v>106837.06805900001</v>
      </c>
      <c r="M247" s="5">
        <v>106837.06805900001</v>
      </c>
    </row>
    <row r="248" spans="1:29" x14ac:dyDescent="0.25">
      <c r="A248" s="4" t="str">
        <f>VLOOKUP(C248,Jan19_NonTransboundary!$B$2:$D$465,3,FALSE)</f>
        <v>BHR</v>
      </c>
      <c r="B248" t="s">
        <v>260</v>
      </c>
      <c r="C248" t="s">
        <v>508</v>
      </c>
      <c r="D248">
        <f>VLOOKUP(C248,Jan19_NonTransboundary!$B$2:$F$465,5,FALSE)</f>
        <v>45.481963999999998</v>
      </c>
      <c r="E248" t="str">
        <f>IFERROR(VLOOKUP(C248,Jan19_Transboundary!$D$2:$F$58,3,FALSE),"")</f>
        <v/>
      </c>
      <c r="F248">
        <f t="shared" si="12"/>
        <v>45.481963999999998</v>
      </c>
      <c r="I248" s="7" t="s">
        <v>731</v>
      </c>
      <c r="J248" s="5">
        <v>2490525.8934720005</v>
      </c>
      <c r="K248" s="5">
        <v>24236557.693805002</v>
      </c>
      <c r="L248" s="5">
        <v>20673773.66013699</v>
      </c>
      <c r="M248" s="5">
        <v>47400857.247413971</v>
      </c>
    </row>
    <row r="249" spans="1:29" x14ac:dyDescent="0.25">
      <c r="A249" s="4" t="str">
        <f>VLOOKUP(C249,Jan19_NonTransboundary!$B$2:$D$465,3,FALSE)</f>
        <v>BHS</v>
      </c>
      <c r="B249" t="s">
        <v>260</v>
      </c>
      <c r="C249" t="s">
        <v>509</v>
      </c>
      <c r="D249">
        <f>VLOOKUP(C249,Jan19_NonTransboundary!$B$2:$F$465,5,FALSE)</f>
        <v>4931.9315319999996</v>
      </c>
      <c r="E249" t="str">
        <f>IFERROR(VLOOKUP(C249,Jan19_Transboundary!$D$2:$F$58,3,FALSE),"")</f>
        <v/>
      </c>
      <c r="F249">
        <f t="shared" si="12"/>
        <v>4931.9315319999996</v>
      </c>
    </row>
    <row r="250" spans="1:29" x14ac:dyDescent="0.25">
      <c r="A250" s="4" t="str">
        <f>VLOOKUP(C250,Jan19_NonTransboundary!$B$2:$D$465,3,FALSE)</f>
        <v>BIH</v>
      </c>
      <c r="B250" t="s">
        <v>260</v>
      </c>
      <c r="C250" t="s">
        <v>510</v>
      </c>
      <c r="D250">
        <f>VLOOKUP(C250,Jan19_NonTransboundary!$B$2:$F$465,5,FALSE)</f>
        <v>714.84779000000003</v>
      </c>
      <c r="E250" t="str">
        <f>IFERROR(VLOOKUP(C250,Jan19_Transboundary!$D$2:$F$58,3,FALSE),"")</f>
        <v/>
      </c>
      <c r="F250">
        <f t="shared" si="12"/>
        <v>714.84779000000003</v>
      </c>
    </row>
    <row r="251" spans="1:29" x14ac:dyDescent="0.25">
      <c r="A251" s="4" t="str">
        <f>VLOOKUP(C251,Jan19_NonTransboundary!$B$2:$D$465,3,FALSE)</f>
        <v>BLM</v>
      </c>
      <c r="B251" t="s">
        <v>260</v>
      </c>
      <c r="C251" t="s">
        <v>511</v>
      </c>
      <c r="D251">
        <f>VLOOKUP(C251,Jan19_NonTransboundary!$B$2:$F$465,5,FALSE)</f>
        <v>3.1745570000000001</v>
      </c>
      <c r="E251">
        <f>IFERROR(VLOOKUP(C251,Jan19_Transboundary!$D$2:$F$58,3,FALSE),"")</f>
        <v>1.9374990000000001</v>
      </c>
      <c r="F251">
        <f t="shared" si="12"/>
        <v>5.1120559999999999</v>
      </c>
    </row>
    <row r="252" spans="1:29" x14ac:dyDescent="0.25">
      <c r="A252" s="4" t="str">
        <f>VLOOKUP(C252,Jan19_NonTransboundary!$B$2:$D$465,3,FALSE)</f>
        <v>BLR</v>
      </c>
      <c r="B252" t="s">
        <v>260</v>
      </c>
      <c r="C252" t="s">
        <v>512</v>
      </c>
      <c r="D252">
        <f>VLOOKUP(C252,Jan19_NonTransboundary!$B$2:$F$465,5,FALSE)</f>
        <v>19351.151211</v>
      </c>
      <c r="E252">
        <f>IFERROR(VLOOKUP(C252,Jan19_Transboundary!$D$2:$F$58,3,FALSE),"")</f>
        <v>31.909099000000001</v>
      </c>
      <c r="F252">
        <f t="shared" si="12"/>
        <v>19383.060310000001</v>
      </c>
    </row>
    <row r="253" spans="1:29" x14ac:dyDescent="0.25">
      <c r="A253" s="4" t="str">
        <f>VLOOKUP(C253,Jan19_NonTransboundary!$B$2:$D$465,3,FALSE)</f>
        <v>BLZ</v>
      </c>
      <c r="B253" t="s">
        <v>260</v>
      </c>
      <c r="C253" t="s">
        <v>513</v>
      </c>
      <c r="D253">
        <f>VLOOKUP(C253,Jan19_NonTransboundary!$B$2:$F$465,5,FALSE)</f>
        <v>8401.6156559999999</v>
      </c>
      <c r="E253" t="str">
        <f>IFERROR(VLOOKUP(C253,Jan19_Transboundary!$D$2:$F$58,3,FALSE),"")</f>
        <v/>
      </c>
      <c r="F253">
        <f t="shared" si="12"/>
        <v>8401.6156559999999</v>
      </c>
    </row>
    <row r="254" spans="1:29" x14ac:dyDescent="0.25">
      <c r="A254" s="4" t="str">
        <f>VLOOKUP(C254,Jan19_NonTransboundary!$B$2:$D$465,3,FALSE)</f>
        <v>BMU</v>
      </c>
      <c r="B254" t="s">
        <v>260</v>
      </c>
      <c r="C254" t="s">
        <v>514</v>
      </c>
      <c r="D254">
        <f>VLOOKUP(C254,Jan19_NonTransboundary!$B$2:$F$465,5,FALSE)</f>
        <v>1.507493</v>
      </c>
      <c r="E254" t="str">
        <f>IFERROR(VLOOKUP(C254,Jan19_Transboundary!$D$2:$F$58,3,FALSE),"")</f>
        <v/>
      </c>
      <c r="F254">
        <f t="shared" si="12"/>
        <v>1.507493</v>
      </c>
    </row>
    <row r="255" spans="1:29" x14ac:dyDescent="0.25">
      <c r="A255" s="4" t="str">
        <f>VLOOKUP(C255,Jan19_NonTransboundary!$B$2:$D$465,3,FALSE)</f>
        <v>BOL</v>
      </c>
      <c r="B255" t="s">
        <v>260</v>
      </c>
      <c r="C255" t="s">
        <v>515</v>
      </c>
      <c r="D255">
        <f>VLOOKUP(C255,Jan19_NonTransboundary!$B$2:$F$465,5,FALSE)</f>
        <v>336407.225171</v>
      </c>
      <c r="E255" t="str">
        <f>IFERROR(VLOOKUP(C255,Jan19_Transboundary!$D$2:$F$58,3,FALSE),"")</f>
        <v/>
      </c>
      <c r="F255">
        <f t="shared" si="12"/>
        <v>336407.225171</v>
      </c>
    </row>
    <row r="256" spans="1:29" x14ac:dyDescent="0.25">
      <c r="A256" s="4" t="str">
        <f>VLOOKUP(C256,Jan19_NonTransboundary!$B$2:$D$465,3,FALSE)</f>
        <v>BRA</v>
      </c>
      <c r="B256" t="s">
        <v>260</v>
      </c>
      <c r="C256" t="s">
        <v>516</v>
      </c>
      <c r="D256">
        <f>VLOOKUP(C256,Jan19_NonTransboundary!$B$2:$F$465,5,FALSE)</f>
        <v>2509320.5411430001</v>
      </c>
      <c r="E256" t="str">
        <f>IFERROR(VLOOKUP(C256,Jan19_Transboundary!$D$2:$F$58,3,FALSE),"")</f>
        <v/>
      </c>
      <c r="F256">
        <f t="shared" si="12"/>
        <v>2509320.5411430001</v>
      </c>
    </row>
    <row r="257" spans="1:6" x14ac:dyDescent="0.25">
      <c r="A257" s="4" t="str">
        <f>VLOOKUP(C257,Jan19_NonTransboundary!$B$2:$D$465,3,FALSE)</f>
        <v>BRB</v>
      </c>
      <c r="B257" t="s">
        <v>260</v>
      </c>
      <c r="C257" t="s">
        <v>517</v>
      </c>
      <c r="D257">
        <f>VLOOKUP(C257,Jan19_NonTransboundary!$B$2:$F$465,5,FALSE)</f>
        <v>5.6401500000000002</v>
      </c>
      <c r="E257" t="str">
        <f>IFERROR(VLOOKUP(C257,Jan19_Transboundary!$D$2:$F$58,3,FALSE),"")</f>
        <v/>
      </c>
      <c r="F257">
        <f t="shared" si="12"/>
        <v>5.6401500000000002</v>
      </c>
    </row>
    <row r="258" spans="1:6" x14ac:dyDescent="0.25">
      <c r="A258" s="4" t="str">
        <f>VLOOKUP(C258,Jan19_NonTransboundary!$B$2:$D$465,3,FALSE)</f>
        <v>BRN</v>
      </c>
      <c r="B258" t="s">
        <v>260</v>
      </c>
      <c r="C258" t="s">
        <v>518</v>
      </c>
      <c r="D258">
        <f>VLOOKUP(C258,Jan19_NonTransboundary!$B$2:$F$465,5,FALSE)</f>
        <v>2794.3687839999998</v>
      </c>
      <c r="E258" t="str">
        <f>IFERROR(VLOOKUP(C258,Jan19_Transboundary!$D$2:$F$58,3,FALSE),"")</f>
        <v/>
      </c>
      <c r="F258">
        <f t="shared" si="12"/>
        <v>2794.3687839999998</v>
      </c>
    </row>
    <row r="259" spans="1:6" x14ac:dyDescent="0.25">
      <c r="A259" s="4" t="str">
        <f>VLOOKUP(C259,Jan19_NonTransboundary!$B$2:$D$465,3,FALSE)</f>
        <v>BTN</v>
      </c>
      <c r="B259" t="s">
        <v>260</v>
      </c>
      <c r="C259" t="s">
        <v>519</v>
      </c>
      <c r="D259">
        <f>VLOOKUP(C259,Jan19_NonTransboundary!$B$2:$F$465,5,FALSE)</f>
        <v>19171.209018000001</v>
      </c>
      <c r="E259" t="str">
        <f>IFERROR(VLOOKUP(C259,Jan19_Transboundary!$D$2:$F$58,3,FALSE),"")</f>
        <v/>
      </c>
      <c r="F259">
        <f t="shared" ref="F259:F322" si="16">SUM(D259:E259)</f>
        <v>19171.209018000001</v>
      </c>
    </row>
    <row r="260" spans="1:6" x14ac:dyDescent="0.25">
      <c r="A260" s="4" t="str">
        <f>VLOOKUP(C260,Jan19_NonTransboundary!$B$2:$D$465,3,FALSE)</f>
        <v>BVT</v>
      </c>
      <c r="B260" t="s">
        <v>260</v>
      </c>
      <c r="C260" t="s">
        <v>520</v>
      </c>
      <c r="D260">
        <f>VLOOKUP(C260,Jan19_NonTransboundary!$B$2:$F$465,5,FALSE)</f>
        <v>43.986607999999997</v>
      </c>
      <c r="E260" t="str">
        <f>IFERROR(VLOOKUP(C260,Jan19_Transboundary!$D$2:$F$58,3,FALSE),"")</f>
        <v/>
      </c>
      <c r="F260">
        <f t="shared" si="16"/>
        <v>43.986607999999997</v>
      </c>
    </row>
    <row r="261" spans="1:6" x14ac:dyDescent="0.25">
      <c r="A261" s="4" t="str">
        <f>VLOOKUP(C261,Jan19_NonTransboundary!$B$2:$D$465,3,FALSE)</f>
        <v>BWA</v>
      </c>
      <c r="B261" t="s">
        <v>260</v>
      </c>
      <c r="C261" t="s">
        <v>521</v>
      </c>
      <c r="D261">
        <f>VLOOKUP(C261,Jan19_NonTransboundary!$B$2:$F$465,5,FALSE)</f>
        <v>169362.450304</v>
      </c>
      <c r="E261" t="str">
        <f>IFERROR(VLOOKUP(C261,Jan19_Transboundary!$D$2:$F$58,3,FALSE),"")</f>
        <v/>
      </c>
      <c r="F261">
        <f t="shared" si="16"/>
        <v>169362.450304</v>
      </c>
    </row>
    <row r="262" spans="1:6" x14ac:dyDescent="0.25">
      <c r="A262" s="4" t="str">
        <f>VLOOKUP(C262,Jan19_NonTransboundary!$B$2:$D$465,3,FALSE)</f>
        <v>CAF</v>
      </c>
      <c r="B262" t="s">
        <v>260</v>
      </c>
      <c r="C262" t="s">
        <v>522</v>
      </c>
      <c r="D262">
        <f>VLOOKUP(C262,Jan19_NonTransboundary!$B$2:$F$465,5,FALSE)</f>
        <v>112827.098623</v>
      </c>
      <c r="E262">
        <f>IFERROR(VLOOKUP(C262,Jan19_Transboundary!$D$2:$F$58,3,FALSE),"")</f>
        <v>3.571E-3</v>
      </c>
      <c r="F262">
        <f t="shared" si="16"/>
        <v>112827.10219399999</v>
      </c>
    </row>
    <row r="263" spans="1:6" x14ac:dyDescent="0.25">
      <c r="A263" s="4" t="str">
        <f>VLOOKUP(C263,Jan19_NonTransboundary!$B$2:$D$465,3,FALSE)</f>
        <v>CAN</v>
      </c>
      <c r="B263" t="s">
        <v>260</v>
      </c>
      <c r="C263" t="s">
        <v>523</v>
      </c>
      <c r="D263">
        <f>VLOOKUP(C263,Jan19_NonTransboundary!$B$2:$F$465,5,FALSE)</f>
        <v>958088.24830099999</v>
      </c>
      <c r="E263">
        <f>IFERROR(VLOOKUP(C263,Jan19_Transboundary!$D$2:$F$58,3,FALSE),"")</f>
        <v>15.444686000000001</v>
      </c>
      <c r="F263">
        <f t="shared" si="16"/>
        <v>958103.69298699999</v>
      </c>
    </row>
    <row r="264" spans="1:6" x14ac:dyDescent="0.25">
      <c r="A264" s="4" t="str">
        <f>VLOOKUP(C264,Jan19_NonTransboundary!$B$2:$D$465,3,FALSE)</f>
        <v>CHE</v>
      </c>
      <c r="B264" t="s">
        <v>260</v>
      </c>
      <c r="C264" t="s">
        <v>524</v>
      </c>
      <c r="D264">
        <f>VLOOKUP(C264,Jan19_NonTransboundary!$B$2:$F$465,5,FALSE)</f>
        <v>4123.9149859999998</v>
      </c>
      <c r="E264">
        <f>IFERROR(VLOOKUP(C264,Jan19_Transboundary!$D$2:$F$58,3,FALSE),"")</f>
        <v>7.9362630000000003</v>
      </c>
      <c r="F264">
        <f t="shared" si="16"/>
        <v>4131.8512489999994</v>
      </c>
    </row>
    <row r="265" spans="1:6" x14ac:dyDescent="0.25">
      <c r="A265" s="4" t="str">
        <f>VLOOKUP(C265,Jan19_NonTransboundary!$B$2:$D$465,3,FALSE)</f>
        <v>CHL</v>
      </c>
      <c r="B265" t="s">
        <v>260</v>
      </c>
      <c r="C265" t="s">
        <v>525</v>
      </c>
      <c r="D265">
        <f>VLOOKUP(C265,Jan19_NonTransboundary!$B$2:$F$465,5,FALSE)</f>
        <v>143048.852981</v>
      </c>
      <c r="E265" t="str">
        <f>IFERROR(VLOOKUP(C265,Jan19_Transboundary!$D$2:$F$58,3,FALSE),"")</f>
        <v/>
      </c>
      <c r="F265">
        <f t="shared" si="16"/>
        <v>143048.852981</v>
      </c>
    </row>
    <row r="266" spans="1:6" x14ac:dyDescent="0.25">
      <c r="A266" s="4" t="str">
        <f>VLOOKUP(C266,Jan19_NonTransboundary!$B$2:$D$465,3,FALSE)</f>
        <v>CHN</v>
      </c>
      <c r="B266" t="s">
        <v>260</v>
      </c>
      <c r="C266" t="s">
        <v>526</v>
      </c>
      <c r="D266">
        <f>VLOOKUP(C266,Jan19_NonTransboundary!$B$2:$F$465,5,FALSE)</f>
        <v>1461510.8805800001</v>
      </c>
      <c r="E266" t="str">
        <f>IFERROR(VLOOKUP(C266,Jan19_Transboundary!$D$2:$F$58,3,FALSE),"")</f>
        <v/>
      </c>
      <c r="F266">
        <f t="shared" si="16"/>
        <v>1461510.8805800001</v>
      </c>
    </row>
    <row r="267" spans="1:6" x14ac:dyDescent="0.25">
      <c r="A267" s="4" t="str">
        <f>VLOOKUP(C267,Jan19_NonTransboundary!$B$2:$D$465,3,FALSE)</f>
        <v>CIV</v>
      </c>
      <c r="B267" t="s">
        <v>260</v>
      </c>
      <c r="C267" t="s">
        <v>527</v>
      </c>
      <c r="D267">
        <f>VLOOKUP(C267,Jan19_NonTransboundary!$B$2:$F$465,5,FALSE)</f>
        <v>74170.957708000002</v>
      </c>
      <c r="E267" t="str">
        <f>IFERROR(VLOOKUP(C267,Jan19_Transboundary!$D$2:$F$58,3,FALSE),"")</f>
        <v/>
      </c>
      <c r="F267">
        <f t="shared" si="16"/>
        <v>74170.957708000002</v>
      </c>
    </row>
    <row r="268" spans="1:6" x14ac:dyDescent="0.25">
      <c r="A268" s="4" t="str">
        <f>VLOOKUP(C268,Jan19_NonTransboundary!$B$2:$D$465,3,FALSE)</f>
        <v>CMR</v>
      </c>
      <c r="B268" t="s">
        <v>260</v>
      </c>
      <c r="C268" t="s">
        <v>528</v>
      </c>
      <c r="D268">
        <f>VLOOKUP(C268,Jan19_NonTransboundary!$B$2:$F$465,5,FALSE)</f>
        <v>49762.229833999998</v>
      </c>
      <c r="E268">
        <f>IFERROR(VLOOKUP(C268,Jan19_Transboundary!$D$2:$F$58,3,FALSE),"")</f>
        <v>7.9049999999999995E-2</v>
      </c>
      <c r="F268">
        <f t="shared" si="16"/>
        <v>49762.308883999998</v>
      </c>
    </row>
    <row r="269" spans="1:6" x14ac:dyDescent="0.25">
      <c r="A269" s="4" t="str">
        <f>VLOOKUP(C269,Jan19_NonTransboundary!$B$2:$D$465,3,FALSE)</f>
        <v>COD</v>
      </c>
      <c r="B269" t="s">
        <v>260</v>
      </c>
      <c r="C269" t="s">
        <v>529</v>
      </c>
      <c r="D269">
        <f>VLOOKUP(C269,Jan19_NonTransboundary!$B$2:$F$465,5,FALSE)</f>
        <v>324289.78793499997</v>
      </c>
      <c r="E269" t="str">
        <f>IFERROR(VLOOKUP(C269,Jan19_Transboundary!$D$2:$F$58,3,FALSE),"")</f>
        <v/>
      </c>
      <c r="F269">
        <f t="shared" si="16"/>
        <v>324289.78793499997</v>
      </c>
    </row>
    <row r="270" spans="1:6" x14ac:dyDescent="0.25">
      <c r="A270" s="4" t="str">
        <f>VLOOKUP(C270,Jan19_NonTransboundary!$B$2:$D$465,3,FALSE)</f>
        <v>COG</v>
      </c>
      <c r="B270" t="s">
        <v>260</v>
      </c>
      <c r="C270" t="s">
        <v>530</v>
      </c>
      <c r="D270">
        <f>VLOOKUP(C270,Jan19_NonTransboundary!$B$2:$F$465,5,FALSE)</f>
        <v>140025.866267</v>
      </c>
      <c r="E270">
        <f>IFERROR(VLOOKUP(C270,Jan19_Transboundary!$D$2:$F$58,3,FALSE),"")</f>
        <v>5.7442909999999996</v>
      </c>
      <c r="F270">
        <f t="shared" si="16"/>
        <v>140031.61055800001</v>
      </c>
    </row>
    <row r="271" spans="1:6" x14ac:dyDescent="0.25">
      <c r="A271" s="4" t="str">
        <f>VLOOKUP(C271,Jan19_NonTransboundary!$B$2:$D$465,3,FALSE)</f>
        <v>COK</v>
      </c>
      <c r="B271" t="s">
        <v>260</v>
      </c>
      <c r="C271" t="s">
        <v>531</v>
      </c>
      <c r="D271">
        <f>VLOOKUP(C271,Jan19_NonTransboundary!$B$2:$F$465,5,FALSE)</f>
        <v>67.100583999999998</v>
      </c>
      <c r="E271" t="str">
        <f>IFERROR(VLOOKUP(C271,Jan19_Transboundary!$D$2:$F$58,3,FALSE),"")</f>
        <v/>
      </c>
      <c r="F271">
        <f t="shared" si="16"/>
        <v>67.100583999999998</v>
      </c>
    </row>
    <row r="272" spans="1:6" x14ac:dyDescent="0.25">
      <c r="A272" s="4" t="str">
        <f>VLOOKUP(C272,Jan19_NonTransboundary!$B$2:$D$465,3,FALSE)</f>
        <v>COL</v>
      </c>
      <c r="B272" t="s">
        <v>260</v>
      </c>
      <c r="C272" t="s">
        <v>532</v>
      </c>
      <c r="D272">
        <f>VLOOKUP(C272,Jan19_NonTransboundary!$B$2:$F$465,5,FALSE)</f>
        <v>169552.57451999999</v>
      </c>
      <c r="E272" t="str">
        <f>IFERROR(VLOOKUP(C272,Jan19_Transboundary!$D$2:$F$58,3,FALSE),"")</f>
        <v/>
      </c>
      <c r="F272">
        <f t="shared" si="16"/>
        <v>169552.57451999999</v>
      </c>
    </row>
    <row r="273" spans="1:6" x14ac:dyDescent="0.25">
      <c r="A273" s="4" t="str">
        <f>VLOOKUP(C273,Jan19_NonTransboundary!$B$2:$D$465,3,FALSE)</f>
        <v>COM</v>
      </c>
      <c r="B273" t="s">
        <v>260</v>
      </c>
      <c r="C273" t="s">
        <v>533</v>
      </c>
      <c r="D273">
        <f>VLOOKUP(C273,Jan19_NonTransboundary!$B$2:$F$465,5,FALSE)</f>
        <v>172.688456</v>
      </c>
      <c r="E273" t="str">
        <f>IFERROR(VLOOKUP(C273,Jan19_Transboundary!$D$2:$F$58,3,FALSE),"")</f>
        <v/>
      </c>
      <c r="F273">
        <f t="shared" si="16"/>
        <v>172.688456</v>
      </c>
    </row>
    <row r="274" spans="1:6" x14ac:dyDescent="0.25">
      <c r="A274" s="4" t="str">
        <f>VLOOKUP(C274,Jan19_NonTransboundary!$B$2:$D$465,3,FALSE)</f>
        <v>CPV</v>
      </c>
      <c r="B274" t="s">
        <v>260</v>
      </c>
      <c r="C274" t="s">
        <v>534</v>
      </c>
      <c r="D274">
        <f>VLOOKUP(C274,Jan19_NonTransboundary!$B$2:$F$465,5,FALSE)</f>
        <v>120.12343199999999</v>
      </c>
      <c r="E274" t="str">
        <f>IFERROR(VLOOKUP(C274,Jan19_Transboundary!$D$2:$F$58,3,FALSE),"")</f>
        <v/>
      </c>
      <c r="F274">
        <f t="shared" si="16"/>
        <v>120.12343199999999</v>
      </c>
    </row>
    <row r="275" spans="1:6" x14ac:dyDescent="0.25">
      <c r="A275" s="4" t="str">
        <f>VLOOKUP(C275,Jan19_NonTransboundary!$B$2:$D$465,3,FALSE)</f>
        <v>CRI</v>
      </c>
      <c r="B275" t="s">
        <v>260</v>
      </c>
      <c r="C275" t="s">
        <v>535</v>
      </c>
      <c r="D275">
        <f>VLOOKUP(C275,Jan19_NonTransboundary!$B$2:$F$465,5,FALSE)</f>
        <v>14054.718746</v>
      </c>
      <c r="E275">
        <f>IFERROR(VLOOKUP(C275,Jan19_Transboundary!$D$2:$F$58,3,FALSE),"")</f>
        <v>198.24845099999999</v>
      </c>
      <c r="F275">
        <f t="shared" si="16"/>
        <v>14252.967197</v>
      </c>
    </row>
    <row r="276" spans="1:6" x14ac:dyDescent="0.25">
      <c r="A276" s="4" t="str">
        <f>VLOOKUP(C276,Jan19_NonTransboundary!$B$2:$D$465,3,FALSE)</f>
        <v>CUB</v>
      </c>
      <c r="B276" t="s">
        <v>260</v>
      </c>
      <c r="C276" t="s">
        <v>536</v>
      </c>
      <c r="D276">
        <f>VLOOKUP(C276,Jan19_NonTransboundary!$B$2:$F$465,5,FALSE)</f>
        <v>18480.562198</v>
      </c>
      <c r="E276" t="str">
        <f>IFERROR(VLOOKUP(C276,Jan19_Transboundary!$D$2:$F$58,3,FALSE),"")</f>
        <v/>
      </c>
      <c r="F276">
        <f t="shared" si="16"/>
        <v>18480.562198</v>
      </c>
    </row>
    <row r="277" spans="1:6" x14ac:dyDescent="0.25">
      <c r="A277" s="4" t="str">
        <f>VLOOKUP(C277,Jan19_NonTransboundary!$B$2:$D$465,3,FALSE)</f>
        <v>CUW</v>
      </c>
      <c r="B277" t="s">
        <v>260</v>
      </c>
      <c r="C277" t="s">
        <v>537</v>
      </c>
      <c r="D277">
        <f>VLOOKUP(C277,Jan19_NonTransboundary!$B$2:$F$465,5,FALSE)</f>
        <v>71.009575999999996</v>
      </c>
      <c r="E277" t="str">
        <f>IFERROR(VLOOKUP(C277,Jan19_Transboundary!$D$2:$F$58,3,FALSE),"")</f>
        <v/>
      </c>
      <c r="F277">
        <f t="shared" si="16"/>
        <v>71.009575999999996</v>
      </c>
    </row>
    <row r="278" spans="1:6" x14ac:dyDescent="0.25">
      <c r="A278" s="4" t="str">
        <f>VLOOKUP(C278,Jan19_NonTransboundary!$B$2:$D$465,3,FALSE)</f>
        <v>CXR</v>
      </c>
      <c r="B278" t="s">
        <v>260</v>
      </c>
      <c r="C278" t="s">
        <v>538</v>
      </c>
      <c r="D278">
        <f>VLOOKUP(C278,Jan19_NonTransboundary!$B$2:$F$465,5,FALSE)</f>
        <v>87.649039000000002</v>
      </c>
      <c r="E278" t="str">
        <f>IFERROR(VLOOKUP(C278,Jan19_Transboundary!$D$2:$F$58,3,FALSE),"")</f>
        <v/>
      </c>
      <c r="F278">
        <f t="shared" si="16"/>
        <v>87.649039000000002</v>
      </c>
    </row>
    <row r="279" spans="1:6" x14ac:dyDescent="0.25">
      <c r="A279" s="4" t="str">
        <f>VLOOKUP(C279,Jan19_NonTransboundary!$B$2:$D$465,3,FALSE)</f>
        <v>CYM</v>
      </c>
      <c r="B279" t="s">
        <v>260</v>
      </c>
      <c r="C279" t="s">
        <v>539</v>
      </c>
      <c r="D279">
        <f>VLOOKUP(C279,Jan19_NonTransboundary!$B$2:$F$465,5,FALSE)</f>
        <v>31.133108</v>
      </c>
      <c r="E279" t="str">
        <f>IFERROR(VLOOKUP(C279,Jan19_Transboundary!$D$2:$F$58,3,FALSE),"")</f>
        <v/>
      </c>
      <c r="F279">
        <f t="shared" si="16"/>
        <v>31.133108</v>
      </c>
    </row>
    <row r="280" spans="1:6" x14ac:dyDescent="0.25">
      <c r="A280" s="4" t="str">
        <f>VLOOKUP(C280,Jan19_NonTransboundary!$B$2:$D$465,3,FALSE)</f>
        <v>CYP</v>
      </c>
      <c r="B280" t="s">
        <v>260</v>
      </c>
      <c r="C280" t="s">
        <v>540</v>
      </c>
      <c r="D280">
        <f>VLOOKUP(C280,Jan19_NonTransboundary!$B$2:$F$465,5,FALSE)</f>
        <v>3386.0881359999998</v>
      </c>
      <c r="E280" t="str">
        <f>IFERROR(VLOOKUP(C280,Jan19_Transboundary!$D$2:$F$58,3,FALSE),"")</f>
        <v/>
      </c>
      <c r="F280">
        <f t="shared" si="16"/>
        <v>3386.0881359999998</v>
      </c>
    </row>
    <row r="281" spans="1:6" x14ac:dyDescent="0.25">
      <c r="A281" s="4" t="str">
        <f>VLOOKUP(C281,Jan19_NonTransboundary!$B$2:$D$465,3,FALSE)</f>
        <v>CZE</v>
      </c>
      <c r="B281" t="s">
        <v>260</v>
      </c>
      <c r="C281" t="s">
        <v>541</v>
      </c>
      <c r="D281">
        <f>VLOOKUP(C281,Jan19_NonTransboundary!$B$2:$F$465,5,FALSE)</f>
        <v>17265.285184</v>
      </c>
      <c r="E281" t="str">
        <f>IFERROR(VLOOKUP(C281,Jan19_Transboundary!$D$2:$F$58,3,FALSE),"")</f>
        <v/>
      </c>
      <c r="F281">
        <f t="shared" si="16"/>
        <v>17265.285184</v>
      </c>
    </row>
    <row r="282" spans="1:6" x14ac:dyDescent="0.25">
      <c r="A282" s="4" t="str">
        <f>VLOOKUP(C282,Jan19_NonTransboundary!$B$2:$D$465,3,FALSE)</f>
        <v>DEU</v>
      </c>
      <c r="B282" t="s">
        <v>260</v>
      </c>
      <c r="C282" t="s">
        <v>542</v>
      </c>
      <c r="D282">
        <f>VLOOKUP(C282,Jan19_NonTransboundary!$B$2:$F$465,5,FALSE)</f>
        <v>135389.45431</v>
      </c>
      <c r="E282">
        <f>IFERROR(VLOOKUP(C282,Jan19_Transboundary!$D$2:$F$58,3,FALSE),"")</f>
        <v>0.80755699999999997</v>
      </c>
      <c r="F282">
        <f t="shared" si="16"/>
        <v>135390.26186699999</v>
      </c>
    </row>
    <row r="283" spans="1:6" x14ac:dyDescent="0.25">
      <c r="A283" s="4" t="str">
        <f>VLOOKUP(C283,Jan19_NonTransboundary!$B$2:$D$465,3,FALSE)</f>
        <v>DJI</v>
      </c>
      <c r="B283" t="s">
        <v>260</v>
      </c>
      <c r="C283" t="s">
        <v>543</v>
      </c>
      <c r="D283">
        <f>VLOOKUP(C283,Jan19_NonTransboundary!$B$2:$F$465,5,FALSE)</f>
        <v>343.946189</v>
      </c>
      <c r="E283" t="str">
        <f>IFERROR(VLOOKUP(C283,Jan19_Transboundary!$D$2:$F$58,3,FALSE),"")</f>
        <v/>
      </c>
      <c r="F283">
        <f t="shared" si="16"/>
        <v>343.946189</v>
      </c>
    </row>
    <row r="284" spans="1:6" x14ac:dyDescent="0.25">
      <c r="A284" s="4" t="str">
        <f>VLOOKUP(C284,Jan19_NonTransboundary!$B$2:$D$465,3,FALSE)</f>
        <v>DMA</v>
      </c>
      <c r="B284" t="s">
        <v>260</v>
      </c>
      <c r="C284" t="s">
        <v>544</v>
      </c>
      <c r="D284">
        <f>VLOOKUP(C284,Jan19_NonTransboundary!$B$2:$F$465,5,FALSE)</f>
        <v>168.46909400000001</v>
      </c>
      <c r="E284" t="str">
        <f>IFERROR(VLOOKUP(C284,Jan19_Transboundary!$D$2:$F$58,3,FALSE),"")</f>
        <v/>
      </c>
      <c r="F284">
        <f t="shared" si="16"/>
        <v>168.46909400000001</v>
      </c>
    </row>
    <row r="285" spans="1:6" x14ac:dyDescent="0.25">
      <c r="A285" s="4" t="str">
        <f>VLOOKUP(C285,Jan19_NonTransboundary!$B$2:$D$465,3,FALSE)</f>
        <v>DNK</v>
      </c>
      <c r="B285" t="s">
        <v>260</v>
      </c>
      <c r="C285" t="s">
        <v>545</v>
      </c>
      <c r="D285">
        <f>VLOOKUP(C285,Jan19_NonTransboundary!$B$2:$F$465,5,FALSE)</f>
        <v>8202.6792280000009</v>
      </c>
      <c r="E285">
        <f>IFERROR(VLOOKUP(C285,Jan19_Transboundary!$D$2:$F$58,3,FALSE),"")</f>
        <v>0.14280300000000001</v>
      </c>
      <c r="F285">
        <f t="shared" si="16"/>
        <v>8202.8220310000015</v>
      </c>
    </row>
    <row r="286" spans="1:6" x14ac:dyDescent="0.25">
      <c r="A286" s="4" t="str">
        <f>VLOOKUP(C286,Jan19_NonTransboundary!$B$2:$D$465,3,FALSE)</f>
        <v>DOM</v>
      </c>
      <c r="B286" t="s">
        <v>260</v>
      </c>
      <c r="C286" t="s">
        <v>546</v>
      </c>
      <c r="D286">
        <f>VLOOKUP(C286,Jan19_NonTransboundary!$B$2:$F$465,5,FALSE)</f>
        <v>12727.392878000001</v>
      </c>
      <c r="E286" t="str">
        <f>IFERROR(VLOOKUP(C286,Jan19_Transboundary!$D$2:$F$58,3,FALSE),"")</f>
        <v/>
      </c>
      <c r="F286">
        <f t="shared" si="16"/>
        <v>12727.392878000001</v>
      </c>
    </row>
    <row r="287" spans="1:6" x14ac:dyDescent="0.25">
      <c r="A287" s="4" t="str">
        <f>VLOOKUP(C287,Jan19_NonTransboundary!$B$2:$D$465,3,FALSE)</f>
        <v>DZA</v>
      </c>
      <c r="B287" t="s">
        <v>260</v>
      </c>
      <c r="C287" t="s">
        <v>547</v>
      </c>
      <c r="D287">
        <f>VLOOKUP(C287,Jan19_NonTransboundary!$B$2:$F$465,5,FALSE)</f>
        <v>174218.58790300001</v>
      </c>
      <c r="E287" t="str">
        <f>IFERROR(VLOOKUP(C287,Jan19_Transboundary!$D$2:$F$58,3,FALSE),"")</f>
        <v/>
      </c>
      <c r="F287">
        <f t="shared" si="16"/>
        <v>174218.58790300001</v>
      </c>
    </row>
    <row r="288" spans="1:6" x14ac:dyDescent="0.25">
      <c r="A288" s="4" t="str">
        <f>VLOOKUP(C288,Jan19_NonTransboundary!$B$2:$D$465,3,FALSE)</f>
        <v>ECU</v>
      </c>
      <c r="B288" t="s">
        <v>260</v>
      </c>
      <c r="C288" t="s">
        <v>548</v>
      </c>
      <c r="D288">
        <f>VLOOKUP(C288,Jan19_NonTransboundary!$B$2:$F$465,5,FALSE)</f>
        <v>55980.551989</v>
      </c>
      <c r="E288" t="str">
        <f>IFERROR(VLOOKUP(C288,Jan19_Transboundary!$D$2:$F$58,3,FALSE),"")</f>
        <v/>
      </c>
      <c r="F288">
        <f t="shared" si="16"/>
        <v>55980.551989</v>
      </c>
    </row>
    <row r="289" spans="1:6" x14ac:dyDescent="0.25">
      <c r="A289" s="4" t="str">
        <f>VLOOKUP(C289,Jan19_NonTransboundary!$B$2:$D$465,3,FALSE)</f>
        <v>EGY</v>
      </c>
      <c r="B289" t="s">
        <v>260</v>
      </c>
      <c r="C289" t="s">
        <v>549</v>
      </c>
      <c r="D289">
        <f>VLOOKUP(C289,Jan19_NonTransboundary!$B$2:$F$465,5,FALSE)</f>
        <v>129436.000132</v>
      </c>
      <c r="E289" t="str">
        <f>IFERROR(VLOOKUP(C289,Jan19_Transboundary!$D$2:$F$58,3,FALSE),"")</f>
        <v/>
      </c>
      <c r="F289">
        <f t="shared" si="16"/>
        <v>129436.000132</v>
      </c>
    </row>
    <row r="290" spans="1:6" x14ac:dyDescent="0.25">
      <c r="A290" s="4" t="str">
        <f>VLOOKUP(C290,Jan19_NonTransboundary!$B$2:$D$465,3,FALSE)</f>
        <v>ERI</v>
      </c>
      <c r="B290" t="s">
        <v>260</v>
      </c>
      <c r="C290" t="s">
        <v>550</v>
      </c>
      <c r="D290">
        <f>VLOOKUP(C290,Jan19_NonTransboundary!$B$2:$F$465,5,FALSE)</f>
        <v>5936.248474</v>
      </c>
      <c r="E290" t="str">
        <f>IFERROR(VLOOKUP(C290,Jan19_Transboundary!$D$2:$F$58,3,FALSE),"")</f>
        <v/>
      </c>
      <c r="F290">
        <f t="shared" si="16"/>
        <v>5936.248474</v>
      </c>
    </row>
    <row r="291" spans="1:6" x14ac:dyDescent="0.25">
      <c r="A291" s="4" t="str">
        <f>VLOOKUP(C291,Jan19_NonTransboundary!$B$2:$D$465,3,FALSE)</f>
        <v>ESH</v>
      </c>
      <c r="B291" t="s">
        <v>260</v>
      </c>
      <c r="C291" t="s">
        <v>551</v>
      </c>
      <c r="D291">
        <f>VLOOKUP(C291,Jan19_NonTransboundary!$B$2:$F$465,5,FALSE)</f>
        <v>15269.924985</v>
      </c>
      <c r="E291" t="str">
        <f>IFERROR(VLOOKUP(C291,Jan19_Transboundary!$D$2:$F$58,3,FALSE),"")</f>
        <v/>
      </c>
      <c r="F291">
        <f t="shared" si="16"/>
        <v>15269.924985</v>
      </c>
    </row>
    <row r="292" spans="1:6" x14ac:dyDescent="0.25">
      <c r="A292" s="4" t="str">
        <f>VLOOKUP(C292,Jan19_NonTransboundary!$B$2:$D$465,3,FALSE)</f>
        <v>ESP</v>
      </c>
      <c r="B292" t="s">
        <v>260</v>
      </c>
      <c r="C292" t="s">
        <v>552</v>
      </c>
      <c r="D292">
        <f>VLOOKUP(C292,Jan19_NonTransboundary!$B$2:$F$465,5,FALSE)</f>
        <v>142392.32712500001</v>
      </c>
      <c r="E292">
        <f>IFERROR(VLOOKUP(C292,Jan19_Transboundary!$D$2:$F$58,3,FALSE),"")</f>
        <v>6.4043000000000003E-2</v>
      </c>
      <c r="F292">
        <f t="shared" si="16"/>
        <v>142392.391168</v>
      </c>
    </row>
    <row r="293" spans="1:6" x14ac:dyDescent="0.25">
      <c r="A293" s="4" t="str">
        <f>VLOOKUP(C293,Jan19_NonTransboundary!$B$2:$D$465,3,FALSE)</f>
        <v>EST</v>
      </c>
      <c r="B293" t="s">
        <v>260</v>
      </c>
      <c r="C293" t="s">
        <v>553</v>
      </c>
      <c r="D293">
        <f>VLOOKUP(C293,Jan19_NonTransboundary!$B$2:$F$465,5,FALSE)</f>
        <v>9211.0927059999995</v>
      </c>
      <c r="E293" t="str">
        <f>IFERROR(VLOOKUP(C293,Jan19_Transboundary!$D$2:$F$58,3,FALSE),"")</f>
        <v/>
      </c>
      <c r="F293">
        <f t="shared" si="16"/>
        <v>9211.0927059999995</v>
      </c>
    </row>
    <row r="294" spans="1:6" x14ac:dyDescent="0.25">
      <c r="A294" s="4" t="str">
        <f>VLOOKUP(C294,Jan19_NonTransboundary!$B$2:$D$465,3,FALSE)</f>
        <v>ETH</v>
      </c>
      <c r="B294" t="s">
        <v>260</v>
      </c>
      <c r="C294" t="s">
        <v>554</v>
      </c>
      <c r="D294">
        <f>VLOOKUP(C294,Jan19_NonTransboundary!$B$2:$F$465,5,FALSE)</f>
        <v>200073.93611800001</v>
      </c>
      <c r="E294" t="str">
        <f>IFERROR(VLOOKUP(C294,Jan19_Transboundary!$D$2:$F$58,3,FALSE),"")</f>
        <v/>
      </c>
      <c r="F294">
        <f t="shared" si="16"/>
        <v>200073.93611800001</v>
      </c>
    </row>
    <row r="295" spans="1:6" x14ac:dyDescent="0.25">
      <c r="A295" s="4" t="str">
        <f>VLOOKUP(C295,Jan19_NonTransboundary!$B$2:$D$465,3,FALSE)</f>
        <v>FIN</v>
      </c>
      <c r="B295" t="s">
        <v>260</v>
      </c>
      <c r="C295" t="s">
        <v>555</v>
      </c>
      <c r="D295">
        <f>VLOOKUP(C295,Jan19_NonTransboundary!$B$2:$F$465,5,FALSE)</f>
        <v>50724.936517000002</v>
      </c>
      <c r="E295">
        <f>IFERROR(VLOOKUP(C295,Jan19_Transboundary!$D$2:$F$58,3,FALSE),"")</f>
        <v>176.59618499999999</v>
      </c>
      <c r="F295">
        <f t="shared" si="16"/>
        <v>50901.532702000004</v>
      </c>
    </row>
    <row r="296" spans="1:6" x14ac:dyDescent="0.25">
      <c r="A296" s="4" t="str">
        <f>VLOOKUP(C296,Jan19_NonTransboundary!$B$2:$D$465,3,FALSE)</f>
        <v>FJI</v>
      </c>
      <c r="B296" t="s">
        <v>260</v>
      </c>
      <c r="C296" t="s">
        <v>556</v>
      </c>
      <c r="D296">
        <f>VLOOKUP(C296,Jan19_NonTransboundary!$B$2:$F$465,5,FALSE)</f>
        <v>1036.519922</v>
      </c>
      <c r="E296" t="str">
        <f>IFERROR(VLOOKUP(C296,Jan19_Transboundary!$D$2:$F$58,3,FALSE),"")</f>
        <v/>
      </c>
      <c r="F296">
        <f t="shared" si="16"/>
        <v>1036.519922</v>
      </c>
    </row>
    <row r="297" spans="1:6" x14ac:dyDescent="0.25">
      <c r="A297" s="4" t="str">
        <f>VLOOKUP(C297,Jan19_NonTransboundary!$B$2:$D$465,3,FALSE)</f>
        <v>FLK</v>
      </c>
      <c r="B297" t="s">
        <v>260</v>
      </c>
      <c r="C297" t="s">
        <v>557</v>
      </c>
      <c r="D297">
        <f>VLOOKUP(C297,Jan19_NonTransboundary!$B$2:$F$465,5,FALSE)</f>
        <v>61.100166999999999</v>
      </c>
      <c r="E297" t="str">
        <f>IFERROR(VLOOKUP(C297,Jan19_Transboundary!$D$2:$F$58,3,FALSE),"")</f>
        <v/>
      </c>
      <c r="F297">
        <f t="shared" si="16"/>
        <v>61.100166999999999</v>
      </c>
    </row>
    <row r="298" spans="1:6" x14ac:dyDescent="0.25">
      <c r="A298" s="4" t="str">
        <f>VLOOKUP(C298,Jan19_NonTransboundary!$B$2:$D$465,3,FALSE)</f>
        <v>FRA</v>
      </c>
      <c r="B298" t="s">
        <v>260</v>
      </c>
      <c r="C298" t="s">
        <v>558</v>
      </c>
      <c r="D298">
        <f>VLOOKUP(C298,Jan19_NonTransboundary!$B$2:$F$465,5,FALSE)</f>
        <v>142576.99976199999</v>
      </c>
      <c r="E298">
        <f>IFERROR(VLOOKUP(C298,Jan19_Transboundary!$D$2:$F$58,3,FALSE),"")</f>
        <v>19.205359000000001</v>
      </c>
      <c r="F298">
        <f t="shared" si="16"/>
        <v>142596.20512100001</v>
      </c>
    </row>
    <row r="299" spans="1:6" x14ac:dyDescent="0.25">
      <c r="A299" s="4" t="str">
        <f>VLOOKUP(C299,Jan19_NonTransboundary!$B$2:$D$465,3,FALSE)</f>
        <v>FRO</v>
      </c>
      <c r="B299" t="s">
        <v>260</v>
      </c>
      <c r="C299" t="s">
        <v>559</v>
      </c>
      <c r="D299">
        <f>VLOOKUP(C299,Jan19_NonTransboundary!$B$2:$F$465,5,FALSE)</f>
        <v>33.786873</v>
      </c>
      <c r="E299" t="str">
        <f>IFERROR(VLOOKUP(C299,Jan19_Transboundary!$D$2:$F$58,3,FALSE),"")</f>
        <v/>
      </c>
      <c r="F299">
        <f t="shared" si="16"/>
        <v>33.786873</v>
      </c>
    </row>
    <row r="300" spans="1:6" x14ac:dyDescent="0.25">
      <c r="A300" s="4" t="str">
        <f>VLOOKUP(C300,Jan19_NonTransboundary!$B$2:$D$465,3,FALSE)</f>
        <v>FSM</v>
      </c>
      <c r="B300" t="s">
        <v>260</v>
      </c>
      <c r="C300" t="s">
        <v>560</v>
      </c>
      <c r="D300">
        <f>VLOOKUP(C300,Jan19_NonTransboundary!$B$2:$F$465,5,FALSE)</f>
        <v>0.40173799999999998</v>
      </c>
      <c r="E300" t="str">
        <f>IFERROR(VLOOKUP(C300,Jan19_Transboundary!$D$2:$F$58,3,FALSE),"")</f>
        <v/>
      </c>
      <c r="F300">
        <f t="shared" si="16"/>
        <v>0.40173799999999998</v>
      </c>
    </row>
    <row r="301" spans="1:6" x14ac:dyDescent="0.25">
      <c r="A301" s="4" t="str">
        <f>VLOOKUP(C301,Jan19_NonTransboundary!$B$2:$D$465,3,FALSE)</f>
        <v>GAB</v>
      </c>
      <c r="B301" t="s">
        <v>260</v>
      </c>
      <c r="C301" t="s">
        <v>561</v>
      </c>
      <c r="D301">
        <f>VLOOKUP(C301,Jan19_NonTransboundary!$B$2:$F$465,5,FALSE)</f>
        <v>59707.744164000003</v>
      </c>
      <c r="E301" t="str">
        <f>IFERROR(VLOOKUP(C301,Jan19_Transboundary!$D$2:$F$58,3,FALSE),"")</f>
        <v/>
      </c>
      <c r="F301">
        <f t="shared" si="16"/>
        <v>59707.744164000003</v>
      </c>
    </row>
    <row r="302" spans="1:6" x14ac:dyDescent="0.25">
      <c r="A302" s="4" t="str">
        <f>VLOOKUP(C302,Jan19_NonTransboundary!$B$2:$D$465,3,FALSE)</f>
        <v>GBR</v>
      </c>
      <c r="B302" t="s">
        <v>260</v>
      </c>
      <c r="C302" t="s">
        <v>562</v>
      </c>
      <c r="D302">
        <f>VLOOKUP(C302,Jan19_NonTransboundary!$B$2:$F$465,5,FALSE)</f>
        <v>70356.312088999999</v>
      </c>
      <c r="E302" t="str">
        <f>IFERROR(VLOOKUP(C302,Jan19_Transboundary!$D$2:$F$58,3,FALSE),"")</f>
        <v/>
      </c>
      <c r="F302">
        <f t="shared" si="16"/>
        <v>70356.312088999999</v>
      </c>
    </row>
    <row r="303" spans="1:6" x14ac:dyDescent="0.25">
      <c r="A303" s="4" t="str">
        <f>VLOOKUP(C303,Jan19_NonTransboundary!$B$2:$D$465,3,FALSE)</f>
        <v>GEO</v>
      </c>
      <c r="B303" t="s">
        <v>260</v>
      </c>
      <c r="C303" t="s">
        <v>563</v>
      </c>
      <c r="D303">
        <f>VLOOKUP(C303,Jan19_NonTransboundary!$B$2:$F$465,5,FALSE)</f>
        <v>5831.1820010000001</v>
      </c>
      <c r="E303" t="str">
        <f>IFERROR(VLOOKUP(C303,Jan19_Transboundary!$D$2:$F$58,3,FALSE),"")</f>
        <v/>
      </c>
      <c r="F303">
        <f t="shared" si="16"/>
        <v>5831.1820010000001</v>
      </c>
    </row>
    <row r="304" spans="1:6" x14ac:dyDescent="0.25">
      <c r="A304" s="4" t="str">
        <f>VLOOKUP(C304,Jan19_NonTransboundary!$B$2:$D$465,3,FALSE)</f>
        <v>GGY</v>
      </c>
      <c r="B304" t="s">
        <v>260</v>
      </c>
      <c r="C304" t="s">
        <v>564</v>
      </c>
      <c r="D304">
        <f>VLOOKUP(C304,Jan19_NonTransboundary!$B$2:$F$465,5,FALSE)</f>
        <v>3.4284699999999999</v>
      </c>
      <c r="E304" t="str">
        <f>IFERROR(VLOOKUP(C304,Jan19_Transboundary!$D$2:$F$58,3,FALSE),"")</f>
        <v/>
      </c>
      <c r="F304">
        <f t="shared" si="16"/>
        <v>3.4284699999999999</v>
      </c>
    </row>
    <row r="305" spans="1:6" x14ac:dyDescent="0.25">
      <c r="A305" s="4" t="str">
        <f>VLOOKUP(C305,Jan19_NonTransboundary!$B$2:$D$465,3,FALSE)</f>
        <v>GHA</v>
      </c>
      <c r="B305" t="s">
        <v>260</v>
      </c>
      <c r="C305" t="s">
        <v>565</v>
      </c>
      <c r="D305">
        <f>VLOOKUP(C305,Jan19_NonTransboundary!$B$2:$F$465,5,FALSE)</f>
        <v>36153.446246</v>
      </c>
      <c r="E305" t="str">
        <f>IFERROR(VLOOKUP(C305,Jan19_Transboundary!$D$2:$F$58,3,FALSE),"")</f>
        <v/>
      </c>
      <c r="F305">
        <f t="shared" si="16"/>
        <v>36153.446246</v>
      </c>
    </row>
    <row r="306" spans="1:6" x14ac:dyDescent="0.25">
      <c r="A306" s="4" t="str">
        <f>VLOOKUP(C306,Jan19_NonTransboundary!$B$2:$D$465,3,FALSE)</f>
        <v>GIB</v>
      </c>
      <c r="B306" t="s">
        <v>260</v>
      </c>
      <c r="C306" t="s">
        <v>566</v>
      </c>
      <c r="D306">
        <f>VLOOKUP(C306,Jan19_NonTransboundary!$B$2:$F$465,5,FALSE)</f>
        <v>2.4263349999999999</v>
      </c>
      <c r="E306" t="str">
        <f>IFERROR(VLOOKUP(C306,Jan19_Transboundary!$D$2:$F$58,3,FALSE),"")</f>
        <v/>
      </c>
      <c r="F306">
        <f t="shared" si="16"/>
        <v>2.4263349999999999</v>
      </c>
    </row>
    <row r="307" spans="1:6" x14ac:dyDescent="0.25">
      <c r="A307" s="4" t="str">
        <f>VLOOKUP(C307,Jan19_NonTransboundary!$B$2:$D$465,3,FALSE)</f>
        <v>GIN</v>
      </c>
      <c r="B307" t="s">
        <v>260</v>
      </c>
      <c r="C307" t="s">
        <v>567</v>
      </c>
      <c r="D307">
        <f>VLOOKUP(C307,Jan19_NonTransboundary!$B$2:$F$465,5,FALSE)</f>
        <v>87841.782026000001</v>
      </c>
      <c r="E307" t="str">
        <f>IFERROR(VLOOKUP(C307,Jan19_Transboundary!$D$2:$F$58,3,FALSE),"")</f>
        <v/>
      </c>
      <c r="F307">
        <f t="shared" si="16"/>
        <v>87841.782026000001</v>
      </c>
    </row>
    <row r="308" spans="1:6" x14ac:dyDescent="0.25">
      <c r="A308" s="4" t="str">
        <f>VLOOKUP(C308,Jan19_NonTransboundary!$B$2:$D$465,3,FALSE)</f>
        <v>GLP</v>
      </c>
      <c r="B308" t="s">
        <v>260</v>
      </c>
      <c r="C308" t="s">
        <v>568</v>
      </c>
      <c r="D308">
        <f>VLOOKUP(C308,Jan19_NonTransboundary!$B$2:$F$465,5,FALSE)</f>
        <v>1153.6867649999999</v>
      </c>
      <c r="E308">
        <f>IFERROR(VLOOKUP(C308,Jan19_Transboundary!$D$2:$F$58,3,FALSE),"")</f>
        <v>16.515063999999999</v>
      </c>
      <c r="F308">
        <f t="shared" si="16"/>
        <v>1170.2018289999999</v>
      </c>
    </row>
    <row r="309" spans="1:6" x14ac:dyDescent="0.25">
      <c r="A309" s="4" t="str">
        <f>VLOOKUP(C309,Jan19_NonTransboundary!$B$2:$D$465,3,FALSE)</f>
        <v>GMB</v>
      </c>
      <c r="B309" t="s">
        <v>260</v>
      </c>
      <c r="C309" t="s">
        <v>569</v>
      </c>
      <c r="D309">
        <f>VLOOKUP(C309,Jan19_NonTransboundary!$B$2:$F$465,5,FALSE)</f>
        <v>441.86623700000001</v>
      </c>
      <c r="E309" t="str">
        <f>IFERROR(VLOOKUP(C309,Jan19_Transboundary!$D$2:$F$58,3,FALSE),"")</f>
        <v/>
      </c>
      <c r="F309">
        <f t="shared" si="16"/>
        <v>441.86623700000001</v>
      </c>
    </row>
    <row r="310" spans="1:6" x14ac:dyDescent="0.25">
      <c r="A310" s="4" t="str">
        <f>VLOOKUP(C310,Jan19_NonTransboundary!$B$2:$D$465,3,FALSE)</f>
        <v>GNB</v>
      </c>
      <c r="B310" t="s">
        <v>260</v>
      </c>
      <c r="C310" t="s">
        <v>570</v>
      </c>
      <c r="D310">
        <f>VLOOKUP(C310,Jan19_NonTransboundary!$B$2:$F$465,5,FALSE)</f>
        <v>5667.9221879999996</v>
      </c>
      <c r="E310" t="str">
        <f>IFERROR(VLOOKUP(C310,Jan19_Transboundary!$D$2:$F$58,3,FALSE),"")</f>
        <v/>
      </c>
      <c r="F310">
        <f t="shared" si="16"/>
        <v>5667.9221879999996</v>
      </c>
    </row>
    <row r="311" spans="1:6" x14ac:dyDescent="0.25">
      <c r="A311" s="4" t="str">
        <f>VLOOKUP(C311,Jan19_NonTransboundary!$B$2:$D$465,3,FALSE)</f>
        <v>GNQ</v>
      </c>
      <c r="B311" t="s">
        <v>260</v>
      </c>
      <c r="C311" t="s">
        <v>571</v>
      </c>
      <c r="D311">
        <f>VLOOKUP(C311,Jan19_NonTransboundary!$B$2:$F$465,5,FALSE)</f>
        <v>5228.2311440000003</v>
      </c>
      <c r="E311" t="str">
        <f>IFERROR(VLOOKUP(C311,Jan19_Transboundary!$D$2:$F$58,3,FALSE),"")</f>
        <v/>
      </c>
      <c r="F311">
        <f t="shared" si="16"/>
        <v>5228.2311440000003</v>
      </c>
    </row>
    <row r="312" spans="1:6" x14ac:dyDescent="0.25">
      <c r="A312" s="4" t="str">
        <f>VLOOKUP(C312,Jan19_NonTransboundary!$B$2:$D$465,3,FALSE)</f>
        <v>GRC</v>
      </c>
      <c r="B312" t="s">
        <v>260</v>
      </c>
      <c r="C312" t="s">
        <v>572</v>
      </c>
      <c r="D312">
        <f>VLOOKUP(C312,Jan19_NonTransboundary!$B$2:$F$465,5,FALSE)</f>
        <v>46842.041215999998</v>
      </c>
      <c r="E312" t="str">
        <f>IFERROR(VLOOKUP(C312,Jan19_Transboundary!$D$2:$F$58,3,FALSE),"")</f>
        <v/>
      </c>
      <c r="F312">
        <f t="shared" si="16"/>
        <v>46842.041215999998</v>
      </c>
    </row>
    <row r="313" spans="1:6" x14ac:dyDescent="0.25">
      <c r="A313" s="4" t="str">
        <f>VLOOKUP(C313,Jan19_NonTransboundary!$B$2:$D$465,3,FALSE)</f>
        <v>GRD</v>
      </c>
      <c r="B313" t="s">
        <v>260</v>
      </c>
      <c r="C313" t="s">
        <v>573</v>
      </c>
      <c r="D313">
        <f>VLOOKUP(C313,Jan19_NonTransboundary!$B$2:$F$465,5,FALSE)</f>
        <v>36.525353000000003</v>
      </c>
      <c r="E313" t="str">
        <f>IFERROR(VLOOKUP(C313,Jan19_Transboundary!$D$2:$F$58,3,FALSE),"")</f>
        <v/>
      </c>
      <c r="F313">
        <f t="shared" si="16"/>
        <v>36.525353000000003</v>
      </c>
    </row>
    <row r="314" spans="1:6" x14ac:dyDescent="0.25">
      <c r="A314" s="4" t="str">
        <f>VLOOKUP(C314,Jan19_NonTransboundary!$B$2:$D$465,3,FALSE)</f>
        <v>GRL</v>
      </c>
      <c r="B314" t="s">
        <v>260</v>
      </c>
      <c r="C314" t="s">
        <v>574</v>
      </c>
      <c r="D314">
        <f>VLOOKUP(C314,Jan19_NonTransboundary!$B$2:$F$465,5,FALSE)</f>
        <v>885646.92011299997</v>
      </c>
      <c r="E314" t="str">
        <f>IFERROR(VLOOKUP(C314,Jan19_Transboundary!$D$2:$F$58,3,FALSE),"")</f>
        <v/>
      </c>
      <c r="F314">
        <f t="shared" si="16"/>
        <v>885646.92011299997</v>
      </c>
    </row>
    <row r="315" spans="1:6" x14ac:dyDescent="0.25">
      <c r="A315" s="4" t="str">
        <f>VLOOKUP(C315,Jan19_NonTransboundary!$B$2:$D$465,3,FALSE)</f>
        <v>GTM</v>
      </c>
      <c r="B315" t="s">
        <v>260</v>
      </c>
      <c r="C315" t="s">
        <v>575</v>
      </c>
      <c r="D315">
        <f>VLOOKUP(C315,Jan19_NonTransboundary!$B$2:$F$465,5,FALSE)</f>
        <v>22038.824915000001</v>
      </c>
      <c r="E315" t="str">
        <f>IFERROR(VLOOKUP(C315,Jan19_Transboundary!$D$2:$F$58,3,FALSE),"")</f>
        <v/>
      </c>
      <c r="F315">
        <f t="shared" si="16"/>
        <v>22038.824915000001</v>
      </c>
    </row>
    <row r="316" spans="1:6" x14ac:dyDescent="0.25">
      <c r="A316" s="4" t="str">
        <f>VLOOKUP(C316,Jan19_NonTransboundary!$B$2:$D$465,3,FALSE)</f>
        <v>GUF</v>
      </c>
      <c r="B316" t="s">
        <v>260</v>
      </c>
      <c r="C316" t="s">
        <v>576</v>
      </c>
      <c r="D316">
        <f>VLOOKUP(C316,Jan19_NonTransboundary!$B$2:$F$465,5,FALSE)</f>
        <v>44030.259119000002</v>
      </c>
      <c r="E316" t="str">
        <f>IFERROR(VLOOKUP(C316,Jan19_Transboundary!$D$2:$F$58,3,FALSE),"")</f>
        <v/>
      </c>
      <c r="F316">
        <f t="shared" si="16"/>
        <v>44030.259119000002</v>
      </c>
    </row>
    <row r="317" spans="1:6" x14ac:dyDescent="0.25">
      <c r="A317" s="4" t="str">
        <f>VLOOKUP(C317,Jan19_NonTransboundary!$B$2:$D$465,3,FALSE)</f>
        <v>GUM</v>
      </c>
      <c r="B317" t="s">
        <v>260</v>
      </c>
      <c r="C317" t="s">
        <v>577</v>
      </c>
      <c r="D317">
        <f>VLOOKUP(C317,Jan19_NonTransboundary!$B$2:$F$465,5,FALSE)</f>
        <v>126.105992</v>
      </c>
      <c r="E317" t="str">
        <f>IFERROR(VLOOKUP(C317,Jan19_Transboundary!$D$2:$F$58,3,FALSE),"")</f>
        <v/>
      </c>
      <c r="F317">
        <f t="shared" si="16"/>
        <v>126.105992</v>
      </c>
    </row>
    <row r="318" spans="1:6" x14ac:dyDescent="0.25">
      <c r="A318" s="4" t="str">
        <f>VLOOKUP(C318,Jan19_NonTransboundary!$B$2:$D$465,3,FALSE)</f>
        <v>GUY</v>
      </c>
      <c r="B318" t="s">
        <v>260</v>
      </c>
      <c r="C318" t="s">
        <v>578</v>
      </c>
      <c r="D318">
        <f>VLOOKUP(C318,Jan19_NonTransboundary!$B$2:$F$465,5,FALSE)</f>
        <v>18453.595719000001</v>
      </c>
      <c r="E318" t="str">
        <f>IFERROR(VLOOKUP(C318,Jan19_Transboundary!$D$2:$F$58,3,FALSE),"")</f>
        <v/>
      </c>
      <c r="F318">
        <f t="shared" si="16"/>
        <v>18453.595719000001</v>
      </c>
    </row>
    <row r="319" spans="1:6" x14ac:dyDescent="0.25">
      <c r="A319" s="4" t="str">
        <f>VLOOKUP(C319,Jan19_NonTransboundary!$B$2:$D$465,3,FALSE)</f>
        <v>HKG</v>
      </c>
      <c r="B319" t="s">
        <v>260</v>
      </c>
      <c r="C319" t="s">
        <v>579</v>
      </c>
      <c r="D319">
        <f>VLOOKUP(C319,Jan19_NonTransboundary!$B$2:$F$465,5,FALSE)</f>
        <v>461.75894</v>
      </c>
      <c r="E319" t="str">
        <f>IFERROR(VLOOKUP(C319,Jan19_Transboundary!$D$2:$F$58,3,FALSE),"")</f>
        <v/>
      </c>
      <c r="F319">
        <f t="shared" si="16"/>
        <v>461.75894</v>
      </c>
    </row>
    <row r="320" spans="1:6" x14ac:dyDescent="0.25">
      <c r="A320" s="4" t="str">
        <f>VLOOKUP(C320,Jan19_NonTransboundary!$B$2:$D$465,3,FALSE)</f>
        <v>HMD</v>
      </c>
      <c r="B320" t="s">
        <v>260</v>
      </c>
      <c r="C320" t="s">
        <v>580</v>
      </c>
      <c r="D320">
        <f>VLOOKUP(C320,Jan19_NonTransboundary!$B$2:$F$465,5,FALSE)</f>
        <v>391.19890400000003</v>
      </c>
      <c r="E320" t="str">
        <f>IFERROR(VLOOKUP(C320,Jan19_Transboundary!$D$2:$F$58,3,FALSE),"")</f>
        <v/>
      </c>
      <c r="F320">
        <f t="shared" si="16"/>
        <v>391.19890400000003</v>
      </c>
    </row>
    <row r="321" spans="1:6" x14ac:dyDescent="0.25">
      <c r="A321" s="4" t="str">
        <f>VLOOKUP(C321,Jan19_NonTransboundary!$B$2:$D$465,3,FALSE)</f>
        <v>HND</v>
      </c>
      <c r="B321" t="s">
        <v>260</v>
      </c>
      <c r="C321" t="s">
        <v>581</v>
      </c>
      <c r="D321">
        <f>VLOOKUP(C321,Jan19_NonTransboundary!$B$2:$F$465,5,FALSE)</f>
        <v>27060.295288000001</v>
      </c>
      <c r="E321" t="str">
        <f>IFERROR(VLOOKUP(C321,Jan19_Transboundary!$D$2:$F$58,3,FALSE),"")</f>
        <v/>
      </c>
      <c r="F321">
        <f t="shared" si="16"/>
        <v>27060.295288000001</v>
      </c>
    </row>
    <row r="322" spans="1:6" x14ac:dyDescent="0.25">
      <c r="A322" s="4" t="str">
        <f>VLOOKUP(C322,Jan19_NonTransboundary!$B$2:$D$465,3,FALSE)</f>
        <v>HRV</v>
      </c>
      <c r="B322" t="s">
        <v>260</v>
      </c>
      <c r="C322" t="s">
        <v>582</v>
      </c>
      <c r="D322">
        <f>VLOOKUP(C322,Jan19_NonTransboundary!$B$2:$F$465,5,FALSE)</f>
        <v>21752.317082000001</v>
      </c>
      <c r="E322" t="str">
        <f>IFERROR(VLOOKUP(C322,Jan19_Transboundary!$D$2:$F$58,3,FALSE),"")</f>
        <v/>
      </c>
      <c r="F322">
        <f t="shared" si="16"/>
        <v>21752.317082000001</v>
      </c>
    </row>
    <row r="323" spans="1:6" x14ac:dyDescent="0.25">
      <c r="A323" s="4" t="str">
        <f>VLOOKUP(C323,Jan19_NonTransboundary!$B$2:$D$465,3,FALSE)</f>
        <v>HTI</v>
      </c>
      <c r="B323" t="s">
        <v>260</v>
      </c>
      <c r="C323" t="s">
        <v>583</v>
      </c>
      <c r="D323">
        <f>VLOOKUP(C323,Jan19_NonTransboundary!$B$2:$F$465,5,FALSE)</f>
        <v>534.07766600000002</v>
      </c>
      <c r="E323" t="str">
        <f>IFERROR(VLOOKUP(C323,Jan19_Transboundary!$D$2:$F$58,3,FALSE),"")</f>
        <v/>
      </c>
      <c r="F323">
        <f t="shared" ref="F323:F386" si="17">SUM(D323:E323)</f>
        <v>534.07766600000002</v>
      </c>
    </row>
    <row r="324" spans="1:6" x14ac:dyDescent="0.25">
      <c r="A324" s="4" t="str">
        <f>VLOOKUP(C324,Jan19_NonTransboundary!$B$2:$D$465,3,FALSE)</f>
        <v>HUN</v>
      </c>
      <c r="B324" t="s">
        <v>260</v>
      </c>
      <c r="C324" t="s">
        <v>584</v>
      </c>
      <c r="D324">
        <f>VLOOKUP(C324,Jan19_NonTransboundary!$B$2:$F$465,5,FALSE)</f>
        <v>21014.820866999999</v>
      </c>
      <c r="E324">
        <f>IFERROR(VLOOKUP(C324,Jan19_Transboundary!$D$2:$F$58,3,FALSE),"")</f>
        <v>34.240521999999999</v>
      </c>
      <c r="F324">
        <f t="shared" si="17"/>
        <v>21049.061388999999</v>
      </c>
    </row>
    <row r="325" spans="1:6" x14ac:dyDescent="0.25">
      <c r="A325" s="4" t="str">
        <f>VLOOKUP(C325,Jan19_NonTransboundary!$B$2:$D$465,3,FALSE)</f>
        <v>IDN</v>
      </c>
      <c r="B325" t="s">
        <v>260</v>
      </c>
      <c r="C325" t="s">
        <v>585</v>
      </c>
      <c r="D325">
        <f>VLOOKUP(C325,Jan19_NonTransboundary!$B$2:$F$465,5,FALSE)</f>
        <v>231945.55049699999</v>
      </c>
      <c r="E325" t="str">
        <f>IFERROR(VLOOKUP(C325,Jan19_Transboundary!$D$2:$F$58,3,FALSE),"")</f>
        <v/>
      </c>
      <c r="F325">
        <f t="shared" si="17"/>
        <v>231945.55049699999</v>
      </c>
    </row>
    <row r="326" spans="1:6" x14ac:dyDescent="0.25">
      <c r="A326" s="4" t="str">
        <f>VLOOKUP(C326,Jan19_NonTransboundary!$B$2:$D$465,3,FALSE)</f>
        <v>IMN</v>
      </c>
      <c r="B326" t="s">
        <v>260</v>
      </c>
      <c r="C326" t="s">
        <v>586</v>
      </c>
      <c r="D326">
        <f>VLOOKUP(C326,Jan19_NonTransboundary!$B$2:$F$465,5,FALSE)</f>
        <v>31.751353000000002</v>
      </c>
      <c r="E326" t="str">
        <f>IFERROR(VLOOKUP(C326,Jan19_Transboundary!$D$2:$F$58,3,FALSE),"")</f>
        <v/>
      </c>
      <c r="F326">
        <f t="shared" si="17"/>
        <v>31.751353000000002</v>
      </c>
    </row>
    <row r="327" spans="1:6" x14ac:dyDescent="0.25">
      <c r="A327" s="4" t="str">
        <f>VLOOKUP(C327,Jan19_NonTransboundary!$B$2:$D$465,3,FALSE)</f>
        <v>IND</v>
      </c>
      <c r="B327" t="s">
        <v>260</v>
      </c>
      <c r="C327" t="s">
        <v>587</v>
      </c>
      <c r="D327">
        <f>VLOOKUP(C327,Jan19_NonTransboundary!$B$2:$F$465,5,FALSE)</f>
        <v>182646.69617800001</v>
      </c>
      <c r="E327" t="str">
        <f>IFERROR(VLOOKUP(C327,Jan19_Transboundary!$D$2:$F$58,3,FALSE),"")</f>
        <v/>
      </c>
      <c r="F327">
        <f t="shared" si="17"/>
        <v>182646.69617800001</v>
      </c>
    </row>
    <row r="328" spans="1:6" x14ac:dyDescent="0.25">
      <c r="A328" s="4" t="str">
        <f>VLOOKUP(C328,Jan19_NonTransboundary!$B$2:$D$465,3,FALSE)</f>
        <v>IOT</v>
      </c>
      <c r="B328" t="s">
        <v>260</v>
      </c>
      <c r="C328" t="s">
        <v>588</v>
      </c>
      <c r="D328">
        <f>VLOOKUP(C328,Jan19_NonTransboundary!$B$2:$F$465,5,FALSE)</f>
        <v>68.952845999999994</v>
      </c>
      <c r="E328" t="str">
        <f>IFERROR(VLOOKUP(C328,Jan19_Transboundary!$D$2:$F$58,3,FALSE),"")</f>
        <v/>
      </c>
      <c r="F328">
        <f t="shared" si="17"/>
        <v>68.952845999999994</v>
      </c>
    </row>
    <row r="329" spans="1:6" x14ac:dyDescent="0.25">
      <c r="A329" s="4" t="str">
        <f>VLOOKUP(C329,Jan19_NonTransboundary!$B$2:$D$465,3,FALSE)</f>
        <v>IRL</v>
      </c>
      <c r="B329" t="s">
        <v>260</v>
      </c>
      <c r="C329" t="s">
        <v>589</v>
      </c>
      <c r="D329">
        <f>VLOOKUP(C329,Jan19_NonTransboundary!$B$2:$F$465,5,FALSE)</f>
        <v>10127.422763</v>
      </c>
      <c r="E329" t="str">
        <f>IFERROR(VLOOKUP(C329,Jan19_Transboundary!$D$2:$F$58,3,FALSE),"")</f>
        <v/>
      </c>
      <c r="F329">
        <f t="shared" si="17"/>
        <v>10127.422763</v>
      </c>
    </row>
    <row r="330" spans="1:6" x14ac:dyDescent="0.25">
      <c r="A330" s="4" t="str">
        <f>VLOOKUP(C330,Jan19_NonTransboundary!$B$2:$D$465,3,FALSE)</f>
        <v>IRN</v>
      </c>
      <c r="B330" t="s">
        <v>260</v>
      </c>
      <c r="C330" t="s">
        <v>590</v>
      </c>
      <c r="D330">
        <f>VLOOKUP(C330,Jan19_NonTransboundary!$B$2:$F$465,5,FALSE)</f>
        <v>140225.76259299999</v>
      </c>
      <c r="E330" t="str">
        <f>IFERROR(VLOOKUP(C330,Jan19_Transboundary!$D$2:$F$58,3,FALSE),"")</f>
        <v/>
      </c>
      <c r="F330">
        <f t="shared" si="17"/>
        <v>140225.76259299999</v>
      </c>
    </row>
    <row r="331" spans="1:6" x14ac:dyDescent="0.25">
      <c r="A331" s="4" t="str">
        <f>VLOOKUP(C331,Jan19_NonTransboundary!$B$2:$D$465,3,FALSE)</f>
        <v>IRQ</v>
      </c>
      <c r="B331" t="s">
        <v>260</v>
      </c>
      <c r="C331" t="s">
        <v>591</v>
      </c>
      <c r="D331">
        <f>VLOOKUP(C331,Jan19_NonTransboundary!$B$2:$F$465,5,FALSE)</f>
        <v>6713.7158429999999</v>
      </c>
      <c r="E331" t="str">
        <f>IFERROR(VLOOKUP(C331,Jan19_Transboundary!$D$2:$F$58,3,FALSE),"")</f>
        <v/>
      </c>
      <c r="F331">
        <f t="shared" si="17"/>
        <v>6713.7158429999999</v>
      </c>
    </row>
    <row r="332" spans="1:6" x14ac:dyDescent="0.25">
      <c r="A332" s="4" t="str">
        <f>VLOOKUP(C332,Jan19_NonTransboundary!$B$2:$D$465,3,FALSE)</f>
        <v>ISL</v>
      </c>
      <c r="B332" t="s">
        <v>260</v>
      </c>
      <c r="C332" t="s">
        <v>592</v>
      </c>
      <c r="D332">
        <f>VLOOKUP(C332,Jan19_NonTransboundary!$B$2:$F$465,5,FALSE)</f>
        <v>18571.97378</v>
      </c>
      <c r="E332" t="str">
        <f>IFERROR(VLOOKUP(C332,Jan19_Transboundary!$D$2:$F$58,3,FALSE),"")</f>
        <v/>
      </c>
      <c r="F332">
        <f t="shared" si="17"/>
        <v>18571.97378</v>
      </c>
    </row>
    <row r="333" spans="1:6" x14ac:dyDescent="0.25">
      <c r="A333" s="4" t="str">
        <f>VLOOKUP(C333,Jan19_NonTransboundary!$B$2:$D$465,3,FALSE)</f>
        <v>ISR</v>
      </c>
      <c r="B333" t="s">
        <v>260</v>
      </c>
      <c r="C333" t="s">
        <v>593</v>
      </c>
      <c r="D333">
        <f>VLOOKUP(C333,Jan19_NonTransboundary!$B$2:$F$465,5,FALSE)</f>
        <v>4180.4155060000003</v>
      </c>
      <c r="E333" t="str">
        <f>IFERROR(VLOOKUP(C333,Jan19_Transboundary!$D$2:$F$58,3,FALSE),"")</f>
        <v/>
      </c>
      <c r="F333">
        <f t="shared" si="17"/>
        <v>4180.4155060000003</v>
      </c>
    </row>
    <row r="334" spans="1:6" x14ac:dyDescent="0.25">
      <c r="A334" s="4" t="str">
        <f>VLOOKUP(C334,Jan19_NonTransboundary!$B$2:$D$465,3,FALSE)</f>
        <v>ITA</v>
      </c>
      <c r="B334" t="s">
        <v>260</v>
      </c>
      <c r="C334" t="s">
        <v>594</v>
      </c>
      <c r="D334">
        <f>VLOOKUP(C334,Jan19_NonTransboundary!$B$2:$F$465,5,FALSE)</f>
        <v>64889.107099000001</v>
      </c>
      <c r="E334">
        <f>IFERROR(VLOOKUP(C334,Jan19_Transboundary!$D$2:$F$58,3,FALSE),"")</f>
        <v>15.712691</v>
      </c>
      <c r="F334">
        <f t="shared" si="17"/>
        <v>64904.819790000001</v>
      </c>
    </row>
    <row r="335" spans="1:6" x14ac:dyDescent="0.25">
      <c r="A335" s="4" t="str">
        <f>VLOOKUP(C335,Jan19_NonTransboundary!$B$2:$D$465,3,FALSE)</f>
        <v>JAM</v>
      </c>
      <c r="B335" t="s">
        <v>260</v>
      </c>
      <c r="C335" t="s">
        <v>595</v>
      </c>
      <c r="D335">
        <f>VLOOKUP(C335,Jan19_NonTransboundary!$B$2:$F$465,5,FALSE)</f>
        <v>1760.1987429999999</v>
      </c>
      <c r="E335" t="str">
        <f>IFERROR(VLOOKUP(C335,Jan19_Transboundary!$D$2:$F$58,3,FALSE),"")</f>
        <v/>
      </c>
      <c r="F335">
        <f t="shared" si="17"/>
        <v>1760.1987429999999</v>
      </c>
    </row>
    <row r="336" spans="1:6" x14ac:dyDescent="0.25">
      <c r="A336" s="4" t="str">
        <f>VLOOKUP(C336,Jan19_NonTransboundary!$B$2:$D$465,3,FALSE)</f>
        <v>JEY</v>
      </c>
      <c r="B336" t="s">
        <v>260</v>
      </c>
      <c r="C336" t="s">
        <v>596</v>
      </c>
      <c r="D336">
        <f>VLOOKUP(C336,Jan19_NonTransboundary!$B$2:$F$465,5,FALSE)</f>
        <v>22.230737000000001</v>
      </c>
      <c r="E336" t="str">
        <f>IFERROR(VLOOKUP(C336,Jan19_Transboundary!$D$2:$F$58,3,FALSE),"")</f>
        <v/>
      </c>
      <c r="F336">
        <f t="shared" si="17"/>
        <v>22.230737000000001</v>
      </c>
    </row>
    <row r="337" spans="1:6" x14ac:dyDescent="0.25">
      <c r="A337" s="4" t="str">
        <f>VLOOKUP(C337,Jan19_NonTransboundary!$B$2:$D$465,3,FALSE)</f>
        <v>JOR</v>
      </c>
      <c r="B337" t="s">
        <v>260</v>
      </c>
      <c r="C337" t="s">
        <v>597</v>
      </c>
      <c r="D337">
        <f>VLOOKUP(C337,Jan19_NonTransboundary!$B$2:$F$465,5,FALSE)</f>
        <v>1588.0291560000001</v>
      </c>
      <c r="E337" t="str">
        <f>IFERROR(VLOOKUP(C337,Jan19_Transboundary!$D$2:$F$58,3,FALSE),"")</f>
        <v/>
      </c>
      <c r="F337">
        <f t="shared" si="17"/>
        <v>1588.0291560000001</v>
      </c>
    </row>
    <row r="338" spans="1:6" x14ac:dyDescent="0.25">
      <c r="A338" s="4" t="str">
        <f>VLOOKUP(C338,Jan19_NonTransboundary!$B$2:$D$465,3,FALSE)</f>
        <v>JPN</v>
      </c>
      <c r="B338" t="s">
        <v>260</v>
      </c>
      <c r="C338" t="s">
        <v>598</v>
      </c>
      <c r="D338">
        <f>VLOOKUP(C338,Jan19_NonTransboundary!$B$2:$F$465,5,FALSE)</f>
        <v>109936.663137</v>
      </c>
      <c r="E338" t="str">
        <f>IFERROR(VLOOKUP(C338,Jan19_Transboundary!$D$2:$F$58,3,FALSE),"")</f>
        <v/>
      </c>
      <c r="F338">
        <f t="shared" si="17"/>
        <v>109936.663137</v>
      </c>
    </row>
    <row r="339" spans="1:6" x14ac:dyDescent="0.25">
      <c r="A339" s="4" t="str">
        <f>VLOOKUP(C339,Jan19_NonTransboundary!$B$2:$D$465,3,FALSE)</f>
        <v>KAZ</v>
      </c>
      <c r="B339" t="s">
        <v>260</v>
      </c>
      <c r="C339" t="s">
        <v>599</v>
      </c>
      <c r="D339">
        <f>VLOOKUP(C339,Jan19_NonTransboundary!$B$2:$F$465,5,FALSE)</f>
        <v>89295.136482999995</v>
      </c>
      <c r="E339">
        <f>IFERROR(VLOOKUP(C339,Jan19_Transboundary!$D$2:$F$58,3,FALSE),"")</f>
        <v>787.859328</v>
      </c>
      <c r="F339">
        <f t="shared" si="17"/>
        <v>90082.995811000001</v>
      </c>
    </row>
    <row r="340" spans="1:6" x14ac:dyDescent="0.25">
      <c r="A340" s="4" t="str">
        <f>VLOOKUP(C340,Jan19_NonTransboundary!$B$2:$D$465,3,FALSE)</f>
        <v>KEN</v>
      </c>
      <c r="B340" t="s">
        <v>260</v>
      </c>
      <c r="C340" t="s">
        <v>600</v>
      </c>
      <c r="D340">
        <f>VLOOKUP(C340,Jan19_NonTransboundary!$B$2:$F$465,5,FALSE)</f>
        <v>72544.557679000005</v>
      </c>
      <c r="E340" t="str">
        <f>IFERROR(VLOOKUP(C340,Jan19_Transboundary!$D$2:$F$58,3,FALSE),"")</f>
        <v/>
      </c>
      <c r="F340">
        <f t="shared" si="17"/>
        <v>72544.557679000005</v>
      </c>
    </row>
    <row r="341" spans="1:6" x14ac:dyDescent="0.25">
      <c r="A341" s="4" t="str">
        <f>VLOOKUP(C341,Jan19_NonTransboundary!$B$2:$D$465,3,FALSE)</f>
        <v>KGZ</v>
      </c>
      <c r="B341" t="s">
        <v>260</v>
      </c>
      <c r="C341" t="s">
        <v>601</v>
      </c>
      <c r="D341">
        <f>VLOOKUP(C341,Jan19_NonTransboundary!$B$2:$F$465,5,FALSE)</f>
        <v>13025.463035000001</v>
      </c>
      <c r="E341">
        <f>IFERROR(VLOOKUP(C341,Jan19_Transboundary!$D$2:$F$58,3,FALSE),"")</f>
        <v>377.04507100000001</v>
      </c>
      <c r="F341">
        <f t="shared" si="17"/>
        <v>13402.508106000001</v>
      </c>
    </row>
    <row r="342" spans="1:6" x14ac:dyDescent="0.25">
      <c r="A342" s="4" t="str">
        <f>VLOOKUP(C342,Jan19_NonTransboundary!$B$2:$D$465,3,FALSE)</f>
        <v>KHM</v>
      </c>
      <c r="B342" t="s">
        <v>260</v>
      </c>
      <c r="C342" t="s">
        <v>602</v>
      </c>
      <c r="D342">
        <f>VLOOKUP(C342,Jan19_NonTransboundary!$B$2:$F$465,5,FALSE)</f>
        <v>47503.395195999998</v>
      </c>
      <c r="E342" t="str">
        <f>IFERROR(VLOOKUP(C342,Jan19_Transboundary!$D$2:$F$58,3,FALSE),"")</f>
        <v/>
      </c>
      <c r="F342">
        <f t="shared" si="17"/>
        <v>47503.395195999998</v>
      </c>
    </row>
    <row r="343" spans="1:6" x14ac:dyDescent="0.25">
      <c r="A343" s="4" t="str">
        <f>VLOOKUP(C343,Jan19_NonTransboundary!$B$2:$D$465,3,FALSE)</f>
        <v>KIR</v>
      </c>
      <c r="B343" t="s">
        <v>260</v>
      </c>
      <c r="C343" t="s">
        <v>603</v>
      </c>
      <c r="D343">
        <f>VLOOKUP(C343,Jan19_NonTransboundary!$B$2:$F$465,5,FALSE)</f>
        <v>230.88572099999999</v>
      </c>
      <c r="E343" t="str">
        <f>IFERROR(VLOOKUP(C343,Jan19_Transboundary!$D$2:$F$58,3,FALSE),"")</f>
        <v/>
      </c>
      <c r="F343">
        <f t="shared" si="17"/>
        <v>230.88572099999999</v>
      </c>
    </row>
    <row r="344" spans="1:6" x14ac:dyDescent="0.25">
      <c r="A344" s="4" t="str">
        <f>VLOOKUP(C344,Jan19_NonTransboundary!$B$2:$D$465,3,FALSE)</f>
        <v>KNA</v>
      </c>
      <c r="B344" t="s">
        <v>260</v>
      </c>
      <c r="C344" t="s">
        <v>604</v>
      </c>
      <c r="D344">
        <f>VLOOKUP(C344,Jan19_NonTransboundary!$B$2:$F$465,5,FALSE)</f>
        <v>8.9822780000000009</v>
      </c>
      <c r="E344" t="str">
        <f>IFERROR(VLOOKUP(C344,Jan19_Transboundary!$D$2:$F$58,3,FALSE),"")</f>
        <v/>
      </c>
      <c r="F344">
        <f t="shared" si="17"/>
        <v>8.9822780000000009</v>
      </c>
    </row>
    <row r="345" spans="1:6" x14ac:dyDescent="0.25">
      <c r="A345" s="4" t="str">
        <f>VLOOKUP(C345,Jan19_NonTransboundary!$B$2:$D$465,3,FALSE)</f>
        <v>KOR</v>
      </c>
      <c r="B345" t="s">
        <v>260</v>
      </c>
      <c r="C345" t="s">
        <v>605</v>
      </c>
      <c r="D345">
        <f>VLOOKUP(C345,Jan19_NonTransboundary!$B$2:$F$465,5,FALSE)</f>
        <v>11637.614847000001</v>
      </c>
      <c r="E345" t="str">
        <f>IFERROR(VLOOKUP(C345,Jan19_Transboundary!$D$2:$F$58,3,FALSE),"")</f>
        <v/>
      </c>
      <c r="F345">
        <f t="shared" si="17"/>
        <v>11637.614847000001</v>
      </c>
    </row>
    <row r="346" spans="1:6" x14ac:dyDescent="0.25">
      <c r="A346" s="4" t="str">
        <f>VLOOKUP(C346,Jan19_NonTransboundary!$B$2:$D$465,3,FALSE)</f>
        <v>KWT</v>
      </c>
      <c r="B346" t="s">
        <v>260</v>
      </c>
      <c r="C346" t="s">
        <v>606</v>
      </c>
      <c r="D346">
        <f>VLOOKUP(C346,Jan19_NonTransboundary!$B$2:$F$465,5,FALSE)</f>
        <v>3048.2432680000002</v>
      </c>
      <c r="E346" t="str">
        <f>IFERROR(VLOOKUP(C346,Jan19_Transboundary!$D$2:$F$58,3,FALSE),"")</f>
        <v/>
      </c>
      <c r="F346">
        <f t="shared" si="17"/>
        <v>3048.2432680000002</v>
      </c>
    </row>
    <row r="347" spans="1:6" x14ac:dyDescent="0.25">
      <c r="A347" s="4" t="str">
        <f>VLOOKUP(C347,Jan19_NonTransboundary!$B$2:$D$465,3,FALSE)</f>
        <v>LAO</v>
      </c>
      <c r="B347" t="s">
        <v>260</v>
      </c>
      <c r="C347" t="s">
        <v>607</v>
      </c>
      <c r="D347">
        <f>VLOOKUP(C347,Jan19_NonTransboundary!$B$2:$F$465,5,FALSE)</f>
        <v>38581.961240999997</v>
      </c>
      <c r="E347" t="str">
        <f>IFERROR(VLOOKUP(C347,Jan19_Transboundary!$D$2:$F$58,3,FALSE),"")</f>
        <v/>
      </c>
      <c r="F347">
        <f t="shared" si="17"/>
        <v>38581.961240999997</v>
      </c>
    </row>
    <row r="348" spans="1:6" x14ac:dyDescent="0.25">
      <c r="A348" s="4" t="str">
        <f>VLOOKUP(C348,Jan19_NonTransboundary!$B$2:$D$465,3,FALSE)</f>
        <v>LBN</v>
      </c>
      <c r="B348" t="s">
        <v>260</v>
      </c>
      <c r="C348" t="s">
        <v>608</v>
      </c>
      <c r="D348">
        <f>VLOOKUP(C348,Jan19_NonTransboundary!$B$2:$F$465,5,FALSE)</f>
        <v>268.27730200000002</v>
      </c>
      <c r="E348" t="str">
        <f>IFERROR(VLOOKUP(C348,Jan19_Transboundary!$D$2:$F$58,3,FALSE),"")</f>
        <v/>
      </c>
      <c r="F348">
        <f t="shared" si="17"/>
        <v>268.27730200000002</v>
      </c>
    </row>
    <row r="349" spans="1:6" x14ac:dyDescent="0.25">
      <c r="A349" s="4" t="str">
        <f>VLOOKUP(C349,Jan19_NonTransboundary!$B$2:$D$465,3,FALSE)</f>
        <v>LBR</v>
      </c>
      <c r="B349" t="s">
        <v>260</v>
      </c>
      <c r="C349" t="s">
        <v>609</v>
      </c>
      <c r="D349">
        <f>VLOOKUP(C349,Jan19_NonTransboundary!$B$2:$F$465,5,FALSE)</f>
        <v>3914.9696359999998</v>
      </c>
      <c r="E349" t="str">
        <f>IFERROR(VLOOKUP(C349,Jan19_Transboundary!$D$2:$F$58,3,FALSE),"")</f>
        <v/>
      </c>
      <c r="F349">
        <f t="shared" si="17"/>
        <v>3914.9696359999998</v>
      </c>
    </row>
    <row r="350" spans="1:6" x14ac:dyDescent="0.25">
      <c r="A350" s="4" t="str">
        <f>VLOOKUP(C350,Jan19_NonTransboundary!$B$2:$D$465,3,FALSE)</f>
        <v>LBY</v>
      </c>
      <c r="B350" t="s">
        <v>260</v>
      </c>
      <c r="C350" t="s">
        <v>610</v>
      </c>
      <c r="D350">
        <f>VLOOKUP(C350,Jan19_NonTransboundary!$B$2:$F$465,5,FALSE)</f>
        <v>3437.4761899999999</v>
      </c>
      <c r="E350" t="str">
        <f>IFERROR(VLOOKUP(C350,Jan19_Transboundary!$D$2:$F$58,3,FALSE),"")</f>
        <v/>
      </c>
      <c r="F350">
        <f t="shared" si="17"/>
        <v>3437.4761899999999</v>
      </c>
    </row>
    <row r="351" spans="1:6" x14ac:dyDescent="0.25">
      <c r="A351" s="4" t="str">
        <f>VLOOKUP(C351,Jan19_NonTransboundary!$B$2:$D$465,3,FALSE)</f>
        <v>LCA</v>
      </c>
      <c r="B351" t="s">
        <v>260</v>
      </c>
      <c r="C351" t="s">
        <v>611</v>
      </c>
      <c r="D351">
        <f>VLOOKUP(C351,Jan19_NonTransboundary!$B$2:$F$465,5,FALSE)</f>
        <v>116.65352900000001</v>
      </c>
      <c r="E351" t="str">
        <f>IFERROR(VLOOKUP(C351,Jan19_Transboundary!$D$2:$F$58,3,FALSE),"")</f>
        <v/>
      </c>
      <c r="F351">
        <f t="shared" si="17"/>
        <v>116.65352900000001</v>
      </c>
    </row>
    <row r="352" spans="1:6" x14ac:dyDescent="0.25">
      <c r="A352" s="4" t="str">
        <f>VLOOKUP(C352,Jan19_NonTransboundary!$B$2:$D$465,3,FALSE)</f>
        <v>LIE</v>
      </c>
      <c r="B352" t="s">
        <v>260</v>
      </c>
      <c r="C352" t="s">
        <v>612</v>
      </c>
      <c r="D352">
        <f>VLOOKUP(C352,Jan19_NonTransboundary!$B$2:$F$465,5,FALSE)</f>
        <v>70.479380000000006</v>
      </c>
      <c r="E352" t="str">
        <f>IFERROR(VLOOKUP(C352,Jan19_Transboundary!$D$2:$F$58,3,FALSE),"")</f>
        <v/>
      </c>
      <c r="F352">
        <f t="shared" si="17"/>
        <v>70.479380000000006</v>
      </c>
    </row>
    <row r="353" spans="1:6" x14ac:dyDescent="0.25">
      <c r="A353" s="4" t="str">
        <f>VLOOKUP(C353,Jan19_NonTransboundary!$B$2:$D$465,3,FALSE)</f>
        <v>LKA</v>
      </c>
      <c r="B353" t="s">
        <v>260</v>
      </c>
      <c r="C353" t="s">
        <v>613</v>
      </c>
      <c r="D353">
        <f>VLOOKUP(C353,Jan19_NonTransboundary!$B$2:$F$465,5,FALSE)</f>
        <v>19897.498822000001</v>
      </c>
      <c r="E353" t="str">
        <f>IFERROR(VLOOKUP(C353,Jan19_Transboundary!$D$2:$F$58,3,FALSE),"")</f>
        <v/>
      </c>
      <c r="F353">
        <f t="shared" si="17"/>
        <v>19897.498822000001</v>
      </c>
    </row>
    <row r="354" spans="1:6" x14ac:dyDescent="0.25">
      <c r="A354" s="4" t="str">
        <f>VLOOKUP(C354,Jan19_NonTransboundary!$B$2:$D$465,3,FALSE)</f>
        <v>LSO</v>
      </c>
      <c r="B354" t="s">
        <v>260</v>
      </c>
      <c r="C354" t="s">
        <v>614</v>
      </c>
      <c r="D354">
        <f>VLOOKUP(C354,Jan19_NonTransboundary!$B$2:$F$465,5,FALSE)</f>
        <v>74.099656999999993</v>
      </c>
      <c r="E354">
        <f>IFERROR(VLOOKUP(C354,Jan19_Transboundary!$D$2:$F$58,3,FALSE),"")</f>
        <v>5.6107690000000003</v>
      </c>
      <c r="F354">
        <f t="shared" si="17"/>
        <v>79.710425999999998</v>
      </c>
    </row>
    <row r="355" spans="1:6" x14ac:dyDescent="0.25">
      <c r="A355" s="4" t="str">
        <f>VLOOKUP(C355,Jan19_NonTransboundary!$B$2:$D$465,3,FALSE)</f>
        <v>LTU</v>
      </c>
      <c r="B355" t="s">
        <v>260</v>
      </c>
      <c r="C355" t="s">
        <v>615</v>
      </c>
      <c r="D355">
        <f>VLOOKUP(C355,Jan19_NonTransboundary!$B$2:$F$465,5,FALSE)</f>
        <v>11013.35175</v>
      </c>
      <c r="E355" t="str">
        <f>IFERROR(VLOOKUP(C355,Jan19_Transboundary!$D$2:$F$58,3,FALSE),"")</f>
        <v/>
      </c>
      <c r="F355">
        <f t="shared" si="17"/>
        <v>11013.35175</v>
      </c>
    </row>
    <row r="356" spans="1:6" x14ac:dyDescent="0.25">
      <c r="A356" s="4" t="str">
        <f>VLOOKUP(C356,Jan19_NonTransboundary!$B$2:$D$465,3,FALSE)</f>
        <v>LUX</v>
      </c>
      <c r="B356" t="s">
        <v>260</v>
      </c>
      <c r="C356" t="s">
        <v>616</v>
      </c>
      <c r="D356">
        <f>VLOOKUP(C356,Jan19_NonTransboundary!$B$2:$F$465,5,FALSE)</f>
        <v>1332.387111</v>
      </c>
      <c r="E356" t="str">
        <f>IFERROR(VLOOKUP(C356,Jan19_Transboundary!$D$2:$F$58,3,FALSE),"")</f>
        <v/>
      </c>
      <c r="F356">
        <f t="shared" si="17"/>
        <v>1332.387111</v>
      </c>
    </row>
    <row r="357" spans="1:6" x14ac:dyDescent="0.25">
      <c r="A357" s="4" t="str">
        <f>VLOOKUP(C357,Jan19_NonTransboundary!$B$2:$D$465,3,FALSE)</f>
        <v>LVA</v>
      </c>
      <c r="B357" t="s">
        <v>260</v>
      </c>
      <c r="C357" t="s">
        <v>617</v>
      </c>
      <c r="D357">
        <f>VLOOKUP(C357,Jan19_NonTransboundary!$B$2:$F$465,5,FALSE)</f>
        <v>11720.846658</v>
      </c>
      <c r="E357" t="str">
        <f>IFERROR(VLOOKUP(C357,Jan19_Transboundary!$D$2:$F$58,3,FALSE),"")</f>
        <v/>
      </c>
      <c r="F357">
        <f t="shared" si="17"/>
        <v>11720.846658</v>
      </c>
    </row>
    <row r="358" spans="1:6" x14ac:dyDescent="0.25">
      <c r="A358" s="4" t="str">
        <f>VLOOKUP(C358,Jan19_NonTransboundary!$B$2:$D$465,3,FALSE)</f>
        <v>MAF</v>
      </c>
      <c r="B358" t="s">
        <v>260</v>
      </c>
      <c r="C358" t="s">
        <v>618</v>
      </c>
      <c r="D358">
        <f>VLOOKUP(C358,Jan19_NonTransboundary!$B$2:$F$465,5,FALSE)</f>
        <v>5.383553</v>
      </c>
      <c r="E358">
        <f>IFERROR(VLOOKUP(C358,Jan19_Transboundary!$D$2:$F$58,3,FALSE),"")</f>
        <v>2.225514</v>
      </c>
      <c r="F358">
        <f t="shared" si="17"/>
        <v>7.6090669999999996</v>
      </c>
    </row>
    <row r="359" spans="1:6" x14ac:dyDescent="0.25">
      <c r="A359" s="4" t="str">
        <f>VLOOKUP(C359,Jan19_NonTransboundary!$B$2:$D$465,3,FALSE)</f>
        <v>MAR</v>
      </c>
      <c r="B359" t="s">
        <v>260</v>
      </c>
      <c r="C359" t="s">
        <v>619</v>
      </c>
      <c r="D359">
        <f>VLOOKUP(C359,Jan19_NonTransboundary!$B$2:$F$465,5,FALSE)</f>
        <v>125351.161974</v>
      </c>
      <c r="E359" t="str">
        <f>IFERROR(VLOOKUP(C359,Jan19_Transboundary!$D$2:$F$58,3,FALSE),"")</f>
        <v/>
      </c>
      <c r="F359">
        <f t="shared" si="17"/>
        <v>125351.161974</v>
      </c>
    </row>
    <row r="360" spans="1:6" x14ac:dyDescent="0.25">
      <c r="A360" s="4" t="str">
        <f>VLOOKUP(C360,Jan19_NonTransboundary!$B$2:$D$465,3,FALSE)</f>
        <v>MCO</v>
      </c>
      <c r="B360" t="s">
        <v>260</v>
      </c>
      <c r="C360" t="s">
        <v>620</v>
      </c>
      <c r="D360">
        <f>VLOOKUP(C360,Jan19_NonTransboundary!$B$2:$F$465,5,FALSE)</f>
        <v>0.36649700000000002</v>
      </c>
      <c r="E360">
        <f>IFERROR(VLOOKUP(C360,Jan19_Transboundary!$D$2:$F$58,3,FALSE),"")</f>
        <v>0.16239100000000001</v>
      </c>
      <c r="F360">
        <f t="shared" si="17"/>
        <v>0.52888800000000002</v>
      </c>
    </row>
    <row r="361" spans="1:6" x14ac:dyDescent="0.25">
      <c r="A361" s="4" t="str">
        <f>VLOOKUP(C361,Jan19_NonTransboundary!$B$2:$D$465,3,FALSE)</f>
        <v>MDA</v>
      </c>
      <c r="B361" t="s">
        <v>260</v>
      </c>
      <c r="C361" t="s">
        <v>621</v>
      </c>
      <c r="D361">
        <f>VLOOKUP(C361,Jan19_NonTransboundary!$B$2:$F$465,5,FALSE)</f>
        <v>1409.6776580000001</v>
      </c>
      <c r="E361" t="str">
        <f>IFERROR(VLOOKUP(C361,Jan19_Transboundary!$D$2:$F$58,3,FALSE),"")</f>
        <v/>
      </c>
      <c r="F361">
        <f t="shared" si="17"/>
        <v>1409.6776580000001</v>
      </c>
    </row>
    <row r="362" spans="1:6" x14ac:dyDescent="0.25">
      <c r="A362" s="4" t="str">
        <f>VLOOKUP(C362,Jan19_NonTransboundary!$B$2:$D$465,3,FALSE)</f>
        <v>MDG</v>
      </c>
      <c r="B362" t="s">
        <v>260</v>
      </c>
      <c r="C362" t="s">
        <v>622</v>
      </c>
      <c r="D362">
        <f>VLOOKUP(C362,Jan19_NonTransboundary!$B$2:$F$465,5,FALSE)</f>
        <v>33242.035770000002</v>
      </c>
      <c r="E362" t="str">
        <f>IFERROR(VLOOKUP(C362,Jan19_Transboundary!$D$2:$F$58,3,FALSE),"")</f>
        <v/>
      </c>
      <c r="F362">
        <f t="shared" si="17"/>
        <v>33242.035770000002</v>
      </c>
    </row>
    <row r="363" spans="1:6" x14ac:dyDescent="0.25">
      <c r="A363" s="4" t="str">
        <f>VLOOKUP(C363,Jan19_NonTransboundary!$B$2:$D$465,3,FALSE)</f>
        <v>MDV</v>
      </c>
      <c r="B363" t="s">
        <v>260</v>
      </c>
      <c r="C363" t="s">
        <v>623</v>
      </c>
      <c r="D363">
        <f>VLOOKUP(C363,Jan19_NonTransboundary!$B$2:$F$465,5,FALSE)</f>
        <v>3.6837270000000002</v>
      </c>
      <c r="E363" t="str">
        <f>IFERROR(VLOOKUP(C363,Jan19_Transboundary!$D$2:$F$58,3,FALSE),"")</f>
        <v/>
      </c>
      <c r="F363">
        <f t="shared" si="17"/>
        <v>3.6837270000000002</v>
      </c>
    </row>
    <row r="364" spans="1:6" x14ac:dyDescent="0.25">
      <c r="A364" s="4" t="str">
        <f>VLOOKUP(C364,Jan19_NonTransboundary!$B$2:$D$465,3,FALSE)</f>
        <v>MEX</v>
      </c>
      <c r="B364" t="s">
        <v>260</v>
      </c>
      <c r="C364" t="s">
        <v>624</v>
      </c>
      <c r="D364">
        <f>VLOOKUP(C364,Jan19_NonTransboundary!$B$2:$F$465,5,FALSE)</f>
        <v>284177.22995900002</v>
      </c>
      <c r="E364" t="str">
        <f>IFERROR(VLOOKUP(C364,Jan19_Transboundary!$D$2:$F$58,3,FALSE),"")</f>
        <v/>
      </c>
      <c r="F364">
        <f t="shared" si="17"/>
        <v>284177.22995900002</v>
      </c>
    </row>
    <row r="365" spans="1:6" x14ac:dyDescent="0.25">
      <c r="A365" s="4" t="str">
        <f>VLOOKUP(C365,Jan19_NonTransboundary!$B$2:$D$465,3,FALSE)</f>
        <v>MHL</v>
      </c>
      <c r="B365" t="s">
        <v>260</v>
      </c>
      <c r="C365" t="s">
        <v>625</v>
      </c>
      <c r="D365">
        <f>VLOOKUP(C365,Jan19_NonTransboundary!$B$2:$F$465,5,FALSE)</f>
        <v>33.593736999999997</v>
      </c>
      <c r="E365" t="str">
        <f>IFERROR(VLOOKUP(C365,Jan19_Transboundary!$D$2:$F$58,3,FALSE),"")</f>
        <v/>
      </c>
      <c r="F365">
        <f t="shared" si="17"/>
        <v>33.593736999999997</v>
      </c>
    </row>
    <row r="366" spans="1:6" x14ac:dyDescent="0.25">
      <c r="A366" s="4" t="str">
        <f>VLOOKUP(C366,Jan19_NonTransboundary!$B$2:$D$465,3,FALSE)</f>
        <v>MKD</v>
      </c>
      <c r="B366" t="s">
        <v>260</v>
      </c>
      <c r="C366" t="s">
        <v>626</v>
      </c>
      <c r="D366">
        <f>VLOOKUP(C366,Jan19_NonTransboundary!$B$2:$F$465,5,FALSE)</f>
        <v>2686.9598110000002</v>
      </c>
      <c r="E366" t="str">
        <f>IFERROR(VLOOKUP(C366,Jan19_Transboundary!$D$2:$F$58,3,FALSE),"")</f>
        <v/>
      </c>
      <c r="F366">
        <f t="shared" si="17"/>
        <v>2686.9598110000002</v>
      </c>
    </row>
    <row r="367" spans="1:6" x14ac:dyDescent="0.25">
      <c r="A367" s="4" t="str">
        <f>VLOOKUP(C367,Jan19_NonTransboundary!$B$2:$D$465,3,FALSE)</f>
        <v>MLI</v>
      </c>
      <c r="B367" t="s">
        <v>260</v>
      </c>
      <c r="C367" t="s">
        <v>627</v>
      </c>
      <c r="D367">
        <f>VLOOKUP(C367,Jan19_NonTransboundary!$B$2:$F$465,5,FALSE)</f>
        <v>103445.33570700001</v>
      </c>
      <c r="E367" t="str">
        <f>IFERROR(VLOOKUP(C367,Jan19_Transboundary!$D$2:$F$58,3,FALSE),"")</f>
        <v/>
      </c>
      <c r="F367">
        <f t="shared" si="17"/>
        <v>103445.33570700001</v>
      </c>
    </row>
    <row r="368" spans="1:6" x14ac:dyDescent="0.25">
      <c r="A368" s="4" t="str">
        <f>VLOOKUP(C368,Jan19_NonTransboundary!$B$2:$D$465,3,FALSE)</f>
        <v>MLT</v>
      </c>
      <c r="B368" t="s">
        <v>260</v>
      </c>
      <c r="C368" t="s">
        <v>628</v>
      </c>
      <c r="D368">
        <f>VLOOKUP(C368,Jan19_NonTransboundary!$B$2:$F$465,5,FALSE)</f>
        <v>98.095343999999997</v>
      </c>
      <c r="E368" t="str">
        <f>IFERROR(VLOOKUP(C368,Jan19_Transboundary!$D$2:$F$58,3,FALSE),"")</f>
        <v/>
      </c>
      <c r="F368">
        <f t="shared" si="17"/>
        <v>98.095343999999997</v>
      </c>
    </row>
    <row r="369" spans="1:6" x14ac:dyDescent="0.25">
      <c r="A369" s="4" t="str">
        <f>VLOOKUP(C369,Jan19_NonTransboundary!$B$2:$D$465,3,FALSE)</f>
        <v>MMR</v>
      </c>
      <c r="B369" t="s">
        <v>260</v>
      </c>
      <c r="C369" t="s">
        <v>629</v>
      </c>
      <c r="D369">
        <f>VLOOKUP(C369,Jan19_NonTransboundary!$B$2:$F$465,5,FALSE)</f>
        <v>42878.158298000002</v>
      </c>
      <c r="E369" t="str">
        <f>IFERROR(VLOOKUP(C369,Jan19_Transboundary!$D$2:$F$58,3,FALSE),"")</f>
        <v/>
      </c>
      <c r="F369">
        <f t="shared" si="17"/>
        <v>42878.158298000002</v>
      </c>
    </row>
    <row r="370" spans="1:6" x14ac:dyDescent="0.25">
      <c r="A370" s="4" t="str">
        <f>VLOOKUP(C370,Jan19_NonTransboundary!$B$2:$D$465,3,FALSE)</f>
        <v>MNE</v>
      </c>
      <c r="B370" t="s">
        <v>260</v>
      </c>
      <c r="C370" t="s">
        <v>630</v>
      </c>
      <c r="D370">
        <f>VLOOKUP(C370,Jan19_NonTransboundary!$B$2:$F$465,5,FALSE)</f>
        <v>1456.773171</v>
      </c>
      <c r="E370" t="str">
        <f>IFERROR(VLOOKUP(C370,Jan19_Transboundary!$D$2:$F$58,3,FALSE),"")</f>
        <v/>
      </c>
      <c r="F370">
        <f t="shared" si="17"/>
        <v>1456.773171</v>
      </c>
    </row>
    <row r="371" spans="1:6" x14ac:dyDescent="0.25">
      <c r="A371" s="4" t="str">
        <f>VLOOKUP(C371,Jan19_NonTransboundary!$B$2:$D$465,3,FALSE)</f>
        <v>MNG</v>
      </c>
      <c r="B371" t="s">
        <v>260</v>
      </c>
      <c r="C371" t="s">
        <v>631</v>
      </c>
      <c r="D371">
        <f>VLOOKUP(C371,Jan19_NonTransboundary!$B$2:$F$465,5,FALSE)</f>
        <v>271136.74729799997</v>
      </c>
      <c r="E371">
        <f>IFERROR(VLOOKUP(C371,Jan19_Transboundary!$D$2:$F$58,3,FALSE),"")</f>
        <v>6238.5741520000001</v>
      </c>
      <c r="F371">
        <f t="shared" si="17"/>
        <v>277375.32144999999</v>
      </c>
    </row>
    <row r="372" spans="1:6" x14ac:dyDescent="0.25">
      <c r="A372" s="4" t="str">
        <f>VLOOKUP(C372,Jan19_NonTransboundary!$B$2:$D$465,3,FALSE)</f>
        <v>MNP</v>
      </c>
      <c r="B372" t="s">
        <v>260</v>
      </c>
      <c r="C372" t="s">
        <v>632</v>
      </c>
      <c r="D372">
        <f>VLOOKUP(C372,Jan19_NonTransboundary!$B$2:$F$465,5,FALSE)</f>
        <v>38.441125999999997</v>
      </c>
      <c r="E372" t="str">
        <f>IFERROR(VLOOKUP(C372,Jan19_Transboundary!$D$2:$F$58,3,FALSE),"")</f>
        <v/>
      </c>
      <c r="F372">
        <f t="shared" si="17"/>
        <v>38.441125999999997</v>
      </c>
    </row>
    <row r="373" spans="1:6" x14ac:dyDescent="0.25">
      <c r="A373" s="4" t="str">
        <f>VLOOKUP(C373,Jan19_NonTransboundary!$B$2:$D$465,3,FALSE)</f>
        <v>MOZ</v>
      </c>
      <c r="B373" t="s">
        <v>260</v>
      </c>
      <c r="C373" t="s">
        <v>633</v>
      </c>
      <c r="D373">
        <f>VLOOKUP(C373,Jan19_NonTransboundary!$B$2:$F$465,5,FALSE)</f>
        <v>170662.35507600001</v>
      </c>
      <c r="E373" t="str">
        <f>IFERROR(VLOOKUP(C373,Jan19_Transboundary!$D$2:$F$58,3,FALSE),"")</f>
        <v/>
      </c>
      <c r="F373">
        <f t="shared" si="17"/>
        <v>170662.35507600001</v>
      </c>
    </row>
    <row r="374" spans="1:6" x14ac:dyDescent="0.25">
      <c r="A374" s="4" t="str">
        <f>VLOOKUP(C374,Jan19_NonTransboundary!$B$2:$D$465,3,FALSE)</f>
        <v>MRT</v>
      </c>
      <c r="B374" t="s">
        <v>260</v>
      </c>
      <c r="C374" t="s">
        <v>634</v>
      </c>
      <c r="D374">
        <f>VLOOKUP(C374,Jan19_NonTransboundary!$B$2:$F$465,5,FALSE)</f>
        <v>6507.9259679999996</v>
      </c>
      <c r="E374" t="str">
        <f>IFERROR(VLOOKUP(C374,Jan19_Transboundary!$D$2:$F$58,3,FALSE),"")</f>
        <v/>
      </c>
      <c r="F374">
        <f t="shared" si="17"/>
        <v>6507.9259679999996</v>
      </c>
    </row>
    <row r="375" spans="1:6" x14ac:dyDescent="0.25">
      <c r="A375" s="4" t="str">
        <f>VLOOKUP(C375,Jan19_NonTransboundary!$B$2:$D$465,3,FALSE)</f>
        <v>MSR</v>
      </c>
      <c r="B375" t="s">
        <v>260</v>
      </c>
      <c r="C375" t="s">
        <v>635</v>
      </c>
      <c r="D375">
        <f>VLOOKUP(C375,Jan19_NonTransboundary!$B$2:$F$465,5,FALSE)</f>
        <v>11.182345</v>
      </c>
      <c r="E375" t="str">
        <f>IFERROR(VLOOKUP(C375,Jan19_Transboundary!$D$2:$F$58,3,FALSE),"")</f>
        <v/>
      </c>
      <c r="F375">
        <f t="shared" si="17"/>
        <v>11.182345</v>
      </c>
    </row>
    <row r="376" spans="1:6" x14ac:dyDescent="0.25">
      <c r="A376" s="4" t="str">
        <f>VLOOKUP(C376,Jan19_NonTransboundary!$B$2:$D$465,3,FALSE)</f>
        <v>MTQ</v>
      </c>
      <c r="B376" t="s">
        <v>260</v>
      </c>
      <c r="C376" t="s">
        <v>636</v>
      </c>
      <c r="D376">
        <f>VLOOKUP(C376,Jan19_NonTransboundary!$B$2:$F$465,5,FALSE)</f>
        <v>1280.736339</v>
      </c>
      <c r="E376" t="str">
        <f>IFERROR(VLOOKUP(C376,Jan19_Transboundary!$D$2:$F$58,3,FALSE),"")</f>
        <v/>
      </c>
      <c r="F376">
        <f t="shared" si="17"/>
        <v>1280.736339</v>
      </c>
    </row>
    <row r="377" spans="1:6" x14ac:dyDescent="0.25">
      <c r="A377" s="4" t="str">
        <f>VLOOKUP(C377,Jan19_NonTransboundary!$B$2:$D$465,3,FALSE)</f>
        <v>MUS</v>
      </c>
      <c r="B377" t="s">
        <v>260</v>
      </c>
      <c r="C377" t="s">
        <v>637</v>
      </c>
      <c r="D377">
        <f>VLOOKUP(C377,Jan19_NonTransboundary!$B$2:$F$465,5,FALSE)</f>
        <v>97.460297999999995</v>
      </c>
      <c r="E377" t="str">
        <f>IFERROR(VLOOKUP(C377,Jan19_Transboundary!$D$2:$F$58,3,FALSE),"")</f>
        <v/>
      </c>
      <c r="F377">
        <f t="shared" si="17"/>
        <v>97.460297999999995</v>
      </c>
    </row>
    <row r="378" spans="1:6" x14ac:dyDescent="0.25">
      <c r="A378" s="4" t="str">
        <f>VLOOKUP(C378,Jan19_NonTransboundary!$B$2:$D$465,3,FALSE)</f>
        <v>MWI</v>
      </c>
      <c r="B378" t="s">
        <v>260</v>
      </c>
      <c r="C378" t="s">
        <v>638</v>
      </c>
      <c r="D378">
        <f>VLOOKUP(C378,Jan19_NonTransboundary!$B$2:$F$465,5,FALSE)</f>
        <v>27190.406212000002</v>
      </c>
      <c r="E378" t="str">
        <f>IFERROR(VLOOKUP(C378,Jan19_Transboundary!$D$2:$F$58,3,FALSE),"")</f>
        <v/>
      </c>
      <c r="F378">
        <f t="shared" si="17"/>
        <v>27190.406212000002</v>
      </c>
    </row>
    <row r="379" spans="1:6" x14ac:dyDescent="0.25">
      <c r="A379" s="4" t="str">
        <f>VLOOKUP(C379,Jan19_NonTransboundary!$B$2:$D$465,3,FALSE)</f>
        <v>MYS</v>
      </c>
      <c r="B379" t="s">
        <v>260</v>
      </c>
      <c r="C379" t="s">
        <v>639</v>
      </c>
      <c r="D379">
        <f>VLOOKUP(C379,Jan19_NonTransboundary!$B$2:$F$465,5,FALSE)</f>
        <v>63418.885274</v>
      </c>
      <c r="E379" t="str">
        <f>IFERROR(VLOOKUP(C379,Jan19_Transboundary!$D$2:$F$58,3,FALSE),"")</f>
        <v/>
      </c>
      <c r="F379">
        <f t="shared" si="17"/>
        <v>63418.885274</v>
      </c>
    </row>
    <row r="380" spans="1:6" x14ac:dyDescent="0.25">
      <c r="A380" s="4" t="str">
        <f>VLOOKUP(C380,Jan19_NonTransboundary!$B$2:$D$465,3,FALSE)</f>
        <v>MYT</v>
      </c>
      <c r="B380" t="s">
        <v>260</v>
      </c>
      <c r="C380" t="s">
        <v>640</v>
      </c>
      <c r="D380">
        <f>VLOOKUP(C380,Jan19_NonTransboundary!$B$2:$F$465,5,FALSE)</f>
        <v>44.436014</v>
      </c>
      <c r="E380" t="str">
        <f>IFERROR(VLOOKUP(C380,Jan19_Transboundary!$D$2:$F$58,3,FALSE),"")</f>
        <v/>
      </c>
      <c r="F380">
        <f t="shared" si="17"/>
        <v>44.436014</v>
      </c>
    </row>
    <row r="381" spans="1:6" x14ac:dyDescent="0.25">
      <c r="A381" s="4" t="str">
        <f>VLOOKUP(C381,Jan19_NonTransboundary!$B$2:$D$465,3,FALSE)</f>
        <v>NAM</v>
      </c>
      <c r="B381" t="s">
        <v>260</v>
      </c>
      <c r="C381" t="s">
        <v>641</v>
      </c>
      <c r="D381">
        <f>VLOOKUP(C381,Jan19_NonTransboundary!$B$2:$F$465,5,FALSE)</f>
        <v>313527.55870499997</v>
      </c>
      <c r="E381" t="str">
        <f>IFERROR(VLOOKUP(C381,Jan19_Transboundary!$D$2:$F$58,3,FALSE),"")</f>
        <v/>
      </c>
      <c r="F381">
        <f t="shared" si="17"/>
        <v>313527.55870499997</v>
      </c>
    </row>
    <row r="382" spans="1:6" x14ac:dyDescent="0.25">
      <c r="A382" s="4" t="str">
        <f>VLOOKUP(C382,Jan19_NonTransboundary!$B$2:$D$465,3,FALSE)</f>
        <v>NCL</v>
      </c>
      <c r="B382" t="s">
        <v>260</v>
      </c>
      <c r="C382" t="s">
        <v>642</v>
      </c>
      <c r="D382">
        <f>VLOOKUP(C382,Jan19_NonTransboundary!$B$2:$F$465,5,FALSE)</f>
        <v>10413.519002999999</v>
      </c>
      <c r="E382" t="str">
        <f>IFERROR(VLOOKUP(C382,Jan19_Transboundary!$D$2:$F$58,3,FALSE),"")</f>
        <v/>
      </c>
      <c r="F382">
        <f t="shared" si="17"/>
        <v>10413.519002999999</v>
      </c>
    </row>
    <row r="383" spans="1:6" x14ac:dyDescent="0.25">
      <c r="A383" s="4" t="str">
        <f>VLOOKUP(C383,Jan19_NonTransboundary!$B$2:$D$465,3,FALSE)</f>
        <v>NER</v>
      </c>
      <c r="B383" t="s">
        <v>260</v>
      </c>
      <c r="C383" t="s">
        <v>643</v>
      </c>
      <c r="D383">
        <f>VLOOKUP(C383,Jan19_NonTransboundary!$B$2:$F$465,5,FALSE)</f>
        <v>206105.42936899999</v>
      </c>
      <c r="E383" t="str">
        <f>IFERROR(VLOOKUP(C383,Jan19_Transboundary!$D$2:$F$58,3,FALSE),"")</f>
        <v/>
      </c>
      <c r="F383">
        <f t="shared" si="17"/>
        <v>206105.42936899999</v>
      </c>
    </row>
    <row r="384" spans="1:6" x14ac:dyDescent="0.25">
      <c r="A384" s="4" t="str">
        <f>VLOOKUP(C384,Jan19_NonTransboundary!$B$2:$D$465,3,FALSE)</f>
        <v>NFK</v>
      </c>
      <c r="B384" t="s">
        <v>260</v>
      </c>
      <c r="C384" t="s">
        <v>644</v>
      </c>
      <c r="D384">
        <f>VLOOKUP(C384,Jan19_NonTransboundary!$B$2:$F$465,5,FALSE)</f>
        <v>19.957518</v>
      </c>
      <c r="E384" t="str">
        <f>IFERROR(VLOOKUP(C384,Jan19_Transboundary!$D$2:$F$58,3,FALSE),"")</f>
        <v/>
      </c>
      <c r="F384">
        <f t="shared" si="17"/>
        <v>19.957518</v>
      </c>
    </row>
    <row r="385" spans="1:6" x14ac:dyDescent="0.25">
      <c r="A385" s="4" t="str">
        <f>VLOOKUP(C385,Jan19_NonTransboundary!$B$2:$D$465,3,FALSE)</f>
        <v>NGA</v>
      </c>
      <c r="B385" t="s">
        <v>260</v>
      </c>
      <c r="C385" t="s">
        <v>645</v>
      </c>
      <c r="D385">
        <f>VLOOKUP(C385,Jan19_NonTransboundary!$B$2:$F$465,5,FALSE)</f>
        <v>127359.03660399999</v>
      </c>
      <c r="E385" t="str">
        <f>IFERROR(VLOOKUP(C385,Jan19_Transboundary!$D$2:$F$58,3,FALSE),"")</f>
        <v/>
      </c>
      <c r="F385">
        <f t="shared" si="17"/>
        <v>127359.03660399999</v>
      </c>
    </row>
    <row r="386" spans="1:6" x14ac:dyDescent="0.25">
      <c r="A386" s="4" t="str">
        <f>VLOOKUP(C386,Jan19_NonTransboundary!$B$2:$D$465,3,FALSE)</f>
        <v>NIC</v>
      </c>
      <c r="B386" t="s">
        <v>260</v>
      </c>
      <c r="C386" t="s">
        <v>646</v>
      </c>
      <c r="D386">
        <f>VLOOKUP(C386,Jan19_NonTransboundary!$B$2:$F$465,5,FALSE)</f>
        <v>48104.127519000001</v>
      </c>
      <c r="E386" t="str">
        <f>IFERROR(VLOOKUP(C386,Jan19_Transboundary!$D$2:$F$58,3,FALSE),"")</f>
        <v/>
      </c>
      <c r="F386">
        <f t="shared" si="17"/>
        <v>48104.127519000001</v>
      </c>
    </row>
    <row r="387" spans="1:6" x14ac:dyDescent="0.25">
      <c r="A387" s="4" t="str">
        <f>VLOOKUP(C387,Jan19_NonTransboundary!$B$2:$D$465,3,FALSE)</f>
        <v>NIU</v>
      </c>
      <c r="B387" t="s">
        <v>260</v>
      </c>
      <c r="C387" t="s">
        <v>647</v>
      </c>
      <c r="D387">
        <f>VLOOKUP(C387,Jan19_NonTransboundary!$B$2:$F$465,5,FALSE)</f>
        <v>53.434437000000003</v>
      </c>
      <c r="E387" t="str">
        <f>IFERROR(VLOOKUP(C387,Jan19_Transboundary!$D$2:$F$58,3,FALSE),"")</f>
        <v/>
      </c>
      <c r="F387">
        <f t="shared" ref="F387:F450" si="18">SUM(D387:E387)</f>
        <v>53.434437000000003</v>
      </c>
    </row>
    <row r="388" spans="1:6" x14ac:dyDescent="0.25">
      <c r="A388" s="4" t="str">
        <f>VLOOKUP(C388,Jan19_NonTransboundary!$B$2:$D$465,3,FALSE)</f>
        <v>NLD</v>
      </c>
      <c r="B388" t="s">
        <v>260</v>
      </c>
      <c r="C388" t="s">
        <v>648</v>
      </c>
      <c r="D388">
        <f>VLOOKUP(C388,Jan19_NonTransboundary!$B$2:$F$465,5,FALSE)</f>
        <v>3958.0848390000001</v>
      </c>
      <c r="E388">
        <f>IFERROR(VLOOKUP(C388,Jan19_Transboundary!$D$2:$F$58,3,FALSE),"")</f>
        <v>0.3402</v>
      </c>
      <c r="F388">
        <f t="shared" si="18"/>
        <v>3958.4250390000002</v>
      </c>
    </row>
    <row r="389" spans="1:6" x14ac:dyDescent="0.25">
      <c r="A389" s="4" t="str">
        <f>VLOOKUP(C389,Jan19_NonTransboundary!$B$2:$D$465,3,FALSE)</f>
        <v>NOR</v>
      </c>
      <c r="B389" t="s">
        <v>260</v>
      </c>
      <c r="C389" t="s">
        <v>649</v>
      </c>
      <c r="D389">
        <f>VLOOKUP(C389,Jan19_NonTransboundary!$B$2:$F$465,5,FALSE)</f>
        <v>55973.865573000003</v>
      </c>
      <c r="E389" t="str">
        <f>IFERROR(VLOOKUP(C389,Jan19_Transboundary!$D$2:$F$58,3,FALSE),"")</f>
        <v/>
      </c>
      <c r="F389">
        <f t="shared" si="18"/>
        <v>55973.865573000003</v>
      </c>
    </row>
    <row r="390" spans="1:6" x14ac:dyDescent="0.25">
      <c r="A390" s="4" t="str">
        <f>VLOOKUP(C390,Jan19_NonTransboundary!$B$2:$D$465,3,FALSE)</f>
        <v>NPL</v>
      </c>
      <c r="B390" t="s">
        <v>260</v>
      </c>
      <c r="C390" t="s">
        <v>650</v>
      </c>
      <c r="D390">
        <f>VLOOKUP(C390,Jan19_NonTransboundary!$B$2:$F$465,5,FALSE)</f>
        <v>34897.918445000003</v>
      </c>
      <c r="E390" t="str">
        <f>IFERROR(VLOOKUP(C390,Jan19_Transboundary!$D$2:$F$58,3,FALSE),"")</f>
        <v/>
      </c>
      <c r="F390">
        <f t="shared" si="18"/>
        <v>34897.918445000003</v>
      </c>
    </row>
    <row r="391" spans="1:6" x14ac:dyDescent="0.25">
      <c r="A391" s="4" t="str">
        <f>VLOOKUP(C391,Jan19_NonTransboundary!$B$2:$D$465,3,FALSE)</f>
        <v>NZL</v>
      </c>
      <c r="B391" t="s">
        <v>260</v>
      </c>
      <c r="C391" t="s">
        <v>651</v>
      </c>
      <c r="D391">
        <f>VLOOKUP(C391,Jan19_NonTransboundary!$B$2:$F$465,5,FALSE)</f>
        <v>88464.412058999995</v>
      </c>
      <c r="E391" t="str">
        <f>IFERROR(VLOOKUP(C391,Jan19_Transboundary!$D$2:$F$58,3,FALSE),"")</f>
        <v/>
      </c>
      <c r="F391">
        <f t="shared" si="18"/>
        <v>88464.412058999995</v>
      </c>
    </row>
    <row r="392" spans="1:6" x14ac:dyDescent="0.25">
      <c r="A392" s="4" t="str">
        <f>VLOOKUP(C392,Jan19_NonTransboundary!$B$2:$D$465,3,FALSE)</f>
        <v>OMN</v>
      </c>
      <c r="B392" t="s">
        <v>260</v>
      </c>
      <c r="C392" t="s">
        <v>652</v>
      </c>
      <c r="D392">
        <f>VLOOKUP(C392,Jan19_NonTransboundary!$B$2:$F$465,5,FALSE)</f>
        <v>7985.0357379999996</v>
      </c>
      <c r="E392" t="str">
        <f>IFERROR(VLOOKUP(C392,Jan19_Transboundary!$D$2:$F$58,3,FALSE),"")</f>
        <v/>
      </c>
      <c r="F392">
        <f t="shared" si="18"/>
        <v>7985.0357379999996</v>
      </c>
    </row>
    <row r="393" spans="1:6" x14ac:dyDescent="0.25">
      <c r="A393" s="4" t="str">
        <f>VLOOKUP(C393,Jan19_NonTransboundary!$B$2:$D$465,3,FALSE)</f>
        <v>PAK</v>
      </c>
      <c r="B393" t="s">
        <v>260</v>
      </c>
      <c r="C393" t="s">
        <v>653</v>
      </c>
      <c r="D393">
        <f>VLOOKUP(C393,Jan19_NonTransboundary!$B$2:$F$465,5,FALSE)</f>
        <v>98288.079765999995</v>
      </c>
      <c r="E393" t="str">
        <f>IFERROR(VLOOKUP(C393,Jan19_Transboundary!$D$2:$F$58,3,FALSE),"")</f>
        <v/>
      </c>
      <c r="F393">
        <f t="shared" si="18"/>
        <v>98288.079765999995</v>
      </c>
    </row>
    <row r="394" spans="1:6" x14ac:dyDescent="0.25">
      <c r="A394" s="4" t="str">
        <f>VLOOKUP(C394,Jan19_NonTransboundary!$B$2:$D$465,3,FALSE)</f>
        <v>PAN</v>
      </c>
      <c r="B394" t="s">
        <v>260</v>
      </c>
      <c r="C394" t="s">
        <v>654</v>
      </c>
      <c r="D394">
        <f>VLOOKUP(C394,Jan19_NonTransboundary!$B$2:$F$465,5,FALSE)</f>
        <v>15763.294032</v>
      </c>
      <c r="E394">
        <f>IFERROR(VLOOKUP(C394,Jan19_Transboundary!$D$2:$F$58,3,FALSE),"")</f>
        <v>9.6114119999999996</v>
      </c>
      <c r="F394">
        <f t="shared" si="18"/>
        <v>15772.905444</v>
      </c>
    </row>
    <row r="395" spans="1:6" x14ac:dyDescent="0.25">
      <c r="A395" s="4" t="str">
        <f>VLOOKUP(C395,Jan19_NonTransboundary!$B$2:$D$465,3,FALSE)</f>
        <v>PCN</v>
      </c>
      <c r="B395" t="s">
        <v>260</v>
      </c>
      <c r="C395" t="s">
        <v>655</v>
      </c>
      <c r="D395">
        <f>VLOOKUP(C395,Jan19_NonTransboundary!$B$2:$F$465,5,FALSE)</f>
        <v>37.035908999999997</v>
      </c>
      <c r="E395" t="str">
        <f>IFERROR(VLOOKUP(C395,Jan19_Transboundary!$D$2:$F$58,3,FALSE),"")</f>
        <v/>
      </c>
      <c r="F395">
        <f t="shared" si="18"/>
        <v>37.035908999999997</v>
      </c>
    </row>
    <row r="396" spans="1:6" x14ac:dyDescent="0.25">
      <c r="A396" s="4" t="str">
        <f>VLOOKUP(C396,Jan19_NonTransboundary!$B$2:$D$465,3,FALSE)</f>
        <v>PER</v>
      </c>
      <c r="B396" t="s">
        <v>260</v>
      </c>
      <c r="C396" t="s">
        <v>656</v>
      </c>
      <c r="D396">
        <f>VLOOKUP(C396,Jan19_NonTransboundary!$B$2:$F$465,5,FALSE)</f>
        <v>276772.85742499999</v>
      </c>
      <c r="E396" t="str">
        <f>IFERROR(VLOOKUP(C396,Jan19_Transboundary!$D$2:$F$58,3,FALSE),"")</f>
        <v/>
      </c>
      <c r="F396">
        <f t="shared" si="18"/>
        <v>276772.85742499999</v>
      </c>
    </row>
    <row r="397" spans="1:6" x14ac:dyDescent="0.25">
      <c r="A397" s="4" t="str">
        <f>VLOOKUP(C397,Jan19_NonTransboundary!$B$2:$D$465,3,FALSE)</f>
        <v>PHL</v>
      </c>
      <c r="B397" t="s">
        <v>260</v>
      </c>
      <c r="C397" t="s">
        <v>657</v>
      </c>
      <c r="D397">
        <f>VLOOKUP(C397,Jan19_NonTransboundary!$B$2:$F$465,5,FALSE)</f>
        <v>45762.234731999997</v>
      </c>
      <c r="E397" t="str">
        <f>IFERROR(VLOOKUP(C397,Jan19_Transboundary!$D$2:$F$58,3,FALSE),"")</f>
        <v/>
      </c>
      <c r="F397">
        <f t="shared" si="18"/>
        <v>45762.234731999997</v>
      </c>
    </row>
    <row r="398" spans="1:6" x14ac:dyDescent="0.25">
      <c r="A398" s="4" t="str">
        <f>VLOOKUP(C398,Jan19_NonTransboundary!$B$2:$D$465,3,FALSE)</f>
        <v>PLW</v>
      </c>
      <c r="B398" t="s">
        <v>260</v>
      </c>
      <c r="C398" t="s">
        <v>658</v>
      </c>
      <c r="D398">
        <f>VLOOKUP(C398,Jan19_NonTransboundary!$B$2:$F$465,5,FALSE)</f>
        <v>140.309382</v>
      </c>
      <c r="E398" t="str">
        <f>IFERROR(VLOOKUP(C398,Jan19_Transboundary!$D$2:$F$58,3,FALSE),"")</f>
        <v/>
      </c>
      <c r="F398">
        <f t="shared" si="18"/>
        <v>140.309382</v>
      </c>
    </row>
    <row r="399" spans="1:6" x14ac:dyDescent="0.25">
      <c r="A399" s="4" t="str">
        <f>VLOOKUP(C399,Jan19_NonTransboundary!$B$2:$D$465,3,FALSE)</f>
        <v>PNG</v>
      </c>
      <c r="B399" t="s">
        <v>260</v>
      </c>
      <c r="C399" t="s">
        <v>659</v>
      </c>
      <c r="D399">
        <f>VLOOKUP(C399,Jan19_NonTransboundary!$B$2:$F$465,5,FALSE)</f>
        <v>14330.434251999999</v>
      </c>
      <c r="E399" t="str">
        <f>IFERROR(VLOOKUP(C399,Jan19_Transboundary!$D$2:$F$58,3,FALSE),"")</f>
        <v/>
      </c>
      <c r="F399">
        <f t="shared" si="18"/>
        <v>14330.434251999999</v>
      </c>
    </row>
    <row r="400" spans="1:6" x14ac:dyDescent="0.25">
      <c r="A400" s="4" t="str">
        <f>VLOOKUP(C400,Jan19_NonTransboundary!$B$2:$D$465,3,FALSE)</f>
        <v>POL</v>
      </c>
      <c r="B400" t="s">
        <v>260</v>
      </c>
      <c r="C400" t="s">
        <v>660</v>
      </c>
      <c r="D400">
        <f>VLOOKUP(C400,Jan19_NonTransboundary!$B$2:$F$465,5,FALSE)</f>
        <v>123901.055264</v>
      </c>
      <c r="E400">
        <f>IFERROR(VLOOKUP(C400,Jan19_Transboundary!$D$2:$F$58,3,FALSE),"")</f>
        <v>5.655081</v>
      </c>
      <c r="F400">
        <f t="shared" si="18"/>
        <v>123906.710345</v>
      </c>
    </row>
    <row r="401" spans="1:6" x14ac:dyDescent="0.25">
      <c r="A401" s="4" t="str">
        <f>VLOOKUP(C401,Jan19_NonTransboundary!$B$2:$D$465,3,FALSE)</f>
        <v>PRI</v>
      </c>
      <c r="B401" t="s">
        <v>260</v>
      </c>
      <c r="C401" t="s">
        <v>661</v>
      </c>
      <c r="D401">
        <f>VLOOKUP(C401,Jan19_NonTransboundary!$B$2:$F$465,5,FALSE)</f>
        <v>657.21558900000002</v>
      </c>
      <c r="E401" t="str">
        <f>IFERROR(VLOOKUP(C401,Jan19_Transboundary!$D$2:$F$58,3,FALSE),"")</f>
        <v/>
      </c>
      <c r="F401">
        <f t="shared" si="18"/>
        <v>657.21558900000002</v>
      </c>
    </row>
    <row r="402" spans="1:6" x14ac:dyDescent="0.25">
      <c r="A402" s="4" t="str">
        <f>VLOOKUP(C402,Jan19_NonTransboundary!$B$2:$D$465,3,FALSE)</f>
        <v>PRK</v>
      </c>
      <c r="B402" t="s">
        <v>260</v>
      </c>
      <c r="C402" t="s">
        <v>662</v>
      </c>
      <c r="D402">
        <f>VLOOKUP(C402,Jan19_NonTransboundary!$B$2:$F$465,5,FALSE)</f>
        <v>2975.6498080000001</v>
      </c>
      <c r="E402" t="str">
        <f>IFERROR(VLOOKUP(C402,Jan19_Transboundary!$D$2:$F$58,3,FALSE),"")</f>
        <v/>
      </c>
      <c r="F402">
        <f t="shared" si="18"/>
        <v>2975.6498080000001</v>
      </c>
    </row>
    <row r="403" spans="1:6" x14ac:dyDescent="0.25">
      <c r="A403" s="4" t="str">
        <f>VLOOKUP(C403,Jan19_NonTransboundary!$B$2:$D$465,3,FALSE)</f>
        <v>PRT</v>
      </c>
      <c r="B403" t="s">
        <v>260</v>
      </c>
      <c r="C403" t="s">
        <v>663</v>
      </c>
      <c r="D403">
        <f>VLOOKUP(C403,Jan19_NonTransboundary!$B$2:$F$465,5,FALSE)</f>
        <v>21114.474009000001</v>
      </c>
      <c r="E403" t="str">
        <f>IFERROR(VLOOKUP(C403,Jan19_Transboundary!$D$2:$F$58,3,FALSE),"")</f>
        <v/>
      </c>
      <c r="F403">
        <f t="shared" si="18"/>
        <v>21114.474009000001</v>
      </c>
    </row>
    <row r="404" spans="1:6" x14ac:dyDescent="0.25">
      <c r="A404" s="4" t="str">
        <f>VLOOKUP(C404,Jan19_NonTransboundary!$B$2:$D$465,3,FALSE)</f>
        <v>PRY</v>
      </c>
      <c r="B404" t="s">
        <v>260</v>
      </c>
      <c r="C404" t="s">
        <v>664</v>
      </c>
      <c r="D404">
        <f>VLOOKUP(C404,Jan19_NonTransboundary!$B$2:$F$465,5,FALSE)</f>
        <v>57471.345008999997</v>
      </c>
      <c r="E404" t="str">
        <f>IFERROR(VLOOKUP(C404,Jan19_Transboundary!$D$2:$F$58,3,FALSE),"")</f>
        <v/>
      </c>
      <c r="F404">
        <f t="shared" si="18"/>
        <v>57471.345008999997</v>
      </c>
    </row>
    <row r="405" spans="1:6" x14ac:dyDescent="0.25">
      <c r="A405" s="4" t="str">
        <f>VLOOKUP(C405,Jan19_NonTransboundary!$B$2:$D$465,3,FALSE)</f>
        <v>PSE</v>
      </c>
      <c r="B405" t="s">
        <v>260</v>
      </c>
      <c r="C405" t="s">
        <v>665</v>
      </c>
      <c r="D405">
        <f>VLOOKUP(C405,Jan19_NonTransboundary!$B$2:$F$465,5,FALSE)</f>
        <v>516.76786200000004</v>
      </c>
      <c r="E405" t="str">
        <f>IFERROR(VLOOKUP(C405,Jan19_Transboundary!$D$2:$F$58,3,FALSE),"")</f>
        <v/>
      </c>
      <c r="F405">
        <f t="shared" si="18"/>
        <v>516.76786200000004</v>
      </c>
    </row>
    <row r="406" spans="1:6" x14ac:dyDescent="0.25">
      <c r="A406" s="4" t="str">
        <f>VLOOKUP(C406,Jan19_NonTransboundary!$B$2:$D$465,3,FALSE)</f>
        <v>PYF</v>
      </c>
      <c r="B406" t="s">
        <v>260</v>
      </c>
      <c r="C406" t="s">
        <v>666</v>
      </c>
      <c r="D406">
        <f>VLOOKUP(C406,Jan19_NonTransboundary!$B$2:$F$465,5,FALSE)</f>
        <v>73.831953999999996</v>
      </c>
      <c r="E406" t="str">
        <f>IFERROR(VLOOKUP(C406,Jan19_Transboundary!$D$2:$F$58,3,FALSE),"")</f>
        <v/>
      </c>
      <c r="F406">
        <f t="shared" si="18"/>
        <v>73.831953999999996</v>
      </c>
    </row>
    <row r="407" spans="1:6" x14ac:dyDescent="0.25">
      <c r="A407" s="4" t="str">
        <f>VLOOKUP(C407,Jan19_NonTransboundary!$B$2:$D$465,3,FALSE)</f>
        <v>QAT</v>
      </c>
      <c r="B407" t="s">
        <v>260</v>
      </c>
      <c r="C407" t="s">
        <v>667</v>
      </c>
      <c r="D407">
        <f>VLOOKUP(C407,Jan19_NonTransboundary!$B$2:$F$465,5,FALSE)</f>
        <v>1512.8376270000001</v>
      </c>
      <c r="E407" t="str">
        <f>IFERROR(VLOOKUP(C407,Jan19_Transboundary!$D$2:$F$58,3,FALSE),"")</f>
        <v/>
      </c>
      <c r="F407">
        <f t="shared" si="18"/>
        <v>1512.8376270000001</v>
      </c>
    </row>
    <row r="408" spans="1:6" x14ac:dyDescent="0.25">
      <c r="A408" s="4" t="str">
        <f>VLOOKUP(C408,Jan19_NonTransboundary!$B$2:$D$465,3,FALSE)</f>
        <v>REU</v>
      </c>
      <c r="B408" t="s">
        <v>260</v>
      </c>
      <c r="C408" t="s">
        <v>668</v>
      </c>
      <c r="D408">
        <f>VLOOKUP(C408,Jan19_NonTransboundary!$B$2:$F$465,5,FALSE)</f>
        <v>1600.443033</v>
      </c>
      <c r="E408" t="str">
        <f>IFERROR(VLOOKUP(C408,Jan19_Transboundary!$D$2:$F$58,3,FALSE),"")</f>
        <v/>
      </c>
      <c r="F408">
        <f t="shared" si="18"/>
        <v>1600.443033</v>
      </c>
    </row>
    <row r="409" spans="1:6" x14ac:dyDescent="0.25">
      <c r="A409" s="4" t="str">
        <f>VLOOKUP(C409,Jan19_NonTransboundary!$B$2:$D$465,3,FALSE)</f>
        <v>ROU</v>
      </c>
      <c r="B409" t="s">
        <v>260</v>
      </c>
      <c r="C409" t="s">
        <v>669</v>
      </c>
      <c r="D409">
        <f>VLOOKUP(C409,Jan19_NonTransboundary!$B$2:$F$465,5,FALSE)</f>
        <v>58126.502181000003</v>
      </c>
      <c r="E409" t="str">
        <f>IFERROR(VLOOKUP(C409,Jan19_Transboundary!$D$2:$F$58,3,FALSE),"")</f>
        <v/>
      </c>
      <c r="F409">
        <f t="shared" si="18"/>
        <v>58126.502181000003</v>
      </c>
    </row>
    <row r="410" spans="1:6" x14ac:dyDescent="0.25">
      <c r="A410" s="4" t="str">
        <f>VLOOKUP(C410,Jan19_NonTransboundary!$B$2:$D$465,3,FALSE)</f>
        <v>RUS</v>
      </c>
      <c r="B410" t="s">
        <v>260</v>
      </c>
      <c r="C410" t="s">
        <v>670</v>
      </c>
      <c r="D410">
        <f>VLOOKUP(C410,Jan19_NonTransboundary!$B$2:$F$465,5,FALSE)</f>
        <v>1637674.6311919999</v>
      </c>
      <c r="E410">
        <f>IFERROR(VLOOKUP(C410,Jan19_Transboundary!$D$2:$F$58,3,FALSE),"")</f>
        <v>3723.5236989999999</v>
      </c>
      <c r="F410">
        <f t="shared" si="18"/>
        <v>1641398.1548909999</v>
      </c>
    </row>
    <row r="411" spans="1:6" x14ac:dyDescent="0.25">
      <c r="A411" s="4" t="str">
        <f>VLOOKUP(C411,Jan19_NonTransboundary!$B$2:$D$465,3,FALSE)</f>
        <v>RWA</v>
      </c>
      <c r="B411" t="s">
        <v>260</v>
      </c>
      <c r="C411" t="s">
        <v>671</v>
      </c>
      <c r="D411">
        <f>VLOOKUP(C411,Jan19_NonTransboundary!$B$2:$F$465,5,FALSE)</f>
        <v>2319.7299509999998</v>
      </c>
      <c r="E411" t="str">
        <f>IFERROR(VLOOKUP(C411,Jan19_Transboundary!$D$2:$F$58,3,FALSE),"")</f>
        <v/>
      </c>
      <c r="F411">
        <f t="shared" si="18"/>
        <v>2319.7299509999998</v>
      </c>
    </row>
    <row r="412" spans="1:6" x14ac:dyDescent="0.25">
      <c r="A412" s="4" t="str">
        <f>VLOOKUP(C412,Jan19_NonTransboundary!$B$2:$D$465,3,FALSE)</f>
        <v>SAU</v>
      </c>
      <c r="B412" t="s">
        <v>260</v>
      </c>
      <c r="C412" t="s">
        <v>672</v>
      </c>
      <c r="D412">
        <f>VLOOKUP(C412,Jan19_NonTransboundary!$B$2:$F$465,5,FALSE)</f>
        <v>92063.640811999998</v>
      </c>
      <c r="E412" t="str">
        <f>IFERROR(VLOOKUP(C412,Jan19_Transboundary!$D$2:$F$58,3,FALSE),"")</f>
        <v/>
      </c>
      <c r="F412">
        <f t="shared" si="18"/>
        <v>92063.640811999998</v>
      </c>
    </row>
    <row r="413" spans="1:6" x14ac:dyDescent="0.25">
      <c r="A413" s="4" t="str">
        <f>VLOOKUP(C413,Jan19_NonTransboundary!$B$2:$D$465,3,FALSE)</f>
        <v>SDN</v>
      </c>
      <c r="B413" t="s">
        <v>260</v>
      </c>
      <c r="C413" t="s">
        <v>673</v>
      </c>
      <c r="D413">
        <f>VLOOKUP(C413,Jan19_NonTransboundary!$B$2:$F$465,5,FALSE)</f>
        <v>42697.538413000002</v>
      </c>
      <c r="E413" t="str">
        <f>IFERROR(VLOOKUP(C413,Jan19_Transboundary!$D$2:$F$58,3,FALSE),"")</f>
        <v/>
      </c>
      <c r="F413">
        <f t="shared" si="18"/>
        <v>42697.538413000002</v>
      </c>
    </row>
    <row r="414" spans="1:6" x14ac:dyDescent="0.25">
      <c r="A414" s="4" t="str">
        <f>VLOOKUP(C414,Jan19_NonTransboundary!$B$2:$D$465,3,FALSE)</f>
        <v>SEN</v>
      </c>
      <c r="B414" t="s">
        <v>260</v>
      </c>
      <c r="C414" t="s">
        <v>674</v>
      </c>
      <c r="D414">
        <f>VLOOKUP(C414,Jan19_NonTransboundary!$B$2:$F$465,5,FALSE)</f>
        <v>50179.220292999998</v>
      </c>
      <c r="E414" t="str">
        <f>IFERROR(VLOOKUP(C414,Jan19_Transboundary!$D$2:$F$58,3,FALSE),"")</f>
        <v/>
      </c>
      <c r="F414">
        <f t="shared" si="18"/>
        <v>50179.220292999998</v>
      </c>
    </row>
    <row r="415" spans="1:6" x14ac:dyDescent="0.25">
      <c r="A415" s="4" t="str">
        <f>VLOOKUP(C415,Jan19_NonTransboundary!$B$2:$D$465,3,FALSE)</f>
        <v>SGP</v>
      </c>
      <c r="B415" t="s">
        <v>260</v>
      </c>
      <c r="C415" t="s">
        <v>675</v>
      </c>
      <c r="D415">
        <f>VLOOKUP(C415,Jan19_NonTransboundary!$B$2:$F$465,5,FALSE)</f>
        <v>33.585431</v>
      </c>
      <c r="E415" t="str">
        <f>IFERROR(VLOOKUP(C415,Jan19_Transboundary!$D$2:$F$58,3,FALSE),"")</f>
        <v/>
      </c>
      <c r="F415">
        <f t="shared" si="18"/>
        <v>33.585431</v>
      </c>
    </row>
    <row r="416" spans="1:6" x14ac:dyDescent="0.25">
      <c r="A416" s="4" t="str">
        <f>VLOOKUP(C416,Jan19_NonTransboundary!$B$2:$D$465,3,FALSE)</f>
        <v>SGS</v>
      </c>
      <c r="B416" t="s">
        <v>260</v>
      </c>
      <c r="C416" t="s">
        <v>676</v>
      </c>
      <c r="D416">
        <f>VLOOKUP(C416,Jan19_NonTransboundary!$B$2:$F$465,5,FALSE)</f>
        <v>3971.6926870000002</v>
      </c>
      <c r="E416" t="str">
        <f>IFERROR(VLOOKUP(C416,Jan19_Transboundary!$D$2:$F$58,3,FALSE),"")</f>
        <v/>
      </c>
      <c r="F416">
        <f t="shared" si="18"/>
        <v>3971.6926870000002</v>
      </c>
    </row>
    <row r="417" spans="1:6" x14ac:dyDescent="0.25">
      <c r="A417" s="4" t="str">
        <f>VLOOKUP(C417,Jan19_NonTransboundary!$B$2:$D$465,3,FALSE)</f>
        <v>SHN</v>
      </c>
      <c r="B417" t="s">
        <v>260</v>
      </c>
      <c r="C417" t="s">
        <v>677</v>
      </c>
      <c r="D417">
        <f>VLOOKUP(C417,Jan19_NonTransboundary!$B$2:$F$465,5,FALSE)</f>
        <v>157.13780299999999</v>
      </c>
      <c r="E417" t="str">
        <f>IFERROR(VLOOKUP(C417,Jan19_Transboundary!$D$2:$F$58,3,FALSE),"")</f>
        <v/>
      </c>
      <c r="F417">
        <f t="shared" si="18"/>
        <v>157.13780299999999</v>
      </c>
    </row>
    <row r="418" spans="1:6" x14ac:dyDescent="0.25">
      <c r="A418" s="4" t="str">
        <f>VLOOKUP(C418,Jan19_NonTransboundary!$B$2:$D$465,3,FALSE)</f>
        <v>SJM</v>
      </c>
      <c r="B418" t="s">
        <v>260</v>
      </c>
      <c r="C418" t="s">
        <v>678</v>
      </c>
      <c r="D418">
        <f>VLOOKUP(C418,Jan19_NonTransboundary!$B$2:$F$465,5,FALSE)</f>
        <v>40092.213273000001</v>
      </c>
      <c r="E418" t="str">
        <f>IFERROR(VLOOKUP(C418,Jan19_Transboundary!$D$2:$F$58,3,FALSE),"")</f>
        <v/>
      </c>
      <c r="F418">
        <f t="shared" si="18"/>
        <v>40092.213273000001</v>
      </c>
    </row>
    <row r="419" spans="1:6" x14ac:dyDescent="0.25">
      <c r="A419" s="4" t="str">
        <f>VLOOKUP(C419,Jan19_NonTransboundary!$B$2:$D$465,3,FALSE)</f>
        <v>SLB</v>
      </c>
      <c r="B419" t="s">
        <v>260</v>
      </c>
      <c r="C419" t="s">
        <v>679</v>
      </c>
      <c r="D419">
        <f>VLOOKUP(C419,Jan19_NonTransboundary!$B$2:$F$465,5,FALSE)</f>
        <v>645.26336000000003</v>
      </c>
      <c r="E419" t="str">
        <f>IFERROR(VLOOKUP(C419,Jan19_Transboundary!$D$2:$F$58,3,FALSE),"")</f>
        <v/>
      </c>
      <c r="F419">
        <f t="shared" si="18"/>
        <v>645.26336000000003</v>
      </c>
    </row>
    <row r="420" spans="1:6" x14ac:dyDescent="0.25">
      <c r="A420" s="4" t="str">
        <f>VLOOKUP(C420,Jan19_NonTransboundary!$B$2:$D$465,3,FALSE)</f>
        <v>SLE</v>
      </c>
      <c r="B420" t="s">
        <v>260</v>
      </c>
      <c r="C420" t="s">
        <v>680</v>
      </c>
      <c r="D420">
        <f>VLOOKUP(C420,Jan19_NonTransboundary!$B$2:$F$465,5,FALSE)</f>
        <v>6824.7161299999998</v>
      </c>
      <c r="E420" t="str">
        <f>IFERROR(VLOOKUP(C420,Jan19_Transboundary!$D$2:$F$58,3,FALSE),"")</f>
        <v/>
      </c>
      <c r="F420">
        <f t="shared" si="18"/>
        <v>6824.7161299999998</v>
      </c>
    </row>
    <row r="421" spans="1:6" x14ac:dyDescent="0.25">
      <c r="A421" s="4" t="str">
        <f>VLOOKUP(C421,Jan19_NonTransboundary!$B$2:$D$465,3,FALSE)</f>
        <v>SLV</v>
      </c>
      <c r="B421" t="s">
        <v>260</v>
      </c>
      <c r="C421" t="s">
        <v>681</v>
      </c>
      <c r="D421">
        <f>VLOOKUP(C421,Jan19_NonTransboundary!$B$2:$F$465,5,FALSE)</f>
        <v>1805.5720690000001</v>
      </c>
      <c r="E421" t="str">
        <f>IFERROR(VLOOKUP(C421,Jan19_Transboundary!$D$2:$F$58,3,FALSE),"")</f>
        <v/>
      </c>
      <c r="F421">
        <f t="shared" si="18"/>
        <v>1805.5720690000001</v>
      </c>
    </row>
    <row r="422" spans="1:6" x14ac:dyDescent="0.25">
      <c r="A422" s="4" t="str">
        <f>VLOOKUP(C422,Jan19_NonTransboundary!$B$2:$D$465,3,FALSE)</f>
        <v>SPM</v>
      </c>
      <c r="B422" t="s">
        <v>260</v>
      </c>
      <c r="C422" t="s">
        <v>682</v>
      </c>
      <c r="D422">
        <f>VLOOKUP(C422,Jan19_NonTransboundary!$B$2:$F$465,5,FALSE)</f>
        <v>7.1631260000000001</v>
      </c>
      <c r="E422" t="str">
        <f>IFERROR(VLOOKUP(C422,Jan19_Transboundary!$D$2:$F$58,3,FALSE),"")</f>
        <v/>
      </c>
      <c r="F422">
        <f t="shared" si="18"/>
        <v>7.1631260000000001</v>
      </c>
    </row>
    <row r="423" spans="1:6" x14ac:dyDescent="0.25">
      <c r="A423" s="4" t="str">
        <f>VLOOKUP(C423,Jan19_NonTransboundary!$B$2:$D$465,3,FALSE)</f>
        <v>SRB</v>
      </c>
      <c r="B423" t="s">
        <v>260</v>
      </c>
      <c r="C423" t="s">
        <v>683</v>
      </c>
      <c r="D423">
        <f>VLOOKUP(C423,Jan19_NonTransboundary!$B$2:$F$465,5,FALSE)</f>
        <v>6687.2285439999996</v>
      </c>
      <c r="E423" t="str">
        <f>IFERROR(VLOOKUP(C423,Jan19_Transboundary!$D$2:$F$58,3,FALSE),"")</f>
        <v/>
      </c>
      <c r="F423">
        <f t="shared" si="18"/>
        <v>6687.2285439999996</v>
      </c>
    </row>
    <row r="424" spans="1:6" x14ac:dyDescent="0.25">
      <c r="A424" s="4" t="str">
        <f>VLOOKUP(C424,Jan19_NonTransboundary!$B$2:$D$465,3,FALSE)</f>
        <v>SSD</v>
      </c>
      <c r="B424" t="s">
        <v>260</v>
      </c>
      <c r="C424" t="s">
        <v>684</v>
      </c>
      <c r="D424">
        <f>VLOOKUP(C424,Jan19_NonTransboundary!$B$2:$F$465,5,FALSE)</f>
        <v>98214.484842999998</v>
      </c>
      <c r="E424" t="str">
        <f>IFERROR(VLOOKUP(C424,Jan19_Transboundary!$D$2:$F$58,3,FALSE),"")</f>
        <v/>
      </c>
      <c r="F424">
        <f t="shared" si="18"/>
        <v>98214.484842999998</v>
      </c>
    </row>
    <row r="425" spans="1:6" x14ac:dyDescent="0.25">
      <c r="A425" s="4" t="str">
        <f>VLOOKUP(C425,Jan19_NonTransboundary!$B$2:$D$465,3,FALSE)</f>
        <v>STP</v>
      </c>
      <c r="B425" t="s">
        <v>260</v>
      </c>
      <c r="C425" t="s">
        <v>685</v>
      </c>
      <c r="D425">
        <f>VLOOKUP(C425,Jan19_NonTransboundary!$B$2:$F$465,5,FALSE)</f>
        <v>289.41698100000002</v>
      </c>
      <c r="E425" t="str">
        <f>IFERROR(VLOOKUP(C425,Jan19_Transboundary!$D$2:$F$58,3,FALSE),"")</f>
        <v/>
      </c>
      <c r="F425">
        <f t="shared" si="18"/>
        <v>289.41698100000002</v>
      </c>
    </row>
    <row r="426" spans="1:6" x14ac:dyDescent="0.25">
      <c r="A426" s="4" t="str">
        <f>VLOOKUP(C426,Jan19_NonTransboundary!$B$2:$D$465,3,FALSE)</f>
        <v>SUR</v>
      </c>
      <c r="B426" t="s">
        <v>260</v>
      </c>
      <c r="C426" t="s">
        <v>686</v>
      </c>
      <c r="D426">
        <f>VLOOKUP(C426,Jan19_NonTransboundary!$B$2:$F$465,5,FALSE)</f>
        <v>21425.691856000001</v>
      </c>
      <c r="E426" t="str">
        <f>IFERROR(VLOOKUP(C426,Jan19_Transboundary!$D$2:$F$58,3,FALSE),"")</f>
        <v/>
      </c>
      <c r="F426">
        <f t="shared" si="18"/>
        <v>21425.691856000001</v>
      </c>
    </row>
    <row r="427" spans="1:6" x14ac:dyDescent="0.25">
      <c r="A427" s="4" t="str">
        <f>VLOOKUP(C427,Jan19_NonTransboundary!$B$2:$D$465,3,FALSE)</f>
        <v>SVK</v>
      </c>
      <c r="B427" t="s">
        <v>260</v>
      </c>
      <c r="C427" t="s">
        <v>687</v>
      </c>
      <c r="D427">
        <f>VLOOKUP(C427,Jan19_NonTransboundary!$B$2:$F$465,5,FALSE)</f>
        <v>18393.141113000001</v>
      </c>
      <c r="E427">
        <f>IFERROR(VLOOKUP(C427,Jan19_Transboundary!$D$2:$F$58,3,FALSE),"")</f>
        <v>2.2587980000000001</v>
      </c>
      <c r="F427">
        <f t="shared" si="18"/>
        <v>18395.399911</v>
      </c>
    </row>
    <row r="428" spans="1:6" x14ac:dyDescent="0.25">
      <c r="A428" s="4" t="str">
        <f>VLOOKUP(C428,Jan19_NonTransboundary!$B$2:$D$465,3,FALSE)</f>
        <v>SVN</v>
      </c>
      <c r="B428" t="s">
        <v>260</v>
      </c>
      <c r="C428" t="s">
        <v>688</v>
      </c>
      <c r="D428">
        <f>VLOOKUP(C428,Jan19_NonTransboundary!$B$2:$F$465,5,FALSE)</f>
        <v>10889.594843999999</v>
      </c>
      <c r="E428" t="str">
        <f>IFERROR(VLOOKUP(C428,Jan19_Transboundary!$D$2:$F$58,3,FALSE),"")</f>
        <v/>
      </c>
      <c r="F428">
        <f t="shared" si="18"/>
        <v>10889.594843999999</v>
      </c>
    </row>
    <row r="429" spans="1:6" x14ac:dyDescent="0.25">
      <c r="A429" s="4" t="str">
        <f>VLOOKUP(C429,Jan19_NonTransboundary!$B$2:$D$465,3,FALSE)</f>
        <v>SWE</v>
      </c>
      <c r="B429" t="s">
        <v>260</v>
      </c>
      <c r="C429" t="s">
        <v>689</v>
      </c>
      <c r="D429">
        <f>VLOOKUP(C429,Jan19_NonTransboundary!$B$2:$F$465,5,FALSE)</f>
        <v>65886.874106999996</v>
      </c>
      <c r="E429">
        <f>IFERROR(VLOOKUP(C429,Jan19_Transboundary!$D$2:$F$58,3,FALSE),"")</f>
        <v>19.003112999999999</v>
      </c>
      <c r="F429">
        <f t="shared" si="18"/>
        <v>65905.877219999995</v>
      </c>
    </row>
    <row r="430" spans="1:6" x14ac:dyDescent="0.25">
      <c r="A430" s="4" t="str">
        <f>VLOOKUP(C430,Jan19_NonTransboundary!$B$2:$D$465,3,FALSE)</f>
        <v>SWZ</v>
      </c>
      <c r="B430" t="s">
        <v>260</v>
      </c>
      <c r="C430" t="s">
        <v>690</v>
      </c>
      <c r="D430">
        <f>VLOOKUP(C430,Jan19_NonTransboundary!$B$2:$F$465,5,FALSE)</f>
        <v>733.8288</v>
      </c>
      <c r="E430" t="str">
        <f>IFERROR(VLOOKUP(C430,Jan19_Transboundary!$D$2:$F$58,3,FALSE),"")</f>
        <v/>
      </c>
      <c r="F430">
        <f t="shared" si="18"/>
        <v>733.8288</v>
      </c>
    </row>
    <row r="431" spans="1:6" x14ac:dyDescent="0.25">
      <c r="A431" s="4" t="str">
        <f>VLOOKUP(C431,Jan19_NonTransboundary!$B$2:$D$465,3,FALSE)</f>
        <v>SYC</v>
      </c>
      <c r="B431" t="s">
        <v>260</v>
      </c>
      <c r="C431" t="s">
        <v>691</v>
      </c>
      <c r="D431">
        <f>VLOOKUP(C431,Jan19_NonTransboundary!$B$2:$F$465,5,FALSE)</f>
        <v>204.940956</v>
      </c>
      <c r="E431" t="str">
        <f>IFERROR(VLOOKUP(C431,Jan19_Transboundary!$D$2:$F$58,3,FALSE),"")</f>
        <v/>
      </c>
      <c r="F431">
        <f t="shared" si="18"/>
        <v>204.940956</v>
      </c>
    </row>
    <row r="432" spans="1:6" x14ac:dyDescent="0.25">
      <c r="A432" s="4" t="str">
        <f>VLOOKUP(C432,Jan19_NonTransboundary!$B$2:$D$465,3,FALSE)</f>
        <v>SYR</v>
      </c>
      <c r="B432" t="s">
        <v>260</v>
      </c>
      <c r="C432" t="s">
        <v>692</v>
      </c>
      <c r="D432">
        <f>VLOOKUP(C432,Jan19_NonTransboundary!$B$2:$F$465,5,FALSE)</f>
        <v>1292.5675570000001</v>
      </c>
      <c r="E432" t="str">
        <f>IFERROR(VLOOKUP(C432,Jan19_Transboundary!$D$2:$F$58,3,FALSE),"")</f>
        <v/>
      </c>
      <c r="F432">
        <f t="shared" si="18"/>
        <v>1292.5675570000001</v>
      </c>
    </row>
    <row r="433" spans="1:6" x14ac:dyDescent="0.25">
      <c r="A433" s="4" t="str">
        <f>VLOOKUP(C433,Jan19_NonTransboundary!$B$2:$D$465,3,FALSE)</f>
        <v>TCA</v>
      </c>
      <c r="B433" t="s">
        <v>260</v>
      </c>
      <c r="C433" t="s">
        <v>693</v>
      </c>
      <c r="D433">
        <f>VLOOKUP(C433,Jan19_NonTransboundary!$B$2:$F$465,5,FALSE)</f>
        <v>451.73448300000001</v>
      </c>
      <c r="E433" t="str">
        <f>IFERROR(VLOOKUP(C433,Jan19_Transboundary!$D$2:$F$58,3,FALSE),"")</f>
        <v/>
      </c>
      <c r="F433">
        <f t="shared" si="18"/>
        <v>451.73448300000001</v>
      </c>
    </row>
    <row r="434" spans="1:6" x14ac:dyDescent="0.25">
      <c r="A434" s="4" t="str">
        <f>VLOOKUP(C434,Jan19_NonTransboundary!$B$2:$D$465,3,FALSE)</f>
        <v>TCD</v>
      </c>
      <c r="B434" t="s">
        <v>260</v>
      </c>
      <c r="C434" t="s">
        <v>694</v>
      </c>
      <c r="D434">
        <f>VLOOKUP(C434,Jan19_NonTransboundary!$B$2:$F$465,5,FALSE)</f>
        <v>259841.817644</v>
      </c>
      <c r="E434" t="str">
        <f>IFERROR(VLOOKUP(C434,Jan19_Transboundary!$D$2:$F$58,3,FALSE),"")</f>
        <v/>
      </c>
      <c r="F434">
        <f t="shared" si="18"/>
        <v>259841.817644</v>
      </c>
    </row>
    <row r="435" spans="1:6" x14ac:dyDescent="0.25">
      <c r="A435" s="4" t="str">
        <f>VLOOKUP(C435,Jan19_NonTransboundary!$B$2:$D$465,3,FALSE)</f>
        <v>TGO</v>
      </c>
      <c r="B435" t="s">
        <v>260</v>
      </c>
      <c r="C435" t="s">
        <v>695</v>
      </c>
      <c r="D435">
        <f>VLOOKUP(C435,Jan19_NonTransboundary!$B$2:$F$465,5,FALSE)</f>
        <v>15876.869296000001</v>
      </c>
      <c r="E435" t="str">
        <f>IFERROR(VLOOKUP(C435,Jan19_Transboundary!$D$2:$F$58,3,FALSE),"")</f>
        <v/>
      </c>
      <c r="F435">
        <f t="shared" si="18"/>
        <v>15876.869296000001</v>
      </c>
    </row>
    <row r="436" spans="1:6" x14ac:dyDescent="0.25">
      <c r="A436" s="4" t="str">
        <f>VLOOKUP(C436,Jan19_NonTransboundary!$B$2:$D$465,3,FALSE)</f>
        <v>THA</v>
      </c>
      <c r="B436" t="s">
        <v>260</v>
      </c>
      <c r="C436" t="s">
        <v>696</v>
      </c>
      <c r="D436">
        <f>VLOOKUP(C436,Jan19_NonTransboundary!$B$2:$F$465,5,FALSE)</f>
        <v>97391.378190000003</v>
      </c>
      <c r="E436" t="str">
        <f>IFERROR(VLOOKUP(C436,Jan19_Transboundary!$D$2:$F$58,3,FALSE),"")</f>
        <v/>
      </c>
      <c r="F436">
        <f t="shared" si="18"/>
        <v>97391.378190000003</v>
      </c>
    </row>
    <row r="437" spans="1:6" x14ac:dyDescent="0.25">
      <c r="A437" s="4" t="str">
        <f>VLOOKUP(C437,Jan19_NonTransboundary!$B$2:$D$465,3,FALSE)</f>
        <v>TJK</v>
      </c>
      <c r="B437" t="s">
        <v>260</v>
      </c>
      <c r="C437" t="s">
        <v>697</v>
      </c>
      <c r="D437">
        <f>VLOOKUP(C437,Jan19_NonTransboundary!$B$2:$F$465,5,FALSE)</f>
        <v>31690.098432999999</v>
      </c>
      <c r="E437" t="str">
        <f>IFERROR(VLOOKUP(C437,Jan19_Transboundary!$D$2:$F$58,3,FALSE),"")</f>
        <v/>
      </c>
      <c r="F437">
        <f t="shared" si="18"/>
        <v>31690.098432999999</v>
      </c>
    </row>
    <row r="438" spans="1:6" x14ac:dyDescent="0.25">
      <c r="A438" s="4" t="str">
        <f>VLOOKUP(C438,Jan19_NonTransboundary!$B$2:$D$465,3,FALSE)</f>
        <v>TKL</v>
      </c>
      <c r="B438" t="s">
        <v>260</v>
      </c>
      <c r="C438" t="s">
        <v>698</v>
      </c>
      <c r="D438">
        <f>VLOOKUP(C438,Jan19_NonTransboundary!$B$2:$F$465,5,FALSE)</f>
        <v>0.99831000000000003</v>
      </c>
      <c r="E438" t="str">
        <f>IFERROR(VLOOKUP(C438,Jan19_Transboundary!$D$2:$F$58,3,FALSE),"")</f>
        <v/>
      </c>
      <c r="F438">
        <f t="shared" si="18"/>
        <v>0.99831000000000003</v>
      </c>
    </row>
    <row r="439" spans="1:6" x14ac:dyDescent="0.25">
      <c r="A439" s="4" t="str">
        <f>VLOOKUP(C439,Jan19_NonTransboundary!$B$2:$D$465,3,FALSE)</f>
        <v>TKM</v>
      </c>
      <c r="B439" t="s">
        <v>260</v>
      </c>
      <c r="C439" t="s">
        <v>699</v>
      </c>
      <c r="D439">
        <f>VLOOKUP(C439,Jan19_NonTransboundary!$B$2:$F$465,5,FALSE)</f>
        <v>15336.337331000001</v>
      </c>
      <c r="E439" t="str">
        <f>IFERROR(VLOOKUP(C439,Jan19_Transboundary!$D$2:$F$58,3,FALSE),"")</f>
        <v/>
      </c>
      <c r="F439">
        <f t="shared" si="18"/>
        <v>15336.337331000001</v>
      </c>
    </row>
    <row r="440" spans="1:6" x14ac:dyDescent="0.25">
      <c r="A440" s="4" t="str">
        <f>VLOOKUP(C440,Jan19_NonTransboundary!$B$2:$D$465,3,FALSE)</f>
        <v>TLS</v>
      </c>
      <c r="B440" t="s">
        <v>260</v>
      </c>
      <c r="C440" t="s">
        <v>700</v>
      </c>
      <c r="D440">
        <f>VLOOKUP(C440,Jan19_NonTransboundary!$B$2:$F$465,5,FALSE)</f>
        <v>1959.47361</v>
      </c>
      <c r="E440" t="str">
        <f>IFERROR(VLOOKUP(C440,Jan19_Transboundary!$D$2:$F$58,3,FALSE),"")</f>
        <v/>
      </c>
      <c r="F440">
        <f t="shared" si="18"/>
        <v>1959.47361</v>
      </c>
    </row>
    <row r="441" spans="1:6" x14ac:dyDescent="0.25">
      <c r="A441" s="4" t="str">
        <f>VLOOKUP(C441,Jan19_NonTransboundary!$B$2:$D$465,3,FALSE)</f>
        <v>TON</v>
      </c>
      <c r="B441" t="s">
        <v>260</v>
      </c>
      <c r="C441" t="s">
        <v>701</v>
      </c>
      <c r="D441">
        <f>VLOOKUP(C441,Jan19_NonTransboundary!$B$2:$F$465,5,FALSE)</f>
        <v>121.971998</v>
      </c>
      <c r="E441" t="str">
        <f>IFERROR(VLOOKUP(C441,Jan19_Transboundary!$D$2:$F$58,3,FALSE),"")</f>
        <v/>
      </c>
      <c r="F441">
        <f t="shared" si="18"/>
        <v>121.971998</v>
      </c>
    </row>
    <row r="442" spans="1:6" x14ac:dyDescent="0.25">
      <c r="A442" s="4" t="str">
        <f>VLOOKUP(C442,Jan19_NonTransboundary!$B$2:$D$465,3,FALSE)</f>
        <v>TTO</v>
      </c>
      <c r="B442" t="s">
        <v>260</v>
      </c>
      <c r="C442" t="s">
        <v>702</v>
      </c>
      <c r="D442">
        <f>VLOOKUP(C442,Jan19_NonTransboundary!$B$2:$F$465,5,FALSE)</f>
        <v>1594.8368290000001</v>
      </c>
      <c r="E442" t="str">
        <f>IFERROR(VLOOKUP(C442,Jan19_Transboundary!$D$2:$F$58,3,FALSE),"")</f>
        <v/>
      </c>
      <c r="F442">
        <f t="shared" si="18"/>
        <v>1594.8368290000001</v>
      </c>
    </row>
    <row r="443" spans="1:6" x14ac:dyDescent="0.25">
      <c r="A443" s="4" t="str">
        <f>VLOOKUP(C443,Jan19_NonTransboundary!$B$2:$D$465,3,FALSE)</f>
        <v>TUN</v>
      </c>
      <c r="B443" t="s">
        <v>260</v>
      </c>
      <c r="C443" t="s">
        <v>703</v>
      </c>
      <c r="D443">
        <f>VLOOKUP(C443,Jan19_NonTransboundary!$B$2:$F$465,5,FALSE)</f>
        <v>12286.017722000001</v>
      </c>
      <c r="E443" t="str">
        <f>IFERROR(VLOOKUP(C443,Jan19_Transboundary!$D$2:$F$58,3,FALSE),"")</f>
        <v/>
      </c>
      <c r="F443">
        <f t="shared" si="18"/>
        <v>12286.017722000001</v>
      </c>
    </row>
    <row r="444" spans="1:6" x14ac:dyDescent="0.25">
      <c r="A444" s="4" t="str">
        <f>VLOOKUP(C444,Jan19_NonTransboundary!$B$2:$D$465,3,FALSE)</f>
        <v>TUR</v>
      </c>
      <c r="B444" t="s">
        <v>260</v>
      </c>
      <c r="C444" t="s">
        <v>704</v>
      </c>
      <c r="D444">
        <f>VLOOKUP(C444,Jan19_NonTransboundary!$B$2:$F$465,5,FALSE)</f>
        <v>1709.1031640000001</v>
      </c>
      <c r="E444" t="str">
        <f>IFERROR(VLOOKUP(C444,Jan19_Transboundary!$D$2:$F$58,3,FALSE),"")</f>
        <v/>
      </c>
      <c r="F444">
        <f t="shared" si="18"/>
        <v>1709.1031640000001</v>
      </c>
    </row>
    <row r="445" spans="1:6" x14ac:dyDescent="0.25">
      <c r="A445" s="4" t="str">
        <f>VLOOKUP(C445,Jan19_NonTransboundary!$B$2:$D$465,3,FALSE)</f>
        <v>TUV</v>
      </c>
      <c r="B445" t="s">
        <v>260</v>
      </c>
      <c r="C445" t="s">
        <v>705</v>
      </c>
      <c r="D445">
        <f>VLOOKUP(C445,Jan19_NonTransboundary!$B$2:$F$465,5,FALSE)</f>
        <v>0.81558699999999995</v>
      </c>
      <c r="E445" t="str">
        <f>IFERROR(VLOOKUP(C445,Jan19_Transboundary!$D$2:$F$58,3,FALSE),"")</f>
        <v/>
      </c>
      <c r="F445">
        <f t="shared" si="18"/>
        <v>0.81558699999999995</v>
      </c>
    </row>
    <row r="446" spans="1:6" x14ac:dyDescent="0.25">
      <c r="A446" s="4" t="str">
        <f>VLOOKUP(C446,Jan19_NonTransboundary!$B$2:$D$465,3,FALSE)</f>
        <v>TWN</v>
      </c>
      <c r="B446" t="s">
        <v>260</v>
      </c>
      <c r="C446" t="s">
        <v>706</v>
      </c>
      <c r="D446">
        <f>VLOOKUP(C446,Jan19_NonTransboundary!$B$2:$F$465,5,FALSE)</f>
        <v>7145.8812129999997</v>
      </c>
      <c r="E446" t="str">
        <f>IFERROR(VLOOKUP(C446,Jan19_Transboundary!$D$2:$F$58,3,FALSE),"")</f>
        <v/>
      </c>
      <c r="F446">
        <f t="shared" si="18"/>
        <v>7145.8812129999997</v>
      </c>
    </row>
    <row r="447" spans="1:6" x14ac:dyDescent="0.25">
      <c r="A447" s="4" t="str">
        <f>VLOOKUP(C447,Jan19_NonTransboundary!$B$2:$D$465,3,FALSE)</f>
        <v>TZA</v>
      </c>
      <c r="B447" t="s">
        <v>260</v>
      </c>
      <c r="C447" t="s">
        <v>707</v>
      </c>
      <c r="D447">
        <f>VLOOKUP(C447,Jan19_NonTransboundary!$B$2:$F$465,5,FALSE)</f>
        <v>361592.53418900003</v>
      </c>
      <c r="E447" t="str">
        <f>IFERROR(VLOOKUP(C447,Jan19_Transboundary!$D$2:$F$58,3,FALSE),"")</f>
        <v/>
      </c>
      <c r="F447">
        <f t="shared" si="18"/>
        <v>361592.53418900003</v>
      </c>
    </row>
    <row r="448" spans="1:6" x14ac:dyDescent="0.25">
      <c r="A448" s="4" t="str">
        <f>VLOOKUP(C448,Jan19_NonTransboundary!$B$2:$D$465,3,FALSE)</f>
        <v>UGA</v>
      </c>
      <c r="B448" t="s">
        <v>260</v>
      </c>
      <c r="C448" t="s">
        <v>708</v>
      </c>
      <c r="D448">
        <f>VLOOKUP(C448,Jan19_NonTransboundary!$B$2:$F$465,5,FALSE)</f>
        <v>39058.748535999999</v>
      </c>
      <c r="E448" t="str">
        <f>IFERROR(VLOOKUP(C448,Jan19_Transboundary!$D$2:$F$58,3,FALSE),"")</f>
        <v/>
      </c>
      <c r="F448">
        <f t="shared" si="18"/>
        <v>39058.748535999999</v>
      </c>
    </row>
    <row r="449" spans="1:6" x14ac:dyDescent="0.25">
      <c r="A449" s="4" t="str">
        <f>VLOOKUP(C449,Jan19_NonTransboundary!$B$2:$D$465,3,FALSE)</f>
        <v>UKR</v>
      </c>
      <c r="B449" t="s">
        <v>260</v>
      </c>
      <c r="C449" t="s">
        <v>709</v>
      </c>
      <c r="D449">
        <f>VLOOKUP(C449,Jan19_NonTransboundary!$B$2:$F$465,5,FALSE)</f>
        <v>23854.955625999999</v>
      </c>
      <c r="E449" t="str">
        <f>IFERROR(VLOOKUP(C449,Jan19_Transboundary!$D$2:$F$58,3,FALSE),"")</f>
        <v/>
      </c>
      <c r="F449">
        <f t="shared" si="18"/>
        <v>23854.955625999999</v>
      </c>
    </row>
    <row r="450" spans="1:6" x14ac:dyDescent="0.25">
      <c r="A450" s="4" t="str">
        <f>VLOOKUP(C450,Jan19_NonTransboundary!$B$2:$D$465,3,FALSE)</f>
        <v>UMI</v>
      </c>
      <c r="B450" t="s">
        <v>260</v>
      </c>
      <c r="C450" t="s">
        <v>710</v>
      </c>
      <c r="D450">
        <f>VLOOKUP(C450,Jan19_NonTransboundary!$B$2:$F$465,5,FALSE)</f>
        <v>363.49791099999999</v>
      </c>
      <c r="E450" t="str">
        <f>IFERROR(VLOOKUP(C450,Jan19_Transboundary!$D$2:$F$58,3,FALSE),"")</f>
        <v/>
      </c>
      <c r="F450">
        <f t="shared" si="18"/>
        <v>363.49791099999999</v>
      </c>
    </row>
    <row r="451" spans="1:6" x14ac:dyDescent="0.25">
      <c r="A451" s="4" t="str">
        <f>VLOOKUP(C451,Jan19_NonTransboundary!$B$2:$D$465,3,FALSE)</f>
        <v>URY</v>
      </c>
      <c r="B451" t="s">
        <v>260</v>
      </c>
      <c r="C451" t="s">
        <v>711</v>
      </c>
      <c r="D451">
        <f>VLOOKUP(C451,Jan19_NonTransboundary!$B$2:$F$465,5,FALSE)</f>
        <v>6150.0975930000004</v>
      </c>
      <c r="E451" t="str">
        <f>IFERROR(VLOOKUP(C451,Jan19_Transboundary!$D$2:$F$58,3,FALSE),"")</f>
        <v/>
      </c>
      <c r="F451">
        <f t="shared" ref="F451:F465" si="19">SUM(D451:E451)</f>
        <v>6150.0975930000004</v>
      </c>
    </row>
    <row r="452" spans="1:6" x14ac:dyDescent="0.25">
      <c r="A452" s="4" t="str">
        <f>VLOOKUP(C452,Jan19_NonTransboundary!$B$2:$D$465,3,FALSE)</f>
        <v>USA</v>
      </c>
      <c r="B452" t="s">
        <v>260</v>
      </c>
      <c r="C452" t="s">
        <v>712</v>
      </c>
      <c r="D452">
        <f>VLOOKUP(C452,Jan19_NonTransboundary!$B$2:$F$465,5,FALSE)</f>
        <v>1230743.831155</v>
      </c>
      <c r="E452">
        <f>IFERROR(VLOOKUP(C452,Jan19_Transboundary!$D$2:$F$58,3,FALSE),"")</f>
        <v>2419.6554209999999</v>
      </c>
      <c r="F452">
        <f t="shared" si="19"/>
        <v>1233163.486576</v>
      </c>
    </row>
    <row r="453" spans="1:6" x14ac:dyDescent="0.25">
      <c r="A453" s="4" t="str">
        <f>VLOOKUP(C453,Jan19_NonTransboundary!$B$2:$D$465,3,FALSE)</f>
        <v>UZB</v>
      </c>
      <c r="B453" t="s">
        <v>260</v>
      </c>
      <c r="C453" t="s">
        <v>713</v>
      </c>
      <c r="D453">
        <f>VLOOKUP(C453,Jan19_NonTransboundary!$B$2:$F$465,5,FALSE)</f>
        <v>15199.754718</v>
      </c>
      <c r="E453">
        <f>IFERROR(VLOOKUP(C453,Jan19_Transboundary!$D$2:$F$58,3,FALSE),"")</f>
        <v>0.94268600000000002</v>
      </c>
      <c r="F453">
        <f t="shared" si="19"/>
        <v>15200.697404</v>
      </c>
    </row>
    <row r="454" spans="1:6" x14ac:dyDescent="0.25">
      <c r="A454" s="4" t="str">
        <f>VLOOKUP(C454,Jan19_NonTransboundary!$B$2:$D$465,3,FALSE)</f>
        <v>VCT</v>
      </c>
      <c r="B454" t="s">
        <v>260</v>
      </c>
      <c r="C454" t="s">
        <v>714</v>
      </c>
      <c r="D454">
        <f>VLOOKUP(C454,Jan19_NonTransboundary!$B$2:$F$465,5,FALSE)</f>
        <v>91.898910000000001</v>
      </c>
      <c r="E454" t="str">
        <f>IFERROR(VLOOKUP(C454,Jan19_Transboundary!$D$2:$F$58,3,FALSE),"")</f>
        <v/>
      </c>
      <c r="F454">
        <f t="shared" si="19"/>
        <v>91.898910000000001</v>
      </c>
    </row>
    <row r="455" spans="1:6" x14ac:dyDescent="0.25">
      <c r="A455" s="4" t="str">
        <f>VLOOKUP(C455,Jan19_NonTransboundary!$B$2:$D$465,3,FALSE)</f>
        <v>VEN</v>
      </c>
      <c r="B455" t="s">
        <v>260</v>
      </c>
      <c r="C455" t="s">
        <v>715</v>
      </c>
      <c r="D455">
        <f>VLOOKUP(C455,Jan19_NonTransboundary!$B$2:$F$465,5,FALSE)</f>
        <v>496700.96400199999</v>
      </c>
      <c r="E455" t="str">
        <f>IFERROR(VLOOKUP(C455,Jan19_Transboundary!$D$2:$F$58,3,FALSE),"")</f>
        <v/>
      </c>
      <c r="F455">
        <f t="shared" si="19"/>
        <v>496700.96400199999</v>
      </c>
    </row>
    <row r="456" spans="1:6" x14ac:dyDescent="0.25">
      <c r="A456" s="4" t="str">
        <f>VLOOKUP(C456,Jan19_NonTransboundary!$B$2:$D$465,3,FALSE)</f>
        <v>VGB</v>
      </c>
      <c r="B456" t="s">
        <v>260</v>
      </c>
      <c r="C456" t="s">
        <v>716</v>
      </c>
      <c r="D456">
        <f>VLOOKUP(C456,Jan19_NonTransboundary!$B$2:$F$465,5,FALSE)</f>
        <v>15.995539000000001</v>
      </c>
      <c r="E456" t="str">
        <f>IFERROR(VLOOKUP(C456,Jan19_Transboundary!$D$2:$F$58,3,FALSE),"")</f>
        <v/>
      </c>
      <c r="F456">
        <f t="shared" si="19"/>
        <v>15.995539000000001</v>
      </c>
    </row>
    <row r="457" spans="1:6" x14ac:dyDescent="0.25">
      <c r="A457" s="4" t="str">
        <f>VLOOKUP(C457,Jan19_NonTransboundary!$B$2:$D$465,3,FALSE)</f>
        <v>VIR</v>
      </c>
      <c r="B457" t="s">
        <v>260</v>
      </c>
      <c r="C457" t="s">
        <v>717</v>
      </c>
      <c r="D457">
        <f>VLOOKUP(C457,Jan19_NonTransboundary!$B$2:$F$465,5,FALSE)</f>
        <v>51.815837000000002</v>
      </c>
      <c r="E457" t="str">
        <f>IFERROR(VLOOKUP(C457,Jan19_Transboundary!$D$2:$F$58,3,FALSE),"")</f>
        <v/>
      </c>
      <c r="F457">
        <f t="shared" si="19"/>
        <v>51.815837000000002</v>
      </c>
    </row>
    <row r="458" spans="1:6" x14ac:dyDescent="0.25">
      <c r="A458" s="4" t="str">
        <f>VLOOKUP(C458,Jan19_NonTransboundary!$B$2:$D$465,3,FALSE)</f>
        <v>VNM</v>
      </c>
      <c r="B458" t="s">
        <v>260</v>
      </c>
      <c r="C458" t="s">
        <v>718</v>
      </c>
      <c r="D458">
        <f>VLOOKUP(C458,Jan19_NonTransboundary!$B$2:$F$465,5,FALSE)</f>
        <v>24994.323004000002</v>
      </c>
      <c r="E458" t="str">
        <f>IFERROR(VLOOKUP(C458,Jan19_Transboundary!$D$2:$F$58,3,FALSE),"")</f>
        <v/>
      </c>
      <c r="F458">
        <f t="shared" si="19"/>
        <v>24994.323004000002</v>
      </c>
    </row>
    <row r="459" spans="1:6" x14ac:dyDescent="0.25">
      <c r="A459" s="4" t="str">
        <f>VLOOKUP(C459,Jan19_NonTransboundary!$B$2:$D$465,3,FALSE)</f>
        <v>VUT</v>
      </c>
      <c r="B459" t="s">
        <v>260</v>
      </c>
      <c r="C459" t="s">
        <v>719</v>
      </c>
      <c r="D459">
        <f>VLOOKUP(C459,Jan19_NonTransboundary!$B$2:$F$465,5,FALSE)</f>
        <v>528.22224300000005</v>
      </c>
      <c r="E459" t="str">
        <f>IFERROR(VLOOKUP(C459,Jan19_Transboundary!$D$2:$F$58,3,FALSE),"")</f>
        <v/>
      </c>
      <c r="F459">
        <f t="shared" si="19"/>
        <v>528.22224300000005</v>
      </c>
    </row>
    <row r="460" spans="1:6" x14ac:dyDescent="0.25">
      <c r="A460" s="4" t="str">
        <f>VLOOKUP(C460,Jan19_NonTransboundary!$B$2:$D$465,3,FALSE)</f>
        <v>WLF</v>
      </c>
      <c r="B460" t="s">
        <v>260</v>
      </c>
      <c r="C460" t="s">
        <v>720</v>
      </c>
      <c r="D460">
        <f>VLOOKUP(C460,Jan19_NonTransboundary!$B$2:$F$465,5,FALSE)</f>
        <v>0.30167899999999997</v>
      </c>
      <c r="E460" t="str">
        <f>IFERROR(VLOOKUP(C460,Jan19_Transboundary!$D$2:$F$58,3,FALSE),"")</f>
        <v/>
      </c>
      <c r="F460">
        <f t="shared" si="19"/>
        <v>0.30167899999999997</v>
      </c>
    </row>
    <row r="461" spans="1:6" x14ac:dyDescent="0.25">
      <c r="A461" s="4" t="str">
        <f>VLOOKUP(C461,Jan19_NonTransboundary!$B$2:$D$465,3,FALSE)</f>
        <v>WSM</v>
      </c>
      <c r="B461" t="s">
        <v>260</v>
      </c>
      <c r="C461" t="s">
        <v>721</v>
      </c>
      <c r="D461">
        <f>VLOOKUP(C461,Jan19_NonTransboundary!$B$2:$F$465,5,FALSE)</f>
        <v>212.69533000000001</v>
      </c>
      <c r="E461" t="str">
        <f>IFERROR(VLOOKUP(C461,Jan19_Transboundary!$D$2:$F$58,3,FALSE),"")</f>
        <v/>
      </c>
      <c r="F461">
        <f t="shared" si="19"/>
        <v>212.69533000000001</v>
      </c>
    </row>
    <row r="462" spans="1:6" x14ac:dyDescent="0.25">
      <c r="A462" s="4" t="str">
        <f>VLOOKUP(C462,Jan19_NonTransboundary!$B$2:$D$465,3,FALSE)</f>
        <v>YEM</v>
      </c>
      <c r="B462" t="s">
        <v>260</v>
      </c>
      <c r="C462" t="s">
        <v>722</v>
      </c>
      <c r="D462">
        <f>VLOOKUP(C462,Jan19_NonTransboundary!$B$2:$F$465,5,FALSE)</f>
        <v>3519.5931030000002</v>
      </c>
      <c r="E462" t="str">
        <f>IFERROR(VLOOKUP(C462,Jan19_Transboundary!$D$2:$F$58,3,FALSE),"")</f>
        <v/>
      </c>
      <c r="F462">
        <f t="shared" si="19"/>
        <v>3519.5931030000002</v>
      </c>
    </row>
    <row r="463" spans="1:6" x14ac:dyDescent="0.25">
      <c r="A463" s="4" t="str">
        <f>VLOOKUP(C463,Jan19_NonTransboundary!$B$2:$D$465,3,FALSE)</f>
        <v>ZAF</v>
      </c>
      <c r="B463" t="s">
        <v>260</v>
      </c>
      <c r="C463" t="s">
        <v>723</v>
      </c>
      <c r="D463">
        <f>VLOOKUP(C463,Jan19_NonTransboundary!$B$2:$F$465,5,FALSE)</f>
        <v>97754.131936999998</v>
      </c>
      <c r="E463">
        <f>IFERROR(VLOOKUP(C463,Jan19_Transboundary!$D$2:$F$58,3,FALSE),"")</f>
        <v>171.58703</v>
      </c>
      <c r="F463">
        <f t="shared" si="19"/>
        <v>97925.718966999993</v>
      </c>
    </row>
    <row r="464" spans="1:6" x14ac:dyDescent="0.25">
      <c r="A464" s="4" t="str">
        <f>VLOOKUP(C464,Jan19_NonTransboundary!$B$2:$D$465,3,FALSE)</f>
        <v>ZMB</v>
      </c>
      <c r="B464" t="s">
        <v>260</v>
      </c>
      <c r="C464" t="s">
        <v>724</v>
      </c>
      <c r="D464">
        <f>VLOOKUP(C464,Jan19_NonTransboundary!$B$2:$F$465,5,FALSE)</f>
        <v>286160.31351100001</v>
      </c>
      <c r="E464">
        <f>IFERROR(VLOOKUP(C464,Jan19_Transboundary!$D$2:$F$58,3,FALSE),"")</f>
        <v>0.81612499999999999</v>
      </c>
      <c r="F464">
        <f t="shared" si="19"/>
        <v>286161.12963600003</v>
      </c>
    </row>
    <row r="465" spans="1:6" x14ac:dyDescent="0.25">
      <c r="A465" s="4" t="str">
        <f>VLOOKUP(C465,Jan19_NonTransboundary!$B$2:$D$465,3,FALSE)</f>
        <v>ZWE</v>
      </c>
      <c r="B465" t="s">
        <v>260</v>
      </c>
      <c r="C465" t="s">
        <v>725</v>
      </c>
      <c r="D465">
        <f>VLOOKUP(C465,Jan19_NonTransboundary!$B$2:$F$465,5,FALSE)</f>
        <v>106829.25287900001</v>
      </c>
      <c r="E465">
        <f>IFERROR(VLOOKUP(C465,Jan19_Transboundary!$D$2:$F$58,3,FALSE),"")</f>
        <v>7.8151799999999998</v>
      </c>
      <c r="F465">
        <f t="shared" si="19"/>
        <v>106837.06805900001</v>
      </c>
    </row>
    <row r="466" spans="1:6" x14ac:dyDescent="0.25">
      <c r="E466" s="2"/>
    </row>
  </sheetData>
  <autoFilter ref="U2:W2">
    <sortState ref="U2:W245">
      <sortCondition ref="U1"/>
    </sortState>
  </autoFilter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activeCell="M12" sqref="M12"/>
    </sheetView>
  </sheetViews>
  <sheetFormatPr defaultRowHeight="15" x14ac:dyDescent="0.25"/>
  <cols>
    <col min="2" max="2" width="15.28515625" bestFit="1" customWidth="1"/>
    <col min="3" max="3" width="13.28515625" bestFit="1" customWidth="1"/>
    <col min="4" max="4" width="28" bestFit="1" customWidth="1"/>
    <col min="5" max="5" width="22" style="12" bestFit="1" customWidth="1"/>
    <col min="6" max="6" width="31.85546875" style="12" bestFit="1" customWidth="1"/>
    <col min="7" max="7" width="14.28515625" bestFit="1" customWidth="1"/>
    <col min="8" max="8" width="15.28515625" bestFit="1" customWidth="1"/>
    <col min="9" max="9" width="25.42578125" bestFit="1" customWidth="1"/>
    <col min="10" max="10" width="19.42578125" style="12" bestFit="1" customWidth="1"/>
    <col min="11" max="11" width="31.85546875" style="12" bestFit="1" customWidth="1"/>
  </cols>
  <sheetData>
    <row r="1" spans="1:11" x14ac:dyDescent="0.25">
      <c r="A1" t="s">
        <v>254</v>
      </c>
      <c r="B1" t="s">
        <v>0</v>
      </c>
      <c r="C1" t="s">
        <v>1</v>
      </c>
      <c r="D1" t="s">
        <v>2</v>
      </c>
      <c r="E1" s="12" t="s">
        <v>3</v>
      </c>
      <c r="F1" s="12" t="s">
        <v>8</v>
      </c>
      <c r="G1" t="s">
        <v>4</v>
      </c>
      <c r="H1" t="s">
        <v>5</v>
      </c>
      <c r="I1" t="s">
        <v>6</v>
      </c>
      <c r="J1" s="12" t="s">
        <v>7</v>
      </c>
      <c r="K1" s="12" t="s">
        <v>8</v>
      </c>
    </row>
    <row r="2" spans="1:11" x14ac:dyDescent="0.25">
      <c r="A2" t="s">
        <v>9</v>
      </c>
      <c r="B2" s="2">
        <v>221134569</v>
      </c>
      <c r="C2" s="2" t="str">
        <f>IFERROR(VLOOKUP(A2,Jan19_Both_QC!$U$3:$W$246,2,FALSE),"")</f>
        <v/>
      </c>
      <c r="D2" s="2" t="str">
        <f>IFERROR(C2/B2*100,"")</f>
        <v/>
      </c>
      <c r="E2" s="13" t="str">
        <f>IFERROR(VLOOKUP(A2,Jan19_PAME_Final!$U$2:$W$174,2,FALSE),"")</f>
        <v/>
      </c>
      <c r="F2" s="13" t="str">
        <f>IFERROR(E2/C2*100,"")</f>
        <v/>
      </c>
      <c r="G2" s="2">
        <v>0</v>
      </c>
      <c r="H2" s="2" t="str">
        <f>IFERROR(VLOOKUP(A2,Jan19_Both_QC!$U$3:$W$246,3,FALSE),"")</f>
        <v/>
      </c>
      <c r="I2" s="2" t="str">
        <f>IFERROR(H2/G2*100,"")</f>
        <v/>
      </c>
      <c r="J2" s="13" t="str">
        <f>IFERROR(VLOOKUP(A2,Jan19_PAME_Final!$U$2:$W$174,3,FALSE),"")</f>
        <v/>
      </c>
      <c r="K2" s="13" t="str">
        <f>IFERROR(J2/H2*100,"")</f>
        <v/>
      </c>
    </row>
    <row r="3" spans="1:11" x14ac:dyDescent="0.25">
      <c r="A3" t="s">
        <v>10</v>
      </c>
      <c r="B3" s="2">
        <v>25214</v>
      </c>
      <c r="C3" s="2">
        <f>IFERROR(VLOOKUP(A3,Jan19_Both_QC!$U$3:$W$246,2,FALSE),"")</f>
        <v>2.6513999999999999E-2</v>
      </c>
      <c r="D3" s="2">
        <f t="shared" ref="D3:D66" si="0">IFERROR(C3/B3*100,"")</f>
        <v>1.0515586578884745E-4</v>
      </c>
      <c r="E3" s="13" t="str">
        <f>IFERROR(VLOOKUP(A3,Jan19_PAME_Final!$U$2:$W$174,2,FALSE),"")</f>
        <v/>
      </c>
      <c r="F3" s="13" t="str">
        <f t="shared" ref="F3:F66" si="1">IFERROR(E3/C3*100,"")</f>
        <v/>
      </c>
      <c r="G3" s="2">
        <v>189.42084399999999</v>
      </c>
      <c r="H3" s="2">
        <f>IFERROR(VLOOKUP(A3,Jan19_Both_QC!$U$3:$W$246,3,FALSE),"")</f>
        <v>35.833832999999998</v>
      </c>
      <c r="I3" s="2">
        <f t="shared" ref="I3:I66" si="2">IFERROR(H3/G3*100,"")</f>
        <v>18.917576462704393</v>
      </c>
      <c r="J3" s="13" t="str">
        <f>IFERROR(VLOOKUP(A3,Jan19_PAME_Final!$U$2:$W$174,3,FALSE),"")</f>
        <v/>
      </c>
      <c r="K3" s="13" t="str">
        <f t="shared" ref="K3:K66" si="3">IFERROR(J3/H3*100,"")</f>
        <v/>
      </c>
    </row>
    <row r="4" spans="1:11" x14ac:dyDescent="0.25">
      <c r="A4" t="s">
        <v>11</v>
      </c>
      <c r="B4" s="2">
        <v>0</v>
      </c>
      <c r="C4" s="2">
        <f>IFERROR(VLOOKUP(A4,Jan19_Both_QC!$U$3:$W$246,2,FALSE),"")</f>
        <v>0</v>
      </c>
      <c r="D4" s="2" t="str">
        <f t="shared" si="0"/>
        <v/>
      </c>
      <c r="E4" s="13">
        <f>IFERROR(VLOOKUP(A4,Jan19_PAME_Final!$U$2:$W$174,2,FALSE),"")</f>
        <v>0</v>
      </c>
      <c r="F4" s="13" t="str">
        <f t="shared" si="1"/>
        <v/>
      </c>
      <c r="G4" s="2">
        <v>642899.13419999997</v>
      </c>
      <c r="H4" s="2">
        <f>IFERROR(VLOOKUP(A4,Jan19_Both_QC!$U$3:$W$246,3,FALSE),"")</f>
        <v>673.16061999999999</v>
      </c>
      <c r="I4" s="2">
        <f t="shared" si="2"/>
        <v>0.10470703477267181</v>
      </c>
      <c r="J4" s="13">
        <f>IFERROR(VLOOKUP(A4,Jan19_PAME_Final!$U$2:$W$174,3,FALSE),"")</f>
        <v>597.98849900000005</v>
      </c>
      <c r="K4" s="13">
        <f t="shared" si="3"/>
        <v>88.832959212617041</v>
      </c>
    </row>
    <row r="5" spans="1:11" x14ac:dyDescent="0.25">
      <c r="A5" t="s">
        <v>12</v>
      </c>
      <c r="B5" s="2">
        <v>493753</v>
      </c>
      <c r="C5" s="2">
        <f>IFERROR(VLOOKUP(A5,Jan19_Both_QC!$U$3:$W$246,2,FALSE),"")</f>
        <v>24.341242999999999</v>
      </c>
      <c r="D5" s="2">
        <f t="shared" si="0"/>
        <v>4.9298420465293379E-3</v>
      </c>
      <c r="E5" s="13">
        <f>IFERROR(VLOOKUP(A5,Jan19_PAME_Final!$U$2:$W$174,2,FALSE),"")</f>
        <v>19.751235999999999</v>
      </c>
      <c r="F5" s="13">
        <f t="shared" si="1"/>
        <v>81.143087064206213</v>
      </c>
      <c r="G5" s="2">
        <v>1255217.852</v>
      </c>
      <c r="H5" s="2">
        <f>IFERROR(VLOOKUP(A5,Jan19_Both_QC!$U$3:$W$246,3,FALSE),"")</f>
        <v>87506.592558000004</v>
      </c>
      <c r="I5" s="2">
        <f t="shared" si="2"/>
        <v>6.971426706413669</v>
      </c>
      <c r="J5" s="13">
        <f>IFERROR(VLOOKUP(A5,Jan19_PAME_Final!$U$2:$W$174,3,FALSE),"")</f>
        <v>32400.494987999999</v>
      </c>
      <c r="K5" s="13">
        <f t="shared" si="3"/>
        <v>37.026347433794449</v>
      </c>
    </row>
    <row r="6" spans="1:11" x14ac:dyDescent="0.25">
      <c r="A6" t="s">
        <v>13</v>
      </c>
      <c r="B6" s="2">
        <v>92654</v>
      </c>
      <c r="C6" s="2">
        <f>IFERROR(VLOOKUP(A6,Jan19_Both_QC!$U$3:$W$246,2,FALSE),"")</f>
        <v>32.219765000000002</v>
      </c>
      <c r="D6" s="2">
        <f t="shared" si="0"/>
        <v>3.477428389492089E-2</v>
      </c>
      <c r="E6" s="13" t="str">
        <f>IFERROR(VLOOKUP(A6,Jan19_PAME_Final!$U$2:$W$174,2,FALSE),"")</f>
        <v/>
      </c>
      <c r="F6" s="13" t="str">
        <f t="shared" si="1"/>
        <v/>
      </c>
      <c r="G6" s="2">
        <v>85.524417</v>
      </c>
      <c r="H6" s="2">
        <f>IFERROR(VLOOKUP(A6,Jan19_Both_QC!$U$3:$W$246,3,FALSE),"")</f>
        <v>6.274311</v>
      </c>
      <c r="I6" s="2">
        <f t="shared" si="2"/>
        <v>7.3362803513761454</v>
      </c>
      <c r="J6" s="13" t="str">
        <f>IFERROR(VLOOKUP(A6,Jan19_PAME_Final!$U$2:$W$174,3,FALSE),"")</f>
        <v/>
      </c>
      <c r="K6" s="13" t="str">
        <f t="shared" si="3"/>
        <v/>
      </c>
    </row>
    <row r="7" spans="1:11" x14ac:dyDescent="0.25">
      <c r="A7" t="s">
        <v>14</v>
      </c>
      <c r="B7" s="2">
        <v>0</v>
      </c>
      <c r="C7" s="2">
        <f>IFERROR(VLOOKUP(A7,Jan19_Both_QC!$U$3:$W$246,2,FALSE),"")</f>
        <v>503.94384200000002</v>
      </c>
      <c r="D7" s="2" t="str">
        <f t="shared" si="0"/>
        <v/>
      </c>
      <c r="E7" s="13" t="str">
        <f>IFERROR(VLOOKUP(A7,Jan19_PAME_Final!$U$2:$W$174,2,FALSE),"")</f>
        <v/>
      </c>
      <c r="F7" s="13" t="str">
        <f t="shared" si="1"/>
        <v/>
      </c>
      <c r="G7" s="2">
        <v>1580</v>
      </c>
      <c r="H7" s="2">
        <f>IFERROR(VLOOKUP(A7,Jan19_Both_QC!$U$3:$W$246,3,FALSE),"")</f>
        <v>41.035615</v>
      </c>
      <c r="I7" s="2">
        <f t="shared" si="2"/>
        <v>2.5971908227848099</v>
      </c>
      <c r="J7" s="13" t="str">
        <f>IFERROR(VLOOKUP(A7,Jan19_PAME_Final!$U$2:$W$174,3,FALSE),"")</f>
        <v/>
      </c>
      <c r="K7" s="13" t="str">
        <f t="shared" si="3"/>
        <v/>
      </c>
    </row>
    <row r="8" spans="1:11" x14ac:dyDescent="0.25">
      <c r="A8" t="s">
        <v>15</v>
      </c>
      <c r="B8" s="2">
        <v>11199</v>
      </c>
      <c r="C8" s="2">
        <f>IFERROR(VLOOKUP(A8,Jan19_Both_QC!$U$3:$W$246,2,FALSE),"")</f>
        <v>304.39249599999999</v>
      </c>
      <c r="D8" s="2">
        <f t="shared" si="0"/>
        <v>2.7180328243593177</v>
      </c>
      <c r="E8" s="13">
        <f>IFERROR(VLOOKUP(A8,Jan19_PAME_Final!$U$2:$W$174,2,FALSE),"")</f>
        <v>42.889141000000002</v>
      </c>
      <c r="F8" s="13">
        <f t="shared" si="1"/>
        <v>14.090078291548949</v>
      </c>
      <c r="G8" s="2">
        <v>28746.5563</v>
      </c>
      <c r="H8" s="2">
        <f>IFERROR(VLOOKUP(A8,Jan19_Both_QC!$U$3:$W$246,3,FALSE),"")</f>
        <v>5098.51667</v>
      </c>
      <c r="I8" s="2">
        <f t="shared" si="2"/>
        <v>17.736095471025166</v>
      </c>
      <c r="J8" s="13">
        <f>IFERROR(VLOOKUP(A8,Jan19_PAME_Final!$U$2:$W$174,3,FALSE),"")</f>
        <v>45.148125</v>
      </c>
      <c r="K8" s="13">
        <f t="shared" si="3"/>
        <v>0.88551490408287703</v>
      </c>
    </row>
    <row r="9" spans="1:11" x14ac:dyDescent="0.25">
      <c r="A9" t="s">
        <v>16</v>
      </c>
      <c r="B9" s="2">
        <v>0</v>
      </c>
      <c r="C9" s="2">
        <f>IFERROR(VLOOKUP(A9,Jan19_Both_QC!$U$3:$W$246,2,FALSE),"")</f>
        <v>0</v>
      </c>
      <c r="D9" s="2" t="str">
        <f t="shared" si="0"/>
        <v/>
      </c>
      <c r="E9" s="13">
        <f>IFERROR(VLOOKUP(A9,Jan19_PAME_Final!$U$2:$W$174,2,FALSE),"")</f>
        <v>0</v>
      </c>
      <c r="F9" s="13" t="str">
        <f t="shared" si="1"/>
        <v/>
      </c>
      <c r="G9" s="2">
        <v>471.870724</v>
      </c>
      <c r="H9" s="2">
        <f>IFERROR(VLOOKUP(A9,Jan19_Both_QC!$U$3:$W$246,3,FALSE),"")</f>
        <v>126.12030799999999</v>
      </c>
      <c r="I9" s="2">
        <f t="shared" si="2"/>
        <v>26.72772468927316</v>
      </c>
      <c r="J9" s="13">
        <f>IFERROR(VLOOKUP(A9,Jan19_PAME_Final!$U$2:$W$174,3,FALSE),"")</f>
        <v>26.105938999999999</v>
      </c>
      <c r="K9" s="13">
        <f t="shared" si="3"/>
        <v>20.699235051027628</v>
      </c>
    </row>
    <row r="10" spans="1:11" x14ac:dyDescent="0.25">
      <c r="A10" t="s">
        <v>17</v>
      </c>
      <c r="B10" s="2">
        <v>54711</v>
      </c>
      <c r="C10" s="2">
        <f>IFERROR(VLOOKUP(A10,Jan19_Both_QC!$U$3:$W$246,2,FALSE),"")</f>
        <v>6166.5446080000002</v>
      </c>
      <c r="D10" s="2">
        <f t="shared" si="0"/>
        <v>11.27112392023542</v>
      </c>
      <c r="E10" s="13">
        <f>IFERROR(VLOOKUP(A10,Jan19_PAME_Final!$U$2:$W$174,2,FALSE),"")</f>
        <v>2157.7737240000001</v>
      </c>
      <c r="F10" s="13">
        <f t="shared" si="1"/>
        <v>34.991617853549144</v>
      </c>
      <c r="G10" s="2">
        <v>70921.457389999996</v>
      </c>
      <c r="H10" s="2">
        <f>IFERROR(VLOOKUP(A10,Jan19_Both_QC!$U$3:$W$246,3,FALSE),"")</f>
        <v>12733.921783</v>
      </c>
      <c r="I10" s="2">
        <f t="shared" si="2"/>
        <v>17.954963492889949</v>
      </c>
      <c r="J10" s="13">
        <f>IFERROR(VLOOKUP(A10,Jan19_PAME_Final!$U$2:$W$174,3,FALSE),"")</f>
        <v>8709.8285660000001</v>
      </c>
      <c r="K10" s="13">
        <f t="shared" si="3"/>
        <v>68.398634092662391</v>
      </c>
    </row>
    <row r="11" spans="1:11" x14ac:dyDescent="0.25">
      <c r="A11" t="s">
        <v>18</v>
      </c>
      <c r="B11" s="2">
        <v>1083151</v>
      </c>
      <c r="C11" s="2">
        <f>IFERROR(VLOOKUP(A11,Jan19_Both_QC!$U$3:$W$246,2,FALSE),"")</f>
        <v>41249.957238000003</v>
      </c>
      <c r="D11" s="2">
        <f t="shared" si="0"/>
        <v>3.8083293315521107</v>
      </c>
      <c r="E11" s="13">
        <f>IFERROR(VLOOKUP(A11,Jan19_PAME_Final!$U$2:$W$174,2,FALSE),"")</f>
        <v>2419.27756</v>
      </c>
      <c r="F11" s="13">
        <f t="shared" si="1"/>
        <v>5.8649213768671009</v>
      </c>
      <c r="G11" s="2">
        <v>2785327.7209999999</v>
      </c>
      <c r="H11" s="2">
        <f>IFERROR(VLOOKUP(A11,Jan19_Both_QC!$U$3:$W$246,3,FALSE),"")</f>
        <v>235364.555628</v>
      </c>
      <c r="I11" s="2">
        <f t="shared" si="2"/>
        <v>8.4501566495557103</v>
      </c>
      <c r="J11" s="13">
        <f>IFERROR(VLOOKUP(A11,Jan19_PAME_Final!$U$2:$W$174,3,FALSE),"")</f>
        <v>64067.96617</v>
      </c>
      <c r="K11" s="13">
        <f t="shared" si="3"/>
        <v>27.220736783860154</v>
      </c>
    </row>
    <row r="12" spans="1:11" x14ac:dyDescent="0.25">
      <c r="A12" t="s">
        <v>19</v>
      </c>
      <c r="B12" s="2">
        <v>0</v>
      </c>
      <c r="C12" s="2">
        <f>IFERROR(VLOOKUP(A12,Jan19_Both_QC!$U$3:$W$246,2,FALSE),"")</f>
        <v>0</v>
      </c>
      <c r="D12" s="2" t="str">
        <f t="shared" si="0"/>
        <v/>
      </c>
      <c r="E12" s="13">
        <f>IFERROR(VLOOKUP(A12,Jan19_PAME_Final!$U$2:$W$174,2,FALSE),"")</f>
        <v>0</v>
      </c>
      <c r="F12" s="13" t="str">
        <f t="shared" si="1"/>
        <v/>
      </c>
      <c r="G12" s="2">
        <v>29685.405589999998</v>
      </c>
      <c r="H12" s="2">
        <f>IFERROR(VLOOKUP(A12,Jan19_Both_QC!$U$3:$W$246,3,FALSE),"")</f>
        <v>6860.4464710000002</v>
      </c>
      <c r="I12" s="2">
        <f t="shared" si="2"/>
        <v>23.110502735765383</v>
      </c>
      <c r="J12" s="13">
        <f>IFERROR(VLOOKUP(A12,Jan19_PAME_Final!$U$2:$W$174,3,FALSE),"")</f>
        <v>3445.371044</v>
      </c>
      <c r="K12" s="13">
        <f t="shared" si="3"/>
        <v>50.220799164661244</v>
      </c>
    </row>
    <row r="13" spans="1:11" x14ac:dyDescent="0.25">
      <c r="A13" t="s">
        <v>20</v>
      </c>
      <c r="B13" s="2">
        <v>406816</v>
      </c>
      <c r="C13" s="2">
        <f>IFERROR(VLOOKUP(A13,Jan19_Both_QC!$U$3:$W$246,2,FALSE),"")</f>
        <v>35457.576440999997</v>
      </c>
      <c r="D13" s="2">
        <f t="shared" si="0"/>
        <v>8.7158755901931091</v>
      </c>
      <c r="E13" s="13" t="str">
        <f>IFERROR(VLOOKUP(A13,Jan19_PAME_Final!$U$2:$W$174,2,FALSE),"")</f>
        <v/>
      </c>
      <c r="F13" s="13" t="str">
        <f t="shared" si="1"/>
        <v/>
      </c>
      <c r="G13" s="2">
        <v>210.578755</v>
      </c>
      <c r="H13" s="2">
        <f>IFERROR(VLOOKUP(A13,Jan19_Both_QC!$U$3:$W$246,3,FALSE),"")</f>
        <v>33.370564999999999</v>
      </c>
      <c r="I13" s="2">
        <f t="shared" si="2"/>
        <v>15.847071087489335</v>
      </c>
      <c r="J13" s="13" t="str">
        <f>IFERROR(VLOOKUP(A13,Jan19_PAME_Final!$U$2:$W$174,3,FALSE),"")</f>
        <v/>
      </c>
      <c r="K13" s="13" t="str">
        <f t="shared" si="3"/>
        <v/>
      </c>
    </row>
    <row r="14" spans="1:11" x14ac:dyDescent="0.25">
      <c r="A14" t="s">
        <v>21</v>
      </c>
      <c r="B14" s="2">
        <v>0</v>
      </c>
      <c r="C14" s="2">
        <f>IFERROR(VLOOKUP(A14,Jan19_Both_QC!$U$3:$W$246,2,FALSE),"")</f>
        <v>3639.2713469999999</v>
      </c>
      <c r="D14" s="2" t="str">
        <f t="shared" si="0"/>
        <v/>
      </c>
      <c r="E14" s="13" t="str">
        <f>IFERROR(VLOOKUP(A14,Jan19_PAME_Final!$U$2:$W$174,2,FALSE),"")</f>
        <v/>
      </c>
      <c r="F14" s="13" t="str">
        <f t="shared" si="1"/>
        <v/>
      </c>
      <c r="G14" s="2">
        <v>0</v>
      </c>
      <c r="H14" s="2">
        <f>IFERROR(VLOOKUP(A14,Jan19_Both_QC!$U$3:$W$246,3,FALSE),"")</f>
        <v>1135.4404070000001</v>
      </c>
      <c r="I14" s="2" t="str">
        <f t="shared" si="2"/>
        <v/>
      </c>
      <c r="J14" s="13" t="str">
        <f>IFERROR(VLOOKUP(A14,Jan19_PAME_Final!$U$2:$W$174,3,FALSE),"")</f>
        <v/>
      </c>
      <c r="K14" s="13" t="str">
        <f t="shared" si="3"/>
        <v/>
      </c>
    </row>
    <row r="15" spans="1:11" x14ac:dyDescent="0.25">
      <c r="A15" t="s">
        <v>22</v>
      </c>
      <c r="B15" s="2">
        <v>2277433</v>
      </c>
      <c r="C15" s="2">
        <f>IFERROR(VLOOKUP(A15,Jan19_Both_QC!$U$3:$W$246,2,FALSE),"")</f>
        <v>1702574.9768060001</v>
      </c>
      <c r="D15" s="2">
        <f t="shared" si="0"/>
        <v>74.758509989360832</v>
      </c>
      <c r="E15" s="13" t="str">
        <f>IFERROR(VLOOKUP(A15,Jan19_PAME_Final!$U$2:$W$174,2,FALSE),"")</f>
        <v/>
      </c>
      <c r="F15" s="13" t="str">
        <f t="shared" si="1"/>
        <v/>
      </c>
      <c r="G15" s="2">
        <v>7855.4391580000001</v>
      </c>
      <c r="H15" s="2">
        <f>IFERROR(VLOOKUP(A15,Jan19_Both_QC!$U$3:$W$246,3,FALSE),"")</f>
        <v>7851.080046</v>
      </c>
      <c r="I15" s="2">
        <f t="shared" si="2"/>
        <v>99.944508360228838</v>
      </c>
      <c r="J15" s="13" t="str">
        <f>IFERROR(VLOOKUP(A15,Jan19_PAME_Final!$U$2:$W$174,3,FALSE),"")</f>
        <v/>
      </c>
      <c r="K15" s="13" t="str">
        <f t="shared" si="3"/>
        <v/>
      </c>
    </row>
    <row r="16" spans="1:11" x14ac:dyDescent="0.25">
      <c r="A16" t="s">
        <v>23</v>
      </c>
      <c r="B16" s="2">
        <v>108492</v>
      </c>
      <c r="C16" s="2">
        <f>IFERROR(VLOOKUP(A16,Jan19_Both_QC!$U$3:$W$246,2,FALSE),"")</f>
        <v>196.94439</v>
      </c>
      <c r="D16" s="2">
        <f t="shared" si="0"/>
        <v>0.1815289514434244</v>
      </c>
      <c r="E16" s="13" t="str">
        <f>IFERROR(VLOOKUP(A16,Jan19_PAME_Final!$U$2:$W$174,2,FALSE),"")</f>
        <v/>
      </c>
      <c r="F16" s="13" t="str">
        <f t="shared" si="1"/>
        <v/>
      </c>
      <c r="G16" s="2">
        <v>455.237976</v>
      </c>
      <c r="H16" s="2">
        <f>IFERROR(VLOOKUP(A16,Jan19_Both_QC!$U$3:$W$246,3,FALSE),"")</f>
        <v>84.536219000000003</v>
      </c>
      <c r="I16" s="2">
        <f t="shared" si="2"/>
        <v>18.569676401513568</v>
      </c>
      <c r="J16" s="13" t="str">
        <f>IFERROR(VLOOKUP(A16,Jan19_PAME_Final!$U$2:$W$174,3,FALSE),"")</f>
        <v/>
      </c>
      <c r="K16" s="13" t="str">
        <f t="shared" si="3"/>
        <v/>
      </c>
    </row>
    <row r="17" spans="1:11" x14ac:dyDescent="0.25">
      <c r="A17" t="s">
        <v>24</v>
      </c>
      <c r="B17" s="2">
        <v>7432133</v>
      </c>
      <c r="C17" s="2">
        <f>IFERROR(VLOOKUP(A17,Jan19_Both_QC!$U$3:$W$246,2,FALSE),"")</f>
        <v>3014429.4535050001</v>
      </c>
      <c r="D17" s="2">
        <f t="shared" si="0"/>
        <v>40.559412129801771</v>
      </c>
      <c r="E17" s="13">
        <f>IFERROR(VLOOKUP(A17,Jan19_PAME_Final!$U$2:$W$174,2,FALSE),"")</f>
        <v>379168.487853</v>
      </c>
      <c r="F17" s="13">
        <f t="shared" si="1"/>
        <v>12.57844954414592</v>
      </c>
      <c r="G17" s="2">
        <v>7722102.0219999999</v>
      </c>
      <c r="H17" s="2">
        <f>IFERROR(VLOOKUP(A17,Jan19_Both_QC!$U$3:$W$246,3,FALSE),"")</f>
        <v>1487679.4479779999</v>
      </c>
      <c r="I17" s="2">
        <f t="shared" si="2"/>
        <v>19.265213587435817</v>
      </c>
      <c r="J17" s="13">
        <f>IFERROR(VLOOKUP(A17,Jan19_PAME_Final!$U$2:$W$174,3,FALSE),"")</f>
        <v>303142.44556899997</v>
      </c>
      <c r="K17" s="13">
        <f t="shared" si="3"/>
        <v>20.376865861864278</v>
      </c>
    </row>
    <row r="18" spans="1:11" x14ac:dyDescent="0.25">
      <c r="A18" t="s">
        <v>25</v>
      </c>
      <c r="B18" s="2">
        <v>0</v>
      </c>
      <c r="C18" s="2">
        <f>IFERROR(VLOOKUP(A18,Jan19_Both_QC!$U$3:$W$246,2,FALSE),"")</f>
        <v>0</v>
      </c>
      <c r="D18" s="2" t="str">
        <f t="shared" si="0"/>
        <v/>
      </c>
      <c r="E18" s="13">
        <f>IFERROR(VLOOKUP(A18,Jan19_PAME_Final!$U$2:$W$174,2,FALSE),"")</f>
        <v>0</v>
      </c>
      <c r="F18" s="13" t="str">
        <f t="shared" si="1"/>
        <v/>
      </c>
      <c r="G18" s="2">
        <v>83912.259120000002</v>
      </c>
      <c r="H18" s="2">
        <f>IFERROR(VLOOKUP(A18,Jan19_Both_QC!$U$3:$W$246,3,FALSE),"")</f>
        <v>23829.387898000001</v>
      </c>
      <c r="I18" s="2">
        <f t="shared" si="2"/>
        <v>28.397981591607994</v>
      </c>
      <c r="J18" s="13">
        <f>IFERROR(VLOOKUP(A18,Jan19_PAME_Final!$U$2:$W$174,3,FALSE),"")</f>
        <v>584.60588499999994</v>
      </c>
      <c r="K18" s="13">
        <f t="shared" si="3"/>
        <v>2.4532979508427317</v>
      </c>
    </row>
    <row r="19" spans="1:11" x14ac:dyDescent="0.25">
      <c r="A19" t="s">
        <v>26</v>
      </c>
      <c r="B19" s="2">
        <v>79032</v>
      </c>
      <c r="C19" s="2">
        <f>IFERROR(VLOOKUP(A19,Jan19_Both_QC!$U$3:$W$246,2,FALSE),"")</f>
        <v>345.32576699999998</v>
      </c>
      <c r="D19" s="2">
        <f t="shared" si="0"/>
        <v>0.43694423398117216</v>
      </c>
      <c r="E19" s="13">
        <f>IFERROR(VLOOKUP(A19,Jan19_PAME_Final!$U$2:$W$174,2,FALSE),"")</f>
        <v>29.971197</v>
      </c>
      <c r="F19" s="13">
        <f t="shared" si="1"/>
        <v>8.6791082114645679</v>
      </c>
      <c r="G19" s="2">
        <v>86639.623340000006</v>
      </c>
      <c r="H19" s="2">
        <f>IFERROR(VLOOKUP(A19,Jan19_Both_QC!$U$3:$W$246,3,FALSE),"")</f>
        <v>8798.3508089999996</v>
      </c>
      <c r="I19" s="2">
        <f t="shared" si="2"/>
        <v>10.155112025905998</v>
      </c>
      <c r="J19" s="13">
        <f>IFERROR(VLOOKUP(A19,Jan19_PAME_Final!$U$2:$W$174,3,FALSE),"")</f>
        <v>3351.484434</v>
      </c>
      <c r="K19" s="13">
        <f t="shared" si="3"/>
        <v>38.092189169948796</v>
      </c>
    </row>
    <row r="20" spans="1:11" x14ac:dyDescent="0.25">
      <c r="A20" t="s">
        <v>27</v>
      </c>
      <c r="B20" s="2">
        <v>0</v>
      </c>
      <c r="C20" s="2">
        <f>IFERROR(VLOOKUP(A20,Jan19_Both_QC!$U$3:$W$246,2,FALSE),"")</f>
        <v>0</v>
      </c>
      <c r="D20" s="2" t="str">
        <f t="shared" si="0"/>
        <v/>
      </c>
      <c r="E20" s="13">
        <f>IFERROR(VLOOKUP(A20,Jan19_PAME_Final!$U$2:$W$174,2,FALSE),"")</f>
        <v>0</v>
      </c>
      <c r="F20" s="13" t="str">
        <f t="shared" si="1"/>
        <v/>
      </c>
      <c r="G20" s="2">
        <v>27210.872429999999</v>
      </c>
      <c r="H20" s="2">
        <f>IFERROR(VLOOKUP(A20,Jan19_Both_QC!$U$3:$W$246,3,FALSE),"")</f>
        <v>2065.705661</v>
      </c>
      <c r="I20" s="2">
        <f t="shared" si="2"/>
        <v>7.5914716307388899</v>
      </c>
      <c r="J20" s="13">
        <f>IFERROR(VLOOKUP(A20,Jan19_PAME_Final!$U$2:$W$174,3,FALSE),"")</f>
        <v>1422.092359</v>
      </c>
      <c r="K20" s="13">
        <f t="shared" si="3"/>
        <v>68.842932749265486</v>
      </c>
    </row>
    <row r="21" spans="1:11" x14ac:dyDescent="0.25">
      <c r="A21" t="s">
        <v>28</v>
      </c>
      <c r="B21" s="2">
        <v>3465</v>
      </c>
      <c r="C21" s="2">
        <f>IFERROR(VLOOKUP(A21,Jan19_Both_QC!$U$3:$W$246,2,FALSE),"")</f>
        <v>1270.1019879999999</v>
      </c>
      <c r="D21" s="2">
        <f t="shared" si="0"/>
        <v>36.655180028860023</v>
      </c>
      <c r="E21" s="13" t="str">
        <f>IFERROR(VLOOKUP(A21,Jan19_PAME_Final!$U$2:$W$174,2,FALSE),"")</f>
        <v/>
      </c>
      <c r="F21" s="13" t="str">
        <f t="shared" si="1"/>
        <v/>
      </c>
      <c r="G21" s="2">
        <v>30683.07213</v>
      </c>
      <c r="H21" s="2">
        <f>IFERROR(VLOOKUP(A21,Jan19_Both_QC!$U$3:$W$246,3,FALSE),"")</f>
        <v>7634.0459140000003</v>
      </c>
      <c r="I21" s="2">
        <f t="shared" si="2"/>
        <v>24.880317986593997</v>
      </c>
      <c r="J21" s="13" t="str">
        <f>IFERROR(VLOOKUP(A21,Jan19_PAME_Final!$U$2:$W$174,3,FALSE),"")</f>
        <v/>
      </c>
      <c r="K21" s="13" t="str">
        <f t="shared" si="3"/>
        <v/>
      </c>
    </row>
    <row r="22" spans="1:11" x14ac:dyDescent="0.25">
      <c r="A22" t="s">
        <v>29</v>
      </c>
      <c r="B22" s="2">
        <v>30426</v>
      </c>
      <c r="C22" s="2">
        <f>IFERROR(VLOOKUP(A22,Jan19_Both_QC!$U$3:$W$246,2,FALSE),"")</f>
        <v>0</v>
      </c>
      <c r="D22" s="2">
        <f t="shared" si="0"/>
        <v>0</v>
      </c>
      <c r="E22" s="13">
        <f>IFERROR(VLOOKUP(A22,Jan19_PAME_Final!$U$2:$W$174,2,FALSE),"")</f>
        <v>0</v>
      </c>
      <c r="F22" s="13" t="str">
        <f t="shared" si="1"/>
        <v/>
      </c>
      <c r="G22" s="2">
        <v>116095.36320000001</v>
      </c>
      <c r="H22" s="2">
        <f>IFERROR(VLOOKUP(A22,Jan19_Both_QC!$U$3:$W$246,3,FALSE),"")</f>
        <v>34369.002635999997</v>
      </c>
      <c r="I22" s="2">
        <f t="shared" si="2"/>
        <v>29.604113108972118</v>
      </c>
      <c r="J22" s="13">
        <f>IFERROR(VLOOKUP(A22,Jan19_PAME_Final!$U$2:$W$174,3,FALSE),"")</f>
        <v>11330.993428</v>
      </c>
      <c r="K22" s="13">
        <f t="shared" si="3"/>
        <v>32.968641970806829</v>
      </c>
    </row>
    <row r="23" spans="1:11" x14ac:dyDescent="0.25">
      <c r="A23" t="s">
        <v>30</v>
      </c>
      <c r="B23" s="2">
        <v>25112</v>
      </c>
      <c r="C23" s="2">
        <f>IFERROR(VLOOKUP(A23,Jan19_Both_QC!$U$3:$W$246,2,FALSE),"")</f>
        <v>2755.5258690000001</v>
      </c>
      <c r="D23" s="2">
        <f t="shared" si="0"/>
        <v>10.972944683816502</v>
      </c>
      <c r="E23" s="13" t="str">
        <f>IFERROR(VLOOKUP(A23,Jan19_PAME_Final!$U$2:$W$174,2,FALSE),"")</f>
        <v/>
      </c>
      <c r="F23" s="13" t="str">
        <f t="shared" si="1"/>
        <v/>
      </c>
      <c r="G23" s="2">
        <v>322.85249599999997</v>
      </c>
      <c r="H23" s="2">
        <f>IFERROR(VLOOKUP(A23,Jan19_Both_QC!$U$3:$W$246,3,FALSE),"")</f>
        <v>91.577774000000005</v>
      </c>
      <c r="I23" s="2">
        <f t="shared" si="2"/>
        <v>28.365205514780971</v>
      </c>
      <c r="J23" s="13" t="str">
        <f>IFERROR(VLOOKUP(A23,Jan19_PAME_Final!$U$2:$W$174,3,FALSE),"")</f>
        <v/>
      </c>
      <c r="K23" s="13" t="str">
        <f t="shared" si="3"/>
        <v/>
      </c>
    </row>
    <row r="24" spans="1:11" x14ac:dyDescent="0.25">
      <c r="A24" t="s">
        <v>31</v>
      </c>
      <c r="B24" s="2">
        <v>0</v>
      </c>
      <c r="C24" s="2">
        <f>IFERROR(VLOOKUP(A24,Jan19_Both_QC!$U$3:$W$246,2,FALSE),"")</f>
        <v>0</v>
      </c>
      <c r="D24" s="2" t="str">
        <f t="shared" si="0"/>
        <v/>
      </c>
      <c r="E24" s="13">
        <f>IFERROR(VLOOKUP(A24,Jan19_PAME_Final!$U$2:$W$174,2,FALSE),"")</f>
        <v>0</v>
      </c>
      <c r="F24" s="13" t="str">
        <f t="shared" si="1"/>
        <v/>
      </c>
      <c r="G24" s="2">
        <v>276403.7182</v>
      </c>
      <c r="H24" s="2">
        <f>IFERROR(VLOOKUP(A24,Jan19_Both_QC!$U$3:$W$246,3,FALSE),"")</f>
        <v>41157.746935000003</v>
      </c>
      <c r="I24" s="2">
        <f t="shared" si="2"/>
        <v>14.890446193353704</v>
      </c>
      <c r="J24" s="13">
        <f>IFERROR(VLOOKUP(A24,Jan19_PAME_Final!$U$2:$W$174,3,FALSE),"")</f>
        <v>4959.1230729999997</v>
      </c>
      <c r="K24" s="13">
        <f t="shared" si="3"/>
        <v>12.049063523403968</v>
      </c>
    </row>
    <row r="25" spans="1:11" x14ac:dyDescent="0.25">
      <c r="A25" t="s">
        <v>32</v>
      </c>
      <c r="B25" s="2">
        <v>84563</v>
      </c>
      <c r="C25" s="2">
        <f>IFERROR(VLOOKUP(A25,Jan19_Both_QC!$U$3:$W$246,2,FALSE),"")</f>
        <v>4529.9961620000004</v>
      </c>
      <c r="D25" s="2">
        <f t="shared" si="0"/>
        <v>5.3569482657900034</v>
      </c>
      <c r="E25" s="13">
        <f>IFERROR(VLOOKUP(A25,Jan19_PAME_Final!$U$2:$W$174,2,FALSE),"")</f>
        <v>738.14399500000002</v>
      </c>
      <c r="F25" s="13">
        <f t="shared" si="1"/>
        <v>16.294583231481333</v>
      </c>
      <c r="G25" s="2">
        <v>140160.1678</v>
      </c>
      <c r="H25" s="2">
        <f>IFERROR(VLOOKUP(A25,Jan19_Both_QC!$U$3:$W$246,3,FALSE),"")</f>
        <v>6455.7259530000001</v>
      </c>
      <c r="I25" s="2">
        <f t="shared" si="2"/>
        <v>4.6059633448869199</v>
      </c>
      <c r="J25" s="13">
        <f>IFERROR(VLOOKUP(A25,Jan19_PAME_Final!$U$2:$W$174,3,FALSE),"")</f>
        <v>931.396884</v>
      </c>
      <c r="K25" s="13">
        <f t="shared" si="3"/>
        <v>14.427453872436708</v>
      </c>
    </row>
    <row r="26" spans="1:11" x14ac:dyDescent="0.25">
      <c r="A26" t="s">
        <v>33</v>
      </c>
      <c r="B26" s="2">
        <v>35172</v>
      </c>
      <c r="C26" s="2">
        <f>IFERROR(VLOOKUP(A26,Jan19_Both_QC!$U$3:$W$246,2,FALSE),"")</f>
        <v>2851.9303359999999</v>
      </c>
      <c r="D26" s="2">
        <f t="shared" si="0"/>
        <v>8.1085247810758556</v>
      </c>
      <c r="E26" s="13">
        <f>IFERROR(VLOOKUP(A26,Jan19_PAME_Final!$U$2:$W$174,2,FALSE),"")</f>
        <v>8.2527880000000007</v>
      </c>
      <c r="F26" s="13">
        <f t="shared" si="1"/>
        <v>0.28937551159033642</v>
      </c>
      <c r="G26" s="2">
        <v>110862.7479</v>
      </c>
      <c r="H26" s="2">
        <f>IFERROR(VLOOKUP(A26,Jan19_Both_QC!$U$3:$W$246,3,FALSE),"")</f>
        <v>44996.297288000002</v>
      </c>
      <c r="I26" s="2">
        <f t="shared" si="2"/>
        <v>40.587391292688679</v>
      </c>
      <c r="J26" s="13">
        <f>IFERROR(VLOOKUP(A26,Jan19_PAME_Final!$U$2:$W$174,3,FALSE),"")</f>
        <v>4708.7882680000002</v>
      </c>
      <c r="K26" s="13">
        <f t="shared" si="3"/>
        <v>10.464835001558628</v>
      </c>
    </row>
    <row r="27" spans="1:11" x14ac:dyDescent="0.25">
      <c r="A27" t="s">
        <v>34</v>
      </c>
      <c r="B27" s="2">
        <v>7633</v>
      </c>
      <c r="C27" s="2">
        <f>IFERROR(VLOOKUP(A27,Jan19_Both_QC!$U$3:$W$246,2,FALSE),"")</f>
        <v>94.820117999999994</v>
      </c>
      <c r="D27" s="2">
        <f t="shared" si="0"/>
        <v>1.2422391982182626</v>
      </c>
      <c r="E27" s="13" t="str">
        <f>IFERROR(VLOOKUP(A27,Jan19_PAME_Final!$U$2:$W$174,2,FALSE),"")</f>
        <v/>
      </c>
      <c r="F27" s="13" t="str">
        <f t="shared" si="1"/>
        <v/>
      </c>
      <c r="G27" s="2">
        <v>686.85740299999998</v>
      </c>
      <c r="H27" s="2">
        <f>IFERROR(VLOOKUP(A27,Jan19_Both_QC!$U$3:$W$246,3,FALSE),"")</f>
        <v>45.481963999999998</v>
      </c>
      <c r="I27" s="2">
        <f t="shared" si="2"/>
        <v>6.6217476584437422</v>
      </c>
      <c r="J27" s="13" t="str">
        <f>IFERROR(VLOOKUP(A27,Jan19_PAME_Final!$U$2:$W$174,3,FALSE),"")</f>
        <v/>
      </c>
      <c r="K27" s="13" t="str">
        <f t="shared" si="3"/>
        <v/>
      </c>
    </row>
    <row r="28" spans="1:11" x14ac:dyDescent="0.25">
      <c r="A28" t="s">
        <v>35</v>
      </c>
      <c r="B28" s="2">
        <v>597705</v>
      </c>
      <c r="C28" s="2">
        <f>IFERROR(VLOOKUP(A28,Jan19_Both_QC!$U$3:$W$246,2,FALSE),"")</f>
        <v>47372.924255999998</v>
      </c>
      <c r="D28" s="2">
        <f t="shared" si="0"/>
        <v>7.9258035746731252</v>
      </c>
      <c r="E28" s="13">
        <f>IFERROR(VLOOKUP(A28,Jan19_PAME_Final!$U$2:$W$174,2,FALSE),"")</f>
        <v>3460.290418</v>
      </c>
      <c r="F28" s="13">
        <f t="shared" si="1"/>
        <v>7.3043631406430194</v>
      </c>
      <c r="G28" s="2">
        <v>13458.006240000001</v>
      </c>
      <c r="H28" s="2">
        <f>IFERROR(VLOOKUP(A28,Jan19_Both_QC!$U$3:$W$246,3,FALSE),"")</f>
        <v>4931.9315319999996</v>
      </c>
      <c r="I28" s="2">
        <f t="shared" si="2"/>
        <v>36.646821557722795</v>
      </c>
      <c r="J28" s="13">
        <f>IFERROR(VLOOKUP(A28,Jan19_PAME_Final!$U$2:$W$174,3,FALSE),"")</f>
        <v>4215.6724480000003</v>
      </c>
      <c r="K28" s="13">
        <f t="shared" si="3"/>
        <v>85.477108119756451</v>
      </c>
    </row>
    <row r="29" spans="1:11" x14ac:dyDescent="0.25">
      <c r="A29" t="s">
        <v>36</v>
      </c>
      <c r="B29" s="2">
        <v>13</v>
      </c>
      <c r="C29" s="2">
        <f>IFERROR(VLOOKUP(A29,Jan19_Both_QC!$U$3:$W$246,2,FALSE),"")</f>
        <v>0</v>
      </c>
      <c r="D29" s="2">
        <f t="shared" si="0"/>
        <v>0</v>
      </c>
      <c r="E29" s="13">
        <f>IFERROR(VLOOKUP(A29,Jan19_PAME_Final!$U$2:$W$174,2,FALSE),"")</f>
        <v>0</v>
      </c>
      <c r="F29" s="13" t="str">
        <f t="shared" si="1"/>
        <v/>
      </c>
      <c r="G29" s="2">
        <v>51225.151279999998</v>
      </c>
      <c r="H29" s="2">
        <f>IFERROR(VLOOKUP(A29,Jan19_Both_QC!$U$3:$W$246,3,FALSE),"")</f>
        <v>714.84779000000003</v>
      </c>
      <c r="I29" s="2">
        <f t="shared" si="2"/>
        <v>1.3955015693220614</v>
      </c>
      <c r="J29" s="13">
        <f>IFERROR(VLOOKUP(A29,Jan19_PAME_Final!$U$2:$W$174,3,FALSE),"")</f>
        <v>692.468616</v>
      </c>
      <c r="K29" s="13">
        <f t="shared" si="3"/>
        <v>96.869379144335042</v>
      </c>
    </row>
    <row r="30" spans="1:11" x14ac:dyDescent="0.25">
      <c r="A30" t="s">
        <v>37</v>
      </c>
      <c r="B30" s="2">
        <v>4318</v>
      </c>
      <c r="C30" s="2">
        <f>IFERROR(VLOOKUP(A30,Jan19_Both_QC!$U$3:$W$246,2,FALSE),"")</f>
        <v>4243.8771430000006</v>
      </c>
      <c r="D30" s="2">
        <f t="shared" si="0"/>
        <v>98.283398402037989</v>
      </c>
      <c r="E30" s="13" t="str">
        <f>IFERROR(VLOOKUP(A30,Jan19_PAME_Final!$U$2:$W$174,2,FALSE),"")</f>
        <v/>
      </c>
      <c r="F30" s="13" t="str">
        <f t="shared" si="1"/>
        <v/>
      </c>
      <c r="G30" s="2">
        <v>25.109707</v>
      </c>
      <c r="H30" s="2">
        <f>IFERROR(VLOOKUP(A30,Jan19_Both_QC!$U$3:$W$246,3,FALSE),"")</f>
        <v>5.1120559999999999</v>
      </c>
      <c r="I30" s="2">
        <f t="shared" si="2"/>
        <v>20.358883518632855</v>
      </c>
      <c r="J30" s="13" t="str">
        <f>IFERROR(VLOOKUP(A30,Jan19_PAME_Final!$U$2:$W$174,3,FALSE),"")</f>
        <v/>
      </c>
      <c r="K30" s="13" t="str">
        <f t="shared" si="3"/>
        <v/>
      </c>
    </row>
    <row r="31" spans="1:11" x14ac:dyDescent="0.25">
      <c r="A31" t="s">
        <v>38</v>
      </c>
      <c r="B31" s="2">
        <v>0</v>
      </c>
      <c r="C31" s="2">
        <f>IFERROR(VLOOKUP(A31,Jan19_Both_QC!$U$3:$W$246,2,FALSE),"")</f>
        <v>0</v>
      </c>
      <c r="D31" s="2" t="str">
        <f t="shared" si="0"/>
        <v/>
      </c>
      <c r="E31" s="13">
        <f>IFERROR(VLOOKUP(A31,Jan19_PAME_Final!$U$2:$W$174,2,FALSE),"")</f>
        <v>0</v>
      </c>
      <c r="F31" s="13" t="str">
        <f t="shared" si="1"/>
        <v/>
      </c>
      <c r="G31" s="2">
        <v>207228.06539999999</v>
      </c>
      <c r="H31" s="2">
        <f>IFERROR(VLOOKUP(A31,Jan19_Both_QC!$U$3:$W$246,3,FALSE),"")</f>
        <v>19383.060310000001</v>
      </c>
      <c r="I31" s="2">
        <f t="shared" si="2"/>
        <v>9.3534918991720719</v>
      </c>
      <c r="J31" s="13">
        <f>IFERROR(VLOOKUP(A31,Jan19_PAME_Final!$U$2:$W$174,3,FALSE),"")</f>
        <v>4035.285069</v>
      </c>
      <c r="K31" s="13">
        <f t="shared" si="3"/>
        <v>20.818616897756534</v>
      </c>
    </row>
    <row r="32" spans="1:11" x14ac:dyDescent="0.25">
      <c r="A32" t="s">
        <v>39</v>
      </c>
      <c r="B32" s="2">
        <v>36250</v>
      </c>
      <c r="C32" s="2">
        <f>IFERROR(VLOOKUP(A32,Jan19_Both_QC!$U$3:$W$246,2,FALSE),"")</f>
        <v>3653.6727729999998</v>
      </c>
      <c r="D32" s="2">
        <f t="shared" si="0"/>
        <v>10.079097304827586</v>
      </c>
      <c r="E32" s="13">
        <f>IFERROR(VLOOKUP(A32,Jan19_PAME_Final!$U$2:$W$174,2,FALSE),"")</f>
        <v>2442.620226</v>
      </c>
      <c r="F32" s="13">
        <f t="shared" si="1"/>
        <v>66.853831138095742</v>
      </c>
      <c r="G32" s="2">
        <v>22297.766179999999</v>
      </c>
      <c r="H32" s="2">
        <f>IFERROR(VLOOKUP(A32,Jan19_Both_QC!$U$3:$W$246,3,FALSE),"")</f>
        <v>8401.6156559999999</v>
      </c>
      <c r="I32" s="2">
        <f t="shared" si="2"/>
        <v>37.679180901698736</v>
      </c>
      <c r="J32" s="13">
        <f>IFERROR(VLOOKUP(A32,Jan19_PAME_Final!$U$2:$W$174,3,FALSE),"")</f>
        <v>7982.9252800000004</v>
      </c>
      <c r="K32" s="13">
        <f t="shared" si="3"/>
        <v>95.01654927881647</v>
      </c>
    </row>
    <row r="33" spans="1:11" x14ac:dyDescent="0.25">
      <c r="A33" t="s">
        <v>40</v>
      </c>
      <c r="B33" s="2">
        <v>451644</v>
      </c>
      <c r="C33" s="2">
        <f>IFERROR(VLOOKUP(A33,Jan19_Both_QC!$U$3:$W$246,2,FALSE),"")</f>
        <v>0.25482100000000002</v>
      </c>
      <c r="D33" s="2">
        <f t="shared" si="0"/>
        <v>5.6420765027322408E-5</v>
      </c>
      <c r="E33" s="13" t="str">
        <f>IFERROR(VLOOKUP(A33,Jan19_PAME_Final!$U$2:$W$174,2,FALSE),"")</f>
        <v/>
      </c>
      <c r="F33" s="13" t="str">
        <f t="shared" si="1"/>
        <v/>
      </c>
      <c r="G33" s="2">
        <v>72.478421999999995</v>
      </c>
      <c r="H33" s="2">
        <f>IFERROR(VLOOKUP(A33,Jan19_Both_QC!$U$3:$W$246,3,FALSE),"")</f>
        <v>1.507493</v>
      </c>
      <c r="I33" s="2">
        <f t="shared" si="2"/>
        <v>2.079919731144257</v>
      </c>
      <c r="J33" s="13" t="str">
        <f>IFERROR(VLOOKUP(A33,Jan19_PAME_Final!$U$2:$W$174,3,FALSE),"")</f>
        <v/>
      </c>
      <c r="K33" s="13" t="str">
        <f t="shared" si="3"/>
        <v/>
      </c>
    </row>
    <row r="34" spans="1:11" x14ac:dyDescent="0.25">
      <c r="A34" t="s">
        <v>41</v>
      </c>
      <c r="B34" s="2">
        <v>0</v>
      </c>
      <c r="C34" s="2">
        <f>IFERROR(VLOOKUP(A34,Jan19_Both_QC!$U$3:$W$246,2,FALSE),"")</f>
        <v>0</v>
      </c>
      <c r="D34" s="2" t="str">
        <f t="shared" si="0"/>
        <v/>
      </c>
      <c r="E34" s="13">
        <f>IFERROR(VLOOKUP(A34,Jan19_PAME_Final!$U$2:$W$174,2,FALSE),"")</f>
        <v>0</v>
      </c>
      <c r="F34" s="13" t="str">
        <f t="shared" si="1"/>
        <v/>
      </c>
      <c r="G34" s="2">
        <v>1089908.94</v>
      </c>
      <c r="H34" s="2">
        <f>IFERROR(VLOOKUP(A34,Jan19_Both_QC!$U$3:$W$246,3,FALSE),"")</f>
        <v>336407.225171</v>
      </c>
      <c r="I34" s="2">
        <f t="shared" si="2"/>
        <v>30.865626734927048</v>
      </c>
      <c r="J34" s="13">
        <f>IFERROR(VLOOKUP(A34,Jan19_PAME_Final!$U$2:$W$174,3,FALSE),"")</f>
        <v>155395.23702500001</v>
      </c>
      <c r="K34" s="13">
        <f t="shared" si="3"/>
        <v>46.1925979580286</v>
      </c>
    </row>
    <row r="35" spans="1:11" x14ac:dyDescent="0.25">
      <c r="A35" t="s">
        <v>42</v>
      </c>
      <c r="B35" s="2">
        <v>3672584</v>
      </c>
      <c r="C35" s="2">
        <f>IFERROR(VLOOKUP(A35,Jan19_Both_QC!$U$3:$W$246,2,FALSE),"")</f>
        <v>977793.56773900008</v>
      </c>
      <c r="D35" s="2">
        <f t="shared" si="0"/>
        <v>26.624130795619656</v>
      </c>
      <c r="E35" s="13">
        <f>IFERROR(VLOOKUP(A35,Jan19_PAME_Final!$U$2:$W$174,2,FALSE),"")</f>
        <v>18353.713564000001</v>
      </c>
      <c r="F35" s="13">
        <f t="shared" si="1"/>
        <v>1.8770540295576079</v>
      </c>
      <c r="G35" s="2">
        <v>8529399.2430000007</v>
      </c>
      <c r="H35" s="2">
        <f>IFERROR(VLOOKUP(A35,Jan19_Both_QC!$U$3:$W$246,3,FALSE),"")</f>
        <v>2509320.5411430001</v>
      </c>
      <c r="I35" s="2">
        <f t="shared" si="2"/>
        <v>29.419663327430435</v>
      </c>
      <c r="J35" s="13">
        <f>IFERROR(VLOOKUP(A35,Jan19_PAME_Final!$U$2:$W$174,3,FALSE),"")</f>
        <v>954453.46753699996</v>
      </c>
      <c r="K35" s="13">
        <f t="shared" si="3"/>
        <v>38.036331026176697</v>
      </c>
    </row>
    <row r="36" spans="1:11" x14ac:dyDescent="0.25">
      <c r="A36" t="s">
        <v>43</v>
      </c>
      <c r="B36" s="2">
        <v>185020</v>
      </c>
      <c r="C36" s="2">
        <f>IFERROR(VLOOKUP(A36,Jan19_Both_QC!$U$3:$W$246,2,FALSE),"")</f>
        <v>10.321249</v>
      </c>
      <c r="D36" s="2">
        <f t="shared" si="0"/>
        <v>5.5784504377905091E-3</v>
      </c>
      <c r="E36" s="13" t="str">
        <f>IFERROR(VLOOKUP(A36,Jan19_PAME_Final!$U$2:$W$174,2,FALSE),"")</f>
        <v/>
      </c>
      <c r="F36" s="13" t="str">
        <f t="shared" si="1"/>
        <v/>
      </c>
      <c r="G36" s="2">
        <v>444.06851899999998</v>
      </c>
      <c r="H36" s="2">
        <f>IFERROR(VLOOKUP(A36,Jan19_Both_QC!$U$3:$W$246,3,FALSE),"")</f>
        <v>5.6401500000000002</v>
      </c>
      <c r="I36" s="2">
        <f t="shared" si="2"/>
        <v>1.2701080483482776</v>
      </c>
      <c r="J36" s="13" t="str">
        <f>IFERROR(VLOOKUP(A36,Jan19_PAME_Final!$U$2:$W$174,3,FALSE),"")</f>
        <v/>
      </c>
      <c r="K36" s="13" t="str">
        <f t="shared" si="3"/>
        <v/>
      </c>
    </row>
    <row r="37" spans="1:11" x14ac:dyDescent="0.25">
      <c r="A37" t="s">
        <v>44</v>
      </c>
      <c r="B37" s="2">
        <v>25698</v>
      </c>
      <c r="C37" s="2">
        <f>IFERROR(VLOOKUP(A37,Jan19_Both_QC!$U$3:$W$246,2,FALSE),"")</f>
        <v>51.679219000000003</v>
      </c>
      <c r="D37" s="2">
        <f t="shared" si="0"/>
        <v>0.20110210522219629</v>
      </c>
      <c r="E37" s="13" t="str">
        <f>IFERROR(VLOOKUP(A37,Jan19_PAME_Final!$U$2:$W$174,2,FALSE),"")</f>
        <v/>
      </c>
      <c r="F37" s="13" t="str">
        <f t="shared" si="1"/>
        <v/>
      </c>
      <c r="G37" s="2">
        <v>5961.6866620000001</v>
      </c>
      <c r="H37" s="2">
        <f>IFERROR(VLOOKUP(A37,Jan19_Both_QC!$U$3:$W$246,3,FALSE),"")</f>
        <v>2794.3687839999998</v>
      </c>
      <c r="I37" s="2">
        <f t="shared" si="2"/>
        <v>46.872117614154476</v>
      </c>
      <c r="J37" s="13" t="str">
        <f>IFERROR(VLOOKUP(A37,Jan19_PAME_Final!$U$2:$W$174,3,FALSE),"")</f>
        <v/>
      </c>
      <c r="K37" s="13" t="str">
        <f t="shared" si="3"/>
        <v/>
      </c>
    </row>
    <row r="38" spans="1:11" x14ac:dyDescent="0.25">
      <c r="A38" t="s">
        <v>45</v>
      </c>
      <c r="B38" s="2">
        <v>0</v>
      </c>
      <c r="C38" s="2">
        <f>IFERROR(VLOOKUP(A38,Jan19_Both_QC!$U$3:$W$246,2,FALSE),"")</f>
        <v>0</v>
      </c>
      <c r="D38" s="2" t="str">
        <f t="shared" si="0"/>
        <v/>
      </c>
      <c r="E38" s="13">
        <f>IFERROR(VLOOKUP(A38,Jan19_PAME_Final!$U$2:$W$174,2,FALSE),"")</f>
        <v>0</v>
      </c>
      <c r="F38" s="13" t="str">
        <f t="shared" si="1"/>
        <v/>
      </c>
      <c r="G38" s="2">
        <v>39933.488140000001</v>
      </c>
      <c r="H38" s="2">
        <f>IFERROR(VLOOKUP(A38,Jan19_Both_QC!$U$3:$W$246,3,FALSE),"")</f>
        <v>19171.209018000001</v>
      </c>
      <c r="I38" s="2">
        <f t="shared" si="2"/>
        <v>48.007849829669304</v>
      </c>
      <c r="J38" s="13">
        <f>IFERROR(VLOOKUP(A38,Jan19_PAME_Final!$U$2:$W$174,3,FALSE),"")</f>
        <v>15508.712798</v>
      </c>
      <c r="K38" s="13">
        <f t="shared" si="3"/>
        <v>80.895851604553187</v>
      </c>
    </row>
    <row r="39" spans="1:11" x14ac:dyDescent="0.25">
      <c r="A39" t="s">
        <v>46</v>
      </c>
      <c r="B39" s="2">
        <v>440224</v>
      </c>
      <c r="C39" s="2">
        <f>IFERROR(VLOOKUP(A39,Jan19_Both_QC!$U$3:$W$246,2,FALSE),"")</f>
        <v>13.870359000000001</v>
      </c>
      <c r="D39" s="2">
        <f t="shared" si="0"/>
        <v>3.1507502998473508E-3</v>
      </c>
      <c r="E39" s="13" t="str">
        <f>IFERROR(VLOOKUP(A39,Jan19_PAME_Final!$U$2:$W$174,2,FALSE),"")</f>
        <v/>
      </c>
      <c r="F39" s="13" t="str">
        <f t="shared" si="1"/>
        <v/>
      </c>
      <c r="G39" s="2">
        <v>50.639750999999997</v>
      </c>
      <c r="H39" s="2">
        <f>IFERROR(VLOOKUP(A39,Jan19_Both_QC!$U$3:$W$246,3,FALSE),"")</f>
        <v>43.986607999999997</v>
      </c>
      <c r="I39" s="2">
        <f t="shared" si="2"/>
        <v>86.861817310278639</v>
      </c>
      <c r="J39" s="13" t="str">
        <f>IFERROR(VLOOKUP(A39,Jan19_PAME_Final!$U$2:$W$174,3,FALSE),"")</f>
        <v/>
      </c>
      <c r="K39" s="13" t="str">
        <f t="shared" si="3"/>
        <v/>
      </c>
    </row>
    <row r="40" spans="1:11" x14ac:dyDescent="0.25">
      <c r="A40" t="s">
        <v>47</v>
      </c>
      <c r="B40" s="2">
        <v>0</v>
      </c>
      <c r="C40" s="2">
        <f>IFERROR(VLOOKUP(A40,Jan19_Both_QC!$U$3:$W$246,2,FALSE),"")</f>
        <v>0</v>
      </c>
      <c r="D40" s="2" t="str">
        <f t="shared" si="0"/>
        <v/>
      </c>
      <c r="E40" s="13">
        <f>IFERROR(VLOOKUP(A40,Jan19_PAME_Final!$U$2:$W$174,2,FALSE),"")</f>
        <v>0</v>
      </c>
      <c r="F40" s="13" t="str">
        <f t="shared" si="1"/>
        <v/>
      </c>
      <c r="G40" s="2">
        <v>581162.92150000005</v>
      </c>
      <c r="H40" s="2">
        <f>IFERROR(VLOOKUP(A40,Jan19_Both_QC!$U$3:$W$246,3,FALSE),"")</f>
        <v>169362.450304</v>
      </c>
      <c r="I40" s="2">
        <f t="shared" si="2"/>
        <v>29.141991692599746</v>
      </c>
      <c r="J40" s="13">
        <f>IFERROR(VLOOKUP(A40,Jan19_PAME_Final!$U$2:$W$174,3,FALSE),"")</f>
        <v>111968.285596</v>
      </c>
      <c r="K40" s="13">
        <f t="shared" si="3"/>
        <v>66.111635368418817</v>
      </c>
    </row>
    <row r="41" spans="1:11" x14ac:dyDescent="0.25">
      <c r="A41" t="s">
        <v>48</v>
      </c>
      <c r="B41" s="2">
        <v>0</v>
      </c>
      <c r="C41" s="2">
        <f>IFERROR(VLOOKUP(A41,Jan19_Both_QC!$U$3:$W$246,2,FALSE),"")</f>
        <v>0</v>
      </c>
      <c r="D41" s="2" t="str">
        <f t="shared" si="0"/>
        <v/>
      </c>
      <c r="E41" s="13">
        <f>IFERROR(VLOOKUP(A41,Jan19_PAME_Final!$U$2:$W$174,2,FALSE),"")</f>
        <v>0</v>
      </c>
      <c r="F41" s="13" t="str">
        <f t="shared" si="1"/>
        <v/>
      </c>
      <c r="G41" s="2">
        <v>624568.03060000006</v>
      </c>
      <c r="H41" s="2">
        <f>IFERROR(VLOOKUP(A41,Jan19_Both_QC!$U$3:$W$246,3,FALSE),"")</f>
        <v>112827.10219399999</v>
      </c>
      <c r="I41" s="2">
        <f t="shared" si="2"/>
        <v>18.064821871463874</v>
      </c>
      <c r="J41" s="13">
        <f>IFERROR(VLOOKUP(A41,Jan19_PAME_Final!$U$2:$W$174,3,FALSE),"")</f>
        <v>38632.060184000002</v>
      </c>
      <c r="K41" s="13">
        <f t="shared" si="3"/>
        <v>34.240053526832853</v>
      </c>
    </row>
    <row r="42" spans="1:11" x14ac:dyDescent="0.25">
      <c r="A42" t="s">
        <v>49</v>
      </c>
      <c r="B42" s="2">
        <v>5698083</v>
      </c>
      <c r="C42" s="2">
        <f>IFERROR(VLOOKUP(A42,Jan19_Both_QC!$U$3:$W$246,2,FALSE),"")</f>
        <v>164284.60101000001</v>
      </c>
      <c r="D42" s="2">
        <f t="shared" si="0"/>
        <v>2.8831556333945998</v>
      </c>
      <c r="E42" s="13">
        <f>IFERROR(VLOOKUP(A42,Jan19_PAME_Final!$U$2:$W$174,2,FALSE),"")</f>
        <v>7843.3389880000004</v>
      </c>
      <c r="F42" s="13">
        <f t="shared" si="1"/>
        <v>4.774238692963424</v>
      </c>
      <c r="G42" s="2">
        <v>9955032.9409999996</v>
      </c>
      <c r="H42" s="2">
        <f>IFERROR(VLOOKUP(A42,Jan19_Both_QC!$U$3:$W$246,3,FALSE),"")</f>
        <v>958103.69298699999</v>
      </c>
      <c r="I42" s="2">
        <f t="shared" si="2"/>
        <v>9.6243146423055119</v>
      </c>
      <c r="J42" s="13">
        <f>IFERROR(VLOOKUP(A42,Jan19_PAME_Final!$U$2:$W$174,3,FALSE),"")</f>
        <v>339369.77775499999</v>
      </c>
      <c r="K42" s="13">
        <f t="shared" si="3"/>
        <v>35.420986291888212</v>
      </c>
    </row>
    <row r="43" spans="1:11" x14ac:dyDescent="0.25">
      <c r="A43" t="s">
        <v>50</v>
      </c>
      <c r="B43" s="2">
        <v>470117</v>
      </c>
      <c r="C43" s="2">
        <f>IFERROR(VLOOKUP(A43,Jan19_Both_QC!$U$3:$W$246,2,FALSE),"")</f>
        <v>26.294477000000001</v>
      </c>
      <c r="D43" s="2">
        <f t="shared" si="0"/>
        <v>5.5931772303490406E-3</v>
      </c>
      <c r="E43" s="13" t="str">
        <f>IFERROR(VLOOKUP(A43,Jan19_PAME_Final!$U$2:$W$174,2,FALSE),"")</f>
        <v/>
      </c>
      <c r="F43" s="13" t="str">
        <f t="shared" si="1"/>
        <v/>
      </c>
      <c r="G43" s="2">
        <v>17.948331</v>
      </c>
      <c r="H43" s="2"/>
      <c r="I43" s="2">
        <f t="shared" si="2"/>
        <v>0</v>
      </c>
      <c r="J43" s="13" t="str">
        <f>IFERROR(VLOOKUP(A43,Jan19_PAME_Final!$U$2:$W$174,3,FALSE),"")</f>
        <v/>
      </c>
      <c r="K43" s="13" t="str">
        <f t="shared" si="3"/>
        <v/>
      </c>
    </row>
    <row r="44" spans="1:11" x14ac:dyDescent="0.25">
      <c r="A44" t="s">
        <v>51</v>
      </c>
      <c r="B44" s="2">
        <v>0</v>
      </c>
      <c r="C44" s="2">
        <f>IFERROR(VLOOKUP(A44,Jan19_Both_QC!$U$3:$W$246,2,FALSE),"")</f>
        <v>0</v>
      </c>
      <c r="D44" s="2" t="str">
        <f t="shared" si="0"/>
        <v/>
      </c>
      <c r="E44" s="13">
        <f>IFERROR(VLOOKUP(A44,Jan19_PAME_Final!$U$2:$W$174,2,FALSE),"")</f>
        <v>0</v>
      </c>
      <c r="F44" s="13" t="str">
        <f t="shared" si="1"/>
        <v/>
      </c>
      <c r="G44" s="2">
        <v>41355.270219999999</v>
      </c>
      <c r="H44" s="2">
        <v>3997.0630660000002</v>
      </c>
      <c r="I44" s="2">
        <f t="shared" si="2"/>
        <v>9.6651842552027709</v>
      </c>
      <c r="J44" s="13">
        <f>IFERROR(VLOOKUP(A44,Jan19_PAME_Final!$U$2:$W$174,3,FALSE),"")</f>
        <v>2610.7958589999998</v>
      </c>
      <c r="K44" s="13">
        <f t="shared" si="3"/>
        <v>65.317855032312863</v>
      </c>
    </row>
    <row r="45" spans="1:11" x14ac:dyDescent="0.25">
      <c r="A45" t="s">
        <v>52</v>
      </c>
      <c r="B45" s="2">
        <v>3657313</v>
      </c>
      <c r="C45" s="2">
        <f>IFERROR(VLOOKUP(A45,Jan19_Both_QC!$U$3:$W$246,2,FALSE),"")</f>
        <v>1061244.7181189999</v>
      </c>
      <c r="D45" s="2">
        <f t="shared" si="0"/>
        <v>29.017060287675672</v>
      </c>
      <c r="E45" s="13">
        <f>IFERROR(VLOOKUP(A45,Jan19_PAME_Final!$U$2:$W$174,2,FALSE),"")</f>
        <v>1282.7606109999999</v>
      </c>
      <c r="F45" s="13">
        <f t="shared" si="1"/>
        <v>0.12087321511230938</v>
      </c>
      <c r="G45" s="2">
        <v>759820.96200000006</v>
      </c>
      <c r="H45" s="2">
        <v>140524.74085599999</v>
      </c>
      <c r="I45" s="2">
        <f t="shared" si="2"/>
        <v>18.494454336467751</v>
      </c>
      <c r="J45" s="13">
        <f>IFERROR(VLOOKUP(A45,Jan19_PAME_Final!$U$2:$W$174,3,FALSE),"")</f>
        <v>43637.924926</v>
      </c>
      <c r="K45" s="13">
        <f t="shared" si="3"/>
        <v>31.053553032854992</v>
      </c>
    </row>
    <row r="46" spans="1:11" x14ac:dyDescent="0.25">
      <c r="A46" t="s">
        <v>53</v>
      </c>
      <c r="B46" s="2">
        <v>878364</v>
      </c>
      <c r="C46" s="2">
        <f>IFERROR(VLOOKUP(A46,Jan19_Both_QC!$U$3:$W$246,2,FALSE),"")</f>
        <v>47495.657161000003</v>
      </c>
      <c r="D46" s="2">
        <f t="shared" si="0"/>
        <v>5.4072864052943883</v>
      </c>
      <c r="E46" s="13">
        <f>IFERROR(VLOOKUP(A46,Jan19_PAME_Final!$U$2:$W$174,2,FALSE),"")</f>
        <v>832.71262100000001</v>
      </c>
      <c r="F46" s="13">
        <f t="shared" si="1"/>
        <v>1.7532394976182439</v>
      </c>
      <c r="G46" s="2">
        <v>9361608.8809999991</v>
      </c>
      <c r="H46" s="2">
        <v>1461511.2749900001</v>
      </c>
      <c r="I46" s="2">
        <f t="shared" si="2"/>
        <v>15.61175321003031</v>
      </c>
      <c r="J46" s="13">
        <f>IFERROR(VLOOKUP(A46,Jan19_PAME_Final!$U$2:$W$174,3,FALSE),"")</f>
        <v>200412.80468199999</v>
      </c>
      <c r="K46" s="13">
        <f t="shared" si="3"/>
        <v>13.712710131734788</v>
      </c>
    </row>
    <row r="47" spans="1:11" x14ac:dyDescent="0.25">
      <c r="A47" t="s">
        <v>54</v>
      </c>
      <c r="B47" s="2">
        <v>174842</v>
      </c>
      <c r="C47" s="2">
        <f>IFERROR(VLOOKUP(A47,Jan19_Both_QC!$U$3:$W$246,2,FALSE),"")</f>
        <v>130.37264200000001</v>
      </c>
      <c r="D47" s="2">
        <f t="shared" si="0"/>
        <v>7.4565974994566533E-2</v>
      </c>
      <c r="E47" s="13">
        <f>IFERROR(VLOOKUP(A47,Jan19_PAME_Final!$U$2:$W$174,2,FALSE),"")</f>
        <v>3.7230910000000002</v>
      </c>
      <c r="F47" s="13">
        <f t="shared" si="1"/>
        <v>2.8557302689317288</v>
      </c>
      <c r="G47" s="2">
        <v>324107.70640000002</v>
      </c>
      <c r="H47" s="2">
        <v>74170.957949000003</v>
      </c>
      <c r="I47" s="2">
        <f t="shared" si="2"/>
        <v>22.884663488211338</v>
      </c>
      <c r="J47" s="13">
        <f>IFERROR(VLOOKUP(A47,Jan19_PAME_Final!$U$2:$W$174,3,FALSE),"")</f>
        <v>17647.958551</v>
      </c>
      <c r="K47" s="13">
        <f t="shared" si="3"/>
        <v>23.793623594742765</v>
      </c>
    </row>
    <row r="48" spans="1:11" x14ac:dyDescent="0.25">
      <c r="A48" t="s">
        <v>55</v>
      </c>
      <c r="B48" s="2">
        <v>14704</v>
      </c>
      <c r="C48" s="2">
        <f>IFERROR(VLOOKUP(A48,Jan19_Both_QC!$U$3:$W$246,2,FALSE),"")</f>
        <v>501.353701</v>
      </c>
      <c r="D48" s="2">
        <f t="shared" si="0"/>
        <v>3.4096416009249184</v>
      </c>
      <c r="E48" s="13">
        <f>IFERROR(VLOOKUP(A48,Jan19_PAME_Final!$U$2:$W$174,2,FALSE),"")</f>
        <v>0</v>
      </c>
      <c r="F48" s="13">
        <f t="shared" si="1"/>
        <v>0</v>
      </c>
      <c r="G48" s="2">
        <v>469428.09149999998</v>
      </c>
      <c r="H48" s="2">
        <v>49761.943259</v>
      </c>
      <c r="I48" s="2">
        <f t="shared" si="2"/>
        <v>10.60054652886064</v>
      </c>
      <c r="J48" s="13">
        <f>IFERROR(VLOOKUP(A48,Jan19_PAME_Final!$U$2:$W$174,3,FALSE),"")</f>
        <v>34186.969637000002</v>
      </c>
      <c r="K48" s="13">
        <f t="shared" si="3"/>
        <v>68.701034159908758</v>
      </c>
    </row>
    <row r="49" spans="1:11" x14ac:dyDescent="0.25">
      <c r="A49" t="s">
        <v>56</v>
      </c>
      <c r="B49" s="2">
        <v>13265</v>
      </c>
      <c r="C49" s="2">
        <f>IFERROR(VLOOKUP(A49,Jan19_Both_QC!$U$3:$W$246,2,FALSE),"")</f>
        <v>31.363813</v>
      </c>
      <c r="D49" s="2">
        <f t="shared" si="0"/>
        <v>0.23644035431586882</v>
      </c>
      <c r="E49" s="13">
        <f>IFERROR(VLOOKUP(A49,Jan19_PAME_Final!$U$2:$W$174,2,FALSE),"")</f>
        <v>31.363658999999998</v>
      </c>
      <c r="F49" s="13">
        <f t="shared" si="1"/>
        <v>99.999508988272552</v>
      </c>
      <c r="G49" s="2">
        <v>2344275.1140000001</v>
      </c>
      <c r="H49" s="2">
        <v>324289.678869</v>
      </c>
      <c r="I49" s="2">
        <f t="shared" si="2"/>
        <v>13.833260308585096</v>
      </c>
      <c r="J49" s="13">
        <f>IFERROR(VLOOKUP(A49,Jan19_PAME_Final!$U$2:$W$174,3,FALSE),"")</f>
        <v>158805.58118199999</v>
      </c>
      <c r="K49" s="13">
        <f t="shared" si="3"/>
        <v>48.97028537443866</v>
      </c>
    </row>
    <row r="50" spans="1:11" x14ac:dyDescent="0.25">
      <c r="A50" t="s">
        <v>57</v>
      </c>
      <c r="B50" s="2">
        <v>39864</v>
      </c>
      <c r="C50" s="2">
        <f>IFERROR(VLOOKUP(A50,Jan19_Both_QC!$U$3:$W$246,2,FALSE),"")</f>
        <v>1280.3165610000001</v>
      </c>
      <c r="D50" s="2">
        <f t="shared" si="0"/>
        <v>3.2117112206502112</v>
      </c>
      <c r="E50" s="13">
        <f>IFERROR(VLOOKUP(A50,Jan19_PAME_Final!$U$2:$W$174,2,FALSE),"")</f>
        <v>1197.460769</v>
      </c>
      <c r="F50" s="13">
        <f t="shared" si="1"/>
        <v>93.528491739942439</v>
      </c>
      <c r="G50" s="2">
        <v>343736.73950000003</v>
      </c>
      <c r="H50" s="2">
        <v>140031.60651799999</v>
      </c>
      <c r="I50" s="2">
        <f t="shared" si="2"/>
        <v>40.738038861278014</v>
      </c>
      <c r="J50" s="13">
        <f>IFERROR(VLOOKUP(A50,Jan19_PAME_Final!$U$2:$W$174,3,FALSE),"")</f>
        <v>33631.097471000001</v>
      </c>
      <c r="K50" s="13">
        <f t="shared" si="3"/>
        <v>24.016790428435868</v>
      </c>
    </row>
    <row r="51" spans="1:11" x14ac:dyDescent="0.25">
      <c r="A51" t="s">
        <v>58</v>
      </c>
      <c r="B51" s="2">
        <v>1972842</v>
      </c>
      <c r="C51" s="2">
        <f>IFERROR(VLOOKUP(A51,Jan19_Both_QC!$U$3:$W$246,2,FALSE),"")</f>
        <v>1981970.2438059999</v>
      </c>
      <c r="D51" s="2">
        <f t="shared" si="0"/>
        <v>100.46269512743544</v>
      </c>
      <c r="E51" s="13" t="str">
        <f>IFERROR(VLOOKUP(A51,Jan19_PAME_Final!$U$2:$W$174,2,FALSE),"")</f>
        <v/>
      </c>
      <c r="F51" s="13" t="str">
        <f t="shared" si="1"/>
        <v/>
      </c>
      <c r="G51" s="2">
        <v>258.14191099999999</v>
      </c>
      <c r="H51" s="2">
        <v>67.100583</v>
      </c>
      <c r="I51" s="2">
        <f t="shared" si="2"/>
        <v>25.99368027456805</v>
      </c>
      <c r="J51" s="13" t="str">
        <f>IFERROR(VLOOKUP(A51,Jan19_PAME_Final!$U$2:$W$174,3,FALSE),"")</f>
        <v/>
      </c>
      <c r="K51" s="13" t="str">
        <f t="shared" si="3"/>
        <v/>
      </c>
    </row>
    <row r="52" spans="1:11" x14ac:dyDescent="0.25">
      <c r="A52" t="s">
        <v>59</v>
      </c>
      <c r="B52" s="2">
        <v>730742</v>
      </c>
      <c r="C52" s="2">
        <f>IFERROR(VLOOKUP(A52,Jan19_Both_QC!$U$3:$W$246,2,FALSE),"")</f>
        <v>124543.74372499999</v>
      </c>
      <c r="D52" s="2">
        <f t="shared" si="0"/>
        <v>17.043463181943832</v>
      </c>
      <c r="E52" s="13">
        <f>IFERROR(VLOOKUP(A52,Jan19_PAME_Final!$U$2:$W$174,2,FALSE),"")</f>
        <v>32065.614463999998</v>
      </c>
      <c r="F52" s="13">
        <f t="shared" si="1"/>
        <v>25.74646746993794</v>
      </c>
      <c r="G52" s="2">
        <v>1145032.899</v>
      </c>
      <c r="H52" s="2">
        <v>169544.515728</v>
      </c>
      <c r="I52" s="2">
        <f t="shared" si="2"/>
        <v>14.806955841711583</v>
      </c>
      <c r="J52" s="13">
        <f>IFERROR(VLOOKUP(A52,Jan19_PAME_Final!$U$2:$W$174,3,FALSE),"")</f>
        <v>132998.553373</v>
      </c>
      <c r="K52" s="13">
        <f t="shared" si="3"/>
        <v>78.444621344384487</v>
      </c>
    </row>
    <row r="53" spans="1:11" x14ac:dyDescent="0.25">
      <c r="A53" t="s">
        <v>60</v>
      </c>
      <c r="B53" s="2">
        <v>165505</v>
      </c>
      <c r="C53" s="2">
        <f>IFERROR(VLOOKUP(A53,Jan19_Both_QC!$U$3:$W$246,2,FALSE),"")</f>
        <v>37.464378000000004</v>
      </c>
      <c r="D53" s="2">
        <f t="shared" si="0"/>
        <v>2.2636402525603457E-2</v>
      </c>
      <c r="E53" s="13" t="str">
        <f>IFERROR(VLOOKUP(A53,Jan19_PAME_Final!$U$2:$W$174,2,FALSE),"")</f>
        <v/>
      </c>
      <c r="F53" s="13" t="str">
        <f t="shared" si="1"/>
        <v/>
      </c>
      <c r="G53" s="2">
        <v>1701.1237189999999</v>
      </c>
      <c r="H53" s="2">
        <v>172.688456</v>
      </c>
      <c r="I53" s="2">
        <f t="shared" si="2"/>
        <v>10.151434259085773</v>
      </c>
      <c r="J53" s="13" t="str">
        <f>IFERROR(VLOOKUP(A53,Jan19_PAME_Final!$U$2:$W$174,3,FALSE),"")</f>
        <v/>
      </c>
      <c r="K53" s="13" t="str">
        <f t="shared" si="3"/>
        <v/>
      </c>
    </row>
    <row r="54" spans="1:11" x14ac:dyDescent="0.25">
      <c r="A54" t="s">
        <v>61</v>
      </c>
      <c r="B54" s="2">
        <v>801065</v>
      </c>
      <c r="C54" s="2">
        <f>IFERROR(VLOOKUP(A54,Jan19_Both_QC!$U$3:$W$246,2,FALSE),"")</f>
        <v>5.4231619999999996</v>
      </c>
      <c r="D54" s="2">
        <f t="shared" si="0"/>
        <v>6.7699400173519E-4</v>
      </c>
      <c r="E54" s="13">
        <f>IFERROR(VLOOKUP(A54,Jan19_PAME_Final!$U$2:$W$174,2,FALSE),"")</f>
        <v>0</v>
      </c>
      <c r="F54" s="13">
        <f t="shared" si="1"/>
        <v>0</v>
      </c>
      <c r="G54" s="2">
        <v>4148.996795</v>
      </c>
      <c r="H54" s="2">
        <v>120.123431</v>
      </c>
      <c r="I54" s="2">
        <f t="shared" si="2"/>
        <v>2.8952403902736688</v>
      </c>
      <c r="J54" s="13">
        <f>IFERROR(VLOOKUP(A54,Jan19_PAME_Final!$U$2:$W$174,3,FALSE),"")</f>
        <v>102.41791600000001</v>
      </c>
      <c r="K54" s="13">
        <f t="shared" si="3"/>
        <v>85.260565026651634</v>
      </c>
    </row>
    <row r="55" spans="1:11" x14ac:dyDescent="0.25">
      <c r="A55" t="s">
        <v>62</v>
      </c>
      <c r="B55" s="2">
        <v>576110</v>
      </c>
      <c r="C55" s="2">
        <f>IFERROR(VLOOKUP(A55,Jan19_Both_QC!$U$3:$W$246,2,FALSE),"")</f>
        <v>4801.6036180000001</v>
      </c>
      <c r="D55" s="2">
        <f t="shared" si="0"/>
        <v>0.83345257294613873</v>
      </c>
      <c r="E55" s="13">
        <f>IFERROR(VLOOKUP(A55,Jan19_PAME_Final!$U$2:$W$174,2,FALSE),"")</f>
        <v>3891.3432269999998</v>
      </c>
      <c r="F55" s="13">
        <f t="shared" si="1"/>
        <v>81.042575284897239</v>
      </c>
      <c r="G55" s="2">
        <v>51636.141989999996</v>
      </c>
      <c r="H55" s="2">
        <v>14252.970733</v>
      </c>
      <c r="I55" s="2">
        <f t="shared" si="2"/>
        <v>27.602702649164364</v>
      </c>
      <c r="J55" s="13">
        <f>IFERROR(VLOOKUP(A55,Jan19_PAME_Final!$U$2:$W$174,3,FALSE),"")</f>
        <v>9900.7667980000006</v>
      </c>
      <c r="K55" s="13">
        <f t="shared" si="3"/>
        <v>69.464583794287094</v>
      </c>
    </row>
    <row r="56" spans="1:11" x14ac:dyDescent="0.25">
      <c r="A56" t="s">
        <v>63</v>
      </c>
      <c r="B56" s="2">
        <v>365756</v>
      </c>
      <c r="C56" s="2">
        <f>IFERROR(VLOOKUP(A56,Jan19_Both_QC!$U$3:$W$246,2,FALSE),"")</f>
        <v>15818.818525999999</v>
      </c>
      <c r="D56" s="2">
        <f t="shared" si="0"/>
        <v>4.3249648743971383</v>
      </c>
      <c r="E56" s="13" t="str">
        <f>IFERROR(VLOOKUP(A56,Jan19_PAME_Final!$U$2:$W$174,2,FALSE),"")</f>
        <v/>
      </c>
      <c r="F56" s="13" t="str">
        <f t="shared" si="1"/>
        <v/>
      </c>
      <c r="G56" s="2">
        <v>111643.27830000001</v>
      </c>
      <c r="H56" s="2">
        <v>18480.571390000001</v>
      </c>
      <c r="I56" s="2">
        <f t="shared" si="2"/>
        <v>16.553232466302454</v>
      </c>
      <c r="J56" s="13" t="str">
        <f>IFERROR(VLOOKUP(A56,Jan19_PAME_Final!$U$2:$W$174,3,FALSE),"")</f>
        <v/>
      </c>
      <c r="K56" s="13" t="str">
        <f t="shared" si="3"/>
        <v/>
      </c>
    </row>
    <row r="57" spans="1:11" x14ac:dyDescent="0.25">
      <c r="A57" t="s">
        <v>64</v>
      </c>
      <c r="B57" s="2">
        <v>30535</v>
      </c>
      <c r="C57" s="2">
        <f>IFERROR(VLOOKUP(A57,Jan19_Both_QC!$U$3:$W$246,2,FALSE),"")</f>
        <v>11.656382000000001</v>
      </c>
      <c r="D57" s="2">
        <f t="shared" si="0"/>
        <v>3.8173839855903065E-2</v>
      </c>
      <c r="E57" s="13" t="str">
        <f>IFERROR(VLOOKUP(A57,Jan19_PAME_Final!$U$2:$W$174,2,FALSE),"")</f>
        <v/>
      </c>
      <c r="F57" s="13" t="str">
        <f t="shared" si="1"/>
        <v/>
      </c>
      <c r="G57" s="2">
        <v>450.97538500000002</v>
      </c>
      <c r="H57" s="2">
        <v>71.009580999999997</v>
      </c>
      <c r="I57" s="2">
        <f t="shared" si="2"/>
        <v>15.745777566108179</v>
      </c>
      <c r="J57" s="13" t="str">
        <f>IFERROR(VLOOKUP(A57,Jan19_PAME_Final!$U$2:$W$174,3,FALSE),"")</f>
        <v/>
      </c>
      <c r="K57" s="13" t="str">
        <f t="shared" si="3"/>
        <v/>
      </c>
    </row>
    <row r="58" spans="1:11" x14ac:dyDescent="0.25">
      <c r="A58" t="s">
        <v>65</v>
      </c>
      <c r="B58" s="2">
        <v>330036</v>
      </c>
      <c r="C58" s="2">
        <f>IFERROR(VLOOKUP(A58,Jan19_Both_QC!$U$3:$W$246,2,FALSE),"")</f>
        <v>0.753498</v>
      </c>
      <c r="D58" s="2">
        <f t="shared" si="0"/>
        <v>2.2830782096498563E-4</v>
      </c>
      <c r="E58" s="13" t="str">
        <f>IFERROR(VLOOKUP(A58,Jan19_PAME_Final!$U$2:$W$174,2,FALSE),"")</f>
        <v/>
      </c>
      <c r="F58" s="13" t="str">
        <f t="shared" si="1"/>
        <v/>
      </c>
      <c r="G58" s="2">
        <v>142.416955</v>
      </c>
      <c r="H58" s="2">
        <v>87.649011999999999</v>
      </c>
      <c r="I58" s="2">
        <f t="shared" si="2"/>
        <v>61.543944679901351</v>
      </c>
      <c r="J58" s="13" t="str">
        <f>IFERROR(VLOOKUP(A58,Jan19_PAME_Final!$U$2:$W$174,3,FALSE),"")</f>
        <v/>
      </c>
      <c r="K58" s="13" t="str">
        <f t="shared" si="3"/>
        <v/>
      </c>
    </row>
    <row r="59" spans="1:11" x14ac:dyDescent="0.25">
      <c r="A59" t="s">
        <v>66</v>
      </c>
      <c r="B59" s="2">
        <v>119605</v>
      </c>
      <c r="C59" s="2">
        <f>IFERROR(VLOOKUP(A59,Jan19_Both_QC!$U$3:$W$246,2,FALSE),"")</f>
        <v>92.901177000000004</v>
      </c>
      <c r="D59" s="2">
        <f t="shared" si="0"/>
        <v>7.767332218552736E-2</v>
      </c>
      <c r="E59" s="13" t="str">
        <f>IFERROR(VLOOKUP(A59,Jan19_PAME_Final!$U$2:$W$174,2,FALSE),"")</f>
        <v/>
      </c>
      <c r="F59" s="13" t="str">
        <f t="shared" si="1"/>
        <v/>
      </c>
      <c r="G59" s="2">
        <v>289.26686599999999</v>
      </c>
      <c r="H59" s="2">
        <v>31.133127000000002</v>
      </c>
      <c r="I59" s="2">
        <f t="shared" si="2"/>
        <v>10.762769836210692</v>
      </c>
      <c r="J59" s="13" t="str">
        <f>IFERROR(VLOOKUP(A59,Jan19_PAME_Final!$U$2:$W$174,3,FALSE),"")</f>
        <v/>
      </c>
      <c r="K59" s="13" t="str">
        <f t="shared" si="3"/>
        <v/>
      </c>
    </row>
    <row r="60" spans="1:11" x14ac:dyDescent="0.25">
      <c r="A60" t="s">
        <v>67</v>
      </c>
      <c r="B60" s="2">
        <v>98280</v>
      </c>
      <c r="C60" s="2">
        <f>IFERROR(VLOOKUP(A60,Jan19_Both_QC!$U$3:$W$246,2,FALSE),"")</f>
        <v>120.958979</v>
      </c>
      <c r="D60" s="2">
        <f t="shared" si="0"/>
        <v>0.12307588420838421</v>
      </c>
      <c r="E60" s="13">
        <f>IFERROR(VLOOKUP(A60,Jan19_PAME_Final!$U$2:$W$174,2,FALSE),"")</f>
        <v>4.5083999999999999E-2</v>
      </c>
      <c r="F60" s="13">
        <f t="shared" si="1"/>
        <v>3.7272140003761105E-2</v>
      </c>
      <c r="G60" s="2">
        <v>9063.4339450000007</v>
      </c>
      <c r="H60" s="2">
        <v>3385.4339209999998</v>
      </c>
      <c r="I60" s="2">
        <f t="shared" si="2"/>
        <v>37.352662815704996</v>
      </c>
      <c r="J60" s="13">
        <f>IFERROR(VLOOKUP(A60,Jan19_PAME_Final!$U$2:$W$174,3,FALSE),"")</f>
        <v>1157.1392049999999</v>
      </c>
      <c r="K60" s="13">
        <f t="shared" si="3"/>
        <v>34.179937697859444</v>
      </c>
    </row>
    <row r="61" spans="1:11" x14ac:dyDescent="0.25">
      <c r="A61" t="s">
        <v>68</v>
      </c>
      <c r="B61" s="2">
        <v>0</v>
      </c>
      <c r="C61" s="2">
        <f>IFERROR(VLOOKUP(A61,Jan19_Both_QC!$U$3:$W$246,2,FALSE),"")</f>
        <v>0</v>
      </c>
      <c r="D61" s="2" t="str">
        <f t="shared" si="0"/>
        <v/>
      </c>
      <c r="E61" s="13">
        <f>IFERROR(VLOOKUP(A61,Jan19_PAME_Final!$U$2:$W$174,2,FALSE),"")</f>
        <v>0</v>
      </c>
      <c r="F61" s="13" t="str">
        <f t="shared" si="1"/>
        <v/>
      </c>
      <c r="G61" s="2">
        <v>77916.897859999997</v>
      </c>
      <c r="H61" s="2">
        <v>17263.015438999999</v>
      </c>
      <c r="I61" s="2">
        <f t="shared" si="2"/>
        <v>22.155675999855571</v>
      </c>
      <c r="J61" s="13">
        <f>IFERROR(VLOOKUP(A61,Jan19_PAME_Final!$U$2:$W$174,3,FALSE),"")</f>
        <v>7498.7530129999996</v>
      </c>
      <c r="K61" s="13">
        <f t="shared" si="3"/>
        <v>43.438257003808737</v>
      </c>
    </row>
    <row r="62" spans="1:11" x14ac:dyDescent="0.25">
      <c r="A62" t="s">
        <v>69</v>
      </c>
      <c r="B62" s="2">
        <v>56358</v>
      </c>
      <c r="C62" s="2">
        <f>IFERROR(VLOOKUP(A62,Jan19_Both_QC!$U$3:$W$246,2,FALSE),"")</f>
        <v>25562.986492</v>
      </c>
      <c r="D62" s="2">
        <f t="shared" si="0"/>
        <v>45.358221533766283</v>
      </c>
      <c r="E62" s="13">
        <f>IFERROR(VLOOKUP(A62,Jan19_PAME_Final!$U$2:$W$174,2,FALSE),"")</f>
        <v>8265.1436589999994</v>
      </c>
      <c r="F62" s="13">
        <f t="shared" si="1"/>
        <v>32.332464994207925</v>
      </c>
      <c r="G62" s="2">
        <v>357584.38540000003</v>
      </c>
      <c r="H62" s="2">
        <v>134994.98194499998</v>
      </c>
      <c r="I62" s="2">
        <f t="shared" si="2"/>
        <v>37.751923030417636</v>
      </c>
      <c r="J62" s="13">
        <f>IFERROR(VLOOKUP(A62,Jan19_PAME_Final!$U$2:$W$174,3,FALSE),"")</f>
        <v>2011.8299259999999</v>
      </c>
      <c r="K62" s="13">
        <f t="shared" si="3"/>
        <v>1.490299785231769</v>
      </c>
    </row>
    <row r="63" spans="1:11" x14ac:dyDescent="0.25">
      <c r="A63" t="s">
        <v>70</v>
      </c>
      <c r="B63" s="2">
        <v>7031</v>
      </c>
      <c r="C63" s="2">
        <f>IFERROR(VLOOKUP(A63,Jan19_Both_QC!$U$3:$W$246,2,FALSE),"")</f>
        <v>11.802761</v>
      </c>
      <c r="D63" s="2">
        <f t="shared" si="0"/>
        <v>0.16786745839852085</v>
      </c>
      <c r="E63" s="13" t="str">
        <f>IFERROR(VLOOKUP(A63,Jan19_PAME_Final!$U$2:$W$174,2,FALSE),"")</f>
        <v/>
      </c>
      <c r="F63" s="13" t="str">
        <f t="shared" si="1"/>
        <v/>
      </c>
      <c r="G63" s="2">
        <v>21843.652119999999</v>
      </c>
      <c r="H63" s="2">
        <v>343.96017799999998</v>
      </c>
      <c r="I63" s="2">
        <f t="shared" si="2"/>
        <v>1.5746459250972542</v>
      </c>
      <c r="J63" s="13" t="str">
        <f>IFERROR(VLOOKUP(A63,Jan19_PAME_Final!$U$2:$W$174,3,FALSE),"")</f>
        <v/>
      </c>
      <c r="K63" s="13" t="str">
        <f t="shared" si="3"/>
        <v/>
      </c>
    </row>
    <row r="64" spans="1:11" x14ac:dyDescent="0.25">
      <c r="A64" t="s">
        <v>71</v>
      </c>
      <c r="B64" s="2">
        <v>28749</v>
      </c>
      <c r="C64" s="2">
        <f>IFERROR(VLOOKUP(A64,Jan19_Both_QC!$U$3:$W$246,2,FALSE),"")</f>
        <v>9.8934119999999997</v>
      </c>
      <c r="D64" s="2">
        <f t="shared" si="0"/>
        <v>3.4413064802253993E-2</v>
      </c>
      <c r="E64" s="13">
        <f>IFERROR(VLOOKUP(A64,Jan19_PAME_Final!$U$2:$W$174,2,FALSE),"")</f>
        <v>0</v>
      </c>
      <c r="F64" s="13">
        <f t="shared" si="1"/>
        <v>0</v>
      </c>
      <c r="G64" s="2">
        <v>766.22784000000001</v>
      </c>
      <c r="H64" s="2">
        <v>168.46916899999999</v>
      </c>
      <c r="I64" s="2">
        <f t="shared" si="2"/>
        <v>21.986824310638465</v>
      </c>
      <c r="J64" s="13">
        <f>IFERROR(VLOOKUP(A64,Jan19_PAME_Final!$U$2:$W$174,3,FALSE),"")</f>
        <v>67.392446000000007</v>
      </c>
      <c r="K64" s="13">
        <f t="shared" si="3"/>
        <v>40.00283636467632</v>
      </c>
    </row>
    <row r="65" spans="1:11" x14ac:dyDescent="0.25">
      <c r="A65" t="s">
        <v>72</v>
      </c>
      <c r="B65" s="2">
        <v>100470</v>
      </c>
      <c r="C65" s="2">
        <f>IFERROR(VLOOKUP(A65,Jan19_Both_QC!$U$3:$W$246,2,FALSE),"")</f>
        <v>17932.834722</v>
      </c>
      <c r="D65" s="2">
        <f t="shared" si="0"/>
        <v>17.848944681994624</v>
      </c>
      <c r="E65" s="13">
        <f>IFERROR(VLOOKUP(A65,Jan19_PAME_Final!$U$2:$W$174,2,FALSE),"")</f>
        <v>4100.0459739999997</v>
      </c>
      <c r="F65" s="13">
        <f t="shared" si="1"/>
        <v>22.863345575644345</v>
      </c>
      <c r="G65" s="2">
        <v>45314.397779999999</v>
      </c>
      <c r="H65" s="2">
        <v>8202.8218780000007</v>
      </c>
      <c r="I65" s="2">
        <f t="shared" si="2"/>
        <v>18.10202116736594</v>
      </c>
      <c r="J65" s="13">
        <f>IFERROR(VLOOKUP(A65,Jan19_PAME_Final!$U$2:$W$174,3,FALSE),"")</f>
        <v>2991.2451270000001</v>
      </c>
      <c r="K65" s="13">
        <f t="shared" si="3"/>
        <v>36.4660499946065</v>
      </c>
    </row>
    <row r="66" spans="1:11" x14ac:dyDescent="0.25">
      <c r="A66" t="s">
        <v>73</v>
      </c>
      <c r="B66" s="2">
        <v>270774</v>
      </c>
      <c r="C66" s="2">
        <f>IFERROR(VLOOKUP(A66,Jan19_Both_QC!$U$3:$W$246,2,FALSE),"")</f>
        <v>48605.808202</v>
      </c>
      <c r="D66" s="2">
        <f t="shared" si="0"/>
        <v>17.950692533995142</v>
      </c>
      <c r="E66" s="13">
        <f>IFERROR(VLOOKUP(A66,Jan19_PAME_Final!$U$2:$W$174,2,FALSE),"")</f>
        <v>1471.48947</v>
      </c>
      <c r="F66" s="13">
        <f t="shared" si="1"/>
        <v>3.0273943062209017</v>
      </c>
      <c r="G66" s="2">
        <v>48509.805469999999</v>
      </c>
      <c r="H66" s="2">
        <v>12727.397370999999</v>
      </c>
      <c r="I66" s="2">
        <f t="shared" si="2"/>
        <v>26.236752029176913</v>
      </c>
      <c r="J66" s="13">
        <f>IFERROR(VLOOKUP(A66,Jan19_PAME_Final!$U$2:$W$174,3,FALSE),"")</f>
        <v>7154.4220340000002</v>
      </c>
      <c r="K66" s="13">
        <f t="shared" si="3"/>
        <v>56.212765465323663</v>
      </c>
    </row>
    <row r="67" spans="1:11" x14ac:dyDescent="0.25">
      <c r="A67" t="s">
        <v>74</v>
      </c>
      <c r="B67" s="2">
        <v>128993</v>
      </c>
      <c r="C67" s="2">
        <f>IFERROR(VLOOKUP(A67,Jan19_Both_QC!$U$3:$W$246,2,FALSE),"")</f>
        <v>110.267116</v>
      </c>
      <c r="D67" s="2">
        <f t="shared" ref="D67:D130" si="4">IFERROR(C67/B67*100,"")</f>
        <v>8.5483023109781162E-2</v>
      </c>
      <c r="E67" s="13">
        <f>IFERROR(VLOOKUP(A67,Jan19_PAME_Final!$U$2:$W$174,2,FALSE),"")</f>
        <v>0</v>
      </c>
      <c r="F67" s="13">
        <f t="shared" ref="F67:F130" si="5">IFERROR(E67/C67*100,"")</f>
        <v>0</v>
      </c>
      <c r="G67" s="2">
        <v>2324458.588</v>
      </c>
      <c r="H67" s="2">
        <v>174218.618345</v>
      </c>
      <c r="I67" s="2">
        <f t="shared" ref="I67:I130" si="6">IFERROR(H67/G67*100,"")</f>
        <v>7.495019237787341</v>
      </c>
      <c r="J67" s="13">
        <f>IFERROR(VLOOKUP(A67,Jan19_PAME_Final!$U$2:$W$174,3,FALSE),"")</f>
        <v>144306.48575600001</v>
      </c>
      <c r="K67" s="13">
        <f t="shared" ref="K67:K130" si="7">IFERROR(J67/H67*100,"")</f>
        <v>82.830691189522653</v>
      </c>
    </row>
    <row r="68" spans="1:11" x14ac:dyDescent="0.25">
      <c r="A68" t="s">
        <v>75</v>
      </c>
      <c r="B68" s="2">
        <v>1079901</v>
      </c>
      <c r="C68" s="2">
        <f>IFERROR(VLOOKUP(A68,Jan19_Both_QC!$U$3:$W$246,2,FALSE),"")</f>
        <v>144122.68545399999</v>
      </c>
      <c r="D68" s="2">
        <f t="shared" si="4"/>
        <v>13.345916473269309</v>
      </c>
      <c r="E68" s="13">
        <f>IFERROR(VLOOKUP(A68,Jan19_PAME_Final!$U$2:$W$174,2,FALSE),"")</f>
        <v>139291.10046399999</v>
      </c>
      <c r="F68" s="13">
        <f t="shared" si="5"/>
        <v>96.647588840868409</v>
      </c>
      <c r="G68" s="2">
        <v>258138.66870000001</v>
      </c>
      <c r="H68" s="2">
        <v>55980.137758999997</v>
      </c>
      <c r="I68" s="2">
        <f t="shared" si="6"/>
        <v>21.686072079366848</v>
      </c>
      <c r="J68" s="13">
        <f>IFERROR(VLOOKUP(A68,Jan19_PAME_Final!$U$2:$W$174,3,FALSE),"")</f>
        <v>48203.619272000004</v>
      </c>
      <c r="K68" s="13">
        <f t="shared" si="7"/>
        <v>86.108432743630132</v>
      </c>
    </row>
    <row r="69" spans="1:11" x14ac:dyDescent="0.25">
      <c r="A69" t="s">
        <v>76</v>
      </c>
      <c r="B69" s="2">
        <v>236612</v>
      </c>
      <c r="C69" s="2">
        <f>IFERROR(VLOOKUP(A69,Jan19_Both_QC!$U$3:$W$246,2,FALSE),"")</f>
        <v>11715.867826</v>
      </c>
      <c r="D69" s="2">
        <f t="shared" si="4"/>
        <v>4.9515104162088148</v>
      </c>
      <c r="E69" s="13">
        <f>IFERROR(VLOOKUP(A69,Jan19_PAME_Final!$U$2:$W$174,2,FALSE),"")</f>
        <v>11046.304756</v>
      </c>
      <c r="F69" s="13">
        <f t="shared" si="5"/>
        <v>94.284989554814729</v>
      </c>
      <c r="G69" s="2">
        <v>984997.48809999996</v>
      </c>
      <c r="H69" s="2">
        <v>129389.815561</v>
      </c>
      <c r="I69" s="2">
        <f t="shared" si="6"/>
        <v>13.136055383307124</v>
      </c>
      <c r="J69" s="13">
        <f>IFERROR(VLOOKUP(A69,Jan19_PAME_Final!$U$2:$W$174,3,FALSE),"")</f>
        <v>76110.326841999995</v>
      </c>
      <c r="K69" s="13">
        <f t="shared" si="7"/>
        <v>58.82250199678063</v>
      </c>
    </row>
    <row r="70" spans="1:11" x14ac:dyDescent="0.25">
      <c r="A70" t="s">
        <v>77</v>
      </c>
      <c r="B70" s="2">
        <v>78827</v>
      </c>
      <c r="C70" s="2">
        <f>IFERROR(VLOOKUP(A70,Jan19_Both_QC!$U$3:$W$246,2,FALSE),"")</f>
        <v>0</v>
      </c>
      <c r="D70" s="2">
        <f t="shared" si="4"/>
        <v>0</v>
      </c>
      <c r="E70" s="13" t="str">
        <f>IFERROR(VLOOKUP(A70,Jan19_PAME_Final!$U$2:$W$174,2,FALSE),"")</f>
        <v/>
      </c>
      <c r="F70" s="13" t="str">
        <f t="shared" si="5"/>
        <v/>
      </c>
      <c r="G70" s="2">
        <v>121834.4031</v>
      </c>
      <c r="H70" s="2">
        <v>5936.2484169999998</v>
      </c>
      <c r="I70" s="2">
        <f t="shared" si="6"/>
        <v>4.8723909388119289</v>
      </c>
      <c r="J70" s="13" t="str">
        <f>IFERROR(VLOOKUP(A70,Jan19_PAME_Final!$U$2:$W$174,3,FALSE),"")</f>
        <v/>
      </c>
      <c r="K70" s="13" t="str">
        <f t="shared" si="7"/>
        <v/>
      </c>
    </row>
    <row r="71" spans="1:11" x14ac:dyDescent="0.25">
      <c r="A71" t="s">
        <v>78</v>
      </c>
      <c r="B71" s="2">
        <v>252024</v>
      </c>
      <c r="C71" s="2">
        <f>IFERROR(VLOOKUP(A71,Jan19_Both_QC!$U$3:$W$246,2,FALSE),"")</f>
        <v>3709.9896020000001</v>
      </c>
      <c r="D71" s="2">
        <f t="shared" si="4"/>
        <v>1.4720778981366855</v>
      </c>
      <c r="E71" s="13" t="str">
        <f>IFERROR(VLOOKUP(A71,Jan19_PAME_Final!$U$2:$W$174,2,FALSE),"")</f>
        <v/>
      </c>
      <c r="F71" s="13" t="str">
        <f t="shared" si="5"/>
        <v/>
      </c>
      <c r="G71" s="2">
        <v>268339.21620000002</v>
      </c>
      <c r="H71" s="2">
        <v>15269.899449</v>
      </c>
      <c r="I71" s="2">
        <f t="shared" si="6"/>
        <v>5.6905209999640745</v>
      </c>
      <c r="J71" s="13" t="str">
        <f>IFERROR(VLOOKUP(A71,Jan19_PAME_Final!$U$2:$W$174,3,FALSE),"")</f>
        <v/>
      </c>
      <c r="K71" s="13" t="str">
        <f t="shared" si="7"/>
        <v/>
      </c>
    </row>
    <row r="72" spans="1:11" x14ac:dyDescent="0.25">
      <c r="A72" t="s">
        <v>79</v>
      </c>
      <c r="B72" s="2">
        <v>1005717</v>
      </c>
      <c r="C72" s="2">
        <f>IFERROR(VLOOKUP(A72,Jan19_Both_QC!$U$3:$W$246,2,FALSE),"")</f>
        <v>84225.119227999996</v>
      </c>
      <c r="D72" s="2">
        <f t="shared" si="4"/>
        <v>8.3746341394249075</v>
      </c>
      <c r="E72" s="13">
        <f>IFERROR(VLOOKUP(A72,Jan19_PAME_Final!$U$2:$W$174,2,FALSE),"")</f>
        <v>656.65706399999999</v>
      </c>
      <c r="F72" s="13">
        <f t="shared" si="5"/>
        <v>0.77964515814149116</v>
      </c>
      <c r="G72" s="2">
        <v>507013.40500000003</v>
      </c>
      <c r="H72" s="2">
        <v>142296.52474200001</v>
      </c>
      <c r="I72" s="2">
        <f t="shared" si="6"/>
        <v>28.065633637832516</v>
      </c>
      <c r="J72" s="13">
        <f>IFERROR(VLOOKUP(A72,Jan19_PAME_Final!$U$2:$W$174,3,FALSE),"")</f>
        <v>13573.600302000001</v>
      </c>
      <c r="K72" s="13">
        <f t="shared" si="7"/>
        <v>9.5389541850094375</v>
      </c>
    </row>
    <row r="73" spans="1:11" x14ac:dyDescent="0.25">
      <c r="A73" t="s">
        <v>80</v>
      </c>
      <c r="B73" s="2">
        <v>36346</v>
      </c>
      <c r="C73" s="2">
        <f>IFERROR(VLOOKUP(A73,Jan19_Both_QC!$U$3:$W$246,2,FALSE),"")</f>
        <v>6767.848121</v>
      </c>
      <c r="D73" s="2">
        <f t="shared" si="4"/>
        <v>18.620613330215154</v>
      </c>
      <c r="E73" s="13">
        <f>IFERROR(VLOOKUP(A73,Jan19_PAME_Final!$U$2:$W$174,2,FALSE),"")</f>
        <v>1158.202759</v>
      </c>
      <c r="F73" s="13">
        <f t="shared" si="5"/>
        <v>17.113308961621126</v>
      </c>
      <c r="G73" s="2">
        <v>45416.482839999997</v>
      </c>
      <c r="H73" s="2">
        <v>9182.5197399999997</v>
      </c>
      <c r="I73" s="2">
        <f t="shared" si="6"/>
        <v>20.218473923552292</v>
      </c>
      <c r="J73" s="13">
        <f>IFERROR(VLOOKUP(A73,Jan19_PAME_Final!$U$2:$W$174,3,FALSE),"")</f>
        <v>3256.8487049999999</v>
      </c>
      <c r="K73" s="13">
        <f t="shared" si="7"/>
        <v>35.467919451485983</v>
      </c>
    </row>
    <row r="74" spans="1:11" x14ac:dyDescent="0.25">
      <c r="A74" t="s">
        <v>81</v>
      </c>
      <c r="B74" s="2">
        <v>0</v>
      </c>
      <c r="C74" s="2">
        <f>IFERROR(VLOOKUP(A74,Jan19_Both_QC!$U$3:$W$246,2,FALSE),"")</f>
        <v>0</v>
      </c>
      <c r="D74" s="2" t="str">
        <f t="shared" si="4"/>
        <v/>
      </c>
      <c r="E74" s="13">
        <f>IFERROR(VLOOKUP(A74,Jan19_PAME_Final!$U$2:$W$174,2,FALSE),"")</f>
        <v>0</v>
      </c>
      <c r="F74" s="13" t="str">
        <f t="shared" si="5"/>
        <v/>
      </c>
      <c r="G74" s="2">
        <v>1135429.227</v>
      </c>
      <c r="H74" s="2">
        <v>200073.97529599999</v>
      </c>
      <c r="I74" s="2">
        <f t="shared" si="6"/>
        <v>17.620999225520201</v>
      </c>
      <c r="J74" s="13">
        <f>IFERROR(VLOOKUP(A74,Jan19_PAME_Final!$U$2:$W$174,3,FALSE),"")</f>
        <v>34834.273463999998</v>
      </c>
      <c r="K74" s="13">
        <f t="shared" si="7"/>
        <v>17.410696924707143</v>
      </c>
    </row>
    <row r="75" spans="1:11" x14ac:dyDescent="0.25">
      <c r="A75" t="s">
        <v>82</v>
      </c>
      <c r="B75" s="2">
        <v>79468</v>
      </c>
      <c r="C75" s="2">
        <f>IFERROR(VLOOKUP(A75,Jan19_Both_QC!$U$3:$W$246,2,FALSE),"")</f>
        <v>8352.0941359999997</v>
      </c>
      <c r="D75" s="2">
        <f t="shared" si="4"/>
        <v>10.510009231388736</v>
      </c>
      <c r="E75" s="13">
        <f>IFERROR(VLOOKUP(A75,Jan19_PAME_Final!$U$2:$W$174,2,FALSE),"")</f>
        <v>3011.5352929999999</v>
      </c>
      <c r="F75" s="13">
        <f t="shared" si="5"/>
        <v>36.057247966344043</v>
      </c>
      <c r="G75" s="2">
        <v>336145.5</v>
      </c>
      <c r="H75" s="2">
        <v>50500.119280999999</v>
      </c>
      <c r="I75" s="2">
        <f t="shared" si="6"/>
        <v>15.023291783171274</v>
      </c>
      <c r="J75" s="13">
        <f>IFERROR(VLOOKUP(A75,Jan19_PAME_Final!$U$2:$W$174,3,FALSE),"")</f>
        <v>27574.285490999999</v>
      </c>
      <c r="K75" s="13">
        <f t="shared" si="7"/>
        <v>54.60241655582476</v>
      </c>
    </row>
    <row r="76" spans="1:11" x14ac:dyDescent="0.25">
      <c r="A76" t="s">
        <v>83</v>
      </c>
      <c r="B76" s="2">
        <v>1293035</v>
      </c>
      <c r="C76" s="2">
        <f>IFERROR(VLOOKUP(A76,Jan19_Both_QC!$U$3:$W$246,2,FALSE),"")</f>
        <v>11958.568724999999</v>
      </c>
      <c r="D76" s="2">
        <f t="shared" si="4"/>
        <v>0.92484493652530664</v>
      </c>
      <c r="E76" s="13">
        <f>IFERROR(VLOOKUP(A76,Jan19_PAME_Final!$U$2:$W$174,2,FALSE),"")</f>
        <v>111.434696</v>
      </c>
      <c r="F76" s="13">
        <f t="shared" si="5"/>
        <v>0.93183974238522438</v>
      </c>
      <c r="G76" s="2">
        <v>19154.956139999998</v>
      </c>
      <c r="H76" s="2">
        <v>1036.5123880000001</v>
      </c>
      <c r="I76" s="2">
        <f t="shared" si="6"/>
        <v>5.4111968747112993</v>
      </c>
      <c r="J76" s="13">
        <f>IFERROR(VLOOKUP(A76,Jan19_PAME_Final!$U$2:$W$174,3,FALSE),"")</f>
        <v>11.103878</v>
      </c>
      <c r="K76" s="13">
        <f t="shared" si="7"/>
        <v>1.0712730622955178</v>
      </c>
    </row>
    <row r="77" spans="1:11" x14ac:dyDescent="0.25">
      <c r="A77" t="s">
        <v>84</v>
      </c>
      <c r="B77" s="2">
        <v>549092</v>
      </c>
      <c r="C77" s="2">
        <f>IFERROR(VLOOKUP(A77,Jan19_Both_QC!$U$3:$W$246,2,FALSE),"")</f>
        <v>52.093544000000001</v>
      </c>
      <c r="D77" s="2">
        <f t="shared" si="4"/>
        <v>9.4872159856636048E-3</v>
      </c>
      <c r="E77" s="13" t="str">
        <f>IFERROR(VLOOKUP(A77,Jan19_PAME_Final!$U$2:$W$174,2,FALSE),"")</f>
        <v/>
      </c>
      <c r="F77" s="13" t="str">
        <f t="shared" si="5"/>
        <v/>
      </c>
      <c r="G77" s="2">
        <v>12400.947</v>
      </c>
      <c r="H77" s="2">
        <v>61.100175</v>
      </c>
      <c r="I77" s="2">
        <f t="shared" si="6"/>
        <v>0.49270571836167026</v>
      </c>
      <c r="J77" s="13" t="str">
        <f>IFERROR(VLOOKUP(A77,Jan19_PAME_Final!$U$2:$W$174,3,FALSE),"")</f>
        <v/>
      </c>
      <c r="K77" s="13" t="str">
        <f t="shared" si="7"/>
        <v/>
      </c>
    </row>
    <row r="78" spans="1:11" x14ac:dyDescent="0.25">
      <c r="A78" t="s">
        <v>85</v>
      </c>
      <c r="B78" s="2">
        <v>343866</v>
      </c>
      <c r="C78" s="2">
        <f>IFERROR(VLOOKUP(A78,Jan19_Both_QC!$U$3:$W$246,2,FALSE),"")</f>
        <v>154848.153441</v>
      </c>
      <c r="D78" s="2">
        <f t="shared" si="4"/>
        <v>45.031539448796913</v>
      </c>
      <c r="E78" s="13">
        <f>IFERROR(VLOOKUP(A78,Jan19_PAME_Final!$U$2:$W$174,2,FALSE),"")</f>
        <v>113.230769</v>
      </c>
      <c r="F78" s="13">
        <f t="shared" si="5"/>
        <v>7.3123745090795028E-2</v>
      </c>
      <c r="G78" s="2">
        <v>548954.07010000001</v>
      </c>
      <c r="H78" s="2">
        <v>141586.04711900002</v>
      </c>
      <c r="I78" s="2">
        <f t="shared" si="6"/>
        <v>25.791966000581446</v>
      </c>
      <c r="J78" s="13">
        <f>IFERROR(VLOOKUP(A78,Jan19_PAME_Final!$U$2:$W$174,3,FALSE),"")</f>
        <v>4994.5724089999994</v>
      </c>
      <c r="K78" s="13">
        <f t="shared" si="7"/>
        <v>3.5275880008163298</v>
      </c>
    </row>
    <row r="79" spans="1:11" x14ac:dyDescent="0.25">
      <c r="A79" t="s">
        <v>86</v>
      </c>
      <c r="B79" s="2">
        <v>266720</v>
      </c>
      <c r="C79" s="2">
        <f>IFERROR(VLOOKUP(A79,Jan19_Both_QC!$U$3:$W$246,2,FALSE),"")</f>
        <v>28.889108</v>
      </c>
      <c r="D79" s="2">
        <f t="shared" si="4"/>
        <v>1.083124925014997E-2</v>
      </c>
      <c r="E79" s="13" t="str">
        <f>IFERROR(VLOOKUP(A79,Jan19_PAME_Final!$U$2:$W$174,2,FALSE),"")</f>
        <v/>
      </c>
      <c r="F79" s="13" t="str">
        <f t="shared" si="5"/>
        <v/>
      </c>
      <c r="G79" s="2">
        <v>1450.6449090000001</v>
      </c>
      <c r="H79" s="2">
        <v>33.786873</v>
      </c>
      <c r="I79" s="2">
        <f t="shared" si="6"/>
        <v>2.3290932736455079</v>
      </c>
      <c r="J79" s="13" t="str">
        <f>IFERROR(VLOOKUP(A79,Jan19_PAME_Final!$U$2:$W$174,3,FALSE),"")</f>
        <v/>
      </c>
      <c r="K79" s="13" t="str">
        <f t="shared" si="7"/>
        <v/>
      </c>
    </row>
    <row r="80" spans="1:11" x14ac:dyDescent="0.25">
      <c r="A80" t="s">
        <v>87</v>
      </c>
      <c r="B80" s="2">
        <v>3011917</v>
      </c>
      <c r="C80" s="2">
        <f>IFERROR(VLOOKUP(A80,Jan19_Both_QC!$U$3:$W$246,2,FALSE),"")</f>
        <v>475.05099200000001</v>
      </c>
      <c r="D80" s="2">
        <f t="shared" si="4"/>
        <v>1.5772379916179632E-2</v>
      </c>
      <c r="E80" s="13" t="str">
        <f>IFERROR(VLOOKUP(A80,Jan19_PAME_Final!$U$2:$W$174,2,FALSE),"")</f>
        <v/>
      </c>
      <c r="F80" s="13" t="str">
        <f t="shared" si="5"/>
        <v/>
      </c>
      <c r="G80" s="2">
        <v>817.158681</v>
      </c>
      <c r="H80" s="2">
        <v>0.40173799999999998</v>
      </c>
      <c r="I80" s="2">
        <f t="shared" si="6"/>
        <v>4.9162789228203767E-2</v>
      </c>
      <c r="J80" s="13" t="str">
        <f>IFERROR(VLOOKUP(A80,Jan19_PAME_Final!$U$2:$W$174,3,FALSE),"")</f>
        <v/>
      </c>
      <c r="K80" s="13" t="str">
        <f t="shared" si="7"/>
        <v/>
      </c>
    </row>
    <row r="81" spans="1:11" x14ac:dyDescent="0.25">
      <c r="A81" t="s">
        <v>88</v>
      </c>
      <c r="B81" s="2">
        <v>193292</v>
      </c>
      <c r="C81" s="2">
        <f>IFERROR(VLOOKUP(A81,Jan19_Both_QC!$U$3:$W$246,2,FALSE),"")</f>
        <v>55710.987281000002</v>
      </c>
      <c r="D81" s="2">
        <f t="shared" si="4"/>
        <v>28.822189889390149</v>
      </c>
      <c r="E81" s="13">
        <f>IFERROR(VLOOKUP(A81,Jan19_PAME_Final!$U$2:$W$174,2,FALSE),"")</f>
        <v>1408.6875769999999</v>
      </c>
      <c r="F81" s="13">
        <f t="shared" si="5"/>
        <v>2.5285632973882461</v>
      </c>
      <c r="G81" s="2">
        <v>266044.6066</v>
      </c>
      <c r="H81" s="2">
        <v>59707.742051000001</v>
      </c>
      <c r="I81" s="2">
        <f t="shared" si="6"/>
        <v>22.442756052849074</v>
      </c>
      <c r="J81" s="13">
        <f>IFERROR(VLOOKUP(A81,Jan19_PAME_Final!$U$2:$W$174,3,FALSE),"")</f>
        <v>28707.11162</v>
      </c>
      <c r="K81" s="13">
        <f t="shared" si="7"/>
        <v>48.079379045148812</v>
      </c>
    </row>
    <row r="82" spans="1:11" x14ac:dyDescent="0.25">
      <c r="A82" t="s">
        <v>89</v>
      </c>
      <c r="B82" s="2">
        <v>723405</v>
      </c>
      <c r="C82" s="2">
        <f>IFERROR(VLOOKUP(A82,Jan19_Both_QC!$U$3:$W$246,2,FALSE),"")</f>
        <v>208898.024084</v>
      </c>
      <c r="D82" s="2">
        <f t="shared" si="4"/>
        <v>28.877050073471981</v>
      </c>
      <c r="E82" s="13">
        <f>IFERROR(VLOOKUP(A82,Jan19_PAME_Final!$U$2:$W$174,2,FALSE),"")</f>
        <v>128428.90406299999</v>
      </c>
      <c r="F82" s="13">
        <f t="shared" si="5"/>
        <v>61.479233528488251</v>
      </c>
      <c r="G82" s="2">
        <v>245247.58730000001</v>
      </c>
      <c r="H82" s="2">
        <v>70356.309875000006</v>
      </c>
      <c r="I82" s="2">
        <f t="shared" si="6"/>
        <v>28.687870347501683</v>
      </c>
      <c r="J82" s="13">
        <f>IFERROR(VLOOKUP(A82,Jan19_PAME_Final!$U$2:$W$174,3,FALSE),"")</f>
        <v>27457.600861999999</v>
      </c>
      <c r="K82" s="13">
        <f t="shared" si="7"/>
        <v>39.026493729962688</v>
      </c>
    </row>
    <row r="83" spans="1:11" x14ac:dyDescent="0.25">
      <c r="A83" t="s">
        <v>90</v>
      </c>
      <c r="B83" s="2">
        <v>22907</v>
      </c>
      <c r="C83" s="2">
        <f>IFERROR(VLOOKUP(A83,Jan19_Both_QC!$U$3:$W$246,2,FALSE),"")</f>
        <v>152.96288100000001</v>
      </c>
      <c r="D83" s="2">
        <f t="shared" si="4"/>
        <v>0.66775606146592748</v>
      </c>
      <c r="E83" s="13">
        <f>IFERROR(VLOOKUP(A83,Jan19_PAME_Final!$U$2:$W$174,2,FALSE),"")</f>
        <v>152.96190200000001</v>
      </c>
      <c r="F83" s="13">
        <f t="shared" si="5"/>
        <v>99.99935997544398</v>
      </c>
      <c r="G83" s="2">
        <v>69971.968370000002</v>
      </c>
      <c r="H83" s="2">
        <v>5831.1819589999996</v>
      </c>
      <c r="I83" s="2">
        <f t="shared" si="6"/>
        <v>8.3335971458823188</v>
      </c>
      <c r="J83" s="13">
        <f>IFERROR(VLOOKUP(A83,Jan19_PAME_Final!$U$2:$W$174,3,FALSE),"")</f>
        <v>4920.2930850000002</v>
      </c>
      <c r="K83" s="13">
        <f t="shared" si="7"/>
        <v>84.379001025785016</v>
      </c>
    </row>
    <row r="84" spans="1:11" x14ac:dyDescent="0.25">
      <c r="A84" t="s">
        <v>91</v>
      </c>
      <c r="B84" s="2">
        <v>8673</v>
      </c>
      <c r="C84" s="2">
        <f>IFERROR(VLOOKUP(A84,Jan19_Both_QC!$U$3:$W$246,2,FALSE),"")</f>
        <v>33.480134</v>
      </c>
      <c r="D84" s="2">
        <f t="shared" si="4"/>
        <v>0.38602714170413932</v>
      </c>
      <c r="E84" s="13" t="str">
        <f>IFERROR(VLOOKUP(A84,Jan19_PAME_Final!$U$2:$W$174,2,FALSE),"")</f>
        <v/>
      </c>
      <c r="F84" s="13" t="str">
        <f t="shared" si="5"/>
        <v/>
      </c>
      <c r="G84" s="2">
        <v>85.559741000000002</v>
      </c>
      <c r="H84" s="2">
        <v>3.4284699999999999</v>
      </c>
      <c r="I84" s="2">
        <f t="shared" si="6"/>
        <v>4.0071065666269368</v>
      </c>
      <c r="J84" s="13" t="str">
        <f>IFERROR(VLOOKUP(A84,Jan19_PAME_Final!$U$2:$W$174,3,FALSE),"")</f>
        <v/>
      </c>
      <c r="K84" s="13" t="str">
        <f t="shared" si="7"/>
        <v/>
      </c>
    </row>
    <row r="85" spans="1:11" x14ac:dyDescent="0.25">
      <c r="A85" t="s">
        <v>92</v>
      </c>
      <c r="B85" s="2">
        <v>226759</v>
      </c>
      <c r="C85" s="2">
        <f>IFERROR(VLOOKUP(A85,Jan19_Both_QC!$U$3:$W$246,2,FALSE),"")</f>
        <v>220.87734599999999</v>
      </c>
      <c r="D85" s="2">
        <f t="shared" si="4"/>
        <v>9.740620923535559E-2</v>
      </c>
      <c r="E85" s="13">
        <f>IFERROR(VLOOKUP(A85,Jan19_PAME_Final!$U$2:$W$174,2,FALSE),"")</f>
        <v>218.29003499999999</v>
      </c>
      <c r="F85" s="13">
        <f t="shared" si="5"/>
        <v>98.828620930640838</v>
      </c>
      <c r="G85" s="2">
        <v>240329.98319999999</v>
      </c>
      <c r="H85" s="2">
        <v>36153.445172</v>
      </c>
      <c r="I85" s="2">
        <f t="shared" si="6"/>
        <v>15.043252069765051</v>
      </c>
      <c r="J85" s="13">
        <f>IFERROR(VLOOKUP(A85,Jan19_PAME_Final!$U$2:$W$174,3,FALSE),"")</f>
        <v>2627.9757249999998</v>
      </c>
      <c r="K85" s="13">
        <f t="shared" si="7"/>
        <v>7.2689496464234784</v>
      </c>
    </row>
    <row r="86" spans="1:11" x14ac:dyDescent="0.25">
      <c r="A86" t="s">
        <v>93</v>
      </c>
      <c r="B86" s="2">
        <v>427</v>
      </c>
      <c r="C86" s="2">
        <f>IFERROR(VLOOKUP(A86,Jan19_Both_QC!$U$3:$W$246,2,FALSE),"")</f>
        <v>54.748671999999999</v>
      </c>
      <c r="D86" s="2">
        <f t="shared" si="4"/>
        <v>12.821703044496488</v>
      </c>
      <c r="E86" s="13" t="str">
        <f>IFERROR(VLOOKUP(A86,Jan19_PAME_Final!$U$2:$W$174,2,FALSE),"")</f>
        <v/>
      </c>
      <c r="F86" s="13" t="str">
        <f t="shared" si="5"/>
        <v/>
      </c>
      <c r="G86" s="2">
        <v>7.4832770000000002</v>
      </c>
      <c r="H86" s="2">
        <v>2.4263340000000002</v>
      </c>
      <c r="I86" s="2">
        <f t="shared" si="6"/>
        <v>32.423415570478014</v>
      </c>
      <c r="J86" s="13" t="str">
        <f>IFERROR(VLOOKUP(A86,Jan19_PAME_Final!$U$2:$W$174,3,FALSE),"")</f>
        <v/>
      </c>
      <c r="K86" s="13" t="str">
        <f t="shared" si="7"/>
        <v/>
      </c>
    </row>
    <row r="87" spans="1:11" x14ac:dyDescent="0.25">
      <c r="A87" t="s">
        <v>94</v>
      </c>
      <c r="B87" s="2">
        <v>110136</v>
      </c>
      <c r="C87" s="2">
        <f>IFERROR(VLOOKUP(A87,Jan19_Both_QC!$U$3:$W$246,2,FALSE),"")</f>
        <v>583.24966099999995</v>
      </c>
      <c r="D87" s="2">
        <f t="shared" si="4"/>
        <v>0.52957222070894161</v>
      </c>
      <c r="E87" s="13">
        <f>IFERROR(VLOOKUP(A87,Jan19_PAME_Final!$U$2:$W$174,2,FALSE),"")</f>
        <v>450.56102900000002</v>
      </c>
      <c r="F87" s="13">
        <f t="shared" si="5"/>
        <v>77.25011416680448</v>
      </c>
      <c r="G87" s="2">
        <v>246426.80739999999</v>
      </c>
      <c r="H87" s="2">
        <v>87841.779009000005</v>
      </c>
      <c r="I87" s="2">
        <f t="shared" si="6"/>
        <v>35.646194476891971</v>
      </c>
      <c r="J87" s="13">
        <f>IFERROR(VLOOKUP(A87,Jan19_PAME_Final!$U$2:$W$174,3,FALSE),"")</f>
        <v>14861.027759000001</v>
      </c>
      <c r="K87" s="13">
        <f t="shared" si="7"/>
        <v>16.917949438930858</v>
      </c>
    </row>
    <row r="88" spans="1:11" x14ac:dyDescent="0.25">
      <c r="A88" t="s">
        <v>95</v>
      </c>
      <c r="B88" s="2">
        <v>91039</v>
      </c>
      <c r="C88" s="2">
        <f>IFERROR(VLOOKUP(A88,Jan19_Both_QC!$U$3:$W$246,2,FALSE),"")</f>
        <v>90957.833256999991</v>
      </c>
      <c r="D88" s="2">
        <f t="shared" si="4"/>
        <v>99.910843986643073</v>
      </c>
      <c r="E88" s="13" t="str">
        <f>IFERROR(VLOOKUP(A88,Jan19_PAME_Final!$U$2:$W$174,2,FALSE),"")</f>
        <v/>
      </c>
      <c r="F88" s="13" t="str">
        <f t="shared" si="5"/>
        <v/>
      </c>
      <c r="G88" s="2">
        <v>1678.541217</v>
      </c>
      <c r="H88" s="2">
        <v>1170.3043829999999</v>
      </c>
      <c r="I88" s="2">
        <f t="shared" si="6"/>
        <v>69.721515989440249</v>
      </c>
      <c r="J88" s="13" t="str">
        <f>IFERROR(VLOOKUP(A88,Jan19_PAME_Final!$U$2:$W$174,3,FALSE),"")</f>
        <v/>
      </c>
      <c r="K88" s="13" t="str">
        <f t="shared" si="7"/>
        <v/>
      </c>
    </row>
    <row r="89" spans="1:11" x14ac:dyDescent="0.25">
      <c r="A89" t="s">
        <v>96</v>
      </c>
      <c r="B89" s="2">
        <v>22746</v>
      </c>
      <c r="C89" s="2">
        <f>IFERROR(VLOOKUP(A89,Jan19_Both_QC!$U$3:$W$246,2,FALSE),"")</f>
        <v>15.848757000000001</v>
      </c>
      <c r="D89" s="2">
        <f t="shared" si="4"/>
        <v>6.9677116855710902E-2</v>
      </c>
      <c r="E89" s="13">
        <f>IFERROR(VLOOKUP(A89,Jan19_PAME_Final!$U$2:$W$174,2,FALSE),"")</f>
        <v>15.848758999999999</v>
      </c>
      <c r="F89" s="13">
        <f t="shared" si="5"/>
        <v>100.00001261928615</v>
      </c>
      <c r="G89" s="2">
        <v>10757.9084</v>
      </c>
      <c r="H89" s="2">
        <v>441.86624999999998</v>
      </c>
      <c r="I89" s="2">
        <f t="shared" si="6"/>
        <v>4.1073620779295714</v>
      </c>
      <c r="J89" s="13">
        <f>IFERROR(VLOOKUP(A89,Jan19_PAME_Final!$U$2:$W$174,3,FALSE),"")</f>
        <v>439.34799600000002</v>
      </c>
      <c r="K89" s="13">
        <f t="shared" si="7"/>
        <v>99.430086819258108</v>
      </c>
    </row>
    <row r="90" spans="1:11" x14ac:dyDescent="0.25">
      <c r="A90" t="s">
        <v>97</v>
      </c>
      <c r="B90" s="2">
        <v>106507</v>
      </c>
      <c r="C90" s="2">
        <f>IFERROR(VLOOKUP(A90,Jan19_Both_QC!$U$3:$W$246,2,FALSE),"")</f>
        <v>10660.695471000001</v>
      </c>
      <c r="D90" s="2">
        <f t="shared" si="4"/>
        <v>10.009384801937902</v>
      </c>
      <c r="E90" s="13">
        <f>IFERROR(VLOOKUP(A90,Jan19_PAME_Final!$U$2:$W$174,2,FALSE),"")</f>
        <v>2108.8626530000001</v>
      </c>
      <c r="F90" s="13">
        <f t="shared" si="5"/>
        <v>19.781661137743608</v>
      </c>
      <c r="G90" s="2">
        <v>34015.721230000003</v>
      </c>
      <c r="H90" s="2">
        <v>5667.9217829999998</v>
      </c>
      <c r="I90" s="2">
        <f t="shared" si="6"/>
        <v>16.662653555618874</v>
      </c>
      <c r="J90" s="13">
        <f>IFERROR(VLOOKUP(A90,Jan19_PAME_Final!$U$2:$W$174,3,FALSE),"")</f>
        <v>2195.7134689999998</v>
      </c>
      <c r="K90" s="13">
        <f t="shared" si="7"/>
        <v>38.739304335244739</v>
      </c>
    </row>
    <row r="91" spans="1:11" x14ac:dyDescent="0.25">
      <c r="A91" t="s">
        <v>98</v>
      </c>
      <c r="B91" s="2">
        <v>310365</v>
      </c>
      <c r="C91" s="2">
        <f>IFERROR(VLOOKUP(A91,Jan19_Both_QC!$U$3:$W$246,2,FALSE),"")</f>
        <v>729.71464500000002</v>
      </c>
      <c r="D91" s="2">
        <f t="shared" si="4"/>
        <v>0.23511499202551836</v>
      </c>
      <c r="E91" s="13">
        <f>IFERROR(VLOOKUP(A91,Jan19_PAME_Final!$U$2:$W$174,2,FALSE),"")</f>
        <v>6.8506819999999999</v>
      </c>
      <c r="F91" s="13">
        <f t="shared" si="5"/>
        <v>0.93881656986615636</v>
      </c>
      <c r="G91" s="2">
        <v>27136.017820000001</v>
      </c>
      <c r="H91" s="2">
        <v>5228.2311419999996</v>
      </c>
      <c r="I91" s="2">
        <f t="shared" si="6"/>
        <v>19.266758949968875</v>
      </c>
      <c r="J91" s="13">
        <f>IFERROR(VLOOKUP(A91,Jan19_PAME_Final!$U$2:$W$174,3,FALSE),"")</f>
        <v>3123.6906359999998</v>
      </c>
      <c r="K91" s="13">
        <f t="shared" si="7"/>
        <v>59.746605518383177</v>
      </c>
    </row>
    <row r="92" spans="1:11" x14ac:dyDescent="0.25">
      <c r="A92" t="s">
        <v>99</v>
      </c>
      <c r="B92" s="2">
        <v>494172</v>
      </c>
      <c r="C92" s="2">
        <f>IFERROR(VLOOKUP(A92,Jan19_Both_QC!$U$3:$W$246,2,FALSE),"")</f>
        <v>22325.733215</v>
      </c>
      <c r="D92" s="2">
        <f t="shared" si="4"/>
        <v>4.5178061919736443</v>
      </c>
      <c r="E92" s="13">
        <f>IFERROR(VLOOKUP(A92,Jan19_PAME_Final!$U$2:$W$174,2,FALSE),"")</f>
        <v>408.34294699999998</v>
      </c>
      <c r="F92" s="13">
        <f t="shared" si="5"/>
        <v>1.8290236789430341</v>
      </c>
      <c r="G92" s="2">
        <v>133012.2689</v>
      </c>
      <c r="H92" s="2">
        <v>46842.054008999999</v>
      </c>
      <c r="I92" s="2">
        <f t="shared" si="6"/>
        <v>35.216340865680849</v>
      </c>
      <c r="J92" s="13">
        <f>IFERROR(VLOOKUP(A92,Jan19_PAME_Final!$U$2:$W$174,3,FALSE),"")</f>
        <v>1857.3983020000001</v>
      </c>
      <c r="K92" s="13">
        <f t="shared" si="7"/>
        <v>3.9652366688342244</v>
      </c>
    </row>
    <row r="93" spans="1:11" x14ac:dyDescent="0.25">
      <c r="A93" t="s">
        <v>100</v>
      </c>
      <c r="B93" s="2">
        <v>26282</v>
      </c>
      <c r="C93" s="2">
        <f>IFERROR(VLOOKUP(A93,Jan19_Both_QC!$U$3:$W$246,2,FALSE),"")</f>
        <v>22.668258999999999</v>
      </c>
      <c r="D93" s="2">
        <f t="shared" si="4"/>
        <v>8.6250129366106071E-2</v>
      </c>
      <c r="E93" s="13">
        <f>IFERROR(VLOOKUP(A93,Jan19_PAME_Final!$U$2:$W$174,2,FALSE),"")</f>
        <v>0.22422500000000001</v>
      </c>
      <c r="F93" s="13">
        <f t="shared" si="5"/>
        <v>0.98915845279516179</v>
      </c>
      <c r="G93" s="2">
        <v>373.56524400000001</v>
      </c>
      <c r="H93" s="2">
        <v>36.525371999999997</v>
      </c>
      <c r="I93" s="2">
        <f t="shared" si="6"/>
        <v>9.7775081024400645</v>
      </c>
      <c r="J93" s="13">
        <f>IFERROR(VLOOKUP(A93,Jan19_PAME_Final!$U$2:$W$174,3,FALSE),"")</f>
        <v>9.543075</v>
      </c>
      <c r="K93" s="13">
        <f t="shared" si="7"/>
        <v>26.127249299473256</v>
      </c>
    </row>
    <row r="94" spans="1:11" x14ac:dyDescent="0.25">
      <c r="A94" t="s">
        <v>101</v>
      </c>
      <c r="B94" s="2">
        <v>2264467</v>
      </c>
      <c r="C94" s="2">
        <f>IFERROR(VLOOKUP(A94,Jan19_Both_QC!$U$3:$W$246,2,FALSE),"")</f>
        <v>102331.069374</v>
      </c>
      <c r="D94" s="2">
        <f t="shared" si="4"/>
        <v>4.5189914171414287</v>
      </c>
      <c r="E94" s="13">
        <f>IFERROR(VLOOKUP(A94,Jan19_PAME_Final!$U$2:$W$174,2,FALSE),"")</f>
        <v>402.139927</v>
      </c>
      <c r="F94" s="13">
        <f t="shared" si="5"/>
        <v>0.39297930673455328</v>
      </c>
      <c r="G94" s="2">
        <v>2154016.4640000002</v>
      </c>
      <c r="H94" s="2">
        <v>886455.3702</v>
      </c>
      <c r="I94" s="2">
        <f t="shared" si="6"/>
        <v>41.153602352409877</v>
      </c>
      <c r="J94" s="13">
        <f>IFERROR(VLOOKUP(A94,Jan19_PAME_Final!$U$2:$W$174,3,FALSE),"")</f>
        <v>5749.9269759999997</v>
      </c>
      <c r="K94" s="13">
        <f t="shared" si="7"/>
        <v>0.64864257911853074</v>
      </c>
    </row>
    <row r="95" spans="1:11" x14ac:dyDescent="0.25">
      <c r="A95" t="s">
        <v>102</v>
      </c>
      <c r="B95" s="2">
        <v>118336</v>
      </c>
      <c r="C95" s="2">
        <f>IFERROR(VLOOKUP(A95,Jan19_Both_QC!$U$3:$W$246,2,FALSE),"")</f>
        <v>1065.170498</v>
      </c>
      <c r="D95" s="2">
        <f t="shared" si="4"/>
        <v>0.90012379833693879</v>
      </c>
      <c r="E95" s="13">
        <f>IFERROR(VLOOKUP(A95,Jan19_PAME_Final!$U$2:$W$174,2,FALSE),"")</f>
        <v>1026.826695</v>
      </c>
      <c r="F95" s="13">
        <f t="shared" si="5"/>
        <v>96.400219206972437</v>
      </c>
      <c r="G95" s="2">
        <v>109922.2585</v>
      </c>
      <c r="H95" s="2">
        <v>22038.643984999999</v>
      </c>
      <c r="I95" s="2">
        <f t="shared" si="6"/>
        <v>20.049300556356382</v>
      </c>
      <c r="J95" s="13">
        <f>IFERROR(VLOOKUP(A95,Jan19_PAME_Final!$U$2:$W$174,3,FALSE),"")</f>
        <v>11453.594977999999</v>
      </c>
      <c r="K95" s="13">
        <f t="shared" si="7"/>
        <v>51.97050683243296</v>
      </c>
    </row>
    <row r="96" spans="1:11" x14ac:dyDescent="0.25">
      <c r="A96" t="s">
        <v>103</v>
      </c>
      <c r="B96" s="2">
        <v>136564</v>
      </c>
      <c r="C96" s="2">
        <f>IFERROR(VLOOKUP(A96,Jan19_Both_QC!$U$3:$W$246,2,FALSE),"")</f>
        <v>1365.5203220000001</v>
      </c>
      <c r="D96" s="2">
        <f t="shared" si="4"/>
        <v>0.99991236489850921</v>
      </c>
      <c r="E96" s="13">
        <f>IFERROR(VLOOKUP(A96,Jan19_PAME_Final!$U$2:$W$174,2,FALSE),"")</f>
        <v>0</v>
      </c>
      <c r="F96" s="13">
        <f t="shared" si="5"/>
        <v>0</v>
      </c>
      <c r="G96" s="2">
        <v>83034.509250000003</v>
      </c>
      <c r="H96" s="2">
        <v>43937.554785</v>
      </c>
      <c r="I96" s="2">
        <f t="shared" si="6"/>
        <v>52.914812385670842</v>
      </c>
      <c r="J96" s="13">
        <f>IFERROR(VLOOKUP(A96,Jan19_PAME_Final!$U$2:$W$174,3,FALSE),"")</f>
        <v>20378.743182999999</v>
      </c>
      <c r="K96" s="13">
        <f t="shared" si="7"/>
        <v>46.381149981421295</v>
      </c>
    </row>
    <row r="97" spans="1:11" x14ac:dyDescent="0.25">
      <c r="A97" t="s">
        <v>104</v>
      </c>
      <c r="B97" s="2">
        <v>202535</v>
      </c>
      <c r="C97" s="2">
        <f>IFERROR(VLOOKUP(A97,Jan19_Both_QC!$U$3:$W$246,2,FALSE),"")</f>
        <v>18.364688000000001</v>
      </c>
      <c r="D97" s="2">
        <f t="shared" si="4"/>
        <v>9.0674145209469967E-3</v>
      </c>
      <c r="E97" s="13" t="str">
        <f>IFERROR(VLOOKUP(A97,Jan19_PAME_Final!$U$2:$W$174,2,FALSE),"")</f>
        <v/>
      </c>
      <c r="F97" s="13" t="str">
        <f t="shared" si="5"/>
        <v/>
      </c>
      <c r="G97" s="2">
        <v>561.24090100000001</v>
      </c>
      <c r="H97" s="2">
        <v>126.105991</v>
      </c>
      <c r="I97" s="2">
        <f t="shared" si="6"/>
        <v>22.469137722377081</v>
      </c>
      <c r="J97" s="13" t="str">
        <f>IFERROR(VLOOKUP(A97,Jan19_PAME_Final!$U$2:$W$174,3,FALSE),"")</f>
        <v/>
      </c>
      <c r="K97" s="13" t="str">
        <f t="shared" si="7"/>
        <v/>
      </c>
    </row>
    <row r="98" spans="1:11" x14ac:dyDescent="0.25">
      <c r="A98" t="s">
        <v>105</v>
      </c>
      <c r="B98" s="2">
        <v>136910</v>
      </c>
      <c r="C98" s="2">
        <f>IFERROR(VLOOKUP(A98,Jan19_Both_QC!$U$3:$W$246,2,FALSE),"")</f>
        <v>17.404505</v>
      </c>
      <c r="D98" s="2">
        <f t="shared" si="4"/>
        <v>1.2712369439777958E-2</v>
      </c>
      <c r="E98" s="13">
        <f>IFERROR(VLOOKUP(A98,Jan19_PAME_Final!$U$2:$W$174,2,FALSE),"")</f>
        <v>17.404509000000001</v>
      </c>
      <c r="F98" s="13">
        <f t="shared" si="5"/>
        <v>100.00002298255539</v>
      </c>
      <c r="G98" s="2">
        <v>211200.2683</v>
      </c>
      <c r="H98" s="2">
        <v>18453.595703999999</v>
      </c>
      <c r="I98" s="2">
        <f t="shared" si="6"/>
        <v>8.7374868661565994</v>
      </c>
      <c r="J98" s="13">
        <f>IFERROR(VLOOKUP(A98,Jan19_PAME_Final!$U$2:$W$174,3,FALSE),"")</f>
        <v>14712.793384000001</v>
      </c>
      <c r="K98" s="13">
        <f t="shared" si="7"/>
        <v>79.728599347231054</v>
      </c>
    </row>
    <row r="99" spans="1:11" x14ac:dyDescent="0.25">
      <c r="A99" t="s">
        <v>106</v>
      </c>
      <c r="B99" s="2">
        <v>0</v>
      </c>
      <c r="C99" s="2">
        <f>IFERROR(VLOOKUP(A99,Jan19_Both_QC!$U$3:$W$246,2,FALSE),"")</f>
        <v>77.634647999999999</v>
      </c>
      <c r="D99" s="2" t="str">
        <f t="shared" si="4"/>
        <v/>
      </c>
      <c r="E99" s="13" t="str">
        <f>IFERROR(VLOOKUP(A99,Jan19_PAME_Final!$U$2:$W$174,2,FALSE),"")</f>
        <v/>
      </c>
      <c r="F99" s="13" t="str">
        <f t="shared" si="5"/>
        <v/>
      </c>
      <c r="G99" s="2">
        <v>1102.4793400000001</v>
      </c>
      <c r="H99" s="2">
        <v>461.75892299999998</v>
      </c>
      <c r="I99" s="2">
        <f t="shared" si="6"/>
        <v>41.883680378083085</v>
      </c>
      <c r="J99" s="13" t="str">
        <f>IFERROR(VLOOKUP(A99,Jan19_PAME_Final!$U$2:$W$174,3,FALSE),"")</f>
        <v/>
      </c>
      <c r="K99" s="13" t="str">
        <f t="shared" si="7"/>
        <v/>
      </c>
    </row>
    <row r="100" spans="1:11" x14ac:dyDescent="0.25">
      <c r="A100" t="s">
        <v>107</v>
      </c>
      <c r="B100" s="2">
        <v>416111</v>
      </c>
      <c r="C100" s="2">
        <f>IFERROR(VLOOKUP(A100,Jan19_Both_QC!$U$3:$W$246,2,FALSE),"")</f>
        <v>70453.526487999989</v>
      </c>
      <c r="D100" s="2">
        <f t="shared" si="4"/>
        <v>16.931426106976261</v>
      </c>
      <c r="E100" s="13">
        <f>IFERROR(VLOOKUP(A100,Jan19_PAME_Final!$U$2:$W$174,2,FALSE),"")</f>
        <v>6050.480012</v>
      </c>
      <c r="F100" s="13">
        <f t="shared" si="5"/>
        <v>8.5879022862404888</v>
      </c>
      <c r="G100" s="2">
        <v>391.19890400000003</v>
      </c>
      <c r="H100" s="2">
        <v>391.19890400000003</v>
      </c>
      <c r="I100" s="2">
        <f t="shared" si="6"/>
        <v>100</v>
      </c>
      <c r="J100" s="13">
        <f>IFERROR(VLOOKUP(A100,Jan19_PAME_Final!$U$2:$W$174,3,FALSE),"")</f>
        <v>391.19890400000003</v>
      </c>
      <c r="K100" s="13">
        <f t="shared" si="7"/>
        <v>100</v>
      </c>
    </row>
    <row r="101" spans="1:11" x14ac:dyDescent="0.25">
      <c r="A101" t="s">
        <v>108</v>
      </c>
      <c r="B101" s="2">
        <v>219971</v>
      </c>
      <c r="C101" s="2">
        <f>IFERROR(VLOOKUP(A101,Jan19_Both_QC!$U$3:$W$246,2,FALSE),"")</f>
        <v>9144.3415989999994</v>
      </c>
      <c r="D101" s="2">
        <f t="shared" si="4"/>
        <v>4.1570668856349249</v>
      </c>
      <c r="E101" s="13">
        <f>IFERROR(VLOOKUP(A101,Jan19_PAME_Final!$U$2:$W$174,2,FALSE),"")</f>
        <v>505.21182900000002</v>
      </c>
      <c r="F101" s="13">
        <f t="shared" si="5"/>
        <v>5.5248573506401888</v>
      </c>
      <c r="G101" s="2">
        <v>113291.4823</v>
      </c>
      <c r="H101" s="2">
        <v>27060.296249999999</v>
      </c>
      <c r="I101" s="2">
        <f t="shared" si="6"/>
        <v>23.885552294517023</v>
      </c>
      <c r="J101" s="13">
        <f>IFERROR(VLOOKUP(A101,Jan19_PAME_Final!$U$2:$W$174,3,FALSE),"")</f>
        <v>17848.429278</v>
      </c>
      <c r="K101" s="13">
        <f t="shared" si="7"/>
        <v>65.957996590669254</v>
      </c>
    </row>
    <row r="102" spans="1:11" x14ac:dyDescent="0.25">
      <c r="A102" t="s">
        <v>109</v>
      </c>
      <c r="B102" s="2">
        <v>55462</v>
      </c>
      <c r="C102" s="2">
        <f>IFERROR(VLOOKUP(A102,Jan19_Both_QC!$U$3:$W$246,2,FALSE),"")</f>
        <v>4737.0571129999998</v>
      </c>
      <c r="D102" s="2">
        <f t="shared" si="4"/>
        <v>8.541085992210883</v>
      </c>
      <c r="E102" s="13">
        <f>IFERROR(VLOOKUP(A102,Jan19_PAME_Final!$U$2:$W$174,2,FALSE),"")</f>
        <v>383.491263</v>
      </c>
      <c r="F102" s="13">
        <f t="shared" si="5"/>
        <v>8.0955592016734883</v>
      </c>
      <c r="G102" s="2">
        <v>56855.885219999996</v>
      </c>
      <c r="H102" s="2">
        <v>21749.440091</v>
      </c>
      <c r="I102" s="2">
        <f t="shared" si="6"/>
        <v>38.253630221114342</v>
      </c>
      <c r="J102" s="13">
        <f>IFERROR(VLOOKUP(A102,Jan19_PAME_Final!$U$2:$W$174,3,FALSE),"")</f>
        <v>4710.2956119999999</v>
      </c>
      <c r="K102" s="13">
        <f t="shared" si="7"/>
        <v>21.657089066624469</v>
      </c>
    </row>
    <row r="103" spans="1:11" x14ac:dyDescent="0.25">
      <c r="A103" t="s">
        <v>110</v>
      </c>
      <c r="B103" s="2">
        <v>123867</v>
      </c>
      <c r="C103" s="2">
        <f>IFERROR(VLOOKUP(A103,Jan19_Both_QC!$U$3:$W$246,2,FALSE),"")</f>
        <v>0</v>
      </c>
      <c r="D103" s="2">
        <f t="shared" si="4"/>
        <v>0</v>
      </c>
      <c r="E103" s="13">
        <f>IFERROR(VLOOKUP(A103,Jan19_PAME_Final!$U$2:$W$174,2,FALSE),"")</f>
        <v>0</v>
      </c>
      <c r="F103" s="13" t="str">
        <f t="shared" si="5"/>
        <v/>
      </c>
      <c r="G103" s="2">
        <v>27390.241910000001</v>
      </c>
      <c r="H103" s="2">
        <v>534.07766500000002</v>
      </c>
      <c r="I103" s="2">
        <f t="shared" si="6"/>
        <v>1.9498829793285311</v>
      </c>
      <c r="J103" s="13">
        <f>IFERROR(VLOOKUP(A103,Jan19_PAME_Final!$U$2:$W$174,3,FALSE),"")</f>
        <v>214.41611800000001</v>
      </c>
      <c r="K103" s="13">
        <f t="shared" si="7"/>
        <v>40.146992104603363</v>
      </c>
    </row>
    <row r="104" spans="1:11" x14ac:dyDescent="0.25">
      <c r="A104" t="s">
        <v>111</v>
      </c>
      <c r="B104" s="2">
        <v>0</v>
      </c>
      <c r="C104" s="2">
        <f>IFERROR(VLOOKUP(A104,Jan19_Both_QC!$U$3:$W$246,2,FALSE),"")</f>
        <v>0</v>
      </c>
      <c r="D104" s="2" t="str">
        <f t="shared" si="4"/>
        <v/>
      </c>
      <c r="E104" s="13">
        <f>IFERROR(VLOOKUP(A104,Jan19_PAME_Final!$U$2:$W$174,2,FALSE),"")</f>
        <v>0</v>
      </c>
      <c r="F104" s="13" t="str">
        <f t="shared" si="5"/>
        <v/>
      </c>
      <c r="G104" s="2">
        <v>93142.450670000006</v>
      </c>
      <c r="H104" s="2">
        <v>21047.919456</v>
      </c>
      <c r="I104" s="2">
        <f t="shared" si="6"/>
        <v>22.59755815377023</v>
      </c>
      <c r="J104" s="13">
        <f>IFERROR(VLOOKUP(A104,Jan19_PAME_Final!$U$2:$W$174,3,FALSE),"")</f>
        <v>761.41993400000001</v>
      </c>
      <c r="K104" s="13">
        <f t="shared" si="7"/>
        <v>3.6175543886497854</v>
      </c>
    </row>
    <row r="105" spans="1:11" x14ac:dyDescent="0.25">
      <c r="A105" t="s">
        <v>112</v>
      </c>
      <c r="B105" s="2">
        <v>5947954</v>
      </c>
      <c r="C105" s="2">
        <f>IFERROR(VLOOKUP(A105,Jan19_Both_QC!$U$3:$W$246,2,FALSE),"")</f>
        <v>181849.207926</v>
      </c>
      <c r="D105" s="2">
        <f t="shared" si="4"/>
        <v>3.0573405229092221</v>
      </c>
      <c r="E105" s="13">
        <f>IFERROR(VLOOKUP(A105,Jan19_PAME_Final!$U$2:$W$174,2,FALSE),"")</f>
        <v>4776.1067800000001</v>
      </c>
      <c r="F105" s="13">
        <f t="shared" si="5"/>
        <v>2.626410548867248</v>
      </c>
      <c r="G105" s="2">
        <v>1906555.047</v>
      </c>
      <c r="H105" s="2">
        <v>231945.68762099999</v>
      </c>
      <c r="I105" s="2">
        <f t="shared" si="6"/>
        <v>12.165695818013273</v>
      </c>
      <c r="J105" s="13">
        <f>IFERROR(VLOOKUP(A105,Jan19_PAME_Final!$U$2:$W$174,3,FALSE),"")</f>
        <v>135466.513859</v>
      </c>
      <c r="K105" s="13">
        <f t="shared" si="7"/>
        <v>58.404411501865347</v>
      </c>
    </row>
    <row r="106" spans="1:11" x14ac:dyDescent="0.25">
      <c r="A106" t="s">
        <v>113</v>
      </c>
      <c r="B106" s="2">
        <v>0</v>
      </c>
      <c r="C106" s="2">
        <f>IFERROR(VLOOKUP(A106,Jan19_Both_QC!$U$3:$W$246,2,FALSE),"")</f>
        <v>419.42245400000002</v>
      </c>
      <c r="D106" s="2" t="str">
        <f t="shared" si="4"/>
        <v/>
      </c>
      <c r="E106" s="13" t="str">
        <f>IFERROR(VLOOKUP(A106,Jan19_PAME_Final!$U$2:$W$174,2,FALSE),"")</f>
        <v/>
      </c>
      <c r="F106" s="13" t="str">
        <f t="shared" si="5"/>
        <v/>
      </c>
      <c r="G106" s="2">
        <v>582.22659199999998</v>
      </c>
      <c r="H106" s="2">
        <v>31.751404000000001</v>
      </c>
      <c r="I106" s="2">
        <f t="shared" si="6"/>
        <v>5.4534444898731111</v>
      </c>
      <c r="J106" s="13" t="str">
        <f>IFERROR(VLOOKUP(A106,Jan19_PAME_Final!$U$2:$W$174,3,FALSE),"")</f>
        <v/>
      </c>
      <c r="K106" s="13" t="str">
        <f t="shared" si="7"/>
        <v/>
      </c>
    </row>
    <row r="107" spans="1:11" x14ac:dyDescent="0.25">
      <c r="A107" t="s">
        <v>114</v>
      </c>
      <c r="B107" s="2">
        <v>2301226</v>
      </c>
      <c r="C107" s="2">
        <f>IFERROR(VLOOKUP(A107,Jan19_Both_QC!$U$3:$W$246,2,FALSE),"")</f>
        <v>3928.3221669999998</v>
      </c>
      <c r="D107" s="2">
        <f t="shared" si="4"/>
        <v>0.17070562243777881</v>
      </c>
      <c r="E107" s="13">
        <f>IFERROR(VLOOKUP(A107,Jan19_PAME_Final!$U$2:$W$174,2,FALSE),"")</f>
        <v>1415.361167</v>
      </c>
      <c r="F107" s="13">
        <f t="shared" si="5"/>
        <v>36.029661184354694</v>
      </c>
      <c r="G107" s="2">
        <v>3061193.4959999998</v>
      </c>
      <c r="H107" s="2">
        <v>182646.70389999999</v>
      </c>
      <c r="I107" s="2">
        <f t="shared" si="6"/>
        <v>5.9665194029276742</v>
      </c>
      <c r="J107" s="13">
        <f>IFERROR(VLOOKUP(A107,Jan19_PAME_Final!$U$2:$W$174,3,FALSE),"")</f>
        <v>101826.736374</v>
      </c>
      <c r="K107" s="13">
        <f t="shared" si="7"/>
        <v>55.750656431090405</v>
      </c>
    </row>
    <row r="108" spans="1:11" x14ac:dyDescent="0.25">
      <c r="A108" t="s">
        <v>115</v>
      </c>
      <c r="B108" s="2">
        <v>642745</v>
      </c>
      <c r="C108" s="2">
        <f>IFERROR(VLOOKUP(A108,Jan19_Both_QC!$U$3:$W$246,2,FALSE),"")</f>
        <v>642270.58509300009</v>
      </c>
      <c r="D108" s="2">
        <f t="shared" si="4"/>
        <v>99.92618924970246</v>
      </c>
      <c r="E108" s="13" t="str">
        <f>IFERROR(VLOOKUP(A108,Jan19_PAME_Final!$U$2:$W$174,2,FALSE),"")</f>
        <v/>
      </c>
      <c r="F108" s="13" t="str">
        <f t="shared" si="5"/>
        <v/>
      </c>
      <c r="G108" s="2">
        <v>68.952845999999994</v>
      </c>
      <c r="H108" s="2">
        <v>68.952845999999994</v>
      </c>
      <c r="I108" s="2">
        <f t="shared" si="6"/>
        <v>100</v>
      </c>
      <c r="J108" s="13" t="str">
        <f>IFERROR(VLOOKUP(A108,Jan19_PAME_Final!$U$2:$W$174,3,FALSE),"")</f>
        <v/>
      </c>
      <c r="K108" s="13" t="str">
        <f t="shared" si="7"/>
        <v/>
      </c>
    </row>
    <row r="109" spans="1:11" x14ac:dyDescent="0.25">
      <c r="A109" t="s">
        <v>116</v>
      </c>
      <c r="B109" s="2">
        <v>426442</v>
      </c>
      <c r="C109" s="2">
        <f>IFERROR(VLOOKUP(A109,Jan19_Both_QC!$U$3:$W$246,2,FALSE),"")</f>
        <v>9945.328458</v>
      </c>
      <c r="D109" s="2">
        <f t="shared" si="4"/>
        <v>2.332164387654124</v>
      </c>
      <c r="E109" s="13">
        <f>IFERROR(VLOOKUP(A109,Jan19_PAME_Final!$U$2:$W$174,2,FALSE),"")</f>
        <v>84.712828999999999</v>
      </c>
      <c r="F109" s="13">
        <f t="shared" si="5"/>
        <v>0.85178513065455563</v>
      </c>
      <c r="G109" s="2">
        <v>70128.377040000007</v>
      </c>
      <c r="H109" s="2">
        <v>10127.422560000001</v>
      </c>
      <c r="I109" s="2">
        <f t="shared" si="6"/>
        <v>14.441261850710582</v>
      </c>
      <c r="J109" s="13">
        <f>IFERROR(VLOOKUP(A109,Jan19_PAME_Final!$U$2:$W$174,3,FALSE),"")</f>
        <v>115.19557</v>
      </c>
      <c r="K109" s="13">
        <f t="shared" si="7"/>
        <v>1.1374618696664711</v>
      </c>
    </row>
    <row r="110" spans="1:11" x14ac:dyDescent="0.25">
      <c r="A110" t="s">
        <v>117</v>
      </c>
      <c r="B110" s="2">
        <v>224801</v>
      </c>
      <c r="C110" s="2">
        <f>IFERROR(VLOOKUP(A110,Jan19_Both_QC!$U$3:$W$246,2,FALSE),"")</f>
        <v>1808.6477769999999</v>
      </c>
      <c r="D110" s="2">
        <f t="shared" si="4"/>
        <v>0.80455504068042394</v>
      </c>
      <c r="E110" s="13">
        <f>IFERROR(VLOOKUP(A110,Jan19_PAME_Final!$U$2:$W$174,2,FALSE),"")</f>
        <v>1150.567317</v>
      </c>
      <c r="F110" s="13">
        <f t="shared" si="5"/>
        <v>63.614780701438924</v>
      </c>
      <c r="G110" s="2">
        <v>1627857.17</v>
      </c>
      <c r="H110" s="2">
        <v>140225.778062</v>
      </c>
      <c r="I110" s="2">
        <f t="shared" si="6"/>
        <v>8.614132778123281</v>
      </c>
      <c r="J110" s="13">
        <f>IFERROR(VLOOKUP(A110,Jan19_PAME_Final!$U$2:$W$174,3,FALSE),"")</f>
        <v>13309.787410999999</v>
      </c>
      <c r="K110" s="13">
        <f t="shared" si="7"/>
        <v>9.4916837652454724</v>
      </c>
    </row>
    <row r="111" spans="1:11" x14ac:dyDescent="0.25">
      <c r="A111" t="s">
        <v>118</v>
      </c>
      <c r="B111" s="2">
        <v>596</v>
      </c>
      <c r="C111" s="2">
        <f>IFERROR(VLOOKUP(A111,Jan19_Both_QC!$U$3:$W$246,2,FALSE),"")</f>
        <v>0</v>
      </c>
      <c r="D111" s="2">
        <f t="shared" si="4"/>
        <v>0</v>
      </c>
      <c r="E111" s="13">
        <f>IFERROR(VLOOKUP(A111,Jan19_PAME_Final!$U$2:$W$174,2,FALSE),"")</f>
        <v>0</v>
      </c>
      <c r="F111" s="13" t="str">
        <f t="shared" si="5"/>
        <v/>
      </c>
      <c r="G111" s="2">
        <v>437830.50520000001</v>
      </c>
      <c r="H111" s="2">
        <v>6713.7460220000003</v>
      </c>
      <c r="I111" s="2">
        <f t="shared" si="6"/>
        <v>1.5334121177630544</v>
      </c>
      <c r="J111" s="13">
        <f>IFERROR(VLOOKUP(A111,Jan19_PAME_Final!$U$2:$W$174,3,FALSE),"")</f>
        <v>1377.9587570000001</v>
      </c>
      <c r="K111" s="13">
        <f t="shared" si="7"/>
        <v>20.524439746225479</v>
      </c>
    </row>
    <row r="112" spans="1:11" x14ac:dyDescent="0.25">
      <c r="A112" t="s">
        <v>119</v>
      </c>
      <c r="B112" s="2">
        <v>752784</v>
      </c>
      <c r="C112" s="2">
        <f>IFERROR(VLOOKUP(A112,Jan19_Both_QC!$U$3:$W$246,2,FALSE),"")</f>
        <v>2863.1188619999998</v>
      </c>
      <c r="D112" s="2">
        <f t="shared" si="4"/>
        <v>0.38033736928521328</v>
      </c>
      <c r="E112" s="13">
        <f>IFERROR(VLOOKUP(A112,Jan19_PAME_Final!$U$2:$W$174,2,FALSE),"")</f>
        <v>31.664753999999999</v>
      </c>
      <c r="F112" s="13">
        <f t="shared" si="5"/>
        <v>1.1059531764560042</v>
      </c>
      <c r="G112" s="2">
        <v>102301.7663</v>
      </c>
      <c r="H112" s="2">
        <v>18569.338147999999</v>
      </c>
      <c r="I112" s="2">
        <f t="shared" si="6"/>
        <v>18.151532294706822</v>
      </c>
      <c r="J112" s="13">
        <f>IFERROR(VLOOKUP(A112,Jan19_PAME_Final!$U$2:$W$174,3,FALSE),"")</f>
        <v>660.86935700000004</v>
      </c>
      <c r="K112" s="13">
        <f t="shared" si="7"/>
        <v>3.5589279043377142</v>
      </c>
    </row>
    <row r="113" spans="1:11" x14ac:dyDescent="0.25">
      <c r="A113" t="s">
        <v>120</v>
      </c>
      <c r="B113" s="2">
        <v>27855</v>
      </c>
      <c r="C113" s="2">
        <f>IFERROR(VLOOKUP(A113,Jan19_Both_QC!$U$3:$W$246,2,FALSE),"")</f>
        <v>9.0673399999999997</v>
      </c>
      <c r="D113" s="2">
        <f t="shared" si="4"/>
        <v>3.2551929635612993E-2</v>
      </c>
      <c r="E113" s="13" t="str">
        <f>IFERROR(VLOOKUP(A113,Jan19_PAME_Final!$U$2:$W$174,2,FALSE),"")</f>
        <v/>
      </c>
      <c r="F113" s="13" t="str">
        <f t="shared" si="5"/>
        <v/>
      </c>
      <c r="G113" s="2">
        <v>20958.032899999998</v>
      </c>
      <c r="H113" s="2">
        <v>4180.4147990000001</v>
      </c>
      <c r="I113" s="2">
        <f t="shared" si="6"/>
        <v>19.946599086596532</v>
      </c>
      <c r="J113" s="13" t="str">
        <f>IFERROR(VLOOKUP(A113,Jan19_PAME_Final!$U$2:$W$174,3,FALSE),"")</f>
        <v/>
      </c>
      <c r="K113" s="13" t="str">
        <f t="shared" si="7"/>
        <v/>
      </c>
    </row>
    <row r="114" spans="1:11" x14ac:dyDescent="0.25">
      <c r="A114" t="s">
        <v>121</v>
      </c>
      <c r="B114" s="2">
        <v>538881</v>
      </c>
      <c r="C114" s="2">
        <f>IFERROR(VLOOKUP(A114,Jan19_Both_QC!$U$3:$W$246,2,FALSE),"")</f>
        <v>47347.742616000003</v>
      </c>
      <c r="D114" s="2">
        <f t="shared" si="4"/>
        <v>8.7863076664421271</v>
      </c>
      <c r="E114" s="13">
        <f>IFERROR(VLOOKUP(A114,Jan19_PAME_Final!$U$2:$W$174,2,FALSE),"")</f>
        <v>323.400215</v>
      </c>
      <c r="F114" s="13">
        <f t="shared" si="5"/>
        <v>0.6830319612549276</v>
      </c>
      <c r="G114" s="2">
        <v>301335.30969999998</v>
      </c>
      <c r="H114" s="2">
        <v>64904.791841000006</v>
      </c>
      <c r="I114" s="2">
        <f t="shared" si="6"/>
        <v>21.539059563121622</v>
      </c>
      <c r="J114" s="13">
        <f>IFERROR(VLOOKUP(A114,Jan19_PAME_Final!$U$2:$W$174,3,FALSE),"")</f>
        <v>4313.2516690000002</v>
      </c>
      <c r="K114" s="13">
        <f t="shared" si="7"/>
        <v>6.6455057425749917</v>
      </c>
    </row>
    <row r="115" spans="1:11" x14ac:dyDescent="0.25">
      <c r="A115" t="s">
        <v>122</v>
      </c>
      <c r="B115" s="2">
        <v>246488</v>
      </c>
      <c r="C115" s="2">
        <f>IFERROR(VLOOKUP(A115,Jan19_Both_QC!$U$3:$W$246,2,FALSE),"")</f>
        <v>1859.9917519999999</v>
      </c>
      <c r="D115" s="2">
        <f t="shared" si="4"/>
        <v>0.75459728343773325</v>
      </c>
      <c r="E115" s="13">
        <f>IFERROR(VLOOKUP(A115,Jan19_PAME_Final!$U$2:$W$174,2,FALSE),"")</f>
        <v>1857.7650269999999</v>
      </c>
      <c r="F115" s="13">
        <f t="shared" si="5"/>
        <v>99.88028307127675</v>
      </c>
      <c r="G115" s="2">
        <v>11058.945390000001</v>
      </c>
      <c r="H115" s="2">
        <v>1760.1985400000001</v>
      </c>
      <c r="I115" s="2">
        <f t="shared" si="6"/>
        <v>15.91651353655884</v>
      </c>
      <c r="J115" s="13">
        <f>IFERROR(VLOOKUP(A115,Jan19_PAME_Final!$U$2:$W$174,3,FALSE),"")</f>
        <v>1382.157305</v>
      </c>
      <c r="K115" s="13">
        <f t="shared" si="7"/>
        <v>78.522807148789013</v>
      </c>
    </row>
    <row r="116" spans="1:11" x14ac:dyDescent="0.25">
      <c r="A116" t="s">
        <v>123</v>
      </c>
      <c r="B116" s="2">
        <v>2962</v>
      </c>
      <c r="C116" s="2">
        <f>IFERROR(VLOOKUP(A116,Jan19_Both_QC!$U$3:$W$246,2,FALSE),"")</f>
        <v>185.03376</v>
      </c>
      <c r="D116" s="2">
        <f t="shared" si="4"/>
        <v>6.2469196488858882</v>
      </c>
      <c r="E116" s="13" t="str">
        <f>IFERROR(VLOOKUP(A116,Jan19_PAME_Final!$U$2:$W$174,2,FALSE),"")</f>
        <v/>
      </c>
      <c r="F116" s="13" t="str">
        <f t="shared" si="5"/>
        <v/>
      </c>
      <c r="G116" s="2">
        <v>125.218467</v>
      </c>
      <c r="H116" s="2">
        <v>22.230736</v>
      </c>
      <c r="I116" s="2">
        <f t="shared" si="6"/>
        <v>17.753560263599137</v>
      </c>
      <c r="J116" s="13" t="str">
        <f>IFERROR(VLOOKUP(A116,Jan19_PAME_Final!$U$2:$W$174,3,FALSE),"")</f>
        <v/>
      </c>
      <c r="K116" s="13" t="str">
        <f t="shared" si="7"/>
        <v/>
      </c>
    </row>
    <row r="117" spans="1:11" x14ac:dyDescent="0.25">
      <c r="A117" t="s">
        <v>124</v>
      </c>
      <c r="B117" s="2">
        <v>94</v>
      </c>
      <c r="C117" s="2">
        <f>IFERROR(VLOOKUP(A117,Jan19_Both_QC!$U$3:$W$246,2,FALSE),"")</f>
        <v>33.455455999999998</v>
      </c>
      <c r="D117" s="2">
        <f t="shared" si="4"/>
        <v>35.590910638297871</v>
      </c>
      <c r="E117" s="13">
        <f>IFERROR(VLOOKUP(A117,Jan19_PAME_Final!$U$2:$W$174,2,FALSE),"")</f>
        <v>0</v>
      </c>
      <c r="F117" s="13">
        <f t="shared" si="5"/>
        <v>0</v>
      </c>
      <c r="G117" s="2">
        <v>89689.840240000005</v>
      </c>
      <c r="H117" s="2">
        <v>1588.0291549999999</v>
      </c>
      <c r="I117" s="2">
        <f t="shared" si="6"/>
        <v>1.7705786416283171</v>
      </c>
      <c r="J117" s="13">
        <f>IFERROR(VLOOKUP(A117,Jan19_PAME_Final!$U$2:$W$174,3,FALSE),"")</f>
        <v>1106.4792769999999</v>
      </c>
      <c r="K117" s="13">
        <f t="shared" si="7"/>
        <v>69.676257108768255</v>
      </c>
    </row>
    <row r="118" spans="1:11" x14ac:dyDescent="0.25">
      <c r="A118" t="s">
        <v>125</v>
      </c>
      <c r="B118" s="2">
        <v>4040612</v>
      </c>
      <c r="C118" s="2">
        <f>IFERROR(VLOOKUP(A118,Jan19_Both_QC!$U$3:$W$246,2,FALSE),"")</f>
        <v>332690.38002600003</v>
      </c>
      <c r="D118" s="2">
        <f t="shared" si="4"/>
        <v>8.2336631190027649</v>
      </c>
      <c r="E118" s="13" t="str">
        <f>IFERROR(VLOOKUP(A118,Jan19_PAME_Final!$U$2:$W$174,2,FALSE),"")</f>
        <v/>
      </c>
      <c r="F118" s="13" t="str">
        <f t="shared" si="5"/>
        <v/>
      </c>
      <c r="G118" s="2">
        <v>374092.79450000002</v>
      </c>
      <c r="H118" s="2">
        <v>109936.66495200001</v>
      </c>
      <c r="I118" s="2">
        <f t="shared" si="6"/>
        <v>29.387538751965991</v>
      </c>
      <c r="J118" s="13" t="str">
        <f>IFERROR(VLOOKUP(A118,Jan19_PAME_Final!$U$2:$W$174,3,FALSE),"")</f>
        <v/>
      </c>
      <c r="K118" s="13" t="str">
        <f t="shared" si="7"/>
        <v/>
      </c>
    </row>
    <row r="119" spans="1:11" x14ac:dyDescent="0.25">
      <c r="A119" t="s">
        <v>126</v>
      </c>
      <c r="B119" s="2">
        <v>119085</v>
      </c>
      <c r="C119" s="2">
        <f>IFERROR(VLOOKUP(A119,Jan19_Both_QC!$U$3:$W$246,2,FALSE),"")</f>
        <v>1249.4516349999999</v>
      </c>
      <c r="D119" s="2">
        <f t="shared" si="4"/>
        <v>1.0492099214846538</v>
      </c>
      <c r="E119" s="13">
        <f>IFERROR(VLOOKUP(A119,Jan19_PAME_Final!$U$2:$W$174,2,FALSE),"")</f>
        <v>0</v>
      </c>
      <c r="F119" s="13">
        <f t="shared" si="5"/>
        <v>0</v>
      </c>
      <c r="G119" s="2">
        <v>2719827.8689999999</v>
      </c>
      <c r="H119" s="2">
        <v>90083.030067999993</v>
      </c>
      <c r="I119" s="2">
        <f t="shared" si="6"/>
        <v>3.3120857056708095</v>
      </c>
      <c r="J119" s="13">
        <f>IFERROR(VLOOKUP(A119,Jan19_PAME_Final!$U$2:$W$174,3,FALSE),"")</f>
        <v>19251.398612000001</v>
      </c>
      <c r="K119" s="13">
        <f t="shared" si="7"/>
        <v>21.370727202968094</v>
      </c>
    </row>
    <row r="120" spans="1:11" x14ac:dyDescent="0.25">
      <c r="A120" t="s">
        <v>127</v>
      </c>
      <c r="B120" s="2">
        <v>112400</v>
      </c>
      <c r="C120" s="2">
        <f>IFERROR(VLOOKUP(A120,Jan19_Both_QC!$U$3:$W$246,2,FALSE),"")</f>
        <v>903.90220199999999</v>
      </c>
      <c r="D120" s="2">
        <f t="shared" si="4"/>
        <v>0.80418345373665479</v>
      </c>
      <c r="E120" s="13">
        <f>IFERROR(VLOOKUP(A120,Jan19_PAME_Final!$U$2:$W$174,2,FALSE),"")</f>
        <v>82.853874000000005</v>
      </c>
      <c r="F120" s="13">
        <f t="shared" si="5"/>
        <v>9.166243186118491</v>
      </c>
      <c r="G120" s="2">
        <v>586770.00150000001</v>
      </c>
      <c r="H120" s="2">
        <v>72544.601009000005</v>
      </c>
      <c r="I120" s="2">
        <f t="shared" si="6"/>
        <v>12.363379317884233</v>
      </c>
      <c r="J120" s="13">
        <f>IFERROR(VLOOKUP(A120,Jan19_PAME_Final!$U$2:$W$174,3,FALSE),"")</f>
        <v>30070.467612</v>
      </c>
      <c r="K120" s="13">
        <f t="shared" si="7"/>
        <v>41.451006958146216</v>
      </c>
    </row>
    <row r="121" spans="1:11" x14ac:dyDescent="0.25">
      <c r="A121" t="s">
        <v>128</v>
      </c>
      <c r="B121" s="2">
        <v>0</v>
      </c>
      <c r="C121" s="2">
        <f>IFERROR(VLOOKUP(A121,Jan19_Both_QC!$U$3:$W$246,2,FALSE),"")</f>
        <v>0</v>
      </c>
      <c r="D121" s="2" t="str">
        <f t="shared" si="4"/>
        <v/>
      </c>
      <c r="E121" s="13">
        <f>IFERROR(VLOOKUP(A121,Jan19_PAME_Final!$U$2:$W$174,2,FALSE),"")</f>
        <v>0</v>
      </c>
      <c r="F121" s="13" t="str">
        <f t="shared" si="5"/>
        <v/>
      </c>
      <c r="G121" s="2">
        <v>199957.02359999999</v>
      </c>
      <c r="H121" s="2">
        <v>13402.50539</v>
      </c>
      <c r="I121" s="2">
        <f t="shared" si="6"/>
        <v>6.7026929830735895</v>
      </c>
      <c r="J121" s="13">
        <f>IFERROR(VLOOKUP(A121,Jan19_PAME_Final!$U$2:$W$174,3,FALSE),"")</f>
        <v>1304.758795</v>
      </c>
      <c r="K121" s="13">
        <f t="shared" si="7"/>
        <v>9.7351857509680126</v>
      </c>
    </row>
    <row r="122" spans="1:11" x14ac:dyDescent="0.25">
      <c r="A122" t="s">
        <v>129</v>
      </c>
      <c r="B122" s="2">
        <v>47967</v>
      </c>
      <c r="C122" s="2">
        <f>IFERROR(VLOOKUP(A122,Jan19_Both_QC!$U$3:$W$246,2,FALSE),"")</f>
        <v>89.107048000000006</v>
      </c>
      <c r="D122" s="2">
        <f t="shared" si="4"/>
        <v>0.18576739841974693</v>
      </c>
      <c r="E122" s="13">
        <f>IFERROR(VLOOKUP(A122,Jan19_PAME_Final!$U$2:$W$174,2,FALSE),"")</f>
        <v>83.487803</v>
      </c>
      <c r="F122" s="13">
        <f t="shared" si="5"/>
        <v>93.693826553428181</v>
      </c>
      <c r="G122" s="2">
        <v>182510.85260000001</v>
      </c>
      <c r="H122" s="2">
        <v>47503.406607999998</v>
      </c>
      <c r="I122" s="2">
        <f t="shared" si="6"/>
        <v>26.027716122783591</v>
      </c>
      <c r="J122" s="13">
        <f>IFERROR(VLOOKUP(A122,Jan19_PAME_Final!$U$2:$W$174,3,FALSE),"")</f>
        <v>38597.070174</v>
      </c>
      <c r="K122" s="13">
        <f t="shared" si="7"/>
        <v>81.251162663984417</v>
      </c>
    </row>
    <row r="123" spans="1:11" x14ac:dyDescent="0.25">
      <c r="A123" t="s">
        <v>130</v>
      </c>
      <c r="B123" s="2">
        <v>3459130</v>
      </c>
      <c r="C123" s="2">
        <f>IFERROR(VLOOKUP(A123,Jan19_Both_QC!$U$3:$W$246,2,FALSE),"")</f>
        <v>410221.07831200003</v>
      </c>
      <c r="D123" s="2">
        <f t="shared" si="4"/>
        <v>11.859082437260236</v>
      </c>
      <c r="E123" s="13">
        <f>IFERROR(VLOOKUP(A123,Jan19_PAME_Final!$U$2:$W$174,2,FALSE),"")</f>
        <v>408247.376919</v>
      </c>
      <c r="F123" s="13">
        <f t="shared" si="5"/>
        <v>99.518868849664784</v>
      </c>
      <c r="G123" s="2">
        <v>1032.564654</v>
      </c>
      <c r="H123" s="2">
        <v>230.88572600000001</v>
      </c>
      <c r="I123" s="2">
        <f t="shared" si="6"/>
        <v>22.36041347198778</v>
      </c>
      <c r="J123" s="13">
        <f>IFERROR(VLOOKUP(A123,Jan19_PAME_Final!$U$2:$W$174,3,FALSE),"")</f>
        <v>84.152760000000001</v>
      </c>
      <c r="K123" s="13">
        <f t="shared" si="7"/>
        <v>36.447796690558512</v>
      </c>
    </row>
    <row r="124" spans="1:11" x14ac:dyDescent="0.25">
      <c r="A124" t="s">
        <v>131</v>
      </c>
      <c r="B124" s="2">
        <v>10263</v>
      </c>
      <c r="C124" s="2">
        <f>IFERROR(VLOOKUP(A124,Jan19_Both_QC!$U$3:$W$246,2,FALSE),"")</f>
        <v>17.436920999999998</v>
      </c>
      <c r="D124" s="2">
        <f t="shared" si="4"/>
        <v>0.16990081847413036</v>
      </c>
      <c r="E124" s="13" t="str">
        <f>IFERROR(VLOOKUP(A124,Jan19_PAME_Final!$U$2:$W$174,2,FALSE),"")</f>
        <v/>
      </c>
      <c r="F124" s="13" t="str">
        <f t="shared" si="5"/>
        <v/>
      </c>
      <c r="G124" s="2">
        <v>270.82505800000001</v>
      </c>
      <c r="H124" s="2">
        <v>8.9822780000000009</v>
      </c>
      <c r="I124" s="2">
        <f t="shared" si="6"/>
        <v>3.3166347554146927</v>
      </c>
      <c r="J124" s="13" t="str">
        <f>IFERROR(VLOOKUP(A124,Jan19_PAME_Final!$U$2:$W$174,3,FALSE),"")</f>
        <v/>
      </c>
      <c r="K124" s="13" t="str">
        <f t="shared" si="7"/>
        <v/>
      </c>
    </row>
    <row r="125" spans="1:11" x14ac:dyDescent="0.25">
      <c r="A125" t="s">
        <v>132</v>
      </c>
      <c r="B125" s="2">
        <v>324994</v>
      </c>
      <c r="C125" s="2">
        <f>IFERROR(VLOOKUP(A125,Jan19_Both_QC!$U$3:$W$246,2,FALSE),"")</f>
        <v>5309.2413139999999</v>
      </c>
      <c r="D125" s="2">
        <f t="shared" si="4"/>
        <v>1.6336428715607056</v>
      </c>
      <c r="E125" s="13">
        <f>IFERROR(VLOOKUP(A125,Jan19_PAME_Final!$U$2:$W$174,2,FALSE),"")</f>
        <v>2974.7265510000002</v>
      </c>
      <c r="F125" s="13">
        <f t="shared" si="5"/>
        <v>56.029221033067557</v>
      </c>
      <c r="G125" s="2">
        <v>99712.883759999997</v>
      </c>
      <c r="H125" s="2">
        <v>11637.615302</v>
      </c>
      <c r="I125" s="2">
        <f t="shared" si="6"/>
        <v>11.671124997257827</v>
      </c>
      <c r="J125" s="13">
        <f>IFERROR(VLOOKUP(A125,Jan19_PAME_Final!$U$2:$W$174,3,FALSE),"")</f>
        <v>5908.9432450000004</v>
      </c>
      <c r="K125" s="13">
        <f t="shared" si="7"/>
        <v>50.774519449740787</v>
      </c>
    </row>
    <row r="126" spans="1:11" x14ac:dyDescent="0.25">
      <c r="A126" t="s">
        <v>133</v>
      </c>
      <c r="B126" s="2">
        <v>11896</v>
      </c>
      <c r="C126" s="2">
        <f>IFERROR(VLOOKUP(A126,Jan19_Both_QC!$U$3:$W$246,2,FALSE),"")</f>
        <v>175.97470300000001</v>
      </c>
      <c r="D126" s="2">
        <f t="shared" si="4"/>
        <v>1.4792762525218561</v>
      </c>
      <c r="E126" s="13">
        <f>IFERROR(VLOOKUP(A126,Jan19_PAME_Final!$U$2:$W$174,2,FALSE),"")</f>
        <v>0.80314300000000005</v>
      </c>
      <c r="F126" s="13">
        <f t="shared" si="5"/>
        <v>0.4563968492675905</v>
      </c>
      <c r="G126" s="2">
        <v>17417.87587</v>
      </c>
      <c r="H126" s="2">
        <v>3048.2431710000001</v>
      </c>
      <c r="I126" s="2">
        <f t="shared" si="6"/>
        <v>17.500659631236655</v>
      </c>
      <c r="J126" s="13">
        <f>IFERROR(VLOOKUP(A126,Jan19_PAME_Final!$U$2:$W$174,3,FALSE),"")</f>
        <v>325.01945000000001</v>
      </c>
      <c r="K126" s="13">
        <f t="shared" si="7"/>
        <v>10.662517121079118</v>
      </c>
    </row>
    <row r="127" spans="1:11" x14ac:dyDescent="0.25">
      <c r="A127" t="s">
        <v>134</v>
      </c>
      <c r="B127" s="2">
        <v>0</v>
      </c>
      <c r="C127" s="2">
        <f>IFERROR(VLOOKUP(A127,Jan19_Both_QC!$U$3:$W$246,2,FALSE),"")</f>
        <v>0</v>
      </c>
      <c r="D127" s="2" t="str">
        <f t="shared" si="4"/>
        <v/>
      </c>
      <c r="E127" s="13" t="str">
        <f>IFERROR(VLOOKUP(A127,Jan19_PAME_Final!$U$2:$W$174,2,FALSE),"")</f>
        <v/>
      </c>
      <c r="F127" s="13" t="str">
        <f t="shared" si="5"/>
        <v/>
      </c>
      <c r="G127" s="2">
        <v>231276.13990000001</v>
      </c>
      <c r="H127" s="2">
        <v>38581.961202999999</v>
      </c>
      <c r="I127" s="2">
        <f t="shared" si="6"/>
        <v>16.682205617787552</v>
      </c>
      <c r="J127" s="13" t="str">
        <f>IFERROR(VLOOKUP(A127,Jan19_PAME_Final!$U$2:$W$174,3,FALSE),"")</f>
        <v/>
      </c>
      <c r="K127" s="13" t="str">
        <f t="shared" si="7"/>
        <v/>
      </c>
    </row>
    <row r="128" spans="1:11" x14ac:dyDescent="0.25">
      <c r="A128" t="s">
        <v>135</v>
      </c>
      <c r="B128" s="2">
        <v>19316</v>
      </c>
      <c r="C128" s="2">
        <f>IFERROR(VLOOKUP(A128,Jan19_Both_QC!$U$3:$W$246,2,FALSE),"")</f>
        <v>40.839517000000001</v>
      </c>
      <c r="D128" s="2">
        <f t="shared" si="4"/>
        <v>0.21142843756471319</v>
      </c>
      <c r="E128" s="13">
        <f>IFERROR(VLOOKUP(A128,Jan19_PAME_Final!$U$2:$W$174,2,FALSE),"")</f>
        <v>0</v>
      </c>
      <c r="F128" s="13">
        <f t="shared" si="5"/>
        <v>0</v>
      </c>
      <c r="G128" s="2">
        <v>10329.04876</v>
      </c>
      <c r="H128" s="2">
        <v>268.27727399999998</v>
      </c>
      <c r="I128" s="2">
        <f t="shared" si="6"/>
        <v>2.5973086218638395</v>
      </c>
      <c r="J128" s="13">
        <f>IFERROR(VLOOKUP(A128,Jan19_PAME_Final!$U$2:$W$174,3,FALSE),"")</f>
        <v>160.94212400000001</v>
      </c>
      <c r="K128" s="13">
        <f t="shared" si="7"/>
        <v>59.990964422875429</v>
      </c>
    </row>
    <row r="129" spans="1:11" x14ac:dyDescent="0.25">
      <c r="A129" t="s">
        <v>136</v>
      </c>
      <c r="B129" s="2">
        <v>247768</v>
      </c>
      <c r="C129" s="2">
        <f>IFERROR(VLOOKUP(A129,Jan19_Both_QC!$U$3:$W$246,2,FALSE),"")</f>
        <v>256.049623</v>
      </c>
      <c r="D129" s="2">
        <f t="shared" si="4"/>
        <v>0.10334249095928448</v>
      </c>
      <c r="E129" s="13">
        <f>IFERROR(VLOOKUP(A129,Jan19_PAME_Final!$U$2:$W$174,2,FALSE),"")</f>
        <v>251.81334799999999</v>
      </c>
      <c r="F129" s="13">
        <f t="shared" si="5"/>
        <v>98.345525781149064</v>
      </c>
      <c r="G129" s="2">
        <v>96634.423989999996</v>
      </c>
      <c r="H129" s="2">
        <v>3914.960979</v>
      </c>
      <c r="I129" s="2">
        <f t="shared" si="6"/>
        <v>4.0513109276722457</v>
      </c>
      <c r="J129" s="13">
        <f>IFERROR(VLOOKUP(A129,Jan19_PAME_Final!$U$2:$W$174,3,FALSE),"")</f>
        <v>2410.41059</v>
      </c>
      <c r="K129" s="13">
        <f t="shared" si="7"/>
        <v>61.569211109115372</v>
      </c>
    </row>
    <row r="130" spans="1:11" x14ac:dyDescent="0.25">
      <c r="A130" t="s">
        <v>137</v>
      </c>
      <c r="B130" s="2">
        <v>357895</v>
      </c>
      <c r="C130" s="2">
        <f>IFERROR(VLOOKUP(A130,Jan19_Both_QC!$U$3:$W$246,2,FALSE),"")</f>
        <v>2277.7508910000001</v>
      </c>
      <c r="D130" s="2">
        <f t="shared" si="4"/>
        <v>0.63642992805152354</v>
      </c>
      <c r="E130" s="13" t="str">
        <f>IFERROR(VLOOKUP(A130,Jan19_PAME_Final!$U$2:$W$174,2,FALSE),"")</f>
        <v/>
      </c>
      <c r="F130" s="13" t="str">
        <f t="shared" si="5"/>
        <v/>
      </c>
      <c r="G130" s="2">
        <v>1622615.4310000001</v>
      </c>
      <c r="H130" s="2">
        <v>3437.4761910000002</v>
      </c>
      <c r="I130" s="2">
        <f t="shared" si="6"/>
        <v>0.21184786766643293</v>
      </c>
      <c r="J130" s="13" t="str">
        <f>IFERROR(VLOOKUP(A130,Jan19_PAME_Final!$U$2:$W$174,3,FALSE),"")</f>
        <v/>
      </c>
      <c r="K130" s="13" t="str">
        <f t="shared" si="7"/>
        <v/>
      </c>
    </row>
    <row r="131" spans="1:11" x14ac:dyDescent="0.25">
      <c r="A131" t="s">
        <v>138</v>
      </c>
      <c r="B131" s="2">
        <v>15560</v>
      </c>
      <c r="C131" s="2">
        <f>IFERROR(VLOOKUP(A131,Jan19_Both_QC!$U$3:$W$246,2,FALSE),"")</f>
        <v>34.007040000000003</v>
      </c>
      <c r="D131" s="2">
        <f t="shared" ref="D131:D194" si="8">IFERROR(C131/B131*100,"")</f>
        <v>0.21855424164524423</v>
      </c>
      <c r="E131" s="13">
        <f>IFERROR(VLOOKUP(A131,Jan19_PAME_Final!$U$2:$W$174,2,FALSE),"")</f>
        <v>3.3750110000000002</v>
      </c>
      <c r="F131" s="13">
        <f t="shared" ref="F131:F194" si="9">IFERROR(E131/C131*100,"")</f>
        <v>9.9244479966501054</v>
      </c>
      <c r="G131" s="2">
        <v>622.31113700000003</v>
      </c>
      <c r="H131" s="2">
        <v>116.653527</v>
      </c>
      <c r="I131" s="2">
        <f t="shared" ref="I131:I194" si="10">IFERROR(H131/G131*100,"")</f>
        <v>18.745209600836692</v>
      </c>
      <c r="J131" s="13">
        <f>IFERROR(VLOOKUP(A131,Jan19_PAME_Final!$U$2:$W$174,3,FALSE),"")</f>
        <v>16.034291</v>
      </c>
      <c r="K131" s="13">
        <f t="shared" ref="K131:K194" si="11">IFERROR(J131/H131*100,"")</f>
        <v>13.74522606590369</v>
      </c>
    </row>
    <row r="132" spans="1:11" x14ac:dyDescent="0.25">
      <c r="A132" t="s">
        <v>139</v>
      </c>
      <c r="B132" s="2">
        <v>0</v>
      </c>
      <c r="C132" s="2">
        <f>IFERROR(VLOOKUP(A132,Jan19_Both_QC!$U$3:$W$246,2,FALSE),"")</f>
        <v>0</v>
      </c>
      <c r="D132" s="2" t="str">
        <f t="shared" si="8"/>
        <v/>
      </c>
      <c r="E132" s="13">
        <f>IFERROR(VLOOKUP(A132,Jan19_PAME_Final!$U$2:$W$174,2,FALSE),"")</f>
        <v>0</v>
      </c>
      <c r="F132" s="13" t="str">
        <f t="shared" si="9"/>
        <v/>
      </c>
      <c r="G132" s="2">
        <v>167.06434899999999</v>
      </c>
      <c r="H132" s="2">
        <v>19.939304</v>
      </c>
      <c r="I132" s="2">
        <f t="shared" si="10"/>
        <v>11.93510411967068</v>
      </c>
      <c r="J132" s="13">
        <f>IFERROR(VLOOKUP(A132,Jan19_PAME_Final!$U$2:$W$174,3,FALSE),"")</f>
        <v>17.90587</v>
      </c>
      <c r="K132" s="13">
        <f t="shared" si="11"/>
        <v>89.80188074769309</v>
      </c>
    </row>
    <row r="133" spans="1:11" x14ac:dyDescent="0.25">
      <c r="A133" t="s">
        <v>140</v>
      </c>
      <c r="B133" s="2">
        <v>534085</v>
      </c>
      <c r="C133" s="2">
        <f>IFERROR(VLOOKUP(A133,Jan19_Both_QC!$U$3:$W$246,2,FALSE),"")</f>
        <v>398.56440500000002</v>
      </c>
      <c r="D133" s="2">
        <f t="shared" si="8"/>
        <v>7.4625650411451361E-2</v>
      </c>
      <c r="E133" s="13">
        <f>IFERROR(VLOOKUP(A133,Jan19_PAME_Final!$U$2:$W$174,2,FALSE),"")</f>
        <v>0</v>
      </c>
      <c r="F133" s="13">
        <f t="shared" si="9"/>
        <v>0</v>
      </c>
      <c r="G133" s="2">
        <v>66631.503370000006</v>
      </c>
      <c r="H133" s="2">
        <v>19897.498801999998</v>
      </c>
      <c r="I133" s="2">
        <f t="shared" si="10"/>
        <v>29.861998897894587</v>
      </c>
      <c r="J133" s="13">
        <f>IFERROR(VLOOKUP(A133,Jan19_PAME_Final!$U$2:$W$174,3,FALSE),"")</f>
        <v>633.83890199999996</v>
      </c>
      <c r="K133" s="13">
        <f t="shared" si="11"/>
        <v>3.1855204933410506</v>
      </c>
    </row>
    <row r="134" spans="1:11" x14ac:dyDescent="0.25">
      <c r="A134" t="s">
        <v>141</v>
      </c>
      <c r="B134" s="2">
        <v>0</v>
      </c>
      <c r="C134" s="2">
        <f>IFERROR(VLOOKUP(A134,Jan19_Both_QC!$U$3:$W$246,2,FALSE),"")</f>
        <v>0</v>
      </c>
      <c r="D134" s="2" t="str">
        <f t="shared" si="8"/>
        <v/>
      </c>
      <c r="E134" s="13">
        <f>IFERROR(VLOOKUP(A134,Jan19_PAME_Final!$U$2:$W$174,2,FALSE),"")</f>
        <v>0</v>
      </c>
      <c r="F134" s="13" t="str">
        <f t="shared" si="9"/>
        <v/>
      </c>
      <c r="G134" s="2">
        <v>30494.993770000001</v>
      </c>
      <c r="H134" s="2">
        <v>79.710461999999993</v>
      </c>
      <c r="I134" s="2">
        <f t="shared" si="10"/>
        <v>0.2613886810444821</v>
      </c>
      <c r="J134" s="13">
        <f>IFERROR(VLOOKUP(A134,Jan19_PAME_Final!$U$2:$W$174,3,FALSE),"")</f>
        <v>106.28689</v>
      </c>
      <c r="K134" s="13">
        <f t="shared" si="11"/>
        <v>133.34120432020583</v>
      </c>
    </row>
    <row r="135" spans="1:11" x14ac:dyDescent="0.25">
      <c r="A135" t="s">
        <v>142</v>
      </c>
      <c r="B135" s="2">
        <v>6126</v>
      </c>
      <c r="C135" s="2">
        <f>IFERROR(VLOOKUP(A135,Jan19_Both_QC!$U$3:$W$246,2,FALSE),"")</f>
        <v>1567.706146</v>
      </c>
      <c r="D135" s="2">
        <f t="shared" si="8"/>
        <v>25.591024257264124</v>
      </c>
      <c r="E135" s="13">
        <f>IFERROR(VLOOKUP(A135,Jan19_PAME_Final!$U$2:$W$174,2,FALSE),"")</f>
        <v>197.267</v>
      </c>
      <c r="F135" s="13">
        <f t="shared" si="9"/>
        <v>12.583161742608873</v>
      </c>
      <c r="G135" s="2">
        <v>64696.515829999997</v>
      </c>
      <c r="H135" s="2">
        <v>11013.353203000001</v>
      </c>
      <c r="I135" s="2">
        <f t="shared" si="10"/>
        <v>17.023100953286686</v>
      </c>
      <c r="J135" s="13">
        <f>IFERROR(VLOOKUP(A135,Jan19_PAME_Final!$U$2:$W$174,3,FALSE),"")</f>
        <v>862.57585300000005</v>
      </c>
      <c r="K135" s="13">
        <f t="shared" si="11"/>
        <v>7.8320910725448929</v>
      </c>
    </row>
    <row r="136" spans="1:11" x14ac:dyDescent="0.25">
      <c r="A136" t="s">
        <v>143</v>
      </c>
      <c r="B136" s="2">
        <v>0</v>
      </c>
      <c r="C136" s="2">
        <f>IFERROR(VLOOKUP(A136,Jan19_Both_QC!$U$3:$W$246,2,FALSE),"")</f>
        <v>0</v>
      </c>
      <c r="D136" s="2" t="str">
        <f t="shared" si="8"/>
        <v/>
      </c>
      <c r="E136" s="13">
        <f>IFERROR(VLOOKUP(A136,Jan19_PAME_Final!$U$2:$W$174,2,FALSE),"")</f>
        <v>0</v>
      </c>
      <c r="F136" s="13" t="str">
        <f t="shared" si="9"/>
        <v/>
      </c>
      <c r="G136" s="2">
        <v>2603.0815240000002</v>
      </c>
      <c r="H136" s="2">
        <v>1063.9507799999999</v>
      </c>
      <c r="I136" s="2">
        <f t="shared" si="10"/>
        <v>40.872741410153388</v>
      </c>
      <c r="J136" s="13">
        <f>IFERROR(VLOOKUP(A136,Jan19_PAME_Final!$U$2:$W$174,3,FALSE),"")</f>
        <v>487.74824999999998</v>
      </c>
      <c r="K136" s="13">
        <f t="shared" si="11"/>
        <v>45.843121615080726</v>
      </c>
    </row>
    <row r="137" spans="1:11" x14ac:dyDescent="0.25">
      <c r="A137" t="s">
        <v>144</v>
      </c>
      <c r="B137" s="2">
        <v>28880</v>
      </c>
      <c r="C137" s="2">
        <f>IFERROR(VLOOKUP(A137,Jan19_Both_QC!$U$3:$W$246,2,FALSE),"")</f>
        <v>4631.2801900000004</v>
      </c>
      <c r="D137" s="2">
        <f t="shared" si="8"/>
        <v>16.036288746537398</v>
      </c>
      <c r="E137" s="13">
        <f>IFERROR(VLOOKUP(A137,Jan19_PAME_Final!$U$2:$W$174,2,FALSE),"")</f>
        <v>88.098228000000006</v>
      </c>
      <c r="F137" s="13">
        <f t="shared" si="9"/>
        <v>1.9022435349565838</v>
      </c>
      <c r="G137" s="2">
        <v>64501.947679999997</v>
      </c>
      <c r="H137" s="2">
        <v>11720.856132999999</v>
      </c>
      <c r="I137" s="2">
        <f t="shared" si="10"/>
        <v>18.171321261721008</v>
      </c>
      <c r="J137" s="13">
        <f>IFERROR(VLOOKUP(A137,Jan19_PAME_Final!$U$2:$W$174,3,FALSE),"")</f>
        <v>689.65005699999995</v>
      </c>
      <c r="K137" s="13">
        <f t="shared" si="11"/>
        <v>5.883956335393405</v>
      </c>
    </row>
    <row r="138" spans="1:11" x14ac:dyDescent="0.25">
      <c r="A138" t="s">
        <v>145</v>
      </c>
      <c r="B138" s="2">
        <v>1069</v>
      </c>
      <c r="C138" s="2">
        <f>IFERROR(VLOOKUP(A138,Jan19_Both_QC!$U$3:$W$246,2,FALSE),"")</f>
        <v>1030.538141</v>
      </c>
      <c r="D138" s="2">
        <f t="shared" si="8"/>
        <v>96.402071188026198</v>
      </c>
      <c r="E138" s="13" t="str">
        <f>IFERROR(VLOOKUP(A138,Jan19_PAME_Final!$U$2:$W$174,2,FALSE),"")</f>
        <v/>
      </c>
      <c r="F138" s="13" t="str">
        <f t="shared" si="9"/>
        <v/>
      </c>
      <c r="G138" s="2">
        <v>59.578285999999999</v>
      </c>
      <c r="H138" s="2">
        <v>7.6090710000000001</v>
      </c>
      <c r="I138" s="2">
        <f t="shared" si="10"/>
        <v>12.771550695500036</v>
      </c>
      <c r="J138" s="13" t="str">
        <f>IFERROR(VLOOKUP(A138,Jan19_PAME_Final!$U$2:$W$174,3,FALSE),"")</f>
        <v/>
      </c>
      <c r="K138" s="13" t="str">
        <f t="shared" si="11"/>
        <v/>
      </c>
    </row>
    <row r="139" spans="1:11" x14ac:dyDescent="0.25">
      <c r="A139" t="s">
        <v>146</v>
      </c>
      <c r="B139" s="2">
        <v>276136</v>
      </c>
      <c r="C139" s="2">
        <f>IFERROR(VLOOKUP(A139,Jan19_Both_QC!$U$3:$W$246,2,FALSE),"")</f>
        <v>717.91115000000002</v>
      </c>
      <c r="D139" s="2">
        <f t="shared" si="8"/>
        <v>0.25998462714024978</v>
      </c>
      <c r="E139" s="13">
        <f>IFERROR(VLOOKUP(A139,Jan19_PAME_Final!$U$2:$W$174,2,FALSE),"")</f>
        <v>122.55515699999999</v>
      </c>
      <c r="F139" s="13">
        <f t="shared" si="9"/>
        <v>17.071075856671118</v>
      </c>
      <c r="G139" s="2">
        <v>407280.495</v>
      </c>
      <c r="H139" s="2">
        <v>125351.166151</v>
      </c>
      <c r="I139" s="2">
        <f t="shared" si="10"/>
        <v>30.777601110261859</v>
      </c>
      <c r="J139" s="13">
        <f>IFERROR(VLOOKUP(A139,Jan19_PAME_Final!$U$2:$W$174,3,FALSE),"")</f>
        <v>481.694005</v>
      </c>
      <c r="K139" s="13">
        <f t="shared" si="11"/>
        <v>0.38427564720039681</v>
      </c>
    </row>
    <row r="140" spans="1:11" x14ac:dyDescent="0.25">
      <c r="A140" t="s">
        <v>147</v>
      </c>
      <c r="B140" s="2">
        <v>284</v>
      </c>
      <c r="C140" s="2">
        <f>IFERROR(VLOOKUP(A140,Jan19_Both_QC!$U$3:$W$246,2,FALSE),"")</f>
        <v>283.52345800000001</v>
      </c>
      <c r="D140" s="2">
        <f t="shared" si="8"/>
        <v>99.832203521126758</v>
      </c>
      <c r="E140" s="13" t="str">
        <f>IFERROR(VLOOKUP(A140,Jan19_PAME_Final!$U$2:$W$174,2,FALSE),"")</f>
        <v/>
      </c>
      <c r="F140" s="13" t="str">
        <f t="shared" si="9"/>
        <v/>
      </c>
      <c r="G140" s="2">
        <v>1.595194</v>
      </c>
      <c r="H140" s="2">
        <v>0.52888800000000002</v>
      </c>
      <c r="I140" s="2">
        <f t="shared" si="10"/>
        <v>33.155089600387164</v>
      </c>
      <c r="J140" s="13" t="str">
        <f>IFERROR(VLOOKUP(A140,Jan19_PAME_Final!$U$2:$W$174,3,FALSE),"")</f>
        <v/>
      </c>
      <c r="K140" s="13" t="str">
        <f t="shared" si="11"/>
        <v/>
      </c>
    </row>
    <row r="141" spans="1:11" x14ac:dyDescent="0.25">
      <c r="A141" t="s">
        <v>148</v>
      </c>
      <c r="B141" s="2">
        <v>0</v>
      </c>
      <c r="C141" s="2">
        <f>IFERROR(VLOOKUP(A141,Jan19_Both_QC!$U$3:$W$246,2,FALSE),"")</f>
        <v>0</v>
      </c>
      <c r="D141" s="2" t="str">
        <f t="shared" si="8"/>
        <v/>
      </c>
      <c r="E141" s="13">
        <f>IFERROR(VLOOKUP(A141,Jan19_PAME_Final!$U$2:$W$174,2,FALSE),"")</f>
        <v>0</v>
      </c>
      <c r="F141" s="13" t="str">
        <f t="shared" si="9"/>
        <v/>
      </c>
      <c r="G141" s="2">
        <v>33963.761610000001</v>
      </c>
      <c r="H141" s="2">
        <v>1409.6776600000001</v>
      </c>
      <c r="I141" s="2">
        <f t="shared" si="10"/>
        <v>4.1505345496976593</v>
      </c>
      <c r="J141" s="13">
        <f>IFERROR(VLOOKUP(A141,Jan19_PAME_Final!$U$2:$W$174,3,FALSE),"")</f>
        <v>977.22164499999997</v>
      </c>
      <c r="K141" s="13">
        <f t="shared" si="11"/>
        <v>69.322347422317804</v>
      </c>
    </row>
    <row r="142" spans="1:11" x14ac:dyDescent="0.25">
      <c r="A142" t="s">
        <v>149</v>
      </c>
      <c r="B142" s="2">
        <v>1205825</v>
      </c>
      <c r="C142" s="2">
        <f>IFERROR(VLOOKUP(A142,Jan19_Both_QC!$U$3:$W$246,2,FALSE),"")</f>
        <v>8997.6034579999996</v>
      </c>
      <c r="D142" s="2">
        <f t="shared" si="8"/>
        <v>0.74617821474923807</v>
      </c>
      <c r="E142" s="13">
        <f>IFERROR(VLOOKUP(A142,Jan19_PAME_Final!$U$2:$W$174,2,FALSE),"")</f>
        <v>2692.391768</v>
      </c>
      <c r="F142" s="13">
        <f t="shared" si="9"/>
        <v>29.923432173554232</v>
      </c>
      <c r="G142" s="2">
        <v>594718.72589999996</v>
      </c>
      <c r="H142" s="2">
        <v>33242.138097000003</v>
      </c>
      <c r="I142" s="2">
        <f t="shared" si="10"/>
        <v>5.5895563144903493</v>
      </c>
      <c r="J142" s="13">
        <f>IFERROR(VLOOKUP(A142,Jan19_PAME_Final!$U$2:$W$174,3,FALSE),"")</f>
        <v>28442.548444</v>
      </c>
      <c r="K142" s="13">
        <f t="shared" si="11"/>
        <v>85.561729997646722</v>
      </c>
    </row>
    <row r="143" spans="1:11" x14ac:dyDescent="0.25">
      <c r="A143" t="s">
        <v>150</v>
      </c>
      <c r="B143" s="2">
        <v>922110</v>
      </c>
      <c r="C143" s="2">
        <f>IFERROR(VLOOKUP(A143,Jan19_Both_QC!$U$3:$W$246,2,FALSE),"")</f>
        <v>474.93288699999999</v>
      </c>
      <c r="D143" s="2">
        <f t="shared" si="8"/>
        <v>5.1505014260771489E-2</v>
      </c>
      <c r="E143" s="13" t="str">
        <f>IFERROR(VLOOKUP(A143,Jan19_PAME_Final!$U$2:$W$174,2,FALSE),"")</f>
        <v/>
      </c>
      <c r="F143" s="13" t="str">
        <f t="shared" si="9"/>
        <v/>
      </c>
      <c r="G143" s="2">
        <v>304.66609499999998</v>
      </c>
      <c r="H143" s="2">
        <v>3.6837049999999998</v>
      </c>
      <c r="I143" s="2">
        <f t="shared" si="10"/>
        <v>1.2090958135659959</v>
      </c>
      <c r="J143" s="13" t="str">
        <f>IFERROR(VLOOKUP(A143,Jan19_PAME_Final!$U$2:$W$174,3,FALSE),"")</f>
        <v/>
      </c>
      <c r="K143" s="13" t="str">
        <f t="shared" si="11"/>
        <v/>
      </c>
    </row>
    <row r="144" spans="1:11" x14ac:dyDescent="0.25">
      <c r="A144" t="s">
        <v>151</v>
      </c>
      <c r="B144" s="2">
        <v>3284660</v>
      </c>
      <c r="C144" s="2">
        <f>IFERROR(VLOOKUP(A144,Jan19_Both_QC!$U$3:$W$246,2,FALSE),"")</f>
        <v>707850.60310399998</v>
      </c>
      <c r="D144" s="2">
        <f t="shared" si="8"/>
        <v>21.550194026291912</v>
      </c>
      <c r="E144" s="13">
        <f>IFERROR(VLOOKUP(A144,Jan19_PAME_Final!$U$2:$W$174,2,FALSE),"")</f>
        <v>27060.135367999999</v>
      </c>
      <c r="F144" s="13">
        <f t="shared" si="9"/>
        <v>3.8228596895077063</v>
      </c>
      <c r="G144" s="2">
        <v>1965284.828</v>
      </c>
      <c r="H144" s="2">
        <v>284178.22298399999</v>
      </c>
      <c r="I144" s="2">
        <f t="shared" si="10"/>
        <v>14.459900108891494</v>
      </c>
      <c r="J144" s="13">
        <f>IFERROR(VLOOKUP(A144,Jan19_PAME_Final!$U$2:$W$174,3,FALSE),"")</f>
        <v>50443.756954999997</v>
      </c>
      <c r="K144" s="13">
        <f t="shared" si="11"/>
        <v>17.750746846580189</v>
      </c>
    </row>
    <row r="145" spans="1:11" x14ac:dyDescent="0.25">
      <c r="A145" t="s">
        <v>152</v>
      </c>
      <c r="B145" s="2">
        <v>2004587</v>
      </c>
      <c r="C145" s="2">
        <f>IFERROR(VLOOKUP(A145,Jan19_Both_QC!$U$3:$W$246,2,FALSE),"")</f>
        <v>5388.3962229999997</v>
      </c>
      <c r="D145" s="2">
        <f t="shared" si="8"/>
        <v>0.26880331075677932</v>
      </c>
      <c r="E145" s="13" t="str">
        <f>IFERROR(VLOOKUP(A145,Jan19_PAME_Final!$U$2:$W$174,2,FALSE),"")</f>
        <v/>
      </c>
      <c r="F145" s="13" t="str">
        <f t="shared" si="9"/>
        <v/>
      </c>
      <c r="G145" s="2">
        <v>281.92803500000002</v>
      </c>
      <c r="H145" s="2">
        <v>33.593722999999997</v>
      </c>
      <c r="I145" s="2">
        <f t="shared" si="10"/>
        <v>11.915708560165006</v>
      </c>
      <c r="J145" s="13" t="str">
        <f>IFERROR(VLOOKUP(A145,Jan19_PAME_Final!$U$2:$W$174,3,FALSE),"")</f>
        <v/>
      </c>
      <c r="K145" s="13" t="str">
        <f t="shared" si="11"/>
        <v/>
      </c>
    </row>
    <row r="146" spans="1:11" x14ac:dyDescent="0.25">
      <c r="A146" t="s">
        <v>153</v>
      </c>
      <c r="B146" s="2">
        <v>0</v>
      </c>
      <c r="C146" s="2">
        <f>IFERROR(VLOOKUP(A146,Jan19_Both_QC!$U$3:$W$246,2,FALSE),"")</f>
        <v>0</v>
      </c>
      <c r="D146" s="2" t="str">
        <f t="shared" si="8"/>
        <v/>
      </c>
      <c r="E146" s="13">
        <f>IFERROR(VLOOKUP(A146,Jan19_PAME_Final!$U$2:$W$174,2,FALSE),"")</f>
        <v>0</v>
      </c>
      <c r="F146" s="13" t="str">
        <f t="shared" si="9"/>
        <v/>
      </c>
      <c r="G146" s="2">
        <v>25443.14057</v>
      </c>
      <c r="H146" s="2">
        <v>2456.297294</v>
      </c>
      <c r="I146" s="2">
        <f t="shared" si="10"/>
        <v>9.6540648637386361</v>
      </c>
      <c r="J146" s="13">
        <f>IFERROR(VLOOKUP(A146,Jan19_PAME_Final!$U$2:$W$174,3,FALSE),"")</f>
        <v>2327.9180609999999</v>
      </c>
      <c r="K146" s="13">
        <f t="shared" si="11"/>
        <v>94.773465194396778</v>
      </c>
    </row>
    <row r="147" spans="1:11" x14ac:dyDescent="0.25">
      <c r="A147" t="s">
        <v>154</v>
      </c>
      <c r="B147" s="2">
        <v>0</v>
      </c>
      <c r="C147" s="2">
        <f>IFERROR(VLOOKUP(A147,Jan19_Both_QC!$U$3:$W$246,2,FALSE),"")</f>
        <v>0</v>
      </c>
      <c r="D147" s="2" t="str">
        <f t="shared" si="8"/>
        <v/>
      </c>
      <c r="E147" s="13">
        <f>IFERROR(VLOOKUP(A147,Jan19_PAME_Final!$U$2:$W$174,2,FALSE),"")</f>
        <v>0</v>
      </c>
      <c r="F147" s="13" t="str">
        <f t="shared" si="9"/>
        <v/>
      </c>
      <c r="G147" s="2">
        <v>1256684.1140000001</v>
      </c>
      <c r="H147" s="2">
        <v>103445.33588300001</v>
      </c>
      <c r="I147" s="2">
        <f t="shared" si="10"/>
        <v>8.2316100546330286</v>
      </c>
      <c r="J147" s="13">
        <f>IFERROR(VLOOKUP(A147,Jan19_PAME_Final!$U$2:$W$174,3,FALSE),"")</f>
        <v>96284.891495000003</v>
      </c>
      <c r="K147" s="13">
        <f t="shared" si="11"/>
        <v>93.078040370907871</v>
      </c>
    </row>
    <row r="148" spans="1:11" x14ac:dyDescent="0.25">
      <c r="A148" t="s">
        <v>155</v>
      </c>
      <c r="B148" s="2">
        <v>55697</v>
      </c>
      <c r="C148" s="2">
        <f>IFERROR(VLOOKUP(A148,Jan19_Both_QC!$U$3:$W$246,2,FALSE),"")</f>
        <v>3495.8661149999998</v>
      </c>
      <c r="D148" s="2">
        <f t="shared" si="8"/>
        <v>6.2765788372802849</v>
      </c>
      <c r="E148" s="13">
        <f>IFERROR(VLOOKUP(A148,Jan19_PAME_Final!$U$2:$W$174,2,FALSE),"")</f>
        <v>0.112344</v>
      </c>
      <c r="F148" s="13">
        <f t="shared" si="9"/>
        <v>3.2136242151252978E-3</v>
      </c>
      <c r="G148" s="2">
        <v>324.97046599999999</v>
      </c>
      <c r="H148" s="2">
        <v>98.421773999999999</v>
      </c>
      <c r="I148" s="2">
        <f t="shared" si="10"/>
        <v>30.286375008613859</v>
      </c>
      <c r="J148" s="13">
        <f>IFERROR(VLOOKUP(A148,Jan19_PAME_Final!$U$2:$W$174,3,FALSE),"")</f>
        <v>1.3814630000000001</v>
      </c>
      <c r="K148" s="13">
        <f t="shared" si="11"/>
        <v>1.4036152203474812</v>
      </c>
    </row>
    <row r="149" spans="1:11" x14ac:dyDescent="0.25">
      <c r="A149" t="s">
        <v>156</v>
      </c>
      <c r="B149" s="2">
        <v>514147</v>
      </c>
      <c r="C149" s="2">
        <f>IFERROR(VLOOKUP(A149,Jan19_Both_QC!$U$3:$W$246,2,FALSE),"")</f>
        <v>11956.942545</v>
      </c>
      <c r="D149" s="2">
        <f t="shared" si="8"/>
        <v>2.3255883132644946</v>
      </c>
      <c r="E149" s="13">
        <f>IFERROR(VLOOKUP(A149,Jan19_PAME_Final!$U$2:$W$174,2,FALSE),"")</f>
        <v>45.372269000000003</v>
      </c>
      <c r="F149" s="13">
        <f t="shared" si="9"/>
        <v>0.37946380380470418</v>
      </c>
      <c r="G149" s="2">
        <v>673078.56759999995</v>
      </c>
      <c r="H149" s="2">
        <v>42878.488755999999</v>
      </c>
      <c r="I149" s="2">
        <f t="shared" si="10"/>
        <v>6.370502764468057</v>
      </c>
      <c r="J149" s="13">
        <f>IFERROR(VLOOKUP(A149,Jan19_PAME_Final!$U$2:$W$174,3,FALSE),"")</f>
        <v>2470.1181259999998</v>
      </c>
      <c r="K149" s="13">
        <f t="shared" si="11"/>
        <v>5.7607397034354566</v>
      </c>
    </row>
    <row r="150" spans="1:11" x14ac:dyDescent="0.25">
      <c r="A150" t="s">
        <v>157</v>
      </c>
      <c r="B150" s="2">
        <v>7459</v>
      </c>
      <c r="C150" s="2">
        <f>IFERROR(VLOOKUP(A150,Jan19_Both_QC!$U$3:$W$246,2,FALSE),"")</f>
        <v>10.436510999999999</v>
      </c>
      <c r="D150" s="2">
        <f t="shared" si="8"/>
        <v>0.13991836707333422</v>
      </c>
      <c r="E150" s="13">
        <f>IFERROR(VLOOKUP(A150,Jan19_PAME_Final!$U$2:$W$174,2,FALSE),"")</f>
        <v>0</v>
      </c>
      <c r="F150" s="13">
        <f t="shared" si="9"/>
        <v>0</v>
      </c>
      <c r="G150" s="2">
        <v>13847.561879999999</v>
      </c>
      <c r="H150" s="2">
        <v>886.34242099999994</v>
      </c>
      <c r="I150" s="2">
        <f t="shared" si="10"/>
        <v>6.4007110326052583</v>
      </c>
      <c r="J150" s="13">
        <f>IFERROR(VLOOKUP(A150,Jan19_PAME_Final!$U$2:$W$174,3,FALSE),"")</f>
        <v>360.16369300000002</v>
      </c>
      <c r="K150" s="13">
        <f t="shared" si="11"/>
        <v>40.63482514959081</v>
      </c>
    </row>
    <row r="151" spans="1:11" x14ac:dyDescent="0.25">
      <c r="A151" t="s">
        <v>158</v>
      </c>
      <c r="B151" s="2">
        <v>0</v>
      </c>
      <c r="C151" s="2">
        <f>IFERROR(VLOOKUP(A151,Jan19_Both_QC!$U$3:$W$246,2,FALSE),"")</f>
        <v>0</v>
      </c>
      <c r="D151" s="2" t="str">
        <f t="shared" si="8"/>
        <v/>
      </c>
      <c r="E151" s="13">
        <f>IFERROR(VLOOKUP(A151,Jan19_PAME_Final!$U$2:$W$174,2,FALSE),"")</f>
        <v>0</v>
      </c>
      <c r="F151" s="13" t="str">
        <f t="shared" si="9"/>
        <v/>
      </c>
      <c r="G151" s="2">
        <v>1565864.159</v>
      </c>
      <c r="H151" s="2">
        <v>277375.262957</v>
      </c>
      <c r="I151" s="2">
        <f t="shared" si="10"/>
        <v>17.713877756429316</v>
      </c>
      <c r="J151" s="13">
        <f>IFERROR(VLOOKUP(A151,Jan19_PAME_Final!$U$2:$W$174,3,FALSE),"")</f>
        <v>191400.50084200001</v>
      </c>
      <c r="K151" s="13">
        <f t="shared" si="11"/>
        <v>69.004171028644251</v>
      </c>
    </row>
    <row r="152" spans="1:11" x14ac:dyDescent="0.25">
      <c r="A152" t="s">
        <v>159</v>
      </c>
      <c r="B152" s="2">
        <v>773668</v>
      </c>
      <c r="C152" s="2">
        <f>IFERROR(VLOOKUP(A152,Jan19_Both_QC!$U$3:$W$246,2,FALSE),"")</f>
        <v>257172.65032700001</v>
      </c>
      <c r="D152" s="2">
        <f t="shared" si="8"/>
        <v>33.240698895004058</v>
      </c>
      <c r="E152" s="13">
        <f>IFERROR(VLOOKUP(A152,Jan19_PAME_Final!$U$2:$W$174,2,FALSE),"")</f>
        <v>2.717568</v>
      </c>
      <c r="F152" s="13">
        <f t="shared" si="9"/>
        <v>1.0567095671116503E-3</v>
      </c>
      <c r="G152" s="2">
        <v>501.22405900000001</v>
      </c>
      <c r="H152" s="2">
        <v>38.441127999999999</v>
      </c>
      <c r="I152" s="2">
        <f t="shared" si="10"/>
        <v>7.6694498816945247</v>
      </c>
      <c r="J152" s="13">
        <f>IFERROR(VLOOKUP(A152,Jan19_PAME_Final!$U$2:$W$174,3,FALSE),"")</f>
        <v>3.66404</v>
      </c>
      <c r="K152" s="13">
        <f t="shared" si="11"/>
        <v>9.5315621331403193</v>
      </c>
    </row>
    <row r="153" spans="1:11" x14ac:dyDescent="0.25">
      <c r="A153" t="s">
        <v>160</v>
      </c>
      <c r="B153" s="2">
        <v>574410</v>
      </c>
      <c r="C153" s="2">
        <f>IFERROR(VLOOKUP(A153,Jan19_Both_QC!$U$3:$W$246,2,FALSE),"")</f>
        <v>12821.005037000001</v>
      </c>
      <c r="D153" s="2">
        <f t="shared" si="8"/>
        <v>2.2320302635747984</v>
      </c>
      <c r="E153" s="13">
        <f>IFERROR(VLOOKUP(A153,Jan19_PAME_Final!$U$2:$W$174,2,FALSE),"")</f>
        <v>1475.9040930000001</v>
      </c>
      <c r="F153" s="13">
        <f t="shared" si="9"/>
        <v>11.511609961471073</v>
      </c>
      <c r="G153" s="2">
        <v>791081.87309999997</v>
      </c>
      <c r="H153" s="2">
        <v>170662.33199999999</v>
      </c>
      <c r="I153" s="2">
        <f t="shared" si="10"/>
        <v>21.573283095367643</v>
      </c>
      <c r="J153" s="13">
        <f>IFERROR(VLOOKUP(A153,Jan19_PAME_Final!$U$2:$W$174,3,FALSE),"")</f>
        <v>37856.479009000002</v>
      </c>
      <c r="K153" s="13">
        <f t="shared" si="11"/>
        <v>22.182094059865538</v>
      </c>
    </row>
    <row r="154" spans="1:11" x14ac:dyDescent="0.25">
      <c r="A154" t="s">
        <v>161</v>
      </c>
      <c r="B154" s="2">
        <v>156198</v>
      </c>
      <c r="C154" s="2">
        <f>IFERROR(VLOOKUP(A154,Jan19_Both_QC!$U$3:$W$246,2,FALSE),"")</f>
        <v>6479.841488</v>
      </c>
      <c r="D154" s="2">
        <f t="shared" si="8"/>
        <v>4.1484791661865072</v>
      </c>
      <c r="E154" s="13">
        <f>IFERROR(VLOOKUP(A154,Jan19_PAME_Final!$U$2:$W$174,2,FALSE),"")</f>
        <v>6487.5810270000002</v>
      </c>
      <c r="F154" s="13">
        <f t="shared" si="9"/>
        <v>100.1194402519619</v>
      </c>
      <c r="G154" s="2">
        <v>1046302.522</v>
      </c>
      <c r="H154" s="2">
        <v>6507.8784470000001</v>
      </c>
      <c r="I154" s="2">
        <f t="shared" si="10"/>
        <v>0.6219882213951119</v>
      </c>
      <c r="J154" s="13">
        <f>IFERROR(VLOOKUP(A154,Jan19_PAME_Final!$U$2:$W$174,3,FALSE),"")</f>
        <v>6412.3825699999998</v>
      </c>
      <c r="K154" s="13">
        <f t="shared" si="11"/>
        <v>98.532611237629638</v>
      </c>
    </row>
    <row r="155" spans="1:11" x14ac:dyDescent="0.25">
      <c r="A155" t="s">
        <v>162</v>
      </c>
      <c r="B155" s="2">
        <v>7628</v>
      </c>
      <c r="C155" s="2">
        <f>IFERROR(VLOOKUP(A155,Jan19_Both_QC!$U$3:$W$246,2,FALSE),"")</f>
        <v>0</v>
      </c>
      <c r="D155" s="2">
        <f t="shared" si="8"/>
        <v>0</v>
      </c>
      <c r="E155" s="13" t="str">
        <f>IFERROR(VLOOKUP(A155,Jan19_PAME_Final!$U$2:$W$174,2,FALSE),"")</f>
        <v/>
      </c>
      <c r="F155" s="13" t="str">
        <f t="shared" si="9"/>
        <v/>
      </c>
      <c r="G155" s="2">
        <v>100.66438100000001</v>
      </c>
      <c r="H155" s="2">
        <v>11.182345</v>
      </c>
      <c r="I155" s="2">
        <f t="shared" si="10"/>
        <v>11.108541957854982</v>
      </c>
      <c r="J155" s="13" t="str">
        <f>IFERROR(VLOOKUP(A155,Jan19_PAME_Final!$U$2:$W$174,3,FALSE),"")</f>
        <v/>
      </c>
      <c r="K155" s="13" t="str">
        <f t="shared" si="11"/>
        <v/>
      </c>
    </row>
    <row r="156" spans="1:11" x14ac:dyDescent="0.25">
      <c r="A156" t="s">
        <v>163</v>
      </c>
      <c r="B156" s="2">
        <v>47644</v>
      </c>
      <c r="C156" s="2">
        <f>IFERROR(VLOOKUP(A156,Jan19_Both_QC!$U$3:$W$246,2,FALSE),"")</f>
        <v>47916.489294999999</v>
      </c>
      <c r="D156" s="2">
        <f t="shared" si="8"/>
        <v>100.57192782931743</v>
      </c>
      <c r="E156" s="13" t="str">
        <f>IFERROR(VLOOKUP(A156,Jan19_PAME_Final!$U$2:$W$174,2,FALSE),"")</f>
        <v/>
      </c>
      <c r="F156" s="13" t="str">
        <f t="shared" si="9"/>
        <v/>
      </c>
      <c r="G156" s="2">
        <v>1149.925062</v>
      </c>
      <c r="H156" s="2">
        <v>925.94518099999993</v>
      </c>
      <c r="I156" s="2">
        <f t="shared" si="10"/>
        <v>80.522219368760901</v>
      </c>
      <c r="J156" s="13" t="str">
        <f>IFERROR(VLOOKUP(A156,Jan19_PAME_Final!$U$2:$W$174,3,FALSE),"")</f>
        <v/>
      </c>
      <c r="K156" s="13" t="str">
        <f t="shared" si="11"/>
        <v/>
      </c>
    </row>
    <row r="157" spans="1:11" x14ac:dyDescent="0.25">
      <c r="A157" t="s">
        <v>164</v>
      </c>
      <c r="B157" s="2">
        <v>1280068</v>
      </c>
      <c r="C157" s="2">
        <f>IFERROR(VLOOKUP(A157,Jan19_Both_QC!$U$3:$W$246,2,FALSE),"")</f>
        <v>49.643811999999997</v>
      </c>
      <c r="D157" s="2">
        <f t="shared" si="8"/>
        <v>3.8782167822334433E-3</v>
      </c>
      <c r="E157" s="13">
        <f>IFERROR(VLOOKUP(A157,Jan19_PAME_Final!$U$2:$W$174,2,FALSE),"")</f>
        <v>3.7811509999999999</v>
      </c>
      <c r="F157" s="13">
        <f t="shared" si="9"/>
        <v>7.6165605493792459</v>
      </c>
      <c r="G157" s="2">
        <v>2062.481937</v>
      </c>
      <c r="H157" s="2">
        <v>97.460290999999998</v>
      </c>
      <c r="I157" s="2">
        <f t="shared" si="10"/>
        <v>4.7253888265204234</v>
      </c>
      <c r="J157" s="13">
        <f>IFERROR(VLOOKUP(A157,Jan19_PAME_Final!$U$2:$W$174,3,FALSE),"")</f>
        <v>63.292144</v>
      </c>
      <c r="K157" s="13">
        <f t="shared" si="11"/>
        <v>64.941468315541968</v>
      </c>
    </row>
    <row r="158" spans="1:11" x14ac:dyDescent="0.25">
      <c r="A158" t="s">
        <v>165</v>
      </c>
      <c r="B158" s="2">
        <v>0</v>
      </c>
      <c r="C158" s="2">
        <f>IFERROR(VLOOKUP(A158,Jan19_Both_QC!$U$3:$W$246,2,FALSE),"")</f>
        <v>0</v>
      </c>
      <c r="D158" s="2" t="str">
        <f t="shared" si="8"/>
        <v/>
      </c>
      <c r="E158" s="13">
        <f>IFERROR(VLOOKUP(A158,Jan19_PAME_Final!$U$2:$W$174,2,FALSE),"")</f>
        <v>0</v>
      </c>
      <c r="F158" s="13" t="str">
        <f t="shared" si="9"/>
        <v/>
      </c>
      <c r="G158" s="2">
        <v>118859.7323</v>
      </c>
      <c r="H158" s="2">
        <v>27190.409306000001</v>
      </c>
      <c r="I158" s="2">
        <f t="shared" si="10"/>
        <v>22.876047909456716</v>
      </c>
      <c r="J158" s="13">
        <f>IFERROR(VLOOKUP(A158,Jan19_PAME_Final!$U$2:$W$174,3,FALSE),"")</f>
        <v>14516.396183999999</v>
      </c>
      <c r="K158" s="13">
        <f t="shared" si="11"/>
        <v>53.387928150080185</v>
      </c>
    </row>
    <row r="159" spans="1:11" x14ac:dyDescent="0.25">
      <c r="A159" t="s">
        <v>166</v>
      </c>
      <c r="B159" s="2">
        <v>451742</v>
      </c>
      <c r="C159" s="2">
        <f>IFERROR(VLOOKUP(A159,Jan19_Both_QC!$U$3:$W$246,2,FALSE),"")</f>
        <v>6977.6688430000004</v>
      </c>
      <c r="D159" s="2">
        <f t="shared" si="8"/>
        <v>1.5446137049466289</v>
      </c>
      <c r="E159" s="13">
        <f>IFERROR(VLOOKUP(A159,Jan19_PAME_Final!$U$2:$W$174,2,FALSE),"")</f>
        <v>488.88814600000001</v>
      </c>
      <c r="F159" s="13">
        <f t="shared" si="9"/>
        <v>7.0064681629374359</v>
      </c>
      <c r="G159" s="2">
        <v>331700.57260000001</v>
      </c>
      <c r="H159" s="2">
        <v>63418.881930000003</v>
      </c>
      <c r="I159" s="2">
        <f t="shared" si="10"/>
        <v>19.11931638613035</v>
      </c>
      <c r="J159" s="13">
        <f>IFERROR(VLOOKUP(A159,Jan19_PAME_Final!$U$2:$W$174,3,FALSE),"")</f>
        <v>159.63947300000001</v>
      </c>
      <c r="K159" s="13">
        <f t="shared" si="11"/>
        <v>0.25172230752381541</v>
      </c>
    </row>
    <row r="160" spans="1:11" x14ac:dyDescent="0.25">
      <c r="A160" t="s">
        <v>167</v>
      </c>
      <c r="B160" s="2">
        <v>63362</v>
      </c>
      <c r="C160" s="2">
        <f>IFERROR(VLOOKUP(A160,Jan19_Both_QC!$U$3:$W$246,2,FALSE),"")</f>
        <v>68824.676621999999</v>
      </c>
      <c r="D160" s="2">
        <f t="shared" si="8"/>
        <v>108.62137656955272</v>
      </c>
      <c r="E160" s="13" t="str">
        <f>IFERROR(VLOOKUP(A160,Jan19_PAME_Final!$U$2:$W$174,2,FALSE),"")</f>
        <v/>
      </c>
      <c r="F160" s="13" t="str">
        <f t="shared" si="9"/>
        <v/>
      </c>
      <c r="G160" s="2">
        <v>396.377408</v>
      </c>
      <c r="H160" s="2">
        <v>48.213397999999998</v>
      </c>
      <c r="I160" s="2">
        <f t="shared" si="10"/>
        <v>12.163508067543546</v>
      </c>
      <c r="J160" s="13" t="str">
        <f>IFERROR(VLOOKUP(A160,Jan19_PAME_Final!$U$2:$W$174,3,FALSE),"")</f>
        <v/>
      </c>
      <c r="K160" s="13" t="str">
        <f t="shared" si="11"/>
        <v/>
      </c>
    </row>
    <row r="161" spans="1:11" x14ac:dyDescent="0.25">
      <c r="A161" t="s">
        <v>168</v>
      </c>
      <c r="B161" s="2">
        <v>562728</v>
      </c>
      <c r="C161" s="2">
        <f>IFERROR(VLOOKUP(A161,Jan19_Both_QC!$U$3:$W$246,2,FALSE),"")</f>
        <v>9646.2752070000006</v>
      </c>
      <c r="D161" s="2">
        <f t="shared" si="8"/>
        <v>1.7141985483217472</v>
      </c>
      <c r="E161" s="13">
        <f>IFERROR(VLOOKUP(A161,Jan19_PAME_Final!$U$2:$W$174,2,FALSE),"")</f>
        <v>243.83627200000001</v>
      </c>
      <c r="F161" s="13">
        <f t="shared" si="9"/>
        <v>2.5277764397915545</v>
      </c>
      <c r="G161" s="2">
        <v>827465.43389999995</v>
      </c>
      <c r="H161" s="2">
        <v>313534.35693900002</v>
      </c>
      <c r="I161" s="2">
        <f t="shared" si="10"/>
        <v>37.890931040013811</v>
      </c>
      <c r="J161" s="13">
        <f>IFERROR(VLOOKUP(A161,Jan19_PAME_Final!$U$2:$W$174,3,FALSE),"")</f>
        <v>129581.95580700001</v>
      </c>
      <c r="K161" s="13">
        <f t="shared" si="11"/>
        <v>41.329427840729736</v>
      </c>
    </row>
    <row r="162" spans="1:11" x14ac:dyDescent="0.25">
      <c r="A162" t="s">
        <v>169</v>
      </c>
      <c r="B162" s="2">
        <v>1371803</v>
      </c>
      <c r="C162" s="2">
        <f>IFERROR(VLOOKUP(A162,Jan19_Both_QC!$U$3:$W$246,2,FALSE),"")</f>
        <v>1321625.9373579999</v>
      </c>
      <c r="D162" s="2">
        <f t="shared" si="8"/>
        <v>96.342254489748157</v>
      </c>
      <c r="E162" s="13">
        <f>IFERROR(VLOOKUP(A162,Jan19_PAME_Final!$U$2:$W$174,2,FALSE),"")</f>
        <v>15558.31028</v>
      </c>
      <c r="F162" s="13">
        <f t="shared" si="9"/>
        <v>1.177209817106184</v>
      </c>
      <c r="G162" s="2">
        <v>19141.031709999999</v>
      </c>
      <c r="H162" s="2">
        <v>10413.517062999999</v>
      </c>
      <c r="I162" s="2">
        <f t="shared" si="10"/>
        <v>54.404157627300641</v>
      </c>
      <c r="J162" s="13">
        <f>IFERROR(VLOOKUP(A162,Jan19_PAME_Final!$U$2:$W$174,3,FALSE),"")</f>
        <v>193.96535800000001</v>
      </c>
      <c r="K162" s="13">
        <f t="shared" si="11"/>
        <v>1.8626306254317608</v>
      </c>
    </row>
    <row r="163" spans="1:11" x14ac:dyDescent="0.25">
      <c r="A163" t="s">
        <v>170</v>
      </c>
      <c r="B163" s="2">
        <v>0</v>
      </c>
      <c r="C163" s="2">
        <f>IFERROR(VLOOKUP(A163,Jan19_Both_QC!$U$3:$W$246,2,FALSE),"")</f>
        <v>0</v>
      </c>
      <c r="D163" s="2" t="str">
        <f t="shared" si="8"/>
        <v/>
      </c>
      <c r="E163" s="13">
        <f>IFERROR(VLOOKUP(A163,Jan19_PAME_Final!$U$2:$W$174,2,FALSE),"")</f>
        <v>0</v>
      </c>
      <c r="F163" s="13" t="str">
        <f t="shared" si="9"/>
        <v/>
      </c>
      <c r="G163" s="2">
        <v>1190098.655</v>
      </c>
      <c r="H163" s="2">
        <v>206090.485078</v>
      </c>
      <c r="I163" s="2">
        <f t="shared" si="10"/>
        <v>17.317092512637114</v>
      </c>
      <c r="J163" s="13">
        <f>IFERROR(VLOOKUP(A163,Jan19_PAME_Final!$U$2:$W$174,3,FALSE),"")</f>
        <v>185159.78791000001</v>
      </c>
      <c r="K163" s="13">
        <f t="shared" si="11"/>
        <v>89.843928427807697</v>
      </c>
    </row>
    <row r="164" spans="1:11" x14ac:dyDescent="0.25">
      <c r="A164" t="s">
        <v>171</v>
      </c>
      <c r="B164" s="2">
        <v>432638</v>
      </c>
      <c r="C164" s="2">
        <f>IFERROR(VLOOKUP(A164,Jan19_Both_QC!$U$3:$W$246,2,FALSE),"")</f>
        <v>189084.312848</v>
      </c>
      <c r="D164" s="2">
        <f t="shared" si="8"/>
        <v>43.704971095465496</v>
      </c>
      <c r="E164" s="13">
        <f>IFERROR(VLOOKUP(A164,Jan19_PAME_Final!$U$2:$W$174,2,FALSE),"")</f>
        <v>1.4904329999999999</v>
      </c>
      <c r="F164" s="13">
        <f t="shared" si="9"/>
        <v>7.8823725646564907E-4</v>
      </c>
      <c r="G164" s="2">
        <v>42.778965999999997</v>
      </c>
      <c r="H164" s="2">
        <v>19.957518</v>
      </c>
      <c r="I164" s="2">
        <f t="shared" si="10"/>
        <v>46.65264232894269</v>
      </c>
      <c r="J164" s="13">
        <f>IFERROR(VLOOKUP(A164,Jan19_PAME_Final!$U$2:$W$174,3,FALSE),"")</f>
        <v>0.43718499999999999</v>
      </c>
      <c r="K164" s="13">
        <f t="shared" si="11"/>
        <v>2.1905780067441252</v>
      </c>
    </row>
    <row r="165" spans="1:11" x14ac:dyDescent="0.25">
      <c r="A165" t="s">
        <v>172</v>
      </c>
      <c r="B165" s="2">
        <v>182868</v>
      </c>
      <c r="C165" s="2">
        <f>IFERROR(VLOOKUP(A165,Jan19_Both_QC!$U$3:$W$246,2,FALSE),"")</f>
        <v>30.555978</v>
      </c>
      <c r="D165" s="2">
        <f t="shared" si="8"/>
        <v>1.6709308353566505E-2</v>
      </c>
      <c r="E165" s="13">
        <f>IFERROR(VLOOKUP(A165,Jan19_PAME_Final!$U$2:$W$174,2,FALSE),"")</f>
        <v>0</v>
      </c>
      <c r="F165" s="13">
        <f t="shared" si="9"/>
        <v>0</v>
      </c>
      <c r="G165" s="2">
        <v>914306.11219999997</v>
      </c>
      <c r="H165" s="2">
        <v>127359.034317</v>
      </c>
      <c r="I165" s="2">
        <f t="shared" si="10"/>
        <v>13.92958360636452</v>
      </c>
      <c r="J165" s="13">
        <f>IFERROR(VLOOKUP(A165,Jan19_PAME_Final!$U$2:$W$174,3,FALSE),"")</f>
        <v>14587.961597</v>
      </c>
      <c r="K165" s="13">
        <f t="shared" si="11"/>
        <v>11.454202424847363</v>
      </c>
    </row>
    <row r="166" spans="1:11" x14ac:dyDescent="0.25">
      <c r="A166" t="s">
        <v>173</v>
      </c>
      <c r="B166" s="2">
        <v>223935</v>
      </c>
      <c r="C166" s="2">
        <f>IFERROR(VLOOKUP(A166,Jan19_Both_QC!$U$3:$W$246,2,FALSE),"")</f>
        <v>6660.3453120000004</v>
      </c>
      <c r="D166" s="2">
        <f t="shared" si="8"/>
        <v>2.9742315011052316</v>
      </c>
      <c r="E166" s="13">
        <f>IFERROR(VLOOKUP(A166,Jan19_PAME_Final!$U$2:$W$174,2,FALSE),"")</f>
        <v>15.247216</v>
      </c>
      <c r="F166" s="13">
        <f t="shared" si="9"/>
        <v>0.22892530770933095</v>
      </c>
      <c r="G166" s="2">
        <v>129222.31269999999</v>
      </c>
      <c r="H166" s="2">
        <v>48104.127449</v>
      </c>
      <c r="I166" s="2">
        <f t="shared" si="10"/>
        <v>37.225867920099532</v>
      </c>
      <c r="J166" s="13">
        <f>IFERROR(VLOOKUP(A166,Jan19_PAME_Final!$U$2:$W$174,3,FALSE),"")</f>
        <v>6264.9788550000003</v>
      </c>
      <c r="K166" s="13">
        <f t="shared" si="11"/>
        <v>13.023786496578971</v>
      </c>
    </row>
    <row r="167" spans="1:11" x14ac:dyDescent="0.25">
      <c r="A167" t="s">
        <v>174</v>
      </c>
      <c r="B167" s="2">
        <v>318244</v>
      </c>
      <c r="C167" s="2">
        <f>IFERROR(VLOOKUP(A167,Jan19_Both_QC!$U$3:$W$246,2,FALSE),"")</f>
        <v>36.900174999999997</v>
      </c>
      <c r="D167" s="2">
        <f t="shared" si="8"/>
        <v>1.1594931876170484E-2</v>
      </c>
      <c r="E167" s="13" t="str">
        <f>IFERROR(VLOOKUP(A167,Jan19_PAME_Final!$U$2:$W$174,2,FALSE),"")</f>
        <v/>
      </c>
      <c r="F167" s="13" t="str">
        <f t="shared" si="9"/>
        <v/>
      </c>
      <c r="G167" s="2">
        <v>267.75552699999997</v>
      </c>
      <c r="H167" s="2">
        <v>53.434437000000003</v>
      </c>
      <c r="I167" s="2">
        <f t="shared" si="10"/>
        <v>19.956427267325843</v>
      </c>
      <c r="J167" s="13" t="str">
        <f>IFERROR(VLOOKUP(A167,Jan19_PAME_Final!$U$2:$W$174,3,FALSE),"")</f>
        <v/>
      </c>
      <c r="K167" s="13" t="str">
        <f t="shared" si="11"/>
        <v/>
      </c>
    </row>
    <row r="168" spans="1:11" x14ac:dyDescent="0.25">
      <c r="A168" t="s">
        <v>175</v>
      </c>
      <c r="B168" s="2">
        <v>64205</v>
      </c>
      <c r="C168" s="2">
        <f>IFERROR(VLOOKUP(A168,Jan19_Both_QC!$U$3:$W$246,2,FALSE),"")</f>
        <v>17127.44989</v>
      </c>
      <c r="D168" s="2">
        <f t="shared" si="8"/>
        <v>26.676193271552062</v>
      </c>
      <c r="E168" s="13" t="str">
        <f>IFERROR(VLOOKUP(A168,Jan19_PAME_Final!$U$2:$W$174,2,FALSE),"")</f>
        <v/>
      </c>
      <c r="F168" s="13" t="str">
        <f t="shared" si="9"/>
        <v/>
      </c>
      <c r="G168" s="2">
        <v>35205.611819999998</v>
      </c>
      <c r="H168" s="2">
        <v>3958.4254340000002</v>
      </c>
      <c r="I168" s="2">
        <f t="shared" si="10"/>
        <v>11.243734249638159</v>
      </c>
      <c r="J168" s="13" t="str">
        <f>IFERROR(VLOOKUP(A168,Jan19_PAME_Final!$U$2:$W$174,3,FALSE),"")</f>
        <v/>
      </c>
      <c r="K168" s="13" t="str">
        <f t="shared" si="11"/>
        <v/>
      </c>
    </row>
    <row r="169" spans="1:11" x14ac:dyDescent="0.25">
      <c r="A169" t="s">
        <v>176</v>
      </c>
      <c r="B169" s="2">
        <v>926318</v>
      </c>
      <c r="C169" s="2">
        <f>IFERROR(VLOOKUP(A169,Jan19_Both_QC!$U$3:$W$246,2,FALSE),"")</f>
        <v>7696.9520210000001</v>
      </c>
      <c r="D169" s="2">
        <f t="shared" si="8"/>
        <v>0.83091897393767578</v>
      </c>
      <c r="E169" s="13">
        <f>IFERROR(VLOOKUP(A169,Jan19_PAME_Final!$U$2:$W$174,2,FALSE),"")</f>
        <v>100.448365</v>
      </c>
      <c r="F169" s="13">
        <f t="shared" si="9"/>
        <v>1.3050408099977941</v>
      </c>
      <c r="G169" s="2">
        <v>325287.81559999997</v>
      </c>
      <c r="H169" s="2">
        <v>55645.325400000002</v>
      </c>
      <c r="I169" s="2">
        <f t="shared" si="10"/>
        <v>17.106489309278636</v>
      </c>
      <c r="J169" s="13">
        <f>IFERROR(VLOOKUP(A169,Jan19_PAME_Final!$U$2:$W$174,3,FALSE),"")</f>
        <v>1144.6653389999999</v>
      </c>
      <c r="K169" s="13">
        <f t="shared" si="11"/>
        <v>2.0570736728947225</v>
      </c>
    </row>
    <row r="170" spans="1:11" x14ac:dyDescent="0.25">
      <c r="A170" t="s">
        <v>177</v>
      </c>
      <c r="B170" s="2">
        <v>0</v>
      </c>
      <c r="C170" s="2">
        <f>IFERROR(VLOOKUP(A170,Jan19_Both_QC!$U$3:$W$246,2,FALSE),"")</f>
        <v>0</v>
      </c>
      <c r="D170" s="2" t="str">
        <f t="shared" si="8"/>
        <v/>
      </c>
      <c r="E170" s="13">
        <f>IFERROR(VLOOKUP(A170,Jan19_PAME_Final!$U$2:$W$174,2,FALSE),"")</f>
        <v>0</v>
      </c>
      <c r="F170" s="13" t="str">
        <f t="shared" si="9"/>
        <v/>
      </c>
      <c r="G170" s="2">
        <v>147709.54190000001</v>
      </c>
      <c r="H170" s="2">
        <v>34897.918382999997</v>
      </c>
      <c r="I170" s="2">
        <f t="shared" si="10"/>
        <v>23.626041983547708</v>
      </c>
      <c r="J170" s="13">
        <f>IFERROR(VLOOKUP(A170,Jan19_PAME_Final!$U$2:$W$174,3,FALSE),"")</f>
        <v>25086.471328</v>
      </c>
      <c r="K170" s="13">
        <f t="shared" si="11"/>
        <v>71.885294282252957</v>
      </c>
    </row>
    <row r="171" spans="1:11" x14ac:dyDescent="0.25">
      <c r="A171" t="s">
        <v>178</v>
      </c>
      <c r="B171" s="2">
        <v>4106954</v>
      </c>
      <c r="C171" s="2">
        <f>IFERROR(VLOOKUP(A171,Jan19_Both_QC!$U$3:$W$246,2,FALSE),"")</f>
        <v>1246092.2956049999</v>
      </c>
      <c r="D171" s="2">
        <f t="shared" si="8"/>
        <v>30.341033661565238</v>
      </c>
      <c r="E171" s="13">
        <f>IFERROR(VLOOKUP(A171,Jan19_PAME_Final!$U$2:$W$174,2,FALSE),"")</f>
        <v>14582.275842999999</v>
      </c>
      <c r="F171" s="13">
        <f t="shared" si="9"/>
        <v>1.1702404303783971</v>
      </c>
      <c r="G171" s="2">
        <v>269651.67050000001</v>
      </c>
      <c r="H171" s="2">
        <v>88464.441294000004</v>
      </c>
      <c r="I171" s="2">
        <f t="shared" si="10"/>
        <v>32.806932413941787</v>
      </c>
      <c r="J171" s="13">
        <f>IFERROR(VLOOKUP(A171,Jan19_PAME_Final!$U$2:$W$174,3,FALSE),"")</f>
        <v>26072.658551</v>
      </c>
      <c r="K171" s="13">
        <f t="shared" si="11"/>
        <v>29.472472972898718</v>
      </c>
    </row>
    <row r="172" spans="1:11" x14ac:dyDescent="0.25">
      <c r="A172" t="s">
        <v>179</v>
      </c>
      <c r="B172" s="2">
        <v>538980</v>
      </c>
      <c r="C172" s="2">
        <f>IFERROR(VLOOKUP(A172,Jan19_Both_QC!$U$3:$W$246,2,FALSE),"")</f>
        <v>663.94430899999998</v>
      </c>
      <c r="D172" s="2">
        <f t="shared" si="8"/>
        <v>0.12318533322201194</v>
      </c>
      <c r="E172" s="13" t="str">
        <f>IFERROR(VLOOKUP(A172,Jan19_PAME_Final!$U$2:$W$174,2,FALSE),"")</f>
        <v/>
      </c>
      <c r="F172" s="13" t="str">
        <f t="shared" si="9"/>
        <v/>
      </c>
      <c r="G172" s="2">
        <v>310373.14289999998</v>
      </c>
      <c r="H172" s="2">
        <v>7985.0728330000002</v>
      </c>
      <c r="I172" s="2">
        <f t="shared" si="10"/>
        <v>2.5727331812252627</v>
      </c>
      <c r="J172" s="13" t="str">
        <f>IFERROR(VLOOKUP(A172,Jan19_PAME_Final!$U$2:$W$174,3,FALSE),"")</f>
        <v/>
      </c>
      <c r="K172" s="13" t="str">
        <f t="shared" si="11"/>
        <v/>
      </c>
    </row>
    <row r="173" spans="1:11" x14ac:dyDescent="0.25">
      <c r="A173" t="s">
        <v>180</v>
      </c>
      <c r="B173" s="2">
        <v>222744</v>
      </c>
      <c r="C173" s="2">
        <f>IFERROR(VLOOKUP(A173,Jan19_Both_QC!$U$3:$W$246,2,FALSE),"")</f>
        <v>1707.39732</v>
      </c>
      <c r="D173" s="2">
        <f t="shared" si="8"/>
        <v>0.76652898394569546</v>
      </c>
      <c r="E173" s="13">
        <f>IFERROR(VLOOKUP(A173,Jan19_PAME_Final!$U$2:$W$174,2,FALSE),"")</f>
        <v>0</v>
      </c>
      <c r="F173" s="13">
        <f t="shared" si="9"/>
        <v>0</v>
      </c>
      <c r="G173" s="2">
        <v>798143.65419999999</v>
      </c>
      <c r="H173" s="2">
        <v>98288.080937000006</v>
      </c>
      <c r="I173" s="2">
        <f t="shared" si="10"/>
        <v>12.31458527794933</v>
      </c>
      <c r="J173" s="13">
        <f>IFERROR(VLOOKUP(A173,Jan19_PAME_Final!$U$2:$W$174,3,FALSE),"")</f>
        <v>236.93186900000001</v>
      </c>
      <c r="K173" s="13">
        <f t="shared" si="11"/>
        <v>0.24105859707635041</v>
      </c>
    </row>
    <row r="174" spans="1:11" x14ac:dyDescent="0.25">
      <c r="A174" t="s">
        <v>181</v>
      </c>
      <c r="B174" s="2">
        <v>332643</v>
      </c>
      <c r="C174" s="2">
        <f>IFERROR(VLOOKUP(A174,Jan19_Both_QC!$U$3:$W$246,2,FALSE),"")</f>
        <v>5593.0833599999996</v>
      </c>
      <c r="D174" s="2">
        <f t="shared" si="8"/>
        <v>1.6814072023159963</v>
      </c>
      <c r="E174" s="13">
        <f>IFERROR(VLOOKUP(A174,Jan19_PAME_Final!$U$2:$W$174,2,FALSE),"")</f>
        <v>4734.7884610000001</v>
      </c>
      <c r="F174" s="13">
        <f t="shared" si="9"/>
        <v>84.654351745617475</v>
      </c>
      <c r="G174" s="2">
        <v>75497.946209999995</v>
      </c>
      <c r="H174" s="2">
        <v>15772.982461</v>
      </c>
      <c r="I174" s="2">
        <f t="shared" si="10"/>
        <v>20.891935811243044</v>
      </c>
      <c r="J174" s="13">
        <f>IFERROR(VLOOKUP(A174,Jan19_PAME_Final!$U$2:$W$174,3,FALSE),"")</f>
        <v>14867.982302</v>
      </c>
      <c r="K174" s="13">
        <f t="shared" si="11"/>
        <v>94.2623396606337</v>
      </c>
    </row>
    <row r="175" spans="1:11" x14ac:dyDescent="0.25">
      <c r="A175" t="s">
        <v>182</v>
      </c>
      <c r="B175" s="2">
        <v>839479</v>
      </c>
      <c r="C175" s="2">
        <f>IFERROR(VLOOKUP(A175,Jan19_Both_QC!$U$3:$W$246,2,FALSE),"")</f>
        <v>839569.39303599996</v>
      </c>
      <c r="D175" s="2">
        <f t="shared" si="8"/>
        <v>100.01076775428568</v>
      </c>
      <c r="E175" s="13">
        <f>IFERROR(VLOOKUP(A175,Jan19_PAME_Final!$U$2:$W$174,2,FALSE),"")</f>
        <v>4.2510209999999997</v>
      </c>
      <c r="F175" s="13">
        <f t="shared" si="9"/>
        <v>5.0633348896006263E-4</v>
      </c>
      <c r="G175" s="2">
        <v>45.589942999999998</v>
      </c>
      <c r="H175" s="2">
        <v>37.035971000000004</v>
      </c>
      <c r="I175" s="2">
        <f t="shared" si="10"/>
        <v>81.237151360334025</v>
      </c>
      <c r="J175" s="13">
        <f>IFERROR(VLOOKUP(A175,Jan19_PAME_Final!$U$2:$W$174,3,FALSE),"")</f>
        <v>37.035971000000004</v>
      </c>
      <c r="K175" s="13">
        <f t="shared" si="11"/>
        <v>100</v>
      </c>
    </row>
    <row r="176" spans="1:11" x14ac:dyDescent="0.25">
      <c r="A176" t="s">
        <v>183</v>
      </c>
      <c r="B176" s="2">
        <v>838330</v>
      </c>
      <c r="C176" s="2">
        <f>IFERROR(VLOOKUP(A176,Jan19_Both_QC!$U$3:$W$246,2,FALSE),"")</f>
        <v>4034.233178</v>
      </c>
      <c r="D176" s="2">
        <f t="shared" si="8"/>
        <v>0.48122257082533137</v>
      </c>
      <c r="E176" s="13">
        <f>IFERROR(VLOOKUP(A176,Jan19_PAME_Final!$U$2:$W$174,2,FALSE),"")</f>
        <v>4030.9497609999999</v>
      </c>
      <c r="F176" s="13">
        <f t="shared" si="9"/>
        <v>99.9186111249616</v>
      </c>
      <c r="G176" s="2">
        <v>1298537.0379999999</v>
      </c>
      <c r="H176" s="2">
        <v>276772.55972600001</v>
      </c>
      <c r="I176" s="2">
        <f t="shared" si="10"/>
        <v>21.314182932531804</v>
      </c>
      <c r="J176" s="13">
        <f>IFERROR(VLOOKUP(A176,Jan19_PAME_Final!$U$2:$W$174,3,FALSE),"")</f>
        <v>183216.27611999999</v>
      </c>
      <c r="K176" s="13">
        <f t="shared" si="11"/>
        <v>66.197413609709315</v>
      </c>
    </row>
    <row r="177" spans="1:11" x14ac:dyDescent="0.25">
      <c r="A177" t="s">
        <v>184</v>
      </c>
      <c r="B177" s="2">
        <v>1835028</v>
      </c>
      <c r="C177" s="2">
        <f>IFERROR(VLOOKUP(A177,Jan19_Both_QC!$U$3:$W$246,2,FALSE),"")</f>
        <v>21269.583404000001</v>
      </c>
      <c r="D177" s="2">
        <f t="shared" si="8"/>
        <v>1.1590876762643405</v>
      </c>
      <c r="E177" s="13">
        <f>IFERROR(VLOOKUP(A177,Jan19_PAME_Final!$U$2:$W$174,2,FALSE),"")</f>
        <v>1523.5001890000001</v>
      </c>
      <c r="F177" s="13">
        <f t="shared" si="9"/>
        <v>7.162811607835665</v>
      </c>
      <c r="G177" s="2">
        <v>298774.90460000001</v>
      </c>
      <c r="H177" s="2">
        <v>45762.334274000001</v>
      </c>
      <c r="I177" s="2">
        <f t="shared" si="10"/>
        <v>15.316659320924773</v>
      </c>
      <c r="J177" s="13">
        <f>IFERROR(VLOOKUP(A177,Jan19_PAME_Final!$U$2:$W$174,3,FALSE),"")</f>
        <v>5807.6921469999997</v>
      </c>
      <c r="K177" s="13">
        <f t="shared" si="11"/>
        <v>12.690987553708894</v>
      </c>
    </row>
    <row r="178" spans="1:11" x14ac:dyDescent="0.25">
      <c r="A178" t="s">
        <v>185</v>
      </c>
      <c r="B178" s="2">
        <v>608152</v>
      </c>
      <c r="C178" s="2">
        <f>IFERROR(VLOOKUP(A178,Jan19_Both_QC!$U$3:$W$246,2,FALSE),"")</f>
        <v>504705.16251400003</v>
      </c>
      <c r="D178" s="2">
        <f t="shared" si="8"/>
        <v>82.989970026243441</v>
      </c>
      <c r="E178" s="13">
        <f>IFERROR(VLOOKUP(A178,Jan19_PAME_Final!$U$2:$W$174,2,FALSE),"")</f>
        <v>115.39102200000001</v>
      </c>
      <c r="F178" s="13">
        <f t="shared" si="9"/>
        <v>2.2863055615524673E-2</v>
      </c>
      <c r="G178" s="2">
        <v>501.10138599999999</v>
      </c>
      <c r="H178" s="2">
        <v>140.30934500000001</v>
      </c>
      <c r="I178" s="2">
        <f t="shared" si="10"/>
        <v>28.00019096335128</v>
      </c>
      <c r="J178" s="13">
        <f>IFERROR(VLOOKUP(A178,Jan19_PAME_Final!$U$2:$W$174,3,FALSE),"")</f>
        <v>11.742839</v>
      </c>
      <c r="K178" s="13">
        <f t="shared" si="11"/>
        <v>8.3692493896254732</v>
      </c>
    </row>
    <row r="179" spans="1:11" x14ac:dyDescent="0.25">
      <c r="A179" t="s">
        <v>186</v>
      </c>
      <c r="B179" s="2">
        <v>2407382</v>
      </c>
      <c r="C179" s="2">
        <f>IFERROR(VLOOKUP(A179,Jan19_Both_QC!$U$3:$W$246,2,FALSE),"")</f>
        <v>4585.6521919999996</v>
      </c>
      <c r="D179" s="2">
        <f t="shared" si="8"/>
        <v>0.19048294753387704</v>
      </c>
      <c r="E179" s="13">
        <f>IFERROR(VLOOKUP(A179,Jan19_PAME_Final!$U$2:$W$174,2,FALSE),"")</f>
        <v>4224.5500430000002</v>
      </c>
      <c r="F179" s="13">
        <f t="shared" si="9"/>
        <v>92.125391680817657</v>
      </c>
      <c r="G179" s="2">
        <v>467405.9203</v>
      </c>
      <c r="H179" s="2">
        <v>14330.329534</v>
      </c>
      <c r="I179" s="2">
        <f t="shared" si="10"/>
        <v>3.0659281176417741</v>
      </c>
      <c r="J179" s="13">
        <f>IFERROR(VLOOKUP(A179,Jan19_PAME_Final!$U$2:$W$174,3,FALSE),"")</f>
        <v>13748.066894</v>
      </c>
      <c r="K179" s="13">
        <f t="shared" si="11"/>
        <v>95.936851008076758</v>
      </c>
    </row>
    <row r="180" spans="1:11" x14ac:dyDescent="0.25">
      <c r="A180" t="s">
        <v>187</v>
      </c>
      <c r="B180" s="2">
        <v>31946</v>
      </c>
      <c r="C180" s="2">
        <f>IFERROR(VLOOKUP(A180,Jan19_Both_QC!$U$3:$W$246,2,FALSE),"")</f>
        <v>7210.8402079999996</v>
      </c>
      <c r="D180" s="2">
        <f t="shared" si="8"/>
        <v>22.571965842358978</v>
      </c>
      <c r="E180" s="13">
        <f>IFERROR(VLOOKUP(A180,Jan19_PAME_Final!$U$2:$W$174,2,FALSE),"")</f>
        <v>7154.6353840000002</v>
      </c>
      <c r="F180" s="13">
        <f t="shared" si="9"/>
        <v>99.220550970778092</v>
      </c>
      <c r="G180" s="2">
        <v>311923.51909999998</v>
      </c>
      <c r="H180" s="2">
        <v>123678.110482</v>
      </c>
      <c r="I180" s="2">
        <f t="shared" si="10"/>
        <v>39.650139508188182</v>
      </c>
      <c r="J180" s="13">
        <f>IFERROR(VLOOKUP(A180,Jan19_PAME_Final!$U$2:$W$174,3,FALSE),"")</f>
        <v>48371.642734000001</v>
      </c>
      <c r="K180" s="13">
        <f t="shared" si="11"/>
        <v>39.110916673520791</v>
      </c>
    </row>
    <row r="181" spans="1:11" x14ac:dyDescent="0.25">
      <c r="A181" t="s">
        <v>188</v>
      </c>
      <c r="B181" s="2">
        <v>176163</v>
      </c>
      <c r="C181" s="2">
        <f>IFERROR(VLOOKUP(A181,Jan19_Both_QC!$U$3:$W$246,2,FALSE),"")</f>
        <v>3077.9283770000002</v>
      </c>
      <c r="D181" s="2">
        <f t="shared" si="8"/>
        <v>1.7472047915850664</v>
      </c>
      <c r="E181" s="13" t="str">
        <f>IFERROR(VLOOKUP(A181,Jan19_PAME_Final!$U$2:$W$174,2,FALSE),"")</f>
        <v/>
      </c>
      <c r="F181" s="13" t="str">
        <f t="shared" si="9"/>
        <v/>
      </c>
      <c r="G181" s="2">
        <v>9041.1429399999997</v>
      </c>
      <c r="H181" s="2">
        <v>657.21558800000003</v>
      </c>
      <c r="I181" s="2">
        <f t="shared" si="10"/>
        <v>7.2691648872437815</v>
      </c>
      <c r="J181" s="13" t="str">
        <f>IFERROR(VLOOKUP(A181,Jan19_PAME_Final!$U$2:$W$174,3,FALSE),"")</f>
        <v/>
      </c>
      <c r="K181" s="13" t="str">
        <f t="shared" si="11"/>
        <v/>
      </c>
    </row>
    <row r="182" spans="1:11" x14ac:dyDescent="0.25">
      <c r="A182" t="s">
        <v>189</v>
      </c>
      <c r="B182" s="2">
        <v>115967</v>
      </c>
      <c r="C182" s="2">
        <f>IFERROR(VLOOKUP(A182,Jan19_Both_QC!$U$3:$W$246,2,FALSE),"")</f>
        <v>25.611910999999999</v>
      </c>
      <c r="D182" s="2">
        <f t="shared" si="8"/>
        <v>2.2085516569368871E-2</v>
      </c>
      <c r="E182" s="13" t="str">
        <f>IFERROR(VLOOKUP(A182,Jan19_PAME_Final!$U$2:$W$174,2,FALSE),"")</f>
        <v/>
      </c>
      <c r="F182" s="13" t="str">
        <f t="shared" si="9"/>
        <v/>
      </c>
      <c r="G182" s="2">
        <v>122186.1412</v>
      </c>
      <c r="H182" s="2">
        <v>2975.6498080000001</v>
      </c>
      <c r="I182" s="2">
        <f t="shared" si="10"/>
        <v>2.4353415033619217</v>
      </c>
      <c r="J182" s="13" t="str">
        <f>IFERROR(VLOOKUP(A182,Jan19_PAME_Final!$U$2:$W$174,3,FALSE),"")</f>
        <v/>
      </c>
      <c r="K182" s="13" t="str">
        <f t="shared" si="11"/>
        <v/>
      </c>
    </row>
    <row r="183" spans="1:11" x14ac:dyDescent="0.25">
      <c r="A183" t="s">
        <v>190</v>
      </c>
      <c r="B183" s="2">
        <v>1724156</v>
      </c>
      <c r="C183" s="2">
        <f>IFERROR(VLOOKUP(A183,Jan19_Both_QC!$U$3:$W$246,2,FALSE),"")</f>
        <v>285595.716159</v>
      </c>
      <c r="D183" s="2">
        <f t="shared" si="8"/>
        <v>16.56437794254116</v>
      </c>
      <c r="E183" s="13">
        <f>IFERROR(VLOOKUP(A183,Jan19_PAME_Final!$U$2:$W$174,2,FALSE),"")</f>
        <v>1009.099827</v>
      </c>
      <c r="F183" s="13">
        <f t="shared" si="9"/>
        <v>0.35333156973482149</v>
      </c>
      <c r="G183" s="2">
        <v>92141.094729999997</v>
      </c>
      <c r="H183" s="2">
        <v>21101.398028</v>
      </c>
      <c r="I183" s="2">
        <f t="shared" si="10"/>
        <v>22.901180075875143</v>
      </c>
      <c r="J183" s="13">
        <f>IFERROR(VLOOKUP(A183,Jan19_PAME_Final!$U$2:$W$174,3,FALSE),"")</f>
        <v>10817.029681</v>
      </c>
      <c r="K183" s="13">
        <f t="shared" si="11"/>
        <v>51.262147022896777</v>
      </c>
    </row>
    <row r="184" spans="1:11" x14ac:dyDescent="0.25">
      <c r="A184" t="s">
        <v>191</v>
      </c>
      <c r="B184" s="2">
        <v>0</v>
      </c>
      <c r="C184" s="2">
        <f>IFERROR(VLOOKUP(A184,Jan19_Both_QC!$U$3:$W$246,2,FALSE),"")</f>
        <v>0</v>
      </c>
      <c r="D184" s="2" t="str">
        <f t="shared" si="8"/>
        <v/>
      </c>
      <c r="E184" s="13">
        <f>IFERROR(VLOOKUP(A184,Jan19_PAME_Final!$U$2:$W$174,2,FALSE),"")</f>
        <v>0</v>
      </c>
      <c r="F184" s="13" t="str">
        <f t="shared" si="9"/>
        <v/>
      </c>
      <c r="G184" s="2">
        <v>401498.42349999998</v>
      </c>
      <c r="H184" s="2">
        <v>57473.375244000003</v>
      </c>
      <c r="I184" s="2">
        <f t="shared" si="10"/>
        <v>14.314720028782382</v>
      </c>
      <c r="J184" s="13">
        <f>IFERROR(VLOOKUP(A184,Jan19_PAME_Final!$U$2:$W$174,3,FALSE),"")</f>
        <v>9793.229867</v>
      </c>
      <c r="K184" s="13">
        <f t="shared" si="11"/>
        <v>17.039594117142745</v>
      </c>
    </row>
    <row r="185" spans="1:11" x14ac:dyDescent="0.25">
      <c r="A185" t="s">
        <v>192</v>
      </c>
      <c r="B185" s="2">
        <v>0</v>
      </c>
      <c r="C185" s="2">
        <f>IFERROR(VLOOKUP(A185,Jan19_Both_QC!$U$3:$W$246,2,FALSE),"")</f>
        <v>0</v>
      </c>
      <c r="D185" s="2" t="str">
        <f t="shared" si="8"/>
        <v/>
      </c>
      <c r="E185" s="13" t="str">
        <f>IFERROR(VLOOKUP(A185,Jan19_PAME_Final!$U$2:$W$174,2,FALSE),"")</f>
        <v/>
      </c>
      <c r="F185" s="13" t="str">
        <f t="shared" si="9"/>
        <v/>
      </c>
      <c r="G185" s="2">
        <v>6181.9870039999996</v>
      </c>
      <c r="H185" s="2">
        <v>516.76786300000003</v>
      </c>
      <c r="I185" s="2">
        <f t="shared" si="10"/>
        <v>8.3592518500221686</v>
      </c>
      <c r="J185" s="13" t="str">
        <f>IFERROR(VLOOKUP(A185,Jan19_PAME_Final!$U$2:$W$174,3,FALSE),"")</f>
        <v/>
      </c>
      <c r="K185" s="13" t="str">
        <f t="shared" si="11"/>
        <v/>
      </c>
    </row>
    <row r="186" spans="1:11" x14ac:dyDescent="0.25">
      <c r="A186" t="s">
        <v>193</v>
      </c>
      <c r="B186" s="2">
        <v>4795468</v>
      </c>
      <c r="C186" s="2">
        <f>IFERROR(VLOOKUP(A186,Jan19_Both_QC!$U$3:$W$246,2,FALSE),"")</f>
        <v>206.943116</v>
      </c>
      <c r="D186" s="2">
        <f t="shared" si="8"/>
        <v>4.3153893634573304E-3</v>
      </c>
      <c r="E186" s="13">
        <f>IFERROR(VLOOKUP(A186,Jan19_PAME_Final!$U$2:$W$174,2,FALSE),"")</f>
        <v>6.7008150000000004</v>
      </c>
      <c r="F186" s="13">
        <f t="shared" si="9"/>
        <v>3.237998503898047</v>
      </c>
      <c r="G186" s="2">
        <v>3780.0613410000001</v>
      </c>
      <c r="H186" s="2">
        <v>73.831953999999996</v>
      </c>
      <c r="I186" s="2">
        <f t="shared" si="10"/>
        <v>1.953194600288366</v>
      </c>
      <c r="J186" s="13">
        <f>IFERROR(VLOOKUP(A186,Jan19_PAME_Final!$U$2:$W$174,3,FALSE),"")</f>
        <v>8.8880610000000004</v>
      </c>
      <c r="K186" s="13">
        <f t="shared" si="11"/>
        <v>12.038230763877658</v>
      </c>
    </row>
    <row r="187" spans="1:11" x14ac:dyDescent="0.25">
      <c r="A187" t="s">
        <v>194</v>
      </c>
      <c r="B187" s="2">
        <v>31988</v>
      </c>
      <c r="C187" s="2">
        <f>IFERROR(VLOOKUP(A187,Jan19_Both_QC!$U$3:$W$246,2,FALSE),"")</f>
        <v>538.14257699999996</v>
      </c>
      <c r="D187" s="2">
        <f t="shared" si="8"/>
        <v>1.6823264255345753</v>
      </c>
      <c r="E187" s="13" t="str">
        <f>IFERROR(VLOOKUP(A187,Jan19_PAME_Final!$U$2:$W$174,2,FALSE),"")</f>
        <v/>
      </c>
      <c r="F187" s="13" t="str">
        <f t="shared" si="9"/>
        <v/>
      </c>
      <c r="G187" s="2">
        <v>11435.552739999999</v>
      </c>
      <c r="H187" s="2">
        <v>1512.8361950000001</v>
      </c>
      <c r="I187" s="2">
        <f t="shared" si="10"/>
        <v>13.229235432654743</v>
      </c>
      <c r="J187" s="13" t="str">
        <f>IFERROR(VLOOKUP(A187,Jan19_PAME_Final!$U$2:$W$174,3,FALSE),"")</f>
        <v/>
      </c>
      <c r="K187" s="13" t="str">
        <f t="shared" si="11"/>
        <v/>
      </c>
    </row>
    <row r="188" spans="1:11" x14ac:dyDescent="0.25">
      <c r="A188" t="s">
        <v>195</v>
      </c>
      <c r="B188" s="2">
        <v>316499</v>
      </c>
      <c r="C188" s="2">
        <f>IFERROR(VLOOKUP(A188,Jan19_Both_QC!$U$3:$W$246,2,FALSE),"")</f>
        <v>40.854526999999997</v>
      </c>
      <c r="D188" s="2">
        <f t="shared" si="8"/>
        <v>1.2908264165131642E-2</v>
      </c>
      <c r="E188" s="13">
        <f>IFERROR(VLOOKUP(A188,Jan19_PAME_Final!$U$2:$W$174,2,FALSE),"")</f>
        <v>0.88487000000000005</v>
      </c>
      <c r="F188" s="13">
        <f t="shared" si="9"/>
        <v>2.1659044051593113</v>
      </c>
      <c r="G188" s="2">
        <v>2536.304619</v>
      </c>
      <c r="H188" s="2">
        <v>1600.403333</v>
      </c>
      <c r="I188" s="2">
        <f t="shared" si="10"/>
        <v>63.099807531439112</v>
      </c>
      <c r="J188" s="13">
        <f>IFERROR(VLOOKUP(A188,Jan19_PAME_Final!$U$2:$W$174,3,FALSE),"")</f>
        <v>1064.4266359999999</v>
      </c>
      <c r="K188" s="13">
        <f t="shared" si="11"/>
        <v>66.509898726885481</v>
      </c>
    </row>
    <row r="189" spans="1:11" x14ac:dyDescent="0.25">
      <c r="A189" t="s">
        <v>196</v>
      </c>
      <c r="B189" s="2">
        <v>29726</v>
      </c>
      <c r="C189" s="2">
        <f>IFERROR(VLOOKUP(A189,Jan19_Both_QC!$U$3:$W$246,2,FALSE),"")</f>
        <v>6865.6049720000001</v>
      </c>
      <c r="D189" s="2">
        <f t="shared" si="8"/>
        <v>23.096296077507905</v>
      </c>
      <c r="E189" s="13">
        <f>IFERROR(VLOOKUP(A189,Jan19_PAME_Final!$U$2:$W$174,2,FALSE),"")</f>
        <v>693.90919699999995</v>
      </c>
      <c r="F189" s="13">
        <f t="shared" si="9"/>
        <v>10.107036449518581</v>
      </c>
      <c r="G189" s="2">
        <v>237452.87059999999</v>
      </c>
      <c r="H189" s="2">
        <v>58085.407459000002</v>
      </c>
      <c r="I189" s="2">
        <f t="shared" si="10"/>
        <v>24.461867869707703</v>
      </c>
      <c r="J189" s="13">
        <f>IFERROR(VLOOKUP(A189,Jan19_PAME_Final!$U$2:$W$174,3,FALSE),"")</f>
        <v>11756.172884</v>
      </c>
      <c r="K189" s="13">
        <f t="shared" si="11"/>
        <v>20.239460129978735</v>
      </c>
    </row>
    <row r="190" spans="1:11" x14ac:dyDescent="0.25">
      <c r="A190" t="s">
        <v>197</v>
      </c>
      <c r="B190" s="2">
        <v>7673314</v>
      </c>
      <c r="C190" s="2">
        <f>IFERROR(VLOOKUP(A190,Jan19_Both_QC!$U$3:$W$246,2,FALSE),"")</f>
        <v>228242.85922399999</v>
      </c>
      <c r="D190" s="2">
        <f t="shared" si="8"/>
        <v>2.974501750143419</v>
      </c>
      <c r="E190" s="13">
        <f>IFERROR(VLOOKUP(A190,Jan19_PAME_Final!$U$2:$W$174,2,FALSE),"")</f>
        <v>181483.215138</v>
      </c>
      <c r="F190" s="13">
        <f t="shared" si="9"/>
        <v>79.513206132723056</v>
      </c>
      <c r="G190" s="2">
        <v>16874835.52</v>
      </c>
      <c r="H190" s="2">
        <v>1641400.7414190001</v>
      </c>
      <c r="I190" s="2">
        <f t="shared" si="10"/>
        <v>9.7269140162795509</v>
      </c>
      <c r="J190" s="13">
        <f>IFERROR(VLOOKUP(A190,Jan19_PAME_Final!$U$2:$W$174,3,FALSE),"")</f>
        <v>614316.03072799998</v>
      </c>
      <c r="K190" s="13">
        <f t="shared" si="11"/>
        <v>37.426328332039155</v>
      </c>
    </row>
    <row r="191" spans="1:11" x14ac:dyDescent="0.25">
      <c r="A191" t="s">
        <v>198</v>
      </c>
      <c r="B191" s="2">
        <v>0</v>
      </c>
      <c r="C191" s="2">
        <f>IFERROR(VLOOKUP(A191,Jan19_Both_QC!$U$3:$W$246,2,FALSE),"")</f>
        <v>0</v>
      </c>
      <c r="D191" s="2" t="str">
        <f t="shared" si="8"/>
        <v/>
      </c>
      <c r="E191" s="13">
        <f>IFERROR(VLOOKUP(A191,Jan19_PAME_Final!$U$2:$W$174,2,FALSE),"")</f>
        <v>0</v>
      </c>
      <c r="F191" s="13" t="str">
        <f t="shared" si="9"/>
        <v/>
      </c>
      <c r="G191" s="2">
        <v>25452.130679999998</v>
      </c>
      <c r="H191" s="2">
        <v>2319.7298949999999</v>
      </c>
      <c r="I191" s="2">
        <f t="shared" si="10"/>
        <v>9.1140892059886269</v>
      </c>
      <c r="J191" s="13">
        <f>IFERROR(VLOOKUP(A191,Jan19_PAME_Final!$U$2:$W$174,3,FALSE),"")</f>
        <v>2216.0802130000002</v>
      </c>
      <c r="K191" s="13">
        <f t="shared" si="11"/>
        <v>95.531821087299491</v>
      </c>
    </row>
    <row r="192" spans="1:11" x14ac:dyDescent="0.25">
      <c r="A192" t="s">
        <v>199</v>
      </c>
      <c r="B192" s="2">
        <v>220338</v>
      </c>
      <c r="C192" s="2">
        <f>IFERROR(VLOOKUP(A192,Jan19_Both_QC!$U$3:$W$246,2,FALSE),"")</f>
        <v>5495.1699019999996</v>
      </c>
      <c r="D192" s="2">
        <f t="shared" si="8"/>
        <v>2.4939728517096462</v>
      </c>
      <c r="E192" s="13">
        <f>IFERROR(VLOOKUP(A192,Jan19_PAME_Final!$U$2:$W$174,2,FALSE),"")</f>
        <v>0</v>
      </c>
      <c r="F192" s="13">
        <f t="shared" si="9"/>
        <v>0</v>
      </c>
      <c r="G192" s="2">
        <v>1934058.3389999999</v>
      </c>
      <c r="H192" s="2">
        <v>92063.635783999998</v>
      </c>
      <c r="I192" s="2">
        <f t="shared" si="10"/>
        <v>4.7601271340967548</v>
      </c>
      <c r="J192" s="13">
        <f>IFERROR(VLOOKUP(A192,Jan19_PAME_Final!$U$2:$W$174,3,FALSE),"")</f>
        <v>17931.577479</v>
      </c>
      <c r="K192" s="13">
        <f t="shared" si="11"/>
        <v>19.477372717574532</v>
      </c>
    </row>
    <row r="193" spans="1:11" x14ac:dyDescent="0.25">
      <c r="A193" t="s">
        <v>200</v>
      </c>
      <c r="B193" s="2">
        <v>66786</v>
      </c>
      <c r="C193" s="2">
        <f>IFERROR(VLOOKUP(A193,Jan19_Both_QC!$U$3:$W$246,2,FALSE),"")</f>
        <v>10661.926754</v>
      </c>
      <c r="D193" s="2">
        <f t="shared" si="8"/>
        <v>15.964314008924028</v>
      </c>
      <c r="E193" s="13">
        <f>IFERROR(VLOOKUP(A193,Jan19_PAME_Final!$U$2:$W$174,2,FALSE),"")</f>
        <v>0</v>
      </c>
      <c r="F193" s="13">
        <f t="shared" si="9"/>
        <v>0</v>
      </c>
      <c r="G193" s="2">
        <v>1871251.8130000001</v>
      </c>
      <c r="H193" s="2">
        <v>42697.535510000002</v>
      </c>
      <c r="I193" s="2">
        <f t="shared" si="10"/>
        <v>2.2817632139817197</v>
      </c>
      <c r="J193" s="13">
        <f>IFERROR(VLOOKUP(A193,Jan19_PAME_Final!$U$2:$W$174,3,FALSE),"")</f>
        <v>15953.710587</v>
      </c>
      <c r="K193" s="13">
        <f t="shared" si="11"/>
        <v>37.364476418699979</v>
      </c>
    </row>
    <row r="194" spans="1:11" x14ac:dyDescent="0.25">
      <c r="A194" t="s">
        <v>201</v>
      </c>
      <c r="B194" s="2">
        <v>158426</v>
      </c>
      <c r="C194" s="2">
        <f>IFERROR(VLOOKUP(A194,Jan19_Both_QC!$U$3:$W$246,2,FALSE),"")</f>
        <v>1766.034803</v>
      </c>
      <c r="D194" s="2">
        <f t="shared" si="8"/>
        <v>1.1147379868203451</v>
      </c>
      <c r="E194" s="13">
        <f>IFERROR(VLOOKUP(A194,Jan19_PAME_Final!$U$2:$W$174,2,FALSE),"")</f>
        <v>1635.0285200000001</v>
      </c>
      <c r="F194" s="13">
        <f t="shared" si="9"/>
        <v>92.581896869899921</v>
      </c>
      <c r="G194" s="2">
        <v>197923.97229999999</v>
      </c>
      <c r="H194" s="2">
        <v>50179.217981000002</v>
      </c>
      <c r="I194" s="2">
        <f t="shared" si="10"/>
        <v>25.35277429908373</v>
      </c>
      <c r="J194" s="13">
        <f>IFERROR(VLOOKUP(A194,Jan19_PAME_Final!$U$2:$W$174,3,FALSE),"")</f>
        <v>11320.729257999999</v>
      </c>
      <c r="K194" s="13">
        <f t="shared" si="11"/>
        <v>22.560593236599484</v>
      </c>
    </row>
    <row r="195" spans="1:11" x14ac:dyDescent="0.25">
      <c r="A195" t="s">
        <v>202</v>
      </c>
      <c r="B195" s="2">
        <v>763</v>
      </c>
      <c r="C195" s="2">
        <f>IFERROR(VLOOKUP(A195,Jan19_Both_QC!$U$3:$W$246,2,FALSE),"")</f>
        <v>0.100552</v>
      </c>
      <c r="D195" s="2">
        <f t="shared" ref="D195:D246" si="12">IFERROR(C195/B195*100,"")</f>
        <v>1.3178505897771952E-2</v>
      </c>
      <c r="E195" s="13">
        <f>IFERROR(VLOOKUP(A195,Jan19_PAME_Final!$U$2:$W$174,2,FALSE),"")</f>
        <v>0</v>
      </c>
      <c r="F195" s="13">
        <f t="shared" ref="F195:F246" si="13">IFERROR(E195/C195*100,"")</f>
        <v>0</v>
      </c>
      <c r="G195" s="2">
        <v>604.64612799999998</v>
      </c>
      <c r="H195" s="2">
        <v>33.585431</v>
      </c>
      <c r="I195" s="2">
        <f t="shared" ref="I195:I246" si="14">IFERROR(H195/G195*100,"")</f>
        <v>5.5545598399995049</v>
      </c>
      <c r="J195" s="13">
        <f>IFERROR(VLOOKUP(A195,Jan19_PAME_Final!$U$2:$W$174,3,FALSE),"")</f>
        <v>32.273775999999998</v>
      </c>
      <c r="K195" s="13">
        <f t="shared" ref="K195:K246" si="15">IFERROR(J195/H195*100,"")</f>
        <v>96.094571482497869</v>
      </c>
    </row>
    <row r="196" spans="1:11" x14ac:dyDescent="0.25">
      <c r="A196" t="s">
        <v>203</v>
      </c>
      <c r="B196" s="2">
        <v>1445887</v>
      </c>
      <c r="C196" s="2">
        <f>IFERROR(VLOOKUP(A196,Jan19_Both_QC!$U$3:$W$246,2,FALSE),"")</f>
        <v>1065899.978928</v>
      </c>
      <c r="D196" s="2">
        <f t="shared" si="12"/>
        <v>73.719452414192816</v>
      </c>
      <c r="E196" s="13" t="str">
        <f>IFERROR(VLOOKUP(A196,Jan19_PAME_Final!$U$2:$W$174,2,FALSE),"")</f>
        <v/>
      </c>
      <c r="F196" s="13" t="str">
        <f t="shared" si="13"/>
        <v/>
      </c>
      <c r="G196" s="2">
        <v>3971.6926880000001</v>
      </c>
      <c r="H196" s="2">
        <v>3971.692689</v>
      </c>
      <c r="I196" s="2">
        <f t="shared" si="14"/>
        <v>100.00000002517817</v>
      </c>
      <c r="J196" s="13" t="str">
        <f>IFERROR(VLOOKUP(A196,Jan19_PAME_Final!$U$2:$W$174,3,FALSE),"")</f>
        <v/>
      </c>
      <c r="K196" s="13" t="str">
        <f t="shared" si="15"/>
        <v/>
      </c>
    </row>
    <row r="197" spans="1:11" x14ac:dyDescent="0.25">
      <c r="A197" t="s">
        <v>204</v>
      </c>
      <c r="B197" s="2">
        <v>1647745</v>
      </c>
      <c r="C197" s="2">
        <f>IFERROR(VLOOKUP(A197,Jan19_Both_QC!$U$3:$W$246,2,FALSE),"")</f>
        <v>453612.57915499998</v>
      </c>
      <c r="D197" s="2">
        <f t="shared" si="12"/>
        <v>27.529294833545237</v>
      </c>
      <c r="E197" s="13" t="str">
        <f>IFERROR(VLOOKUP(A197,Jan19_PAME_Final!$U$2:$W$174,2,FALSE),"")</f>
        <v/>
      </c>
      <c r="F197" s="13" t="str">
        <f t="shared" si="13"/>
        <v/>
      </c>
      <c r="G197" s="2">
        <v>434.34321399999999</v>
      </c>
      <c r="H197" s="2">
        <v>157.13780700000001</v>
      </c>
      <c r="I197" s="2">
        <f t="shared" si="14"/>
        <v>36.178257639360751</v>
      </c>
      <c r="J197" s="13" t="str">
        <f>IFERROR(VLOOKUP(A197,Jan19_PAME_Final!$U$2:$W$174,3,FALSE),"")</f>
        <v/>
      </c>
      <c r="K197" s="13" t="str">
        <f t="shared" si="15"/>
        <v/>
      </c>
    </row>
    <row r="198" spans="1:11" x14ac:dyDescent="0.25">
      <c r="A198" t="s">
        <v>205</v>
      </c>
      <c r="B198" s="2">
        <v>1081582</v>
      </c>
      <c r="C198" s="2">
        <f>IFERROR(VLOOKUP(A198,Jan19_Both_QC!$U$3:$W$246,2,FALSE),"")</f>
        <v>82726.385836999994</v>
      </c>
      <c r="D198" s="2">
        <f t="shared" si="12"/>
        <v>7.6486466894789285</v>
      </c>
      <c r="E198" s="13" t="str">
        <f>IFERROR(VLOOKUP(A198,Jan19_PAME_Final!$U$2:$W$174,2,FALSE),"")</f>
        <v/>
      </c>
      <c r="F198" s="13" t="str">
        <f t="shared" si="13"/>
        <v/>
      </c>
      <c r="G198" s="2">
        <v>61261.115519999999</v>
      </c>
      <c r="H198" s="2">
        <v>40091.874503999999</v>
      </c>
      <c r="I198" s="2">
        <f t="shared" si="14"/>
        <v>65.444244956511028</v>
      </c>
      <c r="J198" s="13" t="str">
        <f>IFERROR(VLOOKUP(A198,Jan19_PAME_Final!$U$2:$W$174,3,FALSE),"")</f>
        <v/>
      </c>
      <c r="K198" s="13" t="str">
        <f t="shared" si="15"/>
        <v/>
      </c>
    </row>
    <row r="199" spans="1:11" x14ac:dyDescent="0.25">
      <c r="A199" t="s">
        <v>206</v>
      </c>
      <c r="B199" s="2">
        <v>1609757</v>
      </c>
      <c r="C199" s="2">
        <f>IFERROR(VLOOKUP(A199,Jan19_Both_QC!$U$3:$W$246,2,FALSE),"")</f>
        <v>1900.4383319999999</v>
      </c>
      <c r="D199" s="2">
        <f t="shared" si="12"/>
        <v>0.11805746656172329</v>
      </c>
      <c r="E199" s="13">
        <f>IFERROR(VLOOKUP(A199,Jan19_PAME_Final!$U$2:$W$174,2,FALSE),"")</f>
        <v>519.26118699999995</v>
      </c>
      <c r="F199" s="13">
        <f t="shared" si="13"/>
        <v>27.323232659358926</v>
      </c>
      <c r="G199" s="2">
        <v>29191.645270000001</v>
      </c>
      <c r="H199" s="2">
        <v>645.21304499999997</v>
      </c>
      <c r="I199" s="2">
        <f t="shared" si="14"/>
        <v>2.2102661190634558</v>
      </c>
      <c r="J199" s="13">
        <f>IFERROR(VLOOKUP(A199,Jan19_PAME_Final!$U$2:$W$174,3,FALSE),"")</f>
        <v>308.937747</v>
      </c>
      <c r="K199" s="13">
        <f t="shared" si="15"/>
        <v>47.881509742258856</v>
      </c>
    </row>
    <row r="200" spans="1:11" x14ac:dyDescent="0.25">
      <c r="A200" t="s">
        <v>207</v>
      </c>
      <c r="B200" s="2">
        <v>160453</v>
      </c>
      <c r="C200" s="2">
        <f>IFERROR(VLOOKUP(A200,Jan19_Both_QC!$U$3:$W$246,2,FALSE),"")</f>
        <v>862.533186</v>
      </c>
      <c r="D200" s="2">
        <f t="shared" si="12"/>
        <v>0.53756127090175942</v>
      </c>
      <c r="E200" s="13">
        <f>IFERROR(VLOOKUP(A200,Jan19_PAME_Final!$U$2:$W$174,2,FALSE),"")</f>
        <v>122.95465900000001</v>
      </c>
      <c r="F200" s="13">
        <f t="shared" si="13"/>
        <v>14.255064152395407</v>
      </c>
      <c r="G200" s="2">
        <v>72709.028909999994</v>
      </c>
      <c r="H200" s="2">
        <v>6824.7018509999998</v>
      </c>
      <c r="I200" s="2">
        <f t="shared" si="14"/>
        <v>9.3863196267518418</v>
      </c>
      <c r="J200" s="13">
        <f>IFERROR(VLOOKUP(A200,Jan19_PAME_Final!$U$2:$W$174,3,FALSE),"")</f>
        <v>2637.0994690000002</v>
      </c>
      <c r="K200" s="13">
        <f t="shared" si="15"/>
        <v>38.640508062833476</v>
      </c>
    </row>
    <row r="201" spans="1:11" x14ac:dyDescent="0.25">
      <c r="A201" t="s">
        <v>208</v>
      </c>
      <c r="B201" s="2">
        <v>94238</v>
      </c>
      <c r="C201" s="2">
        <f>IFERROR(VLOOKUP(A201,Jan19_Both_QC!$U$3:$W$246,2,FALSE),"")</f>
        <v>664.79950599999995</v>
      </c>
      <c r="D201" s="2">
        <f t="shared" si="12"/>
        <v>0.70544738428234888</v>
      </c>
      <c r="E201" s="13">
        <f>IFERROR(VLOOKUP(A201,Jan19_PAME_Final!$U$2:$W$174,2,FALSE),"")</f>
        <v>206.77304799999999</v>
      </c>
      <c r="F201" s="13">
        <f t="shared" si="13"/>
        <v>31.103068840126362</v>
      </c>
      <c r="G201" s="2">
        <v>20573.304370000002</v>
      </c>
      <c r="H201" s="2">
        <v>1805.5721699999999</v>
      </c>
      <c r="I201" s="2">
        <f t="shared" si="14"/>
        <v>8.776286674846876</v>
      </c>
      <c r="J201" s="13">
        <f>IFERROR(VLOOKUP(A201,Jan19_PAME_Final!$U$2:$W$174,3,FALSE),"")</f>
        <v>84.110066000000003</v>
      </c>
      <c r="K201" s="13">
        <f t="shared" si="15"/>
        <v>4.6583607898652986</v>
      </c>
    </row>
    <row r="202" spans="1:11" x14ac:dyDescent="0.25">
      <c r="A202" t="s">
        <v>209</v>
      </c>
      <c r="B202" s="2">
        <v>12367</v>
      </c>
      <c r="C202" s="2">
        <f>IFERROR(VLOOKUP(A202,Jan19_Both_QC!$U$3:$W$246,2,FALSE),"")</f>
        <v>7.0218509999999998</v>
      </c>
      <c r="D202" s="2">
        <f t="shared" si="12"/>
        <v>5.6778935877739148E-2</v>
      </c>
      <c r="E202" s="13" t="str">
        <f>IFERROR(VLOOKUP(A202,Jan19_PAME_Final!$U$2:$W$174,2,FALSE),"")</f>
        <v/>
      </c>
      <c r="F202" s="13" t="str">
        <f t="shared" si="13"/>
        <v/>
      </c>
      <c r="G202" s="2">
        <v>237.58926700000001</v>
      </c>
      <c r="H202" s="2">
        <v>7.1631159999999996</v>
      </c>
      <c r="I202" s="2">
        <f t="shared" si="14"/>
        <v>3.0149156527344307</v>
      </c>
      <c r="J202" s="13" t="str">
        <f>IFERROR(VLOOKUP(A202,Jan19_PAME_Final!$U$2:$W$174,3,FALSE),"")</f>
        <v/>
      </c>
      <c r="K202" s="13" t="str">
        <f t="shared" si="15"/>
        <v/>
      </c>
    </row>
    <row r="203" spans="1:11" x14ac:dyDescent="0.25">
      <c r="A203" t="s">
        <v>210</v>
      </c>
      <c r="B203" s="2">
        <v>0</v>
      </c>
      <c r="C203" s="2">
        <f>IFERROR(VLOOKUP(A203,Jan19_Both_QC!$U$3:$W$246,2,FALSE),"")</f>
        <v>0</v>
      </c>
      <c r="D203" s="2" t="str">
        <f t="shared" si="12"/>
        <v/>
      </c>
      <c r="E203" s="13">
        <f>IFERROR(VLOOKUP(A203,Jan19_PAME_Final!$U$2:$W$174,2,FALSE),"")</f>
        <v>0</v>
      </c>
      <c r="F203" s="13" t="str">
        <f t="shared" si="13"/>
        <v/>
      </c>
      <c r="G203" s="2">
        <v>88509.115139999994</v>
      </c>
      <c r="H203" s="2">
        <v>5853.2027889999999</v>
      </c>
      <c r="I203" s="2">
        <f t="shared" si="14"/>
        <v>6.6131073389917532</v>
      </c>
      <c r="J203" s="13">
        <f>IFERROR(VLOOKUP(A203,Jan19_PAME_Final!$U$2:$W$174,3,FALSE),"")</f>
        <v>4074.584863</v>
      </c>
      <c r="K203" s="13">
        <f t="shared" si="15"/>
        <v>69.612911253603244</v>
      </c>
    </row>
    <row r="204" spans="1:11" x14ac:dyDescent="0.25">
      <c r="A204" t="s">
        <v>211</v>
      </c>
      <c r="B204" s="2">
        <v>0</v>
      </c>
      <c r="C204" s="2">
        <f>IFERROR(VLOOKUP(A204,Jan19_Both_QC!$U$3:$W$246,2,FALSE),"")</f>
        <v>0</v>
      </c>
      <c r="D204" s="2" t="str">
        <f t="shared" si="12"/>
        <v/>
      </c>
      <c r="E204" s="13">
        <f>IFERROR(VLOOKUP(A204,Jan19_PAME_Final!$U$2:$W$174,2,FALSE),"")</f>
        <v>0</v>
      </c>
      <c r="F204" s="13" t="str">
        <f t="shared" si="13"/>
        <v/>
      </c>
      <c r="G204" s="2">
        <v>633580.4791</v>
      </c>
      <c r="H204" s="2">
        <v>98214.485958000005</v>
      </c>
      <c r="I204" s="2">
        <f t="shared" si="14"/>
        <v>15.501501261136314</v>
      </c>
      <c r="J204" s="13">
        <f>IFERROR(VLOOKUP(A204,Jan19_PAME_Final!$U$2:$W$174,3,FALSE),"")</f>
        <v>59270.901546000001</v>
      </c>
      <c r="K204" s="13">
        <f t="shared" si="15"/>
        <v>60.348431260279</v>
      </c>
    </row>
    <row r="205" spans="1:11" x14ac:dyDescent="0.25">
      <c r="A205" t="s">
        <v>212</v>
      </c>
      <c r="B205" s="2">
        <v>131709</v>
      </c>
      <c r="C205" s="2">
        <f>IFERROR(VLOOKUP(A205,Jan19_Both_QC!$U$3:$W$246,2,FALSE),"")</f>
        <v>35.280222000000002</v>
      </c>
      <c r="D205" s="2">
        <f t="shared" si="12"/>
        <v>2.6786492950367859E-2</v>
      </c>
      <c r="E205" s="13" t="str">
        <f>IFERROR(VLOOKUP(A205,Jan19_PAME_Final!$U$2:$W$174,2,FALSE),"")</f>
        <v/>
      </c>
      <c r="F205" s="13" t="str">
        <f t="shared" si="13"/>
        <v/>
      </c>
      <c r="G205" s="2">
        <v>989.25988800000005</v>
      </c>
      <c r="H205" s="2">
        <v>289.41698100000002</v>
      </c>
      <c r="I205" s="2">
        <f t="shared" si="14"/>
        <v>29.255909848434086</v>
      </c>
      <c r="J205" s="13" t="str">
        <f>IFERROR(VLOOKUP(A205,Jan19_PAME_Final!$U$2:$W$174,3,FALSE),"")</f>
        <v/>
      </c>
      <c r="K205" s="13" t="str">
        <f t="shared" si="15"/>
        <v/>
      </c>
    </row>
    <row r="206" spans="1:11" x14ac:dyDescent="0.25">
      <c r="A206" t="s">
        <v>213</v>
      </c>
      <c r="B206" s="2">
        <v>128363</v>
      </c>
      <c r="C206" s="2">
        <f>IFERROR(VLOOKUP(A206,Jan19_Both_QC!$U$3:$W$246,2,FALSE),"")</f>
        <v>1980.9292089999999</v>
      </c>
      <c r="D206" s="2">
        <f t="shared" si="12"/>
        <v>1.5432244564243589</v>
      </c>
      <c r="E206" s="13">
        <f>IFERROR(VLOOKUP(A206,Jan19_PAME_Final!$U$2:$W$174,2,FALSE),"")</f>
        <v>1980.3333270000001</v>
      </c>
      <c r="F206" s="13">
        <f t="shared" si="13"/>
        <v>99.969919066401133</v>
      </c>
      <c r="G206" s="2">
        <v>147558.44880000001</v>
      </c>
      <c r="H206" s="2">
        <v>21425.691567000002</v>
      </c>
      <c r="I206" s="2">
        <f t="shared" si="14"/>
        <v>14.520138793299648</v>
      </c>
      <c r="J206" s="13">
        <f>IFERROR(VLOOKUP(A206,Jan19_PAME_Final!$U$2:$W$174,3,FALSE),"")</f>
        <v>20899.476057</v>
      </c>
      <c r="K206" s="13">
        <f t="shared" si="15"/>
        <v>97.543997549136378</v>
      </c>
    </row>
    <row r="207" spans="1:11" x14ac:dyDescent="0.25">
      <c r="A207" t="s">
        <v>214</v>
      </c>
      <c r="B207" s="2">
        <v>0</v>
      </c>
      <c r="C207" s="2">
        <f>IFERROR(VLOOKUP(A207,Jan19_Both_QC!$U$3:$W$246,2,FALSE),"")</f>
        <v>0</v>
      </c>
      <c r="D207" s="2" t="str">
        <f t="shared" si="12"/>
        <v/>
      </c>
      <c r="E207" s="13">
        <f>IFERROR(VLOOKUP(A207,Jan19_PAME_Final!$U$2:$W$174,2,FALSE),"")</f>
        <v>0</v>
      </c>
      <c r="F207" s="13" t="str">
        <f t="shared" si="13"/>
        <v/>
      </c>
      <c r="G207" s="2">
        <v>48941.217429999997</v>
      </c>
      <c r="H207" s="2">
        <v>18416.782412</v>
      </c>
      <c r="I207" s="2">
        <f t="shared" si="14"/>
        <v>37.630413338902514</v>
      </c>
      <c r="J207" s="13">
        <f>IFERROR(VLOOKUP(A207,Jan19_PAME_Final!$U$2:$W$174,3,FALSE),"")</f>
        <v>10893.157286</v>
      </c>
      <c r="K207" s="13">
        <f t="shared" si="15"/>
        <v>59.147993619679404</v>
      </c>
    </row>
    <row r="208" spans="1:11" x14ac:dyDescent="0.25">
      <c r="A208" t="s">
        <v>215</v>
      </c>
      <c r="B208" s="2">
        <v>186</v>
      </c>
      <c r="C208" s="2">
        <f>IFERROR(VLOOKUP(A208,Jan19_Both_QC!$U$3:$W$246,2,FALSE),"")</f>
        <v>396.99803100000003</v>
      </c>
      <c r="D208" s="2">
        <f t="shared" si="12"/>
        <v>213.43980161290324</v>
      </c>
      <c r="E208" s="13">
        <f>IFERROR(VLOOKUP(A208,Jan19_PAME_Final!$U$2:$W$174,2,FALSE),"")</f>
        <v>0.40568100000000001</v>
      </c>
      <c r="F208" s="13">
        <f t="shared" si="13"/>
        <v>0.1021871566914648</v>
      </c>
      <c r="G208" s="2">
        <v>20308.546920000001</v>
      </c>
      <c r="H208" s="2">
        <v>10890.044083000001</v>
      </c>
      <c r="I208" s="2">
        <f t="shared" si="14"/>
        <v>53.622960450584522</v>
      </c>
      <c r="J208" s="13">
        <f>IFERROR(VLOOKUP(A208,Jan19_PAME_Final!$U$2:$W$174,3,FALSE),"")</f>
        <v>2453.8152409999998</v>
      </c>
      <c r="K208" s="13">
        <f t="shared" si="15"/>
        <v>22.532647455766959</v>
      </c>
    </row>
    <row r="209" spans="1:11" x14ac:dyDescent="0.25">
      <c r="A209" t="s">
        <v>216</v>
      </c>
      <c r="B209" s="2">
        <v>154980</v>
      </c>
      <c r="C209" s="2">
        <f>IFERROR(VLOOKUP(A209,Jan19_Both_QC!$U$3:$W$246,2,FALSE),"")</f>
        <v>23604.810262999999</v>
      </c>
      <c r="D209" s="2">
        <f t="shared" si="12"/>
        <v>15.230875121305976</v>
      </c>
      <c r="E209" s="13">
        <f>IFERROR(VLOOKUP(A209,Jan19_PAME_Final!$U$2:$W$174,2,FALSE),"")</f>
        <v>1079.9421709999999</v>
      </c>
      <c r="F209" s="13">
        <f t="shared" si="13"/>
        <v>4.5750936312027237</v>
      </c>
      <c r="G209" s="2">
        <v>449390.17609999998</v>
      </c>
      <c r="H209" s="2">
        <v>66878.359381000002</v>
      </c>
      <c r="I209" s="2">
        <f t="shared" si="14"/>
        <v>14.882025228365913</v>
      </c>
      <c r="J209" s="13">
        <f>IFERROR(VLOOKUP(A209,Jan19_PAME_Final!$U$2:$W$174,3,FALSE),"")</f>
        <v>10548.052253000002</v>
      </c>
      <c r="K209" s="13">
        <f t="shared" si="15"/>
        <v>15.771996129433582</v>
      </c>
    </row>
    <row r="210" spans="1:11" x14ac:dyDescent="0.25">
      <c r="A210" t="s">
        <v>217</v>
      </c>
      <c r="B210" s="2">
        <v>0</v>
      </c>
      <c r="C210" s="2">
        <f>IFERROR(VLOOKUP(A210,Jan19_Both_QC!$U$3:$W$246,2,FALSE),"")</f>
        <v>0</v>
      </c>
      <c r="D210" s="2" t="str">
        <f t="shared" si="12"/>
        <v/>
      </c>
      <c r="E210" s="13" t="str">
        <f>IFERROR(VLOOKUP(A210,Jan19_PAME_Final!$U$2:$W$174,2,FALSE),"")</f>
        <v/>
      </c>
      <c r="F210" s="13" t="str">
        <f t="shared" si="13"/>
        <v/>
      </c>
      <c r="G210" s="2">
        <v>17335.866999999998</v>
      </c>
      <c r="H210" s="2">
        <v>733.82867299999998</v>
      </c>
      <c r="I210" s="2">
        <f t="shared" si="14"/>
        <v>4.2330082077810127</v>
      </c>
      <c r="J210" s="13" t="str">
        <f>IFERROR(VLOOKUP(A210,Jan19_PAME_Final!$U$2:$W$174,3,FALSE),"")</f>
        <v/>
      </c>
      <c r="K210" s="13" t="str">
        <f t="shared" si="15"/>
        <v/>
      </c>
    </row>
    <row r="211" spans="1:11" x14ac:dyDescent="0.25">
      <c r="A211" t="s">
        <v>218</v>
      </c>
      <c r="B211" s="2">
        <v>498</v>
      </c>
      <c r="C211" s="2">
        <f>IFERROR(VLOOKUP(A211,Jan19_Both_QC!$U$3:$W$246,2,FALSE),"")</f>
        <v>43.281230999999998</v>
      </c>
      <c r="D211" s="2">
        <f t="shared" si="12"/>
        <v>8.6910102409638554</v>
      </c>
      <c r="E211" s="13" t="str">
        <f>IFERROR(VLOOKUP(A211,Jan19_PAME_Final!$U$2:$W$174,2,FALSE),"")</f>
        <v/>
      </c>
      <c r="F211" s="13" t="str">
        <f t="shared" si="13"/>
        <v/>
      </c>
      <c r="G211" s="2">
        <v>36.455424000000001</v>
      </c>
      <c r="H211" s="2">
        <v>1.36E-4</v>
      </c>
      <c r="I211" s="2">
        <f t="shared" si="14"/>
        <v>3.7305834105783546E-4</v>
      </c>
      <c r="J211" s="13" t="str">
        <f>IFERROR(VLOOKUP(A211,Jan19_PAME_Final!$U$2:$W$174,3,FALSE),"")</f>
        <v/>
      </c>
      <c r="K211" s="13" t="str">
        <f t="shared" si="15"/>
        <v/>
      </c>
    </row>
    <row r="212" spans="1:11" x14ac:dyDescent="0.25">
      <c r="A212" t="s">
        <v>219</v>
      </c>
      <c r="B212" s="2">
        <v>1340839</v>
      </c>
      <c r="C212" s="2">
        <f>IFERROR(VLOOKUP(A212,Jan19_Both_QC!$U$3:$W$246,2,FALSE),"")</f>
        <v>484.080127</v>
      </c>
      <c r="D212" s="2">
        <f t="shared" si="12"/>
        <v>3.6102777962156531E-2</v>
      </c>
      <c r="E212" s="13">
        <f>IFERROR(VLOOKUP(A212,Jan19_PAME_Final!$U$2:$W$174,2,FALSE),"")</f>
        <v>427.77003200000001</v>
      </c>
      <c r="F212" s="13">
        <f t="shared" si="13"/>
        <v>88.367608612860906</v>
      </c>
      <c r="G212" s="2">
        <v>486.864575</v>
      </c>
      <c r="H212" s="2">
        <v>204.94099800000001</v>
      </c>
      <c r="I212" s="2">
        <f t="shared" si="14"/>
        <v>42.094045967505437</v>
      </c>
      <c r="J212" s="13">
        <f>IFERROR(VLOOKUP(A212,Jan19_PAME_Final!$U$2:$W$174,3,FALSE),"")</f>
        <v>170.90151499999999</v>
      </c>
      <c r="K212" s="13">
        <f t="shared" si="15"/>
        <v>83.390593716148473</v>
      </c>
    </row>
    <row r="213" spans="1:11" x14ac:dyDescent="0.25">
      <c r="A213" t="s">
        <v>220</v>
      </c>
      <c r="B213" s="2">
        <v>10204</v>
      </c>
      <c r="C213" s="2">
        <f>IFERROR(VLOOKUP(A213,Jan19_Both_QC!$U$3:$W$246,2,FALSE),"")</f>
        <v>25.201794</v>
      </c>
      <c r="D213" s="2">
        <f t="shared" si="12"/>
        <v>0.24697955703645627</v>
      </c>
      <c r="E213" s="13">
        <f>IFERROR(VLOOKUP(A213,Jan19_PAME_Final!$U$2:$W$174,2,FALSE),"")</f>
        <v>0</v>
      </c>
      <c r="F213" s="13">
        <f t="shared" si="13"/>
        <v>0</v>
      </c>
      <c r="G213" s="2">
        <v>188612.6151</v>
      </c>
      <c r="H213" s="2">
        <v>1292.5675570000001</v>
      </c>
      <c r="I213" s="2">
        <f t="shared" si="14"/>
        <v>0.68530281302483254</v>
      </c>
      <c r="J213" s="13">
        <f>IFERROR(VLOOKUP(A213,Jan19_PAME_Final!$U$2:$W$174,3,FALSE),"")</f>
        <v>110.229277</v>
      </c>
      <c r="K213" s="13">
        <f t="shared" si="15"/>
        <v>8.5279315888012803</v>
      </c>
    </row>
    <row r="214" spans="1:11" x14ac:dyDescent="0.25">
      <c r="A214" t="s">
        <v>221</v>
      </c>
      <c r="B214" s="2">
        <v>154242</v>
      </c>
      <c r="C214" s="2">
        <f>IFERROR(VLOOKUP(A214,Jan19_Both_QC!$U$3:$W$246,2,FALSE),"")</f>
        <v>149.80389500000001</v>
      </c>
      <c r="D214" s="2">
        <f t="shared" si="12"/>
        <v>9.7122635209605693E-2</v>
      </c>
      <c r="E214" s="13" t="str">
        <f>IFERROR(VLOOKUP(A214,Jan19_PAME_Final!$U$2:$W$174,2,FALSE),"")</f>
        <v/>
      </c>
      <c r="F214" s="13" t="str">
        <f t="shared" si="13"/>
        <v/>
      </c>
      <c r="G214" s="2">
        <v>1018.174578</v>
      </c>
      <c r="H214" s="2">
        <v>451.73784699999999</v>
      </c>
      <c r="I214" s="2">
        <f t="shared" si="14"/>
        <v>44.367425465223114</v>
      </c>
      <c r="J214" s="13" t="str">
        <f>IFERROR(VLOOKUP(A214,Jan19_PAME_Final!$U$2:$W$174,3,FALSE),"")</f>
        <v/>
      </c>
      <c r="K214" s="13" t="str">
        <f t="shared" si="15"/>
        <v/>
      </c>
    </row>
    <row r="215" spans="1:11" x14ac:dyDescent="0.25">
      <c r="A215" t="s">
        <v>222</v>
      </c>
      <c r="B215" s="2">
        <v>0</v>
      </c>
      <c r="C215" s="2">
        <f>IFERROR(VLOOKUP(A215,Jan19_Both_QC!$U$3:$W$246,2,FALSE),"")</f>
        <v>0</v>
      </c>
      <c r="D215" s="2" t="str">
        <f t="shared" si="12"/>
        <v/>
      </c>
      <c r="E215" s="13">
        <f>IFERROR(VLOOKUP(A215,Jan19_PAME_Final!$U$2:$W$174,2,FALSE),"")</f>
        <v>0</v>
      </c>
      <c r="F215" s="13" t="str">
        <f t="shared" si="13"/>
        <v/>
      </c>
      <c r="G215" s="2">
        <v>1276585.969</v>
      </c>
      <c r="H215" s="2">
        <v>259841.87086299999</v>
      </c>
      <c r="I215" s="2">
        <f t="shared" si="14"/>
        <v>20.35443575073478</v>
      </c>
      <c r="J215" s="13">
        <f>IFERROR(VLOOKUP(A215,Jan19_PAME_Final!$U$2:$W$174,3,FALSE),"")</f>
        <v>148803.04345900001</v>
      </c>
      <c r="K215" s="13">
        <f t="shared" si="15"/>
        <v>57.266768810118172</v>
      </c>
    </row>
    <row r="216" spans="1:11" x14ac:dyDescent="0.25">
      <c r="A216" t="s">
        <v>223</v>
      </c>
      <c r="B216" s="2">
        <v>15521</v>
      </c>
      <c r="C216" s="2">
        <f>IFERROR(VLOOKUP(A216,Jan19_Both_QC!$U$3:$W$246,2,FALSE),"")</f>
        <v>30.987413</v>
      </c>
      <c r="D216" s="2">
        <f t="shared" si="12"/>
        <v>0.19964830230010952</v>
      </c>
      <c r="E216" s="13">
        <f>IFERROR(VLOOKUP(A216,Jan19_PAME_Final!$U$2:$W$174,2,FALSE),"")</f>
        <v>0</v>
      </c>
      <c r="F216" s="13">
        <f t="shared" si="13"/>
        <v>0</v>
      </c>
      <c r="G216" s="2">
        <v>57480.648000000001</v>
      </c>
      <c r="H216" s="2">
        <v>15876.869291999999</v>
      </c>
      <c r="I216" s="2">
        <f t="shared" si="14"/>
        <v>27.621242704153232</v>
      </c>
      <c r="J216" s="13">
        <f>IFERROR(VLOOKUP(A216,Jan19_PAME_Final!$U$2:$W$174,3,FALSE),"")</f>
        <v>3778.4792910000001</v>
      </c>
      <c r="K216" s="13">
        <f t="shared" si="15"/>
        <v>23.79864204653931</v>
      </c>
    </row>
    <row r="217" spans="1:11" x14ac:dyDescent="0.25">
      <c r="A217" t="s">
        <v>224</v>
      </c>
      <c r="B217" s="2">
        <v>306891</v>
      </c>
      <c r="C217" s="2">
        <f>IFERROR(VLOOKUP(A217,Jan19_Both_QC!$U$3:$W$246,2,FALSE),"")</f>
        <v>5773.7986000000001</v>
      </c>
      <c r="D217" s="2">
        <f t="shared" si="12"/>
        <v>1.8813841396456723</v>
      </c>
      <c r="E217" s="13">
        <f>IFERROR(VLOOKUP(A217,Jan19_PAME_Final!$U$2:$W$174,2,FALSE),"")</f>
        <v>0</v>
      </c>
      <c r="F217" s="13">
        <f t="shared" si="13"/>
        <v>0</v>
      </c>
      <c r="G217" s="2">
        <v>517786.61249999999</v>
      </c>
      <c r="H217" s="2">
        <v>97391.375008999996</v>
      </c>
      <c r="I217" s="2">
        <f t="shared" si="14"/>
        <v>18.80917209094509</v>
      </c>
      <c r="J217" s="13">
        <f>IFERROR(VLOOKUP(A217,Jan19_PAME_Final!$U$2:$W$174,3,FALSE),"")</f>
        <v>39157.93662</v>
      </c>
      <c r="K217" s="13">
        <f t="shared" si="15"/>
        <v>40.206780750740393</v>
      </c>
    </row>
    <row r="218" spans="1:11" x14ac:dyDescent="0.25">
      <c r="A218" t="s">
        <v>225</v>
      </c>
      <c r="B218" s="2">
        <v>0</v>
      </c>
      <c r="C218" s="2">
        <f>IFERROR(VLOOKUP(A218,Jan19_Both_QC!$U$3:$W$246,2,FALSE),"")</f>
        <v>0</v>
      </c>
      <c r="D218" s="2" t="str">
        <f t="shared" si="12"/>
        <v/>
      </c>
      <c r="E218" s="13">
        <f>IFERROR(VLOOKUP(A218,Jan19_PAME_Final!$U$2:$W$174,2,FALSE),"")</f>
        <v>0</v>
      </c>
      <c r="F218" s="13" t="str">
        <f t="shared" si="13"/>
        <v/>
      </c>
      <c r="G218" s="2">
        <v>142244.21780000001</v>
      </c>
      <c r="H218" s="2">
        <v>31690.107200999999</v>
      </c>
      <c r="I218" s="2">
        <f t="shared" si="14"/>
        <v>22.278661088043183</v>
      </c>
      <c r="J218" s="13">
        <f>IFERROR(VLOOKUP(A218,Jan19_PAME_Final!$U$2:$W$174,3,FALSE),"")</f>
        <v>26003.312634000002</v>
      </c>
      <c r="K218" s="13">
        <f t="shared" si="15"/>
        <v>82.054984759342986</v>
      </c>
    </row>
    <row r="219" spans="1:11" x14ac:dyDescent="0.25">
      <c r="A219" t="s">
        <v>226</v>
      </c>
      <c r="B219" s="2">
        <v>321243</v>
      </c>
      <c r="C219" s="2">
        <f>IFERROR(VLOOKUP(A219,Jan19_Both_QC!$U$3:$W$246,2,FALSE),"")</f>
        <v>9.5106359999999999</v>
      </c>
      <c r="D219" s="2">
        <f t="shared" si="12"/>
        <v>2.9605737712572727E-3</v>
      </c>
      <c r="E219" s="13" t="str">
        <f>IFERROR(VLOOKUP(A219,Jan19_PAME_Final!$U$2:$W$174,2,FALSE),"")</f>
        <v/>
      </c>
      <c r="F219" s="13" t="str">
        <f t="shared" si="13"/>
        <v/>
      </c>
      <c r="G219" s="2">
        <v>15.181307</v>
      </c>
      <c r="H219" s="2">
        <v>0.99831300000000001</v>
      </c>
      <c r="I219" s="2">
        <f t="shared" si="14"/>
        <v>6.5759357873469</v>
      </c>
      <c r="J219" s="13" t="str">
        <f>IFERROR(VLOOKUP(A219,Jan19_PAME_Final!$U$2:$W$174,3,FALSE),"")</f>
        <v/>
      </c>
      <c r="K219" s="13" t="str">
        <f t="shared" si="15"/>
        <v/>
      </c>
    </row>
    <row r="220" spans="1:11" x14ac:dyDescent="0.25">
      <c r="A220" t="s">
        <v>227</v>
      </c>
      <c r="B220" s="2">
        <v>77885</v>
      </c>
      <c r="C220" s="2">
        <f>IFERROR(VLOOKUP(A220,Jan19_Both_QC!$U$3:$W$246,2,FALSE),"")</f>
        <v>2331.6876390000002</v>
      </c>
      <c r="D220" s="2">
        <f t="shared" si="12"/>
        <v>2.9937569994222253</v>
      </c>
      <c r="E220" s="13">
        <f>IFERROR(VLOOKUP(A220,Jan19_PAME_Final!$U$2:$W$174,2,FALSE),"")</f>
        <v>1956.8027050000001</v>
      </c>
      <c r="F220" s="13">
        <f t="shared" si="13"/>
        <v>83.922163169300916</v>
      </c>
      <c r="G220" s="2">
        <v>472137.54369999998</v>
      </c>
      <c r="H220" s="2">
        <v>15336.265593</v>
      </c>
      <c r="I220" s="2">
        <f t="shared" si="14"/>
        <v>3.2482622484995152</v>
      </c>
      <c r="J220" s="13">
        <f>IFERROR(VLOOKUP(A220,Jan19_PAME_Final!$U$2:$W$174,3,FALSE),"")</f>
        <v>8680.1415589999997</v>
      </c>
      <c r="K220" s="13">
        <f t="shared" si="15"/>
        <v>56.598795230580222</v>
      </c>
    </row>
    <row r="221" spans="1:11" x14ac:dyDescent="0.25">
      <c r="A221" t="s">
        <v>228</v>
      </c>
      <c r="B221" s="2">
        <v>42501</v>
      </c>
      <c r="C221" s="2">
        <f>IFERROR(VLOOKUP(A221,Jan19_Both_QC!$U$3:$W$246,2,FALSE),"")</f>
        <v>584.111268</v>
      </c>
      <c r="D221" s="2">
        <f t="shared" si="12"/>
        <v>1.3743471165384344</v>
      </c>
      <c r="E221" s="13" t="str">
        <f>IFERROR(VLOOKUP(A221,Jan19_PAME_Final!$U$2:$W$174,2,FALSE),"")</f>
        <v/>
      </c>
      <c r="F221" s="13" t="str">
        <f t="shared" si="13"/>
        <v/>
      </c>
      <c r="G221" s="2">
        <v>15006.53549</v>
      </c>
      <c r="H221" s="2">
        <v>1959.473342</v>
      </c>
      <c r="I221" s="2">
        <f t="shared" si="14"/>
        <v>13.057466483891281</v>
      </c>
      <c r="J221" s="13" t="str">
        <f>IFERROR(VLOOKUP(A221,Jan19_PAME_Final!$U$2:$W$174,3,FALSE),"")</f>
        <v/>
      </c>
      <c r="K221" s="13" t="str">
        <f t="shared" si="15"/>
        <v/>
      </c>
    </row>
    <row r="222" spans="1:11" x14ac:dyDescent="0.25">
      <c r="A222" t="s">
        <v>229</v>
      </c>
      <c r="B222" s="2">
        <v>668055</v>
      </c>
      <c r="C222" s="2">
        <f>IFERROR(VLOOKUP(A222,Jan19_Both_QC!$U$3:$W$246,2,FALSE),"")</f>
        <v>10055.159911000001</v>
      </c>
      <c r="D222" s="2">
        <f t="shared" si="12"/>
        <v>1.5051395335713378</v>
      </c>
      <c r="E222" s="13">
        <f>IFERROR(VLOOKUP(A222,Jan19_PAME_Final!$U$2:$W$174,2,FALSE),"")</f>
        <v>8.0978080000000006</v>
      </c>
      <c r="F222" s="13">
        <f t="shared" si="13"/>
        <v>8.0533855967236043E-2</v>
      </c>
      <c r="G222" s="2">
        <v>766.50226499999997</v>
      </c>
      <c r="H222" s="2">
        <v>121.971898</v>
      </c>
      <c r="I222" s="2">
        <f t="shared" si="14"/>
        <v>15.912790290319625</v>
      </c>
      <c r="J222" s="13">
        <f>IFERROR(VLOOKUP(A222,Jan19_PAME_Final!$U$2:$W$174,3,FALSE),"")</f>
        <v>42.045119</v>
      </c>
      <c r="K222" s="13">
        <f t="shared" si="15"/>
        <v>34.471152527281326</v>
      </c>
    </row>
    <row r="223" spans="1:11" x14ac:dyDescent="0.25">
      <c r="A223" t="s">
        <v>230</v>
      </c>
      <c r="B223" s="2">
        <v>75798</v>
      </c>
      <c r="C223" s="2">
        <f>IFERROR(VLOOKUP(A223,Jan19_Both_QC!$U$3:$W$246,2,FALSE),"")</f>
        <v>37.072083999999997</v>
      </c>
      <c r="D223" s="2">
        <f t="shared" si="12"/>
        <v>4.8909053009314231E-2</v>
      </c>
      <c r="E223" s="13" t="str">
        <f>IFERROR(VLOOKUP(A223,Jan19_PAME_Final!$U$2:$W$174,2,FALSE),"")</f>
        <v/>
      </c>
      <c r="F223" s="13" t="str">
        <f t="shared" si="13"/>
        <v/>
      </c>
      <c r="G223" s="2">
        <v>5213.1020959999996</v>
      </c>
      <c r="H223" s="2">
        <v>1594.8348739999999</v>
      </c>
      <c r="I223" s="2">
        <f t="shared" si="14"/>
        <v>30.592818721576791</v>
      </c>
      <c r="J223" s="13" t="str">
        <f>IFERROR(VLOOKUP(A223,Jan19_PAME_Final!$U$2:$W$174,3,FALSE),"")</f>
        <v/>
      </c>
      <c r="K223" s="13" t="str">
        <f t="shared" si="15"/>
        <v/>
      </c>
    </row>
    <row r="224" spans="1:11" x14ac:dyDescent="0.25">
      <c r="A224" t="s">
        <v>231</v>
      </c>
      <c r="B224" s="2">
        <v>100661</v>
      </c>
      <c r="C224" s="2">
        <f>IFERROR(VLOOKUP(A224,Jan19_Both_QC!$U$3:$W$246,2,FALSE),"")</f>
        <v>1042.360899</v>
      </c>
      <c r="D224" s="2">
        <f t="shared" si="12"/>
        <v>1.0355161373322339</v>
      </c>
      <c r="E224" s="13">
        <f>IFERROR(VLOOKUP(A224,Jan19_PAME_Final!$U$2:$W$174,2,FALSE),"")</f>
        <v>225.01518300000001</v>
      </c>
      <c r="F224" s="13">
        <f t="shared" si="13"/>
        <v>21.58707058331435</v>
      </c>
      <c r="G224" s="2">
        <v>155230.83910000001</v>
      </c>
      <c r="H224" s="2">
        <v>12286.017723999999</v>
      </c>
      <c r="I224" s="2">
        <f t="shared" si="14"/>
        <v>7.9146758435579434</v>
      </c>
      <c r="J224" s="13">
        <f>IFERROR(VLOOKUP(A224,Jan19_PAME_Final!$U$2:$W$174,3,FALSE),"")</f>
        <v>440.64282900000001</v>
      </c>
      <c r="K224" s="13">
        <f t="shared" si="15"/>
        <v>3.5865390958962289</v>
      </c>
    </row>
    <row r="225" spans="1:11" x14ac:dyDescent="0.25">
      <c r="A225" t="s">
        <v>232</v>
      </c>
      <c r="B225" s="2">
        <v>255926</v>
      </c>
      <c r="C225" s="2">
        <f>IFERROR(VLOOKUP(A225,Jan19_Both_QC!$U$3:$W$246,2,FALSE),"")</f>
        <v>270.18271299999998</v>
      </c>
      <c r="D225" s="2">
        <f t="shared" si="12"/>
        <v>0.10557063877839688</v>
      </c>
      <c r="E225" s="13">
        <f>IFERROR(VLOOKUP(A225,Jan19_PAME_Final!$U$2:$W$174,2,FALSE),"")</f>
        <v>128.252747</v>
      </c>
      <c r="F225" s="13">
        <f t="shared" si="13"/>
        <v>47.468894503254177</v>
      </c>
      <c r="G225" s="2">
        <v>782238.87419999996</v>
      </c>
      <c r="H225" s="2">
        <v>1709.1031809999999</v>
      </c>
      <c r="I225" s="2">
        <f t="shared" si="14"/>
        <v>0.21848865319406546</v>
      </c>
      <c r="J225" s="13">
        <f>IFERROR(VLOOKUP(A225,Jan19_PAME_Final!$U$2:$W$174,3,FALSE),"")</f>
        <v>798.75015599999995</v>
      </c>
      <c r="K225" s="13">
        <f t="shared" si="15"/>
        <v>46.735045893054242</v>
      </c>
    </row>
    <row r="226" spans="1:11" x14ac:dyDescent="0.25">
      <c r="A226" t="s">
        <v>233</v>
      </c>
      <c r="B226" s="2">
        <v>731900</v>
      </c>
      <c r="C226" s="2">
        <f>IFERROR(VLOOKUP(A226,Jan19_Both_QC!$U$3:$W$246,2,FALSE),"")</f>
        <v>62.087408000000003</v>
      </c>
      <c r="D226" s="2">
        <f t="shared" si="12"/>
        <v>8.4830452247574815E-3</v>
      </c>
      <c r="E226" s="13" t="str">
        <f>IFERROR(VLOOKUP(A226,Jan19_PAME_Final!$U$2:$W$174,2,FALSE),"")</f>
        <v/>
      </c>
      <c r="F226" s="13" t="str">
        <f t="shared" si="13"/>
        <v/>
      </c>
      <c r="G226" s="2">
        <v>41.785977000000003</v>
      </c>
      <c r="H226" s="2">
        <v>0.81563799999999997</v>
      </c>
      <c r="I226" s="2">
        <f t="shared" si="14"/>
        <v>1.9519419158250146</v>
      </c>
      <c r="J226" s="13" t="str">
        <f>IFERROR(VLOOKUP(A226,Jan19_PAME_Final!$U$2:$W$174,3,FALSE),"")</f>
        <v/>
      </c>
      <c r="K226" s="13" t="str">
        <f t="shared" si="15"/>
        <v/>
      </c>
    </row>
    <row r="227" spans="1:11" x14ac:dyDescent="0.25">
      <c r="A227" t="s">
        <v>234</v>
      </c>
      <c r="B227" s="2">
        <v>342997</v>
      </c>
      <c r="C227" s="2">
        <f>IFERROR(VLOOKUP(A227,Jan19_Both_QC!$U$3:$W$246,2,FALSE),"")</f>
        <v>3846.4854489999998</v>
      </c>
      <c r="D227" s="2">
        <f t="shared" si="12"/>
        <v>1.1214341376163639</v>
      </c>
      <c r="E227" s="13" t="str">
        <f>IFERROR(VLOOKUP(A227,Jan19_PAME_Final!$U$2:$W$174,2,FALSE),"")</f>
        <v/>
      </c>
      <c r="F227" s="13" t="str">
        <f t="shared" si="13"/>
        <v/>
      </c>
      <c r="G227" s="2">
        <v>36245.331189999997</v>
      </c>
      <c r="H227" s="2">
        <v>7145.8811109999997</v>
      </c>
      <c r="I227" s="2">
        <f t="shared" si="14"/>
        <v>19.715314707819616</v>
      </c>
      <c r="J227" s="13" t="str">
        <f>IFERROR(VLOOKUP(A227,Jan19_PAME_Final!$U$2:$W$174,3,FALSE),"")</f>
        <v/>
      </c>
      <c r="K227" s="13" t="str">
        <f t="shared" si="15"/>
        <v/>
      </c>
    </row>
    <row r="228" spans="1:11" x14ac:dyDescent="0.25">
      <c r="A228" t="s">
        <v>235</v>
      </c>
      <c r="B228" s="2">
        <v>243130</v>
      </c>
      <c r="C228" s="2">
        <f>IFERROR(VLOOKUP(A228,Jan19_Both_QC!$U$3:$W$246,2,FALSE),"")</f>
        <v>7329.1840860000002</v>
      </c>
      <c r="D228" s="2">
        <f t="shared" si="12"/>
        <v>3.0145124361452722</v>
      </c>
      <c r="E228" s="13">
        <f>IFERROR(VLOOKUP(A228,Jan19_PAME_Final!$U$2:$W$174,2,FALSE),"")</f>
        <v>4069.6453660000002</v>
      </c>
      <c r="F228" s="13">
        <f t="shared" si="13"/>
        <v>55.526581379961804</v>
      </c>
      <c r="G228" s="2">
        <v>947252.69079999998</v>
      </c>
      <c r="H228" s="2">
        <v>361593.89897099999</v>
      </c>
      <c r="I228" s="2">
        <f t="shared" si="14"/>
        <v>38.172908082806998</v>
      </c>
      <c r="J228" s="13">
        <f>IFERROR(VLOOKUP(A228,Jan19_PAME_Final!$U$2:$W$174,3,FALSE),"")</f>
        <v>118704.109946</v>
      </c>
      <c r="K228" s="13">
        <f t="shared" si="15"/>
        <v>32.828017918388639</v>
      </c>
    </row>
    <row r="229" spans="1:11" x14ac:dyDescent="0.25">
      <c r="A229" t="s">
        <v>236</v>
      </c>
      <c r="B229" s="2">
        <v>0</v>
      </c>
      <c r="C229" s="2">
        <f>IFERROR(VLOOKUP(A229,Jan19_Both_QC!$U$3:$W$246,2,FALSE),"")</f>
        <v>0</v>
      </c>
      <c r="D229" s="2" t="str">
        <f t="shared" si="12"/>
        <v/>
      </c>
      <c r="E229" s="13">
        <f>IFERROR(VLOOKUP(A229,Jan19_PAME_Final!$U$2:$W$174,2,FALSE),"")</f>
        <v>0</v>
      </c>
      <c r="F229" s="13" t="str">
        <f t="shared" si="13"/>
        <v/>
      </c>
      <c r="G229" s="2">
        <v>243144.8535</v>
      </c>
      <c r="H229" s="2">
        <v>39058.671069999997</v>
      </c>
      <c r="I229" s="2">
        <f t="shared" si="14"/>
        <v>16.06395138854954</v>
      </c>
      <c r="J229" s="13">
        <f>IFERROR(VLOOKUP(A229,Jan19_PAME_Final!$U$2:$W$174,3,FALSE),"")</f>
        <v>16000.006966999999</v>
      </c>
      <c r="K229" s="13">
        <f t="shared" si="15"/>
        <v>40.964033154955985</v>
      </c>
    </row>
    <row r="230" spans="1:11" x14ac:dyDescent="0.25">
      <c r="A230" t="s">
        <v>237</v>
      </c>
      <c r="B230" s="2">
        <v>134873</v>
      </c>
      <c r="C230" s="2">
        <f>IFERROR(VLOOKUP(A230,Jan19_Both_QC!$U$3:$W$246,2,FALSE),"")</f>
        <v>4606.1253299999998</v>
      </c>
      <c r="D230" s="2">
        <f t="shared" si="12"/>
        <v>3.4151574666538149</v>
      </c>
      <c r="E230" s="13">
        <f>IFERROR(VLOOKUP(A230,Jan19_PAME_Final!$U$2:$W$174,2,FALSE),"")</f>
        <v>130.023291</v>
      </c>
      <c r="F230" s="13">
        <f t="shared" si="13"/>
        <v>2.8228344147118554</v>
      </c>
      <c r="G230" s="2">
        <v>598828.7966</v>
      </c>
      <c r="H230" s="2">
        <v>23873.826016000003</v>
      </c>
      <c r="I230" s="2">
        <f t="shared" si="14"/>
        <v>3.9867531674411136</v>
      </c>
      <c r="J230" s="13">
        <f>IFERROR(VLOOKUP(A230,Jan19_PAME_Final!$U$2:$W$174,3,FALSE),"")</f>
        <v>7084.6336460000002</v>
      </c>
      <c r="K230" s="13">
        <f t="shared" si="15"/>
        <v>29.675317400955965</v>
      </c>
    </row>
    <row r="231" spans="1:11" x14ac:dyDescent="0.25">
      <c r="A231" t="s">
        <v>238</v>
      </c>
      <c r="B231" s="2">
        <v>1964385</v>
      </c>
      <c r="C231" s="2">
        <f>IFERROR(VLOOKUP(A231,Jan19_Both_QC!$U$3:$W$246,2,FALSE),"")</f>
        <v>1278902.5828179999</v>
      </c>
      <c r="D231" s="2">
        <f t="shared" si="12"/>
        <v>65.104477117163896</v>
      </c>
      <c r="E231" s="13">
        <f>IFERROR(VLOOKUP(A231,Jan19_PAME_Final!$U$2:$W$174,2,FALSE),"")</f>
        <v>2305.1616399999998</v>
      </c>
      <c r="F231" s="13">
        <f t="shared" si="13"/>
        <v>0.1802452877154011</v>
      </c>
      <c r="G231" s="2">
        <v>363.49791099999999</v>
      </c>
      <c r="H231" s="2">
        <v>363.49791099999999</v>
      </c>
      <c r="I231" s="2">
        <f t="shared" si="14"/>
        <v>100</v>
      </c>
      <c r="J231" s="13">
        <f>IFERROR(VLOOKUP(A231,Jan19_PAME_Final!$U$2:$W$174,3,FALSE),"")</f>
        <v>1.4579139999999999</v>
      </c>
      <c r="K231" s="13">
        <f t="shared" si="15"/>
        <v>0.40107905874595245</v>
      </c>
    </row>
    <row r="232" spans="1:11" x14ac:dyDescent="0.25">
      <c r="A232" t="s">
        <v>239</v>
      </c>
      <c r="B232" s="2">
        <v>130098</v>
      </c>
      <c r="C232" s="2">
        <f>IFERROR(VLOOKUP(A232,Jan19_Both_QC!$U$3:$W$246,2,FALSE),"")</f>
        <v>931.54995899999994</v>
      </c>
      <c r="D232" s="2">
        <f t="shared" si="12"/>
        <v>0.71603710971729007</v>
      </c>
      <c r="E232" s="13">
        <f>IFERROR(VLOOKUP(A232,Jan19_PAME_Final!$U$2:$W$174,2,FALSE),"")</f>
        <v>666.03867500000001</v>
      </c>
      <c r="F232" s="13">
        <f t="shared" si="13"/>
        <v>71.497901810331143</v>
      </c>
      <c r="G232" s="2">
        <v>178459.889</v>
      </c>
      <c r="H232" s="2">
        <v>6150.0882089999996</v>
      </c>
      <c r="I232" s="2">
        <f t="shared" si="14"/>
        <v>3.4462019692279426</v>
      </c>
      <c r="J232" s="13">
        <f>IFERROR(VLOOKUP(A232,Jan19_PAME_Final!$U$2:$W$174,3,FALSE),"")</f>
        <v>1732.3645839999999</v>
      </c>
      <c r="K232" s="13">
        <f t="shared" si="15"/>
        <v>28.168125807770831</v>
      </c>
    </row>
    <row r="233" spans="1:11" x14ac:dyDescent="0.25">
      <c r="A233" t="s">
        <v>240</v>
      </c>
      <c r="B233" s="2">
        <v>8591493</v>
      </c>
      <c r="C233" s="2">
        <f>IFERROR(VLOOKUP(A233,Jan19_Both_QC!$U$3:$W$246,2,FALSE),"")</f>
        <v>3624501.256943</v>
      </c>
      <c r="D233" s="2">
        <f t="shared" si="12"/>
        <v>42.187094337887487</v>
      </c>
      <c r="E233" s="13">
        <f>IFERROR(VLOOKUP(A233,Jan19_PAME_Final!$U$2:$W$174,2,FALSE),"")</f>
        <v>1537642.0219729999</v>
      </c>
      <c r="F233" s="13">
        <f t="shared" si="13"/>
        <v>42.423547764745095</v>
      </c>
      <c r="G233" s="2">
        <v>9490391.2939999998</v>
      </c>
      <c r="H233" s="2">
        <v>1233174.539235</v>
      </c>
      <c r="I233" s="2">
        <f t="shared" si="14"/>
        <v>12.993927236853086</v>
      </c>
      <c r="J233" s="13">
        <f>IFERROR(VLOOKUP(A233,Jan19_PAME_Final!$U$2:$W$174,3,FALSE),"")</f>
        <v>154799.974885</v>
      </c>
      <c r="K233" s="13">
        <f t="shared" si="15"/>
        <v>12.552965534062208</v>
      </c>
    </row>
    <row r="234" spans="1:11" x14ac:dyDescent="0.25">
      <c r="A234" t="s">
        <v>241</v>
      </c>
      <c r="B234" s="2">
        <v>0</v>
      </c>
      <c r="C234" s="2">
        <f>IFERROR(VLOOKUP(A234,Jan19_Both_QC!$U$3:$W$246,2,FALSE),"")</f>
        <v>0</v>
      </c>
      <c r="D234" s="2" t="str">
        <f t="shared" si="12"/>
        <v/>
      </c>
      <c r="E234" s="13">
        <f>IFERROR(VLOOKUP(A234,Jan19_PAME_Final!$U$2:$W$174,2,FALSE),"")</f>
        <v>0</v>
      </c>
      <c r="F234" s="13" t="str">
        <f t="shared" si="13"/>
        <v/>
      </c>
      <c r="G234" s="2">
        <v>450362.51059999998</v>
      </c>
      <c r="H234" s="2">
        <v>15200.697249000001</v>
      </c>
      <c r="I234" s="2">
        <f t="shared" si="14"/>
        <v>3.3752137203313657</v>
      </c>
      <c r="J234" s="13">
        <f>IFERROR(VLOOKUP(A234,Jan19_PAME_Final!$U$2:$W$174,3,FALSE),"")</f>
        <v>2345.7493420000001</v>
      </c>
      <c r="K234" s="13">
        <f t="shared" si="15"/>
        <v>15.431853576021446</v>
      </c>
    </row>
    <row r="235" spans="1:11" x14ac:dyDescent="0.25">
      <c r="A235" t="s">
        <v>242</v>
      </c>
      <c r="B235" s="2">
        <v>36511</v>
      </c>
      <c r="C235" s="2">
        <f>IFERROR(VLOOKUP(A235,Jan19_Both_QC!$U$3:$W$246,2,FALSE),"")</f>
        <v>80.358739</v>
      </c>
      <c r="D235" s="2">
        <f t="shared" si="12"/>
        <v>0.22009459888800634</v>
      </c>
      <c r="E235" s="13">
        <f>IFERROR(VLOOKUP(A235,Jan19_PAME_Final!$U$2:$W$174,2,FALSE),"")</f>
        <v>50.385390000000001</v>
      </c>
      <c r="F235" s="13">
        <f t="shared" si="13"/>
        <v>62.700573238213707</v>
      </c>
      <c r="G235" s="2">
        <v>409.90656899999999</v>
      </c>
      <c r="H235" s="2">
        <v>91.899503999999993</v>
      </c>
      <c r="I235" s="2">
        <f t="shared" si="14"/>
        <v>22.419622165167105</v>
      </c>
      <c r="J235" s="13">
        <f>IFERROR(VLOOKUP(A235,Jan19_PAME_Final!$U$2:$W$174,3,FALSE),"")</f>
        <v>49.164009999999998</v>
      </c>
      <c r="K235" s="13">
        <f t="shared" si="15"/>
        <v>53.497579268762976</v>
      </c>
    </row>
    <row r="236" spans="1:11" x14ac:dyDescent="0.25">
      <c r="A236" t="s">
        <v>243</v>
      </c>
      <c r="B236" s="2">
        <v>473325</v>
      </c>
      <c r="C236" s="2">
        <f>IFERROR(VLOOKUP(A236,Jan19_Both_QC!$U$3:$W$246,2,FALSE),"")</f>
        <v>16499.966562999998</v>
      </c>
      <c r="D236" s="2">
        <f t="shared" si="12"/>
        <v>3.4859698015105898</v>
      </c>
      <c r="E236" s="13">
        <f>IFERROR(VLOOKUP(A236,Jan19_PAME_Final!$U$2:$W$174,2,FALSE),"")</f>
        <v>7759.7116290000004</v>
      </c>
      <c r="F236" s="13">
        <f t="shared" si="13"/>
        <v>47.02865063012068</v>
      </c>
      <c r="G236" s="2">
        <v>917367.65229999996</v>
      </c>
      <c r="H236" s="2">
        <v>496700.995803</v>
      </c>
      <c r="I236" s="2">
        <f t="shared" si="14"/>
        <v>54.144158512422401</v>
      </c>
      <c r="J236" s="13">
        <f>IFERROR(VLOOKUP(A236,Jan19_PAME_Final!$U$2:$W$174,3,FALSE),"")</f>
        <v>146352.880584</v>
      </c>
      <c r="K236" s="13">
        <f t="shared" si="15"/>
        <v>29.464986344026983</v>
      </c>
    </row>
    <row r="237" spans="1:11" x14ac:dyDescent="0.25">
      <c r="A237" t="s">
        <v>244</v>
      </c>
      <c r="B237" s="2">
        <v>80529</v>
      </c>
      <c r="C237" s="2">
        <f>IFERROR(VLOOKUP(A237,Jan19_Both_QC!$U$3:$W$246,2,FALSE),"")</f>
        <v>3.3143280000000002</v>
      </c>
      <c r="D237" s="2">
        <f t="shared" si="12"/>
        <v>4.1156949670305117E-3</v>
      </c>
      <c r="E237" s="13" t="str">
        <f>IFERROR(VLOOKUP(A237,Jan19_PAME_Final!$U$2:$W$174,2,FALSE),"")</f>
        <v/>
      </c>
      <c r="F237" s="13" t="str">
        <f t="shared" si="13"/>
        <v/>
      </c>
      <c r="G237" s="2">
        <v>175.605042</v>
      </c>
      <c r="H237" s="2">
        <v>15.995538</v>
      </c>
      <c r="I237" s="2">
        <f t="shared" si="14"/>
        <v>9.108814768541782</v>
      </c>
      <c r="J237" s="13" t="str">
        <f>IFERROR(VLOOKUP(A237,Jan19_PAME_Final!$U$2:$W$174,3,FALSE),"")</f>
        <v/>
      </c>
      <c r="K237" s="13" t="str">
        <f t="shared" si="15"/>
        <v/>
      </c>
    </row>
    <row r="238" spans="1:11" x14ac:dyDescent="0.25">
      <c r="A238" t="s">
        <v>245</v>
      </c>
      <c r="B238" s="2">
        <v>36030</v>
      </c>
      <c r="C238" s="2">
        <f>IFERROR(VLOOKUP(A238,Jan19_Both_QC!$U$3:$W$246,2,FALSE),"")</f>
        <v>306.27874400000002</v>
      </c>
      <c r="D238" s="2">
        <f t="shared" si="12"/>
        <v>0.85006590063835696</v>
      </c>
      <c r="E238" s="13">
        <f>IFERROR(VLOOKUP(A238,Jan19_PAME_Final!$U$2:$W$174,2,FALSE),"")</f>
        <v>20.501215999999999</v>
      </c>
      <c r="F238" s="13">
        <f t="shared" si="13"/>
        <v>6.6936463602580263</v>
      </c>
      <c r="G238" s="2">
        <v>375.62477000000001</v>
      </c>
      <c r="H238" s="2">
        <v>51.815837999999999</v>
      </c>
      <c r="I238" s="2">
        <f t="shared" si="14"/>
        <v>13.79457430349974</v>
      </c>
      <c r="J238" s="13">
        <f>IFERROR(VLOOKUP(A238,Jan19_PAME_Final!$U$2:$W$174,3,FALSE),"")</f>
        <v>39.564813999999998</v>
      </c>
      <c r="K238" s="13">
        <f t="shared" si="15"/>
        <v>76.35660355430322</v>
      </c>
    </row>
    <row r="239" spans="1:11" x14ac:dyDescent="0.25">
      <c r="A239" t="s">
        <v>246</v>
      </c>
      <c r="B239" s="2">
        <v>647232</v>
      </c>
      <c r="C239" s="2">
        <f>IFERROR(VLOOKUP(A239,Jan19_Both_QC!$U$3:$W$246,2,FALSE),"")</f>
        <v>3630.2560199999998</v>
      </c>
      <c r="D239" s="2">
        <f t="shared" si="12"/>
        <v>0.56088945231385334</v>
      </c>
      <c r="E239" s="13">
        <f>IFERROR(VLOOKUP(A239,Jan19_PAME_Final!$U$2:$W$174,2,FALSE),"")</f>
        <v>716.17541400000005</v>
      </c>
      <c r="F239" s="13">
        <f t="shared" si="13"/>
        <v>19.727958856191087</v>
      </c>
      <c r="G239" s="2">
        <v>329880.37099999998</v>
      </c>
      <c r="H239" s="2">
        <v>24994.312435</v>
      </c>
      <c r="I239" s="2">
        <f t="shared" si="14"/>
        <v>7.5767807460723393</v>
      </c>
      <c r="J239" s="13">
        <f>IFERROR(VLOOKUP(A239,Jan19_PAME_Final!$U$2:$W$174,3,FALSE),"")</f>
        <v>13486.512228</v>
      </c>
      <c r="K239" s="13">
        <f t="shared" si="15"/>
        <v>53.958324571131577</v>
      </c>
    </row>
    <row r="240" spans="1:11" x14ac:dyDescent="0.25">
      <c r="A240" t="s">
        <v>247</v>
      </c>
      <c r="B240" s="2">
        <v>622073</v>
      </c>
      <c r="C240" s="2">
        <f>IFERROR(VLOOKUP(A240,Jan19_Both_QC!$U$3:$W$246,2,FALSE),"")</f>
        <v>47.509860000000003</v>
      </c>
      <c r="D240" s="2">
        <f t="shared" si="12"/>
        <v>7.6373448132293163E-3</v>
      </c>
      <c r="E240" s="13">
        <f>IFERROR(VLOOKUP(A240,Jan19_PAME_Final!$U$2:$W$174,2,FALSE),"")</f>
        <v>0.80232700000000001</v>
      </c>
      <c r="F240" s="13">
        <f t="shared" si="13"/>
        <v>1.6887589228846391</v>
      </c>
      <c r="G240" s="2">
        <v>12575.12729</v>
      </c>
      <c r="H240" s="2">
        <v>528.22222899999997</v>
      </c>
      <c r="I240" s="2">
        <f t="shared" si="14"/>
        <v>4.2005318659482125</v>
      </c>
      <c r="J240" s="13">
        <f>IFERROR(VLOOKUP(A240,Jan19_PAME_Final!$U$2:$W$174,3,FALSE),"")</f>
        <v>30.025230000000001</v>
      </c>
      <c r="K240" s="13">
        <f t="shared" si="15"/>
        <v>5.6842041761177002</v>
      </c>
    </row>
    <row r="241" spans="1:11" x14ac:dyDescent="0.25">
      <c r="A241" t="s">
        <v>248</v>
      </c>
      <c r="B241" s="2">
        <v>259805</v>
      </c>
      <c r="C241" s="2">
        <f>IFERROR(VLOOKUP(A241,Jan19_Both_QC!$U$3:$W$246,2,FALSE),"")</f>
        <v>0</v>
      </c>
      <c r="D241" s="2">
        <f t="shared" si="12"/>
        <v>0</v>
      </c>
      <c r="E241" s="13" t="str">
        <f>IFERROR(VLOOKUP(A241,Jan19_PAME_Final!$U$2:$W$174,2,FALSE),"")</f>
        <v/>
      </c>
      <c r="F241" s="13" t="str">
        <f t="shared" si="13"/>
        <v/>
      </c>
      <c r="G241" s="2">
        <v>180.60551699999999</v>
      </c>
      <c r="H241" s="2">
        <v>0.30167899999999997</v>
      </c>
      <c r="I241" s="2">
        <f t="shared" si="14"/>
        <v>0.16703753296750065</v>
      </c>
      <c r="J241" s="13" t="str">
        <f>IFERROR(VLOOKUP(A241,Jan19_PAME_Final!$U$2:$W$174,3,FALSE),"")</f>
        <v/>
      </c>
      <c r="K241" s="13" t="str">
        <f t="shared" si="15"/>
        <v/>
      </c>
    </row>
    <row r="242" spans="1:11" x14ac:dyDescent="0.25">
      <c r="A242" t="s">
        <v>249</v>
      </c>
      <c r="B242" s="2">
        <v>132306</v>
      </c>
      <c r="C242" s="2">
        <f>IFERROR(VLOOKUP(A242,Jan19_Both_QC!$U$3:$W$246,2,FALSE),"")</f>
        <v>114.84705200000001</v>
      </c>
      <c r="D242" s="2">
        <f t="shared" si="12"/>
        <v>8.680411470379272E-2</v>
      </c>
      <c r="E242" s="13" t="str">
        <f>IFERROR(VLOOKUP(A242,Jan19_PAME_Final!$U$2:$W$174,2,FALSE),"")</f>
        <v/>
      </c>
      <c r="F242" s="13" t="str">
        <f t="shared" si="13"/>
        <v/>
      </c>
      <c r="G242" s="2">
        <v>2893.945283</v>
      </c>
      <c r="H242" s="2">
        <v>212.69296800000001</v>
      </c>
      <c r="I242" s="2">
        <f t="shared" si="14"/>
        <v>7.3495849852251691</v>
      </c>
      <c r="J242" s="13" t="str">
        <f>IFERROR(VLOOKUP(A242,Jan19_PAME_Final!$U$2:$W$174,3,FALSE),"")</f>
        <v/>
      </c>
      <c r="K242" s="13" t="str">
        <f t="shared" si="15"/>
        <v/>
      </c>
    </row>
    <row r="243" spans="1:11" x14ac:dyDescent="0.25">
      <c r="A243" t="s">
        <v>250</v>
      </c>
      <c r="B243" s="2">
        <v>548014</v>
      </c>
      <c r="C243" s="2">
        <f>IFERROR(VLOOKUP(A243,Jan19_Both_QC!$U$3:$W$246,2,FALSE),"")</f>
        <v>2562.3683169999999</v>
      </c>
      <c r="D243" s="2">
        <f t="shared" si="12"/>
        <v>0.46757351399781755</v>
      </c>
      <c r="E243" s="13">
        <f>IFERROR(VLOOKUP(A243,Jan19_PAME_Final!$U$2:$W$174,2,FALSE),"")</f>
        <v>1234.214383</v>
      </c>
      <c r="F243" s="13">
        <f t="shared" si="13"/>
        <v>48.166938952984253</v>
      </c>
      <c r="G243" s="2">
        <v>455938.91899999999</v>
      </c>
      <c r="H243" s="2">
        <v>3519.5930389999999</v>
      </c>
      <c r="I243" s="2">
        <f t="shared" si="14"/>
        <v>0.77194398028565758</v>
      </c>
      <c r="J243" s="13">
        <f>IFERROR(VLOOKUP(A243,Jan19_PAME_Final!$U$2:$W$174,3,FALSE),"")</f>
        <v>2874.0199640000001</v>
      </c>
      <c r="K243" s="13">
        <f t="shared" si="15"/>
        <v>81.657735202720417</v>
      </c>
    </row>
    <row r="244" spans="1:11" x14ac:dyDescent="0.25">
      <c r="A244" t="s">
        <v>251</v>
      </c>
      <c r="B244" s="2">
        <v>1542560</v>
      </c>
      <c r="C244" s="2">
        <f>IFERROR(VLOOKUP(A244,Jan19_Both_QC!$U$3:$W$246,2,FALSE),"")</f>
        <v>185942.87571599998</v>
      </c>
      <c r="D244" s="2">
        <f t="shared" si="12"/>
        <v>12.054174600404522</v>
      </c>
      <c r="E244" s="13">
        <f>IFERROR(VLOOKUP(A244,Jan19_PAME_Final!$U$2:$W$174,2,FALSE),"")</f>
        <v>2817.2194690000001</v>
      </c>
      <c r="F244" s="13">
        <f t="shared" si="13"/>
        <v>1.5150994401650983</v>
      </c>
      <c r="G244" s="2">
        <v>1224384.577</v>
      </c>
      <c r="H244" s="2">
        <v>97928.294787000006</v>
      </c>
      <c r="I244" s="2">
        <f t="shared" si="14"/>
        <v>7.9981646801648667</v>
      </c>
      <c r="J244" s="13">
        <f>IFERROR(VLOOKUP(A244,Jan19_PAME_Final!$U$2:$W$174,3,FALSE),"")</f>
        <v>62088.271779000002</v>
      </c>
      <c r="K244" s="13">
        <f t="shared" si="15"/>
        <v>63.401769543772581</v>
      </c>
    </row>
    <row r="245" spans="1:11" x14ac:dyDescent="0.25">
      <c r="A245" t="s">
        <v>252</v>
      </c>
      <c r="B245" s="2">
        <v>0</v>
      </c>
      <c r="C245" s="2">
        <f>IFERROR(VLOOKUP(A245,Jan19_Both_QC!$U$3:$W$246,2,FALSE),"")</f>
        <v>0</v>
      </c>
      <c r="D245" s="2" t="str">
        <f t="shared" si="12"/>
        <v/>
      </c>
      <c r="E245" s="13">
        <f>IFERROR(VLOOKUP(A245,Jan19_PAME_Final!$U$2:$W$174,2,FALSE),"")</f>
        <v>0</v>
      </c>
      <c r="F245" s="13" t="str">
        <f t="shared" si="13"/>
        <v/>
      </c>
      <c r="G245" s="2">
        <v>755640.39069999999</v>
      </c>
      <c r="H245" s="2">
        <v>286161.09299400001</v>
      </c>
      <c r="I245" s="2">
        <f t="shared" si="14"/>
        <v>37.870010194784577</v>
      </c>
      <c r="J245" s="13">
        <f>IFERROR(VLOOKUP(A245,Jan19_PAME_Final!$U$2:$W$174,3,FALSE),"")</f>
        <v>105470.46335800001</v>
      </c>
      <c r="K245" s="13">
        <f t="shared" si="15"/>
        <v>36.857024221741923</v>
      </c>
    </row>
    <row r="246" spans="1:11" x14ac:dyDescent="0.25">
      <c r="A246" t="s">
        <v>253</v>
      </c>
      <c r="B246" s="2">
        <v>0</v>
      </c>
      <c r="C246" s="2">
        <f>IFERROR(VLOOKUP(A246,Jan19_Both_QC!$U$3:$W$246,2,FALSE),"")</f>
        <v>0</v>
      </c>
      <c r="D246" s="2" t="str">
        <f t="shared" si="12"/>
        <v/>
      </c>
      <c r="E246" s="13">
        <f>IFERROR(VLOOKUP(A246,Jan19_PAME_Final!$U$2:$W$174,2,FALSE),"")</f>
        <v>0</v>
      </c>
      <c r="F246" s="13" t="str">
        <f t="shared" si="13"/>
        <v/>
      </c>
      <c r="G246" s="2">
        <v>392573.20030000003</v>
      </c>
      <c r="H246" s="2">
        <v>106837.168022</v>
      </c>
      <c r="I246" s="2">
        <f t="shared" si="14"/>
        <v>27.214585188279848</v>
      </c>
      <c r="J246" s="13">
        <f>IFERROR(VLOOKUP(A246,Jan19_PAME_Final!$U$2:$W$174,3,FALSE),"")</f>
        <v>24348.590297999999</v>
      </c>
      <c r="K246" s="13">
        <f t="shared" si="15"/>
        <v>22.790374126152539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1"/>
  <sheetViews>
    <sheetView topLeftCell="J136" workbookViewId="0">
      <selection activeCell="X16" sqref="X16"/>
    </sheetView>
  </sheetViews>
  <sheetFormatPr defaultRowHeight="15" x14ac:dyDescent="0.25"/>
  <cols>
    <col min="5" max="5" width="21.5703125" bestFit="1" customWidth="1"/>
    <col min="6" max="6" width="17" bestFit="1" customWidth="1"/>
    <col min="9" max="9" width="13.140625" bestFit="1" customWidth="1"/>
    <col min="10" max="10" width="16.28515625" bestFit="1" customWidth="1"/>
    <col min="11" max="12" width="12" customWidth="1"/>
    <col min="13" max="13" width="12" bestFit="1" customWidth="1"/>
    <col min="14" max="14" width="5.42578125" customWidth="1"/>
    <col min="19" max="19" width="4.5703125" customWidth="1"/>
    <col min="22" max="22" width="13.28515625" bestFit="1" customWidth="1"/>
    <col min="23" max="23" width="11.5703125" bestFit="1" customWidth="1"/>
  </cols>
  <sheetData>
    <row r="1" spans="1:23" x14ac:dyDescent="0.25">
      <c r="A1" t="s">
        <v>745</v>
      </c>
      <c r="B1" t="s">
        <v>256</v>
      </c>
      <c r="C1" t="s">
        <v>254</v>
      </c>
      <c r="D1" t="s">
        <v>261</v>
      </c>
      <c r="E1" t="s">
        <v>746</v>
      </c>
      <c r="F1" t="s">
        <v>747</v>
      </c>
      <c r="G1" t="s">
        <v>748</v>
      </c>
      <c r="I1" s="6" t="s">
        <v>749</v>
      </c>
      <c r="J1" s="6" t="s">
        <v>730</v>
      </c>
      <c r="O1" s="8" t="s">
        <v>734</v>
      </c>
      <c r="P1" t="s">
        <v>254</v>
      </c>
      <c r="Q1" t="s">
        <v>750</v>
      </c>
      <c r="R1" t="s">
        <v>751</v>
      </c>
      <c r="T1" s="8" t="s">
        <v>735</v>
      </c>
      <c r="U1" t="s">
        <v>254</v>
      </c>
      <c r="V1" t="s">
        <v>750</v>
      </c>
      <c r="W1" t="s">
        <v>751</v>
      </c>
    </row>
    <row r="2" spans="1:23" x14ac:dyDescent="0.25">
      <c r="A2">
        <v>118</v>
      </c>
      <c r="B2" t="s">
        <v>260</v>
      </c>
      <c r="C2" t="s">
        <v>11</v>
      </c>
      <c r="D2" t="str">
        <f t="shared" ref="D2:D65" si="0">B2&amp;C2</f>
        <v>LandAFG</v>
      </c>
      <c r="E2">
        <v>597.98849900000005</v>
      </c>
      <c r="F2" t="str">
        <f>IFERROR(VLOOKUP(D2,[1]Jan19_Transboundary!$D$1:$E$27,2,FALSE),"")</f>
        <v/>
      </c>
      <c r="G2">
        <f t="shared" ref="G2:G65" si="1">SUM(E2:F2)</f>
        <v>597.98849900000005</v>
      </c>
      <c r="I2" s="6" t="s">
        <v>732</v>
      </c>
      <c r="J2" t="s">
        <v>9</v>
      </c>
      <c r="K2" t="s">
        <v>259</v>
      </c>
      <c r="L2" t="s">
        <v>260</v>
      </c>
      <c r="M2" t="s">
        <v>731</v>
      </c>
      <c r="P2" t="s">
        <v>146</v>
      </c>
      <c r="Q2">
        <f>SUM(J3:K3)</f>
        <v>122.55515699999999</v>
      </c>
      <c r="R2" s="5">
        <v>481.694005</v>
      </c>
      <c r="U2" t="s">
        <v>11</v>
      </c>
      <c r="V2" s="2">
        <v>0</v>
      </c>
      <c r="W2" s="2">
        <v>597.98849900000005</v>
      </c>
    </row>
    <row r="3" spans="1:23" x14ac:dyDescent="0.25">
      <c r="A3">
        <v>4</v>
      </c>
      <c r="B3" t="s">
        <v>259</v>
      </c>
      <c r="C3" t="s">
        <v>12</v>
      </c>
      <c r="D3" t="str">
        <f t="shared" si="0"/>
        <v>EEZAGO</v>
      </c>
      <c r="E3">
        <v>19.751235999999999</v>
      </c>
      <c r="F3" t="str">
        <f>IFERROR(VLOOKUP(D3,[1]Jan19_Transboundary!$D$1:$E$27,2,FALSE),"")</f>
        <v/>
      </c>
      <c r="G3">
        <f t="shared" si="1"/>
        <v>19.751235999999999</v>
      </c>
      <c r="I3" s="7" t="s">
        <v>146</v>
      </c>
      <c r="J3" s="5"/>
      <c r="K3" s="5">
        <v>122.55515699999999</v>
      </c>
      <c r="L3" s="5">
        <v>481.694005</v>
      </c>
      <c r="M3" s="5">
        <v>604.24916199999996</v>
      </c>
      <c r="P3" t="s">
        <v>11</v>
      </c>
      <c r="Q3">
        <f t="shared" ref="Q3:Q66" si="2">SUM(J4:K4)</f>
        <v>0</v>
      </c>
      <c r="R3" s="5">
        <v>597.98849900000005</v>
      </c>
      <c r="U3" t="s">
        <v>12</v>
      </c>
      <c r="V3" s="2">
        <v>19.751235999999999</v>
      </c>
      <c r="W3" s="2">
        <v>32400.494987999999</v>
      </c>
    </row>
    <row r="4" spans="1:23" x14ac:dyDescent="0.25">
      <c r="A4">
        <v>119</v>
      </c>
      <c r="B4" t="s">
        <v>260</v>
      </c>
      <c r="C4" t="s">
        <v>12</v>
      </c>
      <c r="D4" t="str">
        <f t="shared" si="0"/>
        <v>LandAGO</v>
      </c>
      <c r="E4">
        <v>32400.494987999999</v>
      </c>
      <c r="F4" t="str">
        <f>IFERROR(VLOOKUP(D4,[1]Jan19_Transboundary!$D$1:$E$27,2,FALSE),"")</f>
        <v/>
      </c>
      <c r="G4">
        <f t="shared" si="1"/>
        <v>32400.494987999999</v>
      </c>
      <c r="I4" s="7" t="s">
        <v>11</v>
      </c>
      <c r="J4" s="5"/>
      <c r="K4" s="5"/>
      <c r="L4" s="5">
        <v>597.98849900000005</v>
      </c>
      <c r="M4" s="5">
        <v>597.98849900000005</v>
      </c>
      <c r="P4" t="s">
        <v>12</v>
      </c>
      <c r="Q4">
        <f t="shared" si="2"/>
        <v>19.751235999999999</v>
      </c>
      <c r="R4" s="5">
        <v>32400.494987999999</v>
      </c>
      <c r="U4" t="s">
        <v>15</v>
      </c>
      <c r="V4" s="2">
        <v>42.889141000000002</v>
      </c>
      <c r="W4" s="2">
        <v>45.148125</v>
      </c>
    </row>
    <row r="5" spans="1:23" x14ac:dyDescent="0.25">
      <c r="A5">
        <v>5</v>
      </c>
      <c r="B5" t="s">
        <v>259</v>
      </c>
      <c r="C5" t="s">
        <v>15</v>
      </c>
      <c r="D5" t="str">
        <f t="shared" si="0"/>
        <v>EEZALB</v>
      </c>
      <c r="E5">
        <v>42.889141000000002</v>
      </c>
      <c r="F5" t="str">
        <f>IFERROR(VLOOKUP(D5,[1]Jan19_Transboundary!$D$1:$E$27,2,FALSE),"")</f>
        <v/>
      </c>
      <c r="G5">
        <f t="shared" si="1"/>
        <v>42.889141000000002</v>
      </c>
      <c r="I5" s="7" t="s">
        <v>12</v>
      </c>
      <c r="J5" s="5"/>
      <c r="K5" s="5">
        <v>19.751235999999999</v>
      </c>
      <c r="L5" s="5">
        <v>32400.494987999999</v>
      </c>
      <c r="M5" s="5">
        <v>32420.246223999999</v>
      </c>
      <c r="P5" t="s">
        <v>15</v>
      </c>
      <c r="Q5">
        <f t="shared" si="2"/>
        <v>42.889141000000002</v>
      </c>
      <c r="R5" s="5">
        <v>45.148125</v>
      </c>
      <c r="U5" t="s">
        <v>16</v>
      </c>
      <c r="V5" s="2">
        <v>0</v>
      </c>
      <c r="W5" s="2">
        <v>26.105938999999999</v>
      </c>
    </row>
    <row r="6" spans="1:23" x14ac:dyDescent="0.25">
      <c r="A6">
        <v>120</v>
      </c>
      <c r="B6" t="s">
        <v>260</v>
      </c>
      <c r="C6" t="s">
        <v>15</v>
      </c>
      <c r="D6" t="str">
        <f t="shared" si="0"/>
        <v>LandALB</v>
      </c>
      <c r="E6">
        <v>45.148125</v>
      </c>
      <c r="F6" t="str">
        <f>IFERROR(VLOOKUP(D6,[1]Jan19_Transboundary!$D$1:$E$27,2,FALSE),"")</f>
        <v/>
      </c>
      <c r="G6">
        <f t="shared" si="1"/>
        <v>45.148125</v>
      </c>
      <c r="I6" s="7" t="s">
        <v>15</v>
      </c>
      <c r="J6" s="5"/>
      <c r="K6" s="5">
        <v>42.889141000000002</v>
      </c>
      <c r="L6" s="5">
        <v>45.148125</v>
      </c>
      <c r="M6" s="5">
        <v>88.037266000000002</v>
      </c>
      <c r="P6" t="s">
        <v>16</v>
      </c>
      <c r="Q6">
        <f t="shared" si="2"/>
        <v>0</v>
      </c>
      <c r="R6" s="5">
        <v>26.105938999999999</v>
      </c>
      <c r="U6" t="s">
        <v>17</v>
      </c>
      <c r="V6" s="2">
        <v>2157.7737240000001</v>
      </c>
      <c r="W6" s="2">
        <v>8709.8285660000001</v>
      </c>
    </row>
    <row r="7" spans="1:23" x14ac:dyDescent="0.25">
      <c r="A7">
        <v>121</v>
      </c>
      <c r="B7" t="s">
        <v>260</v>
      </c>
      <c r="C7" t="s">
        <v>16</v>
      </c>
      <c r="D7" t="str">
        <f t="shared" si="0"/>
        <v>LandAND</v>
      </c>
      <c r="E7">
        <v>26.105938999999999</v>
      </c>
      <c r="F7" t="str">
        <f>IFERROR(VLOOKUP(D7,[1]Jan19_Transboundary!$D$1:$E$27,2,FALSE),"")</f>
        <v/>
      </c>
      <c r="G7">
        <f t="shared" si="1"/>
        <v>26.105938999999999</v>
      </c>
      <c r="I7" s="7" t="s">
        <v>16</v>
      </c>
      <c r="J7" s="5"/>
      <c r="K7" s="5"/>
      <c r="L7" s="5">
        <v>26.105938999999999</v>
      </c>
      <c r="M7" s="5">
        <v>26.105938999999999</v>
      </c>
      <c r="P7" t="s">
        <v>17</v>
      </c>
      <c r="Q7">
        <f t="shared" si="2"/>
        <v>2157.7737240000001</v>
      </c>
      <c r="R7" s="5">
        <v>8709.8285660000001</v>
      </c>
      <c r="U7" t="s">
        <v>18</v>
      </c>
      <c r="V7" s="2">
        <v>2419.27756</v>
      </c>
      <c r="W7" s="2">
        <v>64067.96617</v>
      </c>
    </row>
    <row r="8" spans="1:23" x14ac:dyDescent="0.25">
      <c r="A8">
        <v>6</v>
      </c>
      <c r="B8" t="s">
        <v>259</v>
      </c>
      <c r="C8" t="s">
        <v>17</v>
      </c>
      <c r="D8" t="str">
        <f t="shared" si="0"/>
        <v>EEZARE</v>
      </c>
      <c r="E8">
        <v>2157.7737240000001</v>
      </c>
      <c r="F8" t="str">
        <f>IFERROR(VLOOKUP(D8,[1]Jan19_Transboundary!$D$1:$E$27,2,FALSE),"")</f>
        <v/>
      </c>
      <c r="G8">
        <f t="shared" si="1"/>
        <v>2157.7737240000001</v>
      </c>
      <c r="I8" s="7" t="s">
        <v>17</v>
      </c>
      <c r="J8" s="5"/>
      <c r="K8" s="5">
        <v>2157.7737240000001</v>
      </c>
      <c r="L8" s="5">
        <v>8709.8285660000001</v>
      </c>
      <c r="M8" s="5">
        <v>10867.602290000001</v>
      </c>
      <c r="P8" t="s">
        <v>18</v>
      </c>
      <c r="Q8">
        <f t="shared" si="2"/>
        <v>2419.27756</v>
      </c>
      <c r="R8" s="5">
        <v>64067.96617</v>
      </c>
      <c r="U8" t="s">
        <v>19</v>
      </c>
      <c r="V8" s="2">
        <v>0</v>
      </c>
      <c r="W8" s="2">
        <v>3445.371044</v>
      </c>
    </row>
    <row r="9" spans="1:23" x14ac:dyDescent="0.25">
      <c r="A9">
        <v>122</v>
      </c>
      <c r="B9" t="s">
        <v>260</v>
      </c>
      <c r="C9" t="s">
        <v>17</v>
      </c>
      <c r="D9" t="str">
        <f t="shared" si="0"/>
        <v>LandARE</v>
      </c>
      <c r="E9">
        <v>8709.8285660000001</v>
      </c>
      <c r="F9" t="str">
        <f>IFERROR(VLOOKUP(D9,[1]Jan19_Transboundary!$D$1:$E$27,2,FALSE),"")</f>
        <v/>
      </c>
      <c r="G9">
        <f t="shared" si="1"/>
        <v>8709.8285660000001</v>
      </c>
      <c r="I9" s="7" t="s">
        <v>18</v>
      </c>
      <c r="J9" s="5"/>
      <c r="K9" s="5">
        <v>2419.27756</v>
      </c>
      <c r="L9" s="5">
        <v>64067.96617</v>
      </c>
      <c r="M9" s="5">
        <v>66487.243730000002</v>
      </c>
      <c r="P9" t="s">
        <v>19</v>
      </c>
      <c r="Q9">
        <f t="shared" si="2"/>
        <v>0</v>
      </c>
      <c r="R9" s="5">
        <v>3445.371044</v>
      </c>
      <c r="U9" t="s">
        <v>24</v>
      </c>
      <c r="V9" s="2">
        <v>379168.487853</v>
      </c>
      <c r="W9" s="2">
        <v>303142.44556899997</v>
      </c>
    </row>
    <row r="10" spans="1:23" x14ac:dyDescent="0.25">
      <c r="A10">
        <v>7</v>
      </c>
      <c r="B10" t="s">
        <v>259</v>
      </c>
      <c r="C10" t="s">
        <v>18</v>
      </c>
      <c r="D10" t="str">
        <f t="shared" si="0"/>
        <v>EEZARG</v>
      </c>
      <c r="E10">
        <v>2419.27756</v>
      </c>
      <c r="F10" t="str">
        <f>IFERROR(VLOOKUP(D10,[1]Jan19_Transboundary!$D$1:$E$27,2,FALSE),"")</f>
        <v/>
      </c>
      <c r="G10">
        <f t="shared" si="1"/>
        <v>2419.27756</v>
      </c>
      <c r="I10" s="7" t="s">
        <v>19</v>
      </c>
      <c r="J10" s="5"/>
      <c r="K10" s="5"/>
      <c r="L10" s="5">
        <v>3445.371044</v>
      </c>
      <c r="M10" s="5">
        <v>3445.371044</v>
      </c>
      <c r="P10" t="s">
        <v>24</v>
      </c>
      <c r="Q10">
        <f t="shared" si="2"/>
        <v>379168.487853</v>
      </c>
      <c r="R10" s="5">
        <v>303142.44556899997</v>
      </c>
      <c r="U10" t="s">
        <v>25</v>
      </c>
      <c r="V10" s="2">
        <v>0</v>
      </c>
      <c r="W10" s="2">
        <v>584.60588499999994</v>
      </c>
    </row>
    <row r="11" spans="1:23" x14ac:dyDescent="0.25">
      <c r="A11">
        <v>123</v>
      </c>
      <c r="B11" t="s">
        <v>260</v>
      </c>
      <c r="C11" t="s">
        <v>18</v>
      </c>
      <c r="D11" t="str">
        <f t="shared" si="0"/>
        <v>LandARG</v>
      </c>
      <c r="E11">
        <v>64067.96617</v>
      </c>
      <c r="F11" t="str">
        <f>IFERROR(VLOOKUP(D11,[1]Jan19_Transboundary!$D$1:$E$27,2,FALSE),"")</f>
        <v/>
      </c>
      <c r="G11">
        <f t="shared" si="1"/>
        <v>64067.96617</v>
      </c>
      <c r="I11" s="7" t="s">
        <v>24</v>
      </c>
      <c r="J11" s="5"/>
      <c r="K11" s="5">
        <v>379168.487853</v>
      </c>
      <c r="L11" s="5">
        <v>303142.44556899997</v>
      </c>
      <c r="M11" s="5">
        <v>682310.93342199991</v>
      </c>
      <c r="P11" t="s">
        <v>25</v>
      </c>
      <c r="Q11">
        <f t="shared" si="2"/>
        <v>0</v>
      </c>
      <c r="R11" s="5">
        <v>584.60588499999994</v>
      </c>
      <c r="U11" t="s">
        <v>26</v>
      </c>
      <c r="V11" s="2">
        <v>29.971197</v>
      </c>
      <c r="W11" s="2">
        <v>3351.484434</v>
      </c>
    </row>
    <row r="12" spans="1:23" x14ac:dyDescent="0.25">
      <c r="A12">
        <v>124</v>
      </c>
      <c r="B12" t="s">
        <v>260</v>
      </c>
      <c r="C12" t="s">
        <v>19</v>
      </c>
      <c r="D12" t="str">
        <f t="shared" si="0"/>
        <v>LandARM</v>
      </c>
      <c r="E12">
        <v>3445.371044</v>
      </c>
      <c r="F12" t="str">
        <f>IFERROR(VLOOKUP(D12,[1]Jan19_Transboundary!$D$1:$E$27,2,FALSE),"")</f>
        <v/>
      </c>
      <c r="G12">
        <f t="shared" si="1"/>
        <v>3445.371044</v>
      </c>
      <c r="I12" s="7" t="s">
        <v>25</v>
      </c>
      <c r="J12" s="5"/>
      <c r="K12" s="5"/>
      <c r="L12" s="5">
        <v>584.60588499999994</v>
      </c>
      <c r="M12" s="5">
        <v>584.60588499999994</v>
      </c>
      <c r="P12" t="s">
        <v>26</v>
      </c>
      <c r="Q12">
        <f t="shared" si="2"/>
        <v>29.971197</v>
      </c>
      <c r="R12" s="5">
        <v>3351.484434</v>
      </c>
      <c r="U12" t="s">
        <v>27</v>
      </c>
      <c r="V12" s="2">
        <v>0</v>
      </c>
      <c r="W12" s="2">
        <v>1422.092359</v>
      </c>
    </row>
    <row r="13" spans="1:23" x14ac:dyDescent="0.25">
      <c r="A13">
        <v>8</v>
      </c>
      <c r="B13" t="s">
        <v>259</v>
      </c>
      <c r="C13" t="s">
        <v>24</v>
      </c>
      <c r="D13" t="str">
        <f t="shared" si="0"/>
        <v>EEZAUS</v>
      </c>
      <c r="E13">
        <v>379168.487853</v>
      </c>
      <c r="F13" t="str">
        <f>IFERROR(VLOOKUP(D13,[1]Jan19_Transboundary!$D$1:$E$27,2,FALSE),"")</f>
        <v/>
      </c>
      <c r="G13">
        <f t="shared" si="1"/>
        <v>379168.487853</v>
      </c>
      <c r="I13" s="7" t="s">
        <v>26</v>
      </c>
      <c r="J13" s="5"/>
      <c r="K13" s="5">
        <v>29.971197</v>
      </c>
      <c r="L13" s="5">
        <v>3351.484434</v>
      </c>
      <c r="M13" s="5">
        <v>3381.4556309999998</v>
      </c>
      <c r="P13" t="s">
        <v>27</v>
      </c>
      <c r="Q13">
        <f t="shared" si="2"/>
        <v>0</v>
      </c>
      <c r="R13" s="5">
        <v>1422.092359</v>
      </c>
      <c r="U13" t="s">
        <v>29</v>
      </c>
      <c r="V13" s="2">
        <v>0</v>
      </c>
      <c r="W13" s="2">
        <v>11330.993428</v>
      </c>
    </row>
    <row r="14" spans="1:23" x14ac:dyDescent="0.25">
      <c r="A14">
        <v>125</v>
      </c>
      <c r="B14" t="s">
        <v>260</v>
      </c>
      <c r="C14" t="s">
        <v>24</v>
      </c>
      <c r="D14" t="str">
        <f t="shared" si="0"/>
        <v>LandAUS</v>
      </c>
      <c r="E14">
        <v>303142.44556899997</v>
      </c>
      <c r="F14" t="str">
        <f>IFERROR(VLOOKUP(D14,[1]Jan19_Transboundary!$D$1:$E$27,2,FALSE),"")</f>
        <v/>
      </c>
      <c r="G14">
        <f t="shared" si="1"/>
        <v>303142.44556899997</v>
      </c>
      <c r="I14" s="7" t="s">
        <v>27</v>
      </c>
      <c r="J14" s="5"/>
      <c r="K14" s="5"/>
      <c r="L14" s="5">
        <v>1422.092359</v>
      </c>
      <c r="M14" s="5">
        <v>1422.092359</v>
      </c>
      <c r="P14" t="s">
        <v>29</v>
      </c>
      <c r="Q14">
        <f t="shared" si="2"/>
        <v>0</v>
      </c>
      <c r="R14" s="5">
        <v>11330.993428</v>
      </c>
      <c r="U14" t="s">
        <v>31</v>
      </c>
      <c r="V14" s="2">
        <v>0</v>
      </c>
      <c r="W14" s="2">
        <v>4959.1230729999997</v>
      </c>
    </row>
    <row r="15" spans="1:23" x14ac:dyDescent="0.25">
      <c r="A15">
        <v>126</v>
      </c>
      <c r="B15" t="s">
        <v>260</v>
      </c>
      <c r="C15" t="s">
        <v>25</v>
      </c>
      <c r="D15" t="str">
        <f t="shared" si="0"/>
        <v>LandAUT</v>
      </c>
      <c r="E15">
        <v>584.60588499999994</v>
      </c>
      <c r="F15" t="str">
        <f>IFERROR(VLOOKUP(D15,[1]Jan19_Transboundary!$D$1:$E$27,2,FALSE),"")</f>
        <v/>
      </c>
      <c r="G15">
        <f t="shared" si="1"/>
        <v>584.60588499999994</v>
      </c>
      <c r="I15" s="7" t="s">
        <v>29</v>
      </c>
      <c r="J15" s="5"/>
      <c r="K15" s="5"/>
      <c r="L15" s="5">
        <v>11330.993428</v>
      </c>
      <c r="M15" s="5">
        <v>11330.993428</v>
      </c>
      <c r="P15" t="s">
        <v>31</v>
      </c>
      <c r="Q15">
        <f t="shared" si="2"/>
        <v>0</v>
      </c>
      <c r="R15" s="5">
        <v>4959.1230729999997</v>
      </c>
      <c r="U15" t="s">
        <v>32</v>
      </c>
      <c r="V15" s="2">
        <v>738.14399500000002</v>
      </c>
      <c r="W15" s="2">
        <v>931.396884</v>
      </c>
    </row>
    <row r="16" spans="1:23" x14ac:dyDescent="0.25">
      <c r="A16">
        <v>9</v>
      </c>
      <c r="B16" t="s">
        <v>259</v>
      </c>
      <c r="C16" t="s">
        <v>26</v>
      </c>
      <c r="D16" t="str">
        <f t="shared" si="0"/>
        <v>EEZAZE</v>
      </c>
      <c r="E16">
        <v>29.971197</v>
      </c>
      <c r="F16" t="str">
        <f>IFERROR(VLOOKUP(D16,[1]Jan19_Transboundary!$D$1:$E$27,2,FALSE),"")</f>
        <v/>
      </c>
      <c r="G16">
        <f t="shared" si="1"/>
        <v>29.971197</v>
      </c>
      <c r="I16" s="7" t="s">
        <v>31</v>
      </c>
      <c r="J16" s="5"/>
      <c r="K16" s="5"/>
      <c r="L16" s="5">
        <v>4959.1230729999997</v>
      </c>
      <c r="M16" s="5">
        <v>4959.1230729999997</v>
      </c>
      <c r="P16" t="s">
        <v>32</v>
      </c>
      <c r="Q16">
        <f t="shared" si="2"/>
        <v>738.14399500000002</v>
      </c>
      <c r="R16" s="5">
        <v>931.396884</v>
      </c>
      <c r="U16" t="s">
        <v>33</v>
      </c>
      <c r="V16" s="2">
        <v>8.2527880000000007</v>
      </c>
      <c r="W16" s="2">
        <v>4708.7882680000002</v>
      </c>
    </row>
    <row r="17" spans="1:23" x14ac:dyDescent="0.25">
      <c r="A17">
        <v>127</v>
      </c>
      <c r="B17" t="s">
        <v>260</v>
      </c>
      <c r="C17" t="s">
        <v>26</v>
      </c>
      <c r="D17" t="str">
        <f t="shared" si="0"/>
        <v>LandAZE</v>
      </c>
      <c r="E17">
        <v>3351.484434</v>
      </c>
      <c r="F17" t="str">
        <f>IFERROR(VLOOKUP(D17,[1]Jan19_Transboundary!$D$1:$E$27,2,FALSE),"")</f>
        <v/>
      </c>
      <c r="G17">
        <f t="shared" si="1"/>
        <v>3351.484434</v>
      </c>
      <c r="I17" s="7" t="s">
        <v>32</v>
      </c>
      <c r="J17" s="5"/>
      <c r="K17" s="5">
        <v>738.14399500000002</v>
      </c>
      <c r="L17" s="5">
        <v>931.396884</v>
      </c>
      <c r="M17" s="5">
        <v>1669.5408790000001</v>
      </c>
      <c r="P17" t="s">
        <v>33</v>
      </c>
      <c r="Q17">
        <f t="shared" si="2"/>
        <v>8.2527880000000007</v>
      </c>
      <c r="R17" s="5">
        <v>4708.7882680000002</v>
      </c>
      <c r="U17" t="s">
        <v>35</v>
      </c>
      <c r="V17" s="2">
        <v>3460.290418</v>
      </c>
      <c r="W17" s="2">
        <v>4215.6724480000003</v>
      </c>
    </row>
    <row r="18" spans="1:23" x14ac:dyDescent="0.25">
      <c r="A18">
        <v>128</v>
      </c>
      <c r="B18" t="s">
        <v>260</v>
      </c>
      <c r="C18" t="s">
        <v>27</v>
      </c>
      <c r="D18" t="str">
        <f t="shared" si="0"/>
        <v>LandBDI</v>
      </c>
      <c r="E18">
        <v>1422.092359</v>
      </c>
      <c r="F18" t="str">
        <f>IFERROR(VLOOKUP(D18,[1]Jan19_Transboundary!$D$1:$E$27,2,FALSE),"")</f>
        <v/>
      </c>
      <c r="G18">
        <f t="shared" si="1"/>
        <v>1422.092359</v>
      </c>
      <c r="I18" s="7" t="s">
        <v>33</v>
      </c>
      <c r="J18" s="5"/>
      <c r="K18" s="5">
        <v>8.2527880000000007</v>
      </c>
      <c r="L18" s="5">
        <v>4708.7882680000002</v>
      </c>
      <c r="M18" s="5">
        <v>4717.041056</v>
      </c>
      <c r="P18" t="s">
        <v>35</v>
      </c>
      <c r="Q18">
        <f t="shared" si="2"/>
        <v>3460.290418</v>
      </c>
      <c r="R18" s="5">
        <v>4215.6724480000003</v>
      </c>
      <c r="U18" t="s">
        <v>36</v>
      </c>
      <c r="V18" s="2">
        <v>0</v>
      </c>
      <c r="W18" s="2">
        <v>692.468616</v>
      </c>
    </row>
    <row r="19" spans="1:23" x14ac:dyDescent="0.25">
      <c r="A19">
        <v>129</v>
      </c>
      <c r="B19" t="s">
        <v>260</v>
      </c>
      <c r="C19" t="s">
        <v>29</v>
      </c>
      <c r="D19" t="str">
        <f t="shared" si="0"/>
        <v>LandBEN</v>
      </c>
      <c r="E19">
        <v>11330.993428</v>
      </c>
      <c r="F19" t="str">
        <f>IFERROR(VLOOKUP(D19,[1]Jan19_Transboundary!$D$1:$E$27,2,FALSE),"")</f>
        <v/>
      </c>
      <c r="G19">
        <f t="shared" si="1"/>
        <v>11330.993428</v>
      </c>
      <c r="I19" s="7" t="s">
        <v>35</v>
      </c>
      <c r="J19" s="5"/>
      <c r="K19" s="5">
        <v>3460.290418</v>
      </c>
      <c r="L19" s="5">
        <v>4215.6724480000003</v>
      </c>
      <c r="M19" s="5">
        <v>7675.9628659999998</v>
      </c>
      <c r="P19" t="s">
        <v>36</v>
      </c>
      <c r="Q19">
        <f t="shared" si="2"/>
        <v>0</v>
      </c>
      <c r="R19" s="5">
        <v>692.468616</v>
      </c>
      <c r="U19" t="s">
        <v>38</v>
      </c>
      <c r="V19" s="2">
        <v>0</v>
      </c>
      <c r="W19" s="2">
        <v>4035.285069</v>
      </c>
    </row>
    <row r="20" spans="1:23" x14ac:dyDescent="0.25">
      <c r="A20">
        <v>130</v>
      </c>
      <c r="B20" t="s">
        <v>260</v>
      </c>
      <c r="C20" t="s">
        <v>31</v>
      </c>
      <c r="D20" t="str">
        <f t="shared" si="0"/>
        <v>LandBFA</v>
      </c>
      <c r="E20">
        <v>4959.1230729999997</v>
      </c>
      <c r="F20" t="str">
        <f>IFERROR(VLOOKUP(D20,[1]Jan19_Transboundary!$D$1:$E$27,2,FALSE),"")</f>
        <v/>
      </c>
      <c r="G20">
        <f t="shared" si="1"/>
        <v>4959.1230729999997</v>
      </c>
      <c r="I20" s="7" t="s">
        <v>36</v>
      </c>
      <c r="J20" s="5"/>
      <c r="K20" s="5"/>
      <c r="L20" s="5">
        <v>692.468616</v>
      </c>
      <c r="M20" s="5">
        <v>692.468616</v>
      </c>
      <c r="P20" t="s">
        <v>38</v>
      </c>
      <c r="Q20">
        <f t="shared" si="2"/>
        <v>0</v>
      </c>
      <c r="R20" s="5">
        <v>4035.285069</v>
      </c>
      <c r="U20" t="s">
        <v>39</v>
      </c>
      <c r="V20" s="2">
        <v>2442.620226</v>
      </c>
      <c r="W20" s="2">
        <v>7982.9252800000004</v>
      </c>
    </row>
    <row r="21" spans="1:23" x14ac:dyDescent="0.25">
      <c r="A21">
        <v>10</v>
      </c>
      <c r="B21" t="s">
        <v>259</v>
      </c>
      <c r="C21" t="s">
        <v>32</v>
      </c>
      <c r="D21" t="str">
        <f t="shared" si="0"/>
        <v>EEZBGD</v>
      </c>
      <c r="E21">
        <v>738.14399500000002</v>
      </c>
      <c r="F21" t="str">
        <f>IFERROR(VLOOKUP(D21,[1]Jan19_Transboundary!$D$1:$E$27,2,FALSE),"")</f>
        <v/>
      </c>
      <c r="G21">
        <f t="shared" si="1"/>
        <v>738.14399500000002</v>
      </c>
      <c r="I21" s="7" t="s">
        <v>38</v>
      </c>
      <c r="J21" s="5"/>
      <c r="K21" s="5"/>
      <c r="L21" s="5">
        <v>4035.285069</v>
      </c>
      <c r="M21" s="5">
        <v>4035.285069</v>
      </c>
      <c r="P21" t="s">
        <v>39</v>
      </c>
      <c r="Q21">
        <f t="shared" si="2"/>
        <v>2442.620226</v>
      </c>
      <c r="R21" s="5">
        <v>7982.9252800000004</v>
      </c>
      <c r="U21" t="s">
        <v>41</v>
      </c>
      <c r="V21" s="2">
        <v>0</v>
      </c>
      <c r="W21" s="2">
        <v>155395.23702500001</v>
      </c>
    </row>
    <row r="22" spans="1:23" x14ac:dyDescent="0.25">
      <c r="A22">
        <v>131</v>
      </c>
      <c r="B22" t="s">
        <v>260</v>
      </c>
      <c r="C22" t="s">
        <v>32</v>
      </c>
      <c r="D22" t="str">
        <f t="shared" si="0"/>
        <v>LandBGD</v>
      </c>
      <c r="E22">
        <v>931.396884</v>
      </c>
      <c r="F22" t="str">
        <f>IFERROR(VLOOKUP(D22,[1]Jan19_Transboundary!$D$1:$E$27,2,FALSE),"")</f>
        <v/>
      </c>
      <c r="G22">
        <f t="shared" si="1"/>
        <v>931.396884</v>
      </c>
      <c r="I22" s="7" t="s">
        <v>39</v>
      </c>
      <c r="J22" s="5"/>
      <c r="K22" s="5">
        <v>2442.620226</v>
      </c>
      <c r="L22" s="5">
        <v>7982.9252800000004</v>
      </c>
      <c r="M22" s="5">
        <v>10425.545506</v>
      </c>
      <c r="P22" t="s">
        <v>41</v>
      </c>
      <c r="Q22">
        <f t="shared" si="2"/>
        <v>0</v>
      </c>
      <c r="R22" s="5">
        <v>155395.23702500001</v>
      </c>
      <c r="U22" t="s">
        <v>42</v>
      </c>
      <c r="V22" s="2">
        <v>18353.713564000001</v>
      </c>
      <c r="W22" s="2">
        <v>954453.46753699996</v>
      </c>
    </row>
    <row r="23" spans="1:23" x14ac:dyDescent="0.25">
      <c r="A23">
        <v>11</v>
      </c>
      <c r="B23" t="s">
        <v>259</v>
      </c>
      <c r="C23" t="s">
        <v>33</v>
      </c>
      <c r="D23" t="str">
        <f t="shared" si="0"/>
        <v>EEZBGR</v>
      </c>
      <c r="E23">
        <v>8.2527880000000007</v>
      </c>
      <c r="F23" t="str">
        <f>IFERROR(VLOOKUP(D23,[1]Jan19_Transboundary!$D$1:$E$27,2,FALSE),"")</f>
        <v/>
      </c>
      <c r="G23">
        <f t="shared" si="1"/>
        <v>8.2527880000000007</v>
      </c>
      <c r="I23" s="7" t="s">
        <v>41</v>
      </c>
      <c r="J23" s="5"/>
      <c r="K23" s="5"/>
      <c r="L23" s="5">
        <v>155395.23702500001</v>
      </c>
      <c r="M23" s="5">
        <v>155395.23702500001</v>
      </c>
      <c r="P23" t="s">
        <v>42</v>
      </c>
      <c r="Q23">
        <f t="shared" si="2"/>
        <v>18353.713564000001</v>
      </c>
      <c r="R23" s="5">
        <v>954453.46753699996</v>
      </c>
      <c r="U23" t="s">
        <v>45</v>
      </c>
      <c r="V23" s="2">
        <v>0</v>
      </c>
      <c r="W23" s="2">
        <v>15508.712798</v>
      </c>
    </row>
    <row r="24" spans="1:23" x14ac:dyDescent="0.25">
      <c r="A24">
        <v>132</v>
      </c>
      <c r="B24" t="s">
        <v>260</v>
      </c>
      <c r="C24" t="s">
        <v>33</v>
      </c>
      <c r="D24" t="str">
        <f t="shared" si="0"/>
        <v>LandBGR</v>
      </c>
      <c r="E24">
        <v>4708.7882680000002</v>
      </c>
      <c r="F24" t="str">
        <f>IFERROR(VLOOKUP(D24,[1]Jan19_Transboundary!$D$1:$E$27,2,FALSE),"")</f>
        <v/>
      </c>
      <c r="G24">
        <f t="shared" si="1"/>
        <v>4708.7882680000002</v>
      </c>
      <c r="I24" s="7" t="s">
        <v>42</v>
      </c>
      <c r="J24" s="5"/>
      <c r="K24" s="5">
        <v>18353.713564000001</v>
      </c>
      <c r="L24" s="5">
        <v>954453.46753699996</v>
      </c>
      <c r="M24" s="5">
        <v>972807.18110099994</v>
      </c>
      <c r="P24" t="s">
        <v>45</v>
      </c>
      <c r="Q24">
        <f t="shared" si="2"/>
        <v>0</v>
      </c>
      <c r="R24" s="5">
        <v>15508.712798</v>
      </c>
      <c r="U24" t="s">
        <v>47</v>
      </c>
      <c r="V24" s="2">
        <v>0</v>
      </c>
      <c r="W24" s="2">
        <v>111968.285596</v>
      </c>
    </row>
    <row r="25" spans="1:23" x14ac:dyDescent="0.25">
      <c r="A25">
        <v>12</v>
      </c>
      <c r="B25" t="s">
        <v>259</v>
      </c>
      <c r="C25" t="s">
        <v>35</v>
      </c>
      <c r="D25" t="str">
        <f t="shared" si="0"/>
        <v>EEZBHS</v>
      </c>
      <c r="E25">
        <v>3460.290418</v>
      </c>
      <c r="F25" t="str">
        <f>IFERROR(VLOOKUP(D25,[1]Jan19_Transboundary!$D$1:$E$27,2,FALSE),"")</f>
        <v/>
      </c>
      <c r="G25">
        <f t="shared" si="1"/>
        <v>3460.290418</v>
      </c>
      <c r="I25" s="7" t="s">
        <v>45</v>
      </c>
      <c r="J25" s="5"/>
      <c r="K25" s="5"/>
      <c r="L25" s="5">
        <v>15508.712798</v>
      </c>
      <c r="M25" s="5">
        <v>15508.712798</v>
      </c>
      <c r="P25" t="s">
        <v>47</v>
      </c>
      <c r="Q25">
        <f t="shared" si="2"/>
        <v>0</v>
      </c>
      <c r="R25" s="5">
        <v>111968.285596</v>
      </c>
      <c r="U25" t="s">
        <v>48</v>
      </c>
      <c r="V25" s="2">
        <v>0</v>
      </c>
      <c r="W25" s="2">
        <v>38632.060184000002</v>
      </c>
    </row>
    <row r="26" spans="1:23" x14ac:dyDescent="0.25">
      <c r="A26">
        <v>133</v>
      </c>
      <c r="B26" t="s">
        <v>260</v>
      </c>
      <c r="C26" t="s">
        <v>35</v>
      </c>
      <c r="D26" t="str">
        <f t="shared" si="0"/>
        <v>LandBHS</v>
      </c>
      <c r="E26">
        <v>4215.6724480000003</v>
      </c>
      <c r="F26" t="str">
        <f>IFERROR(VLOOKUP(D26,[1]Jan19_Transboundary!$D$1:$E$27,2,FALSE),"")</f>
        <v/>
      </c>
      <c r="G26">
        <f t="shared" si="1"/>
        <v>4215.6724480000003</v>
      </c>
      <c r="I26" s="7" t="s">
        <v>47</v>
      </c>
      <c r="J26" s="5"/>
      <c r="K26" s="5"/>
      <c r="L26" s="5">
        <v>111968.285596</v>
      </c>
      <c r="M26" s="5">
        <v>111968.285596</v>
      </c>
      <c r="P26" t="s">
        <v>48</v>
      </c>
      <c r="Q26">
        <f t="shared" si="2"/>
        <v>0</v>
      </c>
      <c r="R26" s="5">
        <v>38632.060184000002</v>
      </c>
      <c r="U26" t="s">
        <v>49</v>
      </c>
      <c r="V26" s="2">
        <v>7843.3389880000004</v>
      </c>
      <c r="W26" s="2">
        <v>339369.77775499999</v>
      </c>
    </row>
    <row r="27" spans="1:23" x14ac:dyDescent="0.25">
      <c r="A27">
        <v>134</v>
      </c>
      <c r="B27" t="s">
        <v>260</v>
      </c>
      <c r="C27" t="s">
        <v>36</v>
      </c>
      <c r="D27" t="str">
        <f t="shared" si="0"/>
        <v>LandBIH</v>
      </c>
      <c r="E27">
        <v>692.468616</v>
      </c>
      <c r="F27" t="str">
        <f>IFERROR(VLOOKUP(D27,[1]Jan19_Transboundary!$D$1:$E$27,2,FALSE),"")</f>
        <v/>
      </c>
      <c r="G27">
        <f t="shared" si="1"/>
        <v>692.468616</v>
      </c>
      <c r="I27" s="7" t="s">
        <v>48</v>
      </c>
      <c r="J27" s="5"/>
      <c r="K27" s="5"/>
      <c r="L27" s="5">
        <v>38632.060184000002</v>
      </c>
      <c r="M27" s="5">
        <v>38632.060184000002</v>
      </c>
      <c r="P27" t="s">
        <v>49</v>
      </c>
      <c r="Q27">
        <f t="shared" si="2"/>
        <v>7843.3389880000004</v>
      </c>
      <c r="R27" s="5">
        <v>339369.77775499999</v>
      </c>
      <c r="U27" t="s">
        <v>51</v>
      </c>
      <c r="V27" s="2">
        <v>0</v>
      </c>
      <c r="W27" s="2">
        <v>2610.7958589999998</v>
      </c>
    </row>
    <row r="28" spans="1:23" x14ac:dyDescent="0.25">
      <c r="A28">
        <v>135</v>
      </c>
      <c r="B28" t="s">
        <v>260</v>
      </c>
      <c r="C28" t="s">
        <v>38</v>
      </c>
      <c r="D28" t="str">
        <f t="shared" si="0"/>
        <v>LandBLR</v>
      </c>
      <c r="E28">
        <v>3914.3771649999999</v>
      </c>
      <c r="F28">
        <f>IFERROR(VLOOKUP(D28,[1]Jan19_Transboundary!$D$1:$E$27,2,FALSE),"")</f>
        <v>120.907904</v>
      </c>
      <c r="G28">
        <f t="shared" si="1"/>
        <v>4035.285069</v>
      </c>
      <c r="I28" s="7" t="s">
        <v>49</v>
      </c>
      <c r="J28" s="5"/>
      <c r="K28" s="5">
        <v>7843.3389880000004</v>
      </c>
      <c r="L28" s="5">
        <v>339369.77775499999</v>
      </c>
      <c r="M28" s="5">
        <v>347213.11674299999</v>
      </c>
      <c r="P28" t="s">
        <v>51</v>
      </c>
      <c r="Q28">
        <f t="shared" si="2"/>
        <v>0</v>
      </c>
      <c r="R28" s="5">
        <v>2610.7958589999998</v>
      </c>
      <c r="U28" t="s">
        <v>52</v>
      </c>
      <c r="V28" s="2">
        <v>1282.7606109999999</v>
      </c>
      <c r="W28" s="2">
        <v>43637.924926</v>
      </c>
    </row>
    <row r="29" spans="1:23" x14ac:dyDescent="0.25">
      <c r="A29">
        <v>13</v>
      </c>
      <c r="B29" t="s">
        <v>259</v>
      </c>
      <c r="C29" t="s">
        <v>39</v>
      </c>
      <c r="D29" t="str">
        <f t="shared" si="0"/>
        <v>EEZBLZ</v>
      </c>
      <c r="E29">
        <v>2442.620226</v>
      </c>
      <c r="F29" t="str">
        <f>IFERROR(VLOOKUP(D29,[1]Jan19_Transboundary!$D$1:$E$27,2,FALSE),"")</f>
        <v/>
      </c>
      <c r="G29">
        <f t="shared" si="1"/>
        <v>2442.620226</v>
      </c>
      <c r="I29" s="7" t="s">
        <v>51</v>
      </c>
      <c r="J29" s="5"/>
      <c r="K29" s="5"/>
      <c r="L29" s="5">
        <v>2610.7958589999998</v>
      </c>
      <c r="M29" s="5">
        <v>2610.7958589999998</v>
      </c>
      <c r="P29" t="s">
        <v>52</v>
      </c>
      <c r="Q29">
        <f t="shared" si="2"/>
        <v>1282.7606109999999</v>
      </c>
      <c r="R29" s="5">
        <v>43637.924926</v>
      </c>
      <c r="U29" t="s">
        <v>53</v>
      </c>
      <c r="V29" s="2">
        <v>832.71262100000001</v>
      </c>
      <c r="W29" s="2">
        <v>200412.80468199999</v>
      </c>
    </row>
    <row r="30" spans="1:23" x14ac:dyDescent="0.25">
      <c r="A30">
        <v>136</v>
      </c>
      <c r="B30" t="s">
        <v>260</v>
      </c>
      <c r="C30" t="s">
        <v>39</v>
      </c>
      <c r="D30" t="str">
        <f t="shared" si="0"/>
        <v>LandBLZ</v>
      </c>
      <c r="E30">
        <v>7982.9252800000004</v>
      </c>
      <c r="F30" t="str">
        <f>IFERROR(VLOOKUP(D30,[1]Jan19_Transboundary!$D$1:$E$27,2,FALSE),"")</f>
        <v/>
      </c>
      <c r="G30">
        <f t="shared" si="1"/>
        <v>7982.9252800000004</v>
      </c>
      <c r="I30" s="7" t="s">
        <v>52</v>
      </c>
      <c r="J30" s="5"/>
      <c r="K30" s="5">
        <v>1282.7606109999999</v>
      </c>
      <c r="L30" s="5">
        <v>43637.924926</v>
      </c>
      <c r="M30" s="5">
        <v>44920.685536999998</v>
      </c>
      <c r="P30" t="s">
        <v>53</v>
      </c>
      <c r="Q30">
        <f t="shared" si="2"/>
        <v>832.71262100000001</v>
      </c>
      <c r="R30" s="5">
        <v>200412.80468199999</v>
      </c>
      <c r="U30" t="s">
        <v>54</v>
      </c>
      <c r="V30" s="2">
        <v>3.7230910000000002</v>
      </c>
      <c r="W30" s="2">
        <v>17647.958551</v>
      </c>
    </row>
    <row r="31" spans="1:23" x14ac:dyDescent="0.25">
      <c r="A31">
        <v>137</v>
      </c>
      <c r="B31" t="s">
        <v>260</v>
      </c>
      <c r="C31" t="s">
        <v>41</v>
      </c>
      <c r="D31" t="str">
        <f t="shared" si="0"/>
        <v>LandBOL</v>
      </c>
      <c r="E31">
        <v>155395.23702500001</v>
      </c>
      <c r="F31" t="str">
        <f>IFERROR(VLOOKUP(D31,[1]Jan19_Transboundary!$D$1:$E$27,2,FALSE),"")</f>
        <v/>
      </c>
      <c r="G31">
        <f t="shared" si="1"/>
        <v>155395.23702500001</v>
      </c>
      <c r="I31" s="7" t="s">
        <v>53</v>
      </c>
      <c r="J31" s="5"/>
      <c r="K31" s="5">
        <v>832.71262100000001</v>
      </c>
      <c r="L31" s="5">
        <v>200412.80468199999</v>
      </c>
      <c r="M31" s="5">
        <v>201245.517303</v>
      </c>
      <c r="P31" t="s">
        <v>54</v>
      </c>
      <c r="Q31">
        <f t="shared" si="2"/>
        <v>3.7230910000000002</v>
      </c>
      <c r="R31" s="5">
        <v>17647.958551</v>
      </c>
      <c r="U31" t="s">
        <v>55</v>
      </c>
      <c r="V31" s="2">
        <v>0</v>
      </c>
      <c r="W31" s="2">
        <v>34186.969637000002</v>
      </c>
    </row>
    <row r="32" spans="1:23" x14ac:dyDescent="0.25">
      <c r="A32">
        <v>14</v>
      </c>
      <c r="B32" t="s">
        <v>259</v>
      </c>
      <c r="C32" t="s">
        <v>42</v>
      </c>
      <c r="D32" t="str">
        <f t="shared" si="0"/>
        <v>EEZBRA</v>
      </c>
      <c r="E32">
        <v>18353.713564000001</v>
      </c>
      <c r="F32" t="str">
        <f>IFERROR(VLOOKUP(D32,[1]Jan19_Transboundary!$D$1:$E$27,2,FALSE),"")</f>
        <v/>
      </c>
      <c r="G32">
        <f t="shared" si="1"/>
        <v>18353.713564000001</v>
      </c>
      <c r="I32" s="7" t="s">
        <v>54</v>
      </c>
      <c r="J32" s="5"/>
      <c r="K32" s="5">
        <v>3.7230910000000002</v>
      </c>
      <c r="L32" s="5">
        <v>17647.958551</v>
      </c>
      <c r="M32" s="5">
        <v>17651.681642</v>
      </c>
      <c r="P32" t="s">
        <v>55</v>
      </c>
      <c r="Q32">
        <f t="shared" si="2"/>
        <v>0</v>
      </c>
      <c r="R32" s="5">
        <v>34186.969637000002</v>
      </c>
      <c r="U32" t="s">
        <v>56</v>
      </c>
      <c r="V32" s="2">
        <v>31.363658999999998</v>
      </c>
      <c r="W32" s="2">
        <v>158805.58118199999</v>
      </c>
    </row>
    <row r="33" spans="1:23" x14ac:dyDescent="0.25">
      <c r="A33">
        <v>138</v>
      </c>
      <c r="B33" t="s">
        <v>260</v>
      </c>
      <c r="C33" t="s">
        <v>42</v>
      </c>
      <c r="D33" t="str">
        <f t="shared" si="0"/>
        <v>LandBRA</v>
      </c>
      <c r="E33">
        <v>954453.46753699996</v>
      </c>
      <c r="F33" t="str">
        <f>IFERROR(VLOOKUP(D33,[1]Jan19_Transboundary!$D$1:$E$27,2,FALSE),"")</f>
        <v/>
      </c>
      <c r="G33">
        <f t="shared" si="1"/>
        <v>954453.46753699996</v>
      </c>
      <c r="I33" s="7" t="s">
        <v>55</v>
      </c>
      <c r="J33" s="5"/>
      <c r="K33" s="5"/>
      <c r="L33" s="5">
        <v>34186.969637000002</v>
      </c>
      <c r="M33" s="5">
        <v>34186.969637000002</v>
      </c>
      <c r="P33" t="s">
        <v>56</v>
      </c>
      <c r="Q33">
        <f t="shared" si="2"/>
        <v>31.363658999999998</v>
      </c>
      <c r="R33" s="5">
        <v>158805.58118199999</v>
      </c>
      <c r="U33" t="s">
        <v>57</v>
      </c>
      <c r="V33" s="2">
        <v>1197.460769</v>
      </c>
      <c r="W33" s="2">
        <v>33631.097471000001</v>
      </c>
    </row>
    <row r="34" spans="1:23" x14ac:dyDescent="0.25">
      <c r="A34">
        <v>139</v>
      </c>
      <c r="B34" t="s">
        <v>260</v>
      </c>
      <c r="C34" t="s">
        <v>45</v>
      </c>
      <c r="D34" t="str">
        <f t="shared" si="0"/>
        <v>LandBTN</v>
      </c>
      <c r="E34">
        <v>15508.712798</v>
      </c>
      <c r="F34" t="str">
        <f>IFERROR(VLOOKUP(D34,[1]Jan19_Transboundary!$D$1:$E$27,2,FALSE),"")</f>
        <v/>
      </c>
      <c r="G34">
        <f t="shared" si="1"/>
        <v>15508.712798</v>
      </c>
      <c r="I34" s="7" t="s">
        <v>56</v>
      </c>
      <c r="J34" s="5"/>
      <c r="K34" s="5">
        <v>31.363658999999998</v>
      </c>
      <c r="L34" s="5">
        <v>158805.58118199999</v>
      </c>
      <c r="M34" s="5">
        <v>158836.94484099999</v>
      </c>
      <c r="P34" t="s">
        <v>57</v>
      </c>
      <c r="Q34">
        <f t="shared" si="2"/>
        <v>1197.460769</v>
      </c>
      <c r="R34" s="5">
        <v>33631.097471000001</v>
      </c>
      <c r="U34" t="s">
        <v>59</v>
      </c>
      <c r="V34" s="2">
        <v>32065.614463999998</v>
      </c>
      <c r="W34" s="2">
        <v>132998.553373</v>
      </c>
    </row>
    <row r="35" spans="1:23" x14ac:dyDescent="0.25">
      <c r="A35">
        <v>140</v>
      </c>
      <c r="B35" t="s">
        <v>260</v>
      </c>
      <c r="C35" t="s">
        <v>47</v>
      </c>
      <c r="D35" t="str">
        <f t="shared" si="0"/>
        <v>LandBWA</v>
      </c>
      <c r="E35">
        <v>111968.285596</v>
      </c>
      <c r="F35" t="str">
        <f>IFERROR(VLOOKUP(D35,[1]Jan19_Transboundary!$D$1:$E$27,2,FALSE),"")</f>
        <v/>
      </c>
      <c r="G35">
        <f t="shared" si="1"/>
        <v>111968.285596</v>
      </c>
      <c r="I35" s="7" t="s">
        <v>57</v>
      </c>
      <c r="J35" s="5"/>
      <c r="K35" s="5">
        <v>1197.460769</v>
      </c>
      <c r="L35" s="5">
        <v>33631.097471000001</v>
      </c>
      <c r="M35" s="5">
        <v>34828.558239999998</v>
      </c>
      <c r="P35" t="s">
        <v>59</v>
      </c>
      <c r="Q35">
        <f t="shared" si="2"/>
        <v>32065.614463999998</v>
      </c>
      <c r="R35" s="5">
        <v>132998.553373</v>
      </c>
      <c r="U35" t="s">
        <v>61</v>
      </c>
      <c r="V35" s="2">
        <v>0</v>
      </c>
      <c r="W35" s="2">
        <v>102.41791600000001</v>
      </c>
    </row>
    <row r="36" spans="1:23" x14ac:dyDescent="0.25">
      <c r="A36">
        <v>141</v>
      </c>
      <c r="B36" t="s">
        <v>260</v>
      </c>
      <c r="C36" t="s">
        <v>48</v>
      </c>
      <c r="D36" t="str">
        <f t="shared" si="0"/>
        <v>LandCAF</v>
      </c>
      <c r="E36">
        <v>38632.056606999999</v>
      </c>
      <c r="F36">
        <f>IFERROR(VLOOKUP(D36,[1]Jan19_Transboundary!$D$1:$E$27,2,FALSE),"")</f>
        <v>3.5769999999999999E-3</v>
      </c>
      <c r="G36">
        <f t="shared" si="1"/>
        <v>38632.060184000002</v>
      </c>
      <c r="I36" s="7" t="s">
        <v>59</v>
      </c>
      <c r="J36" s="5"/>
      <c r="K36" s="5">
        <v>32065.614463999998</v>
      </c>
      <c r="L36" s="5">
        <v>132998.553373</v>
      </c>
      <c r="M36" s="5">
        <v>165064.16783699999</v>
      </c>
      <c r="P36" t="s">
        <v>61</v>
      </c>
      <c r="Q36">
        <f t="shared" si="2"/>
        <v>0</v>
      </c>
      <c r="R36" s="5">
        <v>102.41791600000001</v>
      </c>
      <c r="U36" t="s">
        <v>62</v>
      </c>
      <c r="V36" s="2">
        <v>3891.3432269999998</v>
      </c>
      <c r="W36" s="2">
        <v>9900.7667980000006</v>
      </c>
    </row>
    <row r="37" spans="1:23" x14ac:dyDescent="0.25">
      <c r="A37">
        <v>15</v>
      </c>
      <c r="B37" t="s">
        <v>259</v>
      </c>
      <c r="C37" t="s">
        <v>49</v>
      </c>
      <c r="D37" t="str">
        <f t="shared" si="0"/>
        <v>EEZCAN</v>
      </c>
      <c r="E37">
        <v>7843.3389880000004</v>
      </c>
      <c r="F37" t="str">
        <f>IFERROR(VLOOKUP(D37,[1]Jan19_Transboundary!$D$1:$E$27,2,FALSE),"")</f>
        <v/>
      </c>
      <c r="G37">
        <f t="shared" si="1"/>
        <v>7843.3389880000004</v>
      </c>
      <c r="I37" s="7" t="s">
        <v>61</v>
      </c>
      <c r="J37" s="5"/>
      <c r="K37" s="5"/>
      <c r="L37" s="5">
        <v>102.41791600000001</v>
      </c>
      <c r="M37" s="5">
        <v>102.41791600000001</v>
      </c>
      <c r="P37" t="s">
        <v>62</v>
      </c>
      <c r="Q37">
        <f t="shared" si="2"/>
        <v>3891.3432269999998</v>
      </c>
      <c r="R37" s="5">
        <v>9900.7667980000006</v>
      </c>
      <c r="U37" t="s">
        <v>67</v>
      </c>
      <c r="V37" s="2">
        <v>4.5083999999999999E-2</v>
      </c>
      <c r="W37" s="2">
        <v>1157.1392049999999</v>
      </c>
    </row>
    <row r="38" spans="1:23" x14ac:dyDescent="0.25">
      <c r="A38">
        <v>142</v>
      </c>
      <c r="B38" t="s">
        <v>260</v>
      </c>
      <c r="C38" t="s">
        <v>49</v>
      </c>
      <c r="D38" t="str">
        <f t="shared" si="0"/>
        <v>LandCAN</v>
      </c>
      <c r="E38">
        <v>329964.75467900001</v>
      </c>
      <c r="F38">
        <f>IFERROR(VLOOKUP(D38,[1]Jan19_Transboundary!$D$1:$E$27,2,FALSE),"")</f>
        <v>9405.0230759999995</v>
      </c>
      <c r="G38">
        <f t="shared" si="1"/>
        <v>339369.77775499999</v>
      </c>
      <c r="I38" s="7" t="s">
        <v>62</v>
      </c>
      <c r="J38" s="5"/>
      <c r="K38" s="5">
        <v>3891.3432269999998</v>
      </c>
      <c r="L38" s="5">
        <v>9900.7667980000006</v>
      </c>
      <c r="M38" s="5">
        <v>13792.110025</v>
      </c>
      <c r="P38" t="s">
        <v>67</v>
      </c>
      <c r="Q38">
        <f t="shared" si="2"/>
        <v>4.5083999999999999E-2</v>
      </c>
      <c r="R38" s="5">
        <v>1157.1392049999999</v>
      </c>
      <c r="U38" t="s">
        <v>68</v>
      </c>
      <c r="V38" s="2">
        <v>0</v>
      </c>
      <c r="W38" s="2">
        <v>7498.7530129999996</v>
      </c>
    </row>
    <row r="39" spans="1:23" x14ac:dyDescent="0.25">
      <c r="A39">
        <v>143</v>
      </c>
      <c r="B39" t="s">
        <v>260</v>
      </c>
      <c r="C39" t="s">
        <v>51</v>
      </c>
      <c r="D39" t="str">
        <f t="shared" si="0"/>
        <v>LandCHE</v>
      </c>
      <c r="E39">
        <v>2602.8595869999999</v>
      </c>
      <c r="F39">
        <f>IFERROR(VLOOKUP(D39,[1]Jan19_Transboundary!$D$1:$E$27,2,FALSE),"")</f>
        <v>7.9362719999999998</v>
      </c>
      <c r="G39">
        <f t="shared" si="1"/>
        <v>2610.7958589999998</v>
      </c>
      <c r="I39" s="7" t="s">
        <v>67</v>
      </c>
      <c r="J39" s="5"/>
      <c r="K39" s="5">
        <v>4.5083999999999999E-2</v>
      </c>
      <c r="L39" s="5">
        <v>1157.1392049999999</v>
      </c>
      <c r="M39" s="5">
        <v>1157.184289</v>
      </c>
      <c r="P39" t="s">
        <v>68</v>
      </c>
      <c r="Q39">
        <f t="shared" si="2"/>
        <v>0</v>
      </c>
      <c r="R39" s="5">
        <v>7498.7530129999996</v>
      </c>
      <c r="U39" t="s">
        <v>69</v>
      </c>
      <c r="V39" s="2">
        <v>8265.1436589999994</v>
      </c>
      <c r="W39" s="2">
        <v>2011.8299259999999</v>
      </c>
    </row>
    <row r="40" spans="1:23" x14ac:dyDescent="0.25">
      <c r="A40">
        <v>16</v>
      </c>
      <c r="B40" t="s">
        <v>259</v>
      </c>
      <c r="C40" t="s">
        <v>52</v>
      </c>
      <c r="D40" t="str">
        <f t="shared" si="0"/>
        <v>EEZCHL</v>
      </c>
      <c r="E40">
        <v>1282.7606109999999</v>
      </c>
      <c r="F40" t="str">
        <f>IFERROR(VLOOKUP(D40,[1]Jan19_Transboundary!$D$1:$E$27,2,FALSE),"")</f>
        <v/>
      </c>
      <c r="G40">
        <f t="shared" si="1"/>
        <v>1282.7606109999999</v>
      </c>
      <c r="I40" s="7" t="s">
        <v>68</v>
      </c>
      <c r="J40" s="5"/>
      <c r="K40" s="5"/>
      <c r="L40" s="5">
        <v>7498.7530129999996</v>
      </c>
      <c r="M40" s="5">
        <v>7498.7530129999996</v>
      </c>
      <c r="P40" t="s">
        <v>69</v>
      </c>
      <c r="Q40">
        <f t="shared" si="2"/>
        <v>8265.1436589999994</v>
      </c>
      <c r="R40" s="5">
        <v>2011.8299259999999</v>
      </c>
      <c r="U40" t="s">
        <v>71</v>
      </c>
      <c r="V40" s="2">
        <v>0</v>
      </c>
      <c r="W40" s="2">
        <v>67.392446000000007</v>
      </c>
    </row>
    <row r="41" spans="1:23" x14ac:dyDescent="0.25">
      <c r="A41">
        <v>144</v>
      </c>
      <c r="B41" t="s">
        <v>260</v>
      </c>
      <c r="C41" t="s">
        <v>52</v>
      </c>
      <c r="D41" t="str">
        <f t="shared" si="0"/>
        <v>LandCHL</v>
      </c>
      <c r="E41">
        <v>43637.924926</v>
      </c>
      <c r="F41" t="str">
        <f>IFERROR(VLOOKUP(D41,[1]Jan19_Transboundary!$D$1:$E$27,2,FALSE),"")</f>
        <v/>
      </c>
      <c r="G41">
        <f t="shared" si="1"/>
        <v>43637.924926</v>
      </c>
      <c r="I41" s="7" t="s">
        <v>69</v>
      </c>
      <c r="J41" s="5"/>
      <c r="K41" s="5">
        <v>8265.1436589999994</v>
      </c>
      <c r="L41" s="5">
        <v>2011.8299259999999</v>
      </c>
      <c r="M41" s="5">
        <v>10276.973585</v>
      </c>
      <c r="P41" t="s">
        <v>71</v>
      </c>
      <c r="Q41">
        <f t="shared" si="2"/>
        <v>0</v>
      </c>
      <c r="R41" s="5">
        <v>67.392446000000007</v>
      </c>
      <c r="U41" t="s">
        <v>72</v>
      </c>
      <c r="V41" s="2">
        <v>4100.0459739999997</v>
      </c>
      <c r="W41" s="2">
        <v>2991.2451270000001</v>
      </c>
    </row>
    <row r="42" spans="1:23" x14ac:dyDescent="0.25">
      <c r="A42">
        <v>17</v>
      </c>
      <c r="B42" t="s">
        <v>259</v>
      </c>
      <c r="C42" t="s">
        <v>53</v>
      </c>
      <c r="D42" t="str">
        <f t="shared" si="0"/>
        <v>EEZCHN</v>
      </c>
      <c r="E42">
        <v>832.71262100000001</v>
      </c>
      <c r="F42" t="str">
        <f>IFERROR(VLOOKUP(D42,[1]Jan19_Transboundary!$D$1:$E$27,2,FALSE),"")</f>
        <v/>
      </c>
      <c r="G42">
        <f t="shared" si="1"/>
        <v>832.71262100000001</v>
      </c>
      <c r="I42" s="7" t="s">
        <v>71</v>
      </c>
      <c r="J42" s="5"/>
      <c r="K42" s="5"/>
      <c r="L42" s="5">
        <v>67.392446000000007</v>
      </c>
      <c r="M42" s="5">
        <v>67.392446000000007</v>
      </c>
      <c r="P42" t="s">
        <v>72</v>
      </c>
      <c r="Q42">
        <f t="shared" si="2"/>
        <v>4100.0459739999997</v>
      </c>
      <c r="R42" s="5">
        <v>2991.2451270000001</v>
      </c>
      <c r="U42" t="s">
        <v>73</v>
      </c>
      <c r="V42" s="2">
        <v>1471.48947</v>
      </c>
      <c r="W42" s="2">
        <v>7154.4220340000002</v>
      </c>
    </row>
    <row r="43" spans="1:23" x14ac:dyDescent="0.25">
      <c r="A43">
        <v>145</v>
      </c>
      <c r="B43" t="s">
        <v>260</v>
      </c>
      <c r="C43" t="s">
        <v>53</v>
      </c>
      <c r="D43" t="str">
        <f t="shared" si="0"/>
        <v>LandCHN</v>
      </c>
      <c r="E43">
        <v>200412.80468199999</v>
      </c>
      <c r="F43" t="str">
        <f>IFERROR(VLOOKUP(D43,[1]Jan19_Transboundary!$D$1:$E$27,2,FALSE),"")</f>
        <v/>
      </c>
      <c r="G43">
        <f t="shared" si="1"/>
        <v>200412.80468199999</v>
      </c>
      <c r="I43" s="7" t="s">
        <v>72</v>
      </c>
      <c r="J43" s="5"/>
      <c r="K43" s="5">
        <v>4100.0459739999997</v>
      </c>
      <c r="L43" s="5">
        <v>2991.2451270000001</v>
      </c>
      <c r="M43" s="5">
        <v>7091.2911009999998</v>
      </c>
      <c r="P43" t="s">
        <v>73</v>
      </c>
      <c r="Q43">
        <f t="shared" si="2"/>
        <v>1471.48947</v>
      </c>
      <c r="R43" s="5">
        <v>7154.4220340000002</v>
      </c>
      <c r="U43" t="s">
        <v>74</v>
      </c>
      <c r="V43" s="2">
        <v>0</v>
      </c>
      <c r="W43" s="2">
        <v>144306.48575600001</v>
      </c>
    </row>
    <row r="44" spans="1:23" x14ac:dyDescent="0.25">
      <c r="A44">
        <v>18</v>
      </c>
      <c r="B44" t="s">
        <v>259</v>
      </c>
      <c r="C44" t="s">
        <v>54</v>
      </c>
      <c r="D44" t="str">
        <f t="shared" si="0"/>
        <v>EEZCIV</v>
      </c>
      <c r="E44">
        <v>3.7230910000000002</v>
      </c>
      <c r="F44" t="str">
        <f>IFERROR(VLOOKUP(D44,[1]Jan19_Transboundary!$D$1:$E$27,2,FALSE),"")</f>
        <v/>
      </c>
      <c r="G44">
        <f t="shared" si="1"/>
        <v>3.7230910000000002</v>
      </c>
      <c r="I44" s="7" t="s">
        <v>73</v>
      </c>
      <c r="J44" s="5"/>
      <c r="K44" s="5">
        <v>1471.48947</v>
      </c>
      <c r="L44" s="5">
        <v>7154.4220340000002</v>
      </c>
      <c r="M44" s="5">
        <v>8625.9115039999997</v>
      </c>
      <c r="P44" t="s">
        <v>74</v>
      </c>
      <c r="Q44">
        <f t="shared" si="2"/>
        <v>0</v>
      </c>
      <c r="R44" s="5">
        <v>144306.48575600001</v>
      </c>
      <c r="U44" t="s">
        <v>75</v>
      </c>
      <c r="V44" s="2">
        <v>139291.10046399999</v>
      </c>
      <c r="W44" s="2">
        <v>48203.619272000004</v>
      </c>
    </row>
    <row r="45" spans="1:23" x14ac:dyDescent="0.25">
      <c r="A45">
        <v>146</v>
      </c>
      <c r="B45" t="s">
        <v>260</v>
      </c>
      <c r="C45" t="s">
        <v>54</v>
      </c>
      <c r="D45" t="str">
        <f t="shared" si="0"/>
        <v>LandCIV</v>
      </c>
      <c r="E45">
        <v>17647.958551</v>
      </c>
      <c r="F45" t="str">
        <f>IFERROR(VLOOKUP(D45,[1]Jan19_Transboundary!$D$1:$E$27,2,FALSE),"")</f>
        <v/>
      </c>
      <c r="G45">
        <f t="shared" si="1"/>
        <v>17647.958551</v>
      </c>
      <c r="I45" s="7" t="s">
        <v>74</v>
      </c>
      <c r="J45" s="5"/>
      <c r="K45" s="5"/>
      <c r="L45" s="5">
        <v>144306.48575600001</v>
      </c>
      <c r="M45" s="5">
        <v>144306.48575600001</v>
      </c>
      <c r="P45" t="s">
        <v>75</v>
      </c>
      <c r="Q45">
        <f t="shared" si="2"/>
        <v>139291.10046399999</v>
      </c>
      <c r="R45" s="5">
        <v>48203.619272000004</v>
      </c>
      <c r="U45" t="s">
        <v>76</v>
      </c>
      <c r="V45" s="2">
        <v>11046.304756</v>
      </c>
      <c r="W45" s="2">
        <v>76110.326841999995</v>
      </c>
    </row>
    <row r="46" spans="1:23" x14ac:dyDescent="0.25">
      <c r="A46">
        <v>147</v>
      </c>
      <c r="B46" t="s">
        <v>260</v>
      </c>
      <c r="C46" t="s">
        <v>55</v>
      </c>
      <c r="D46" t="str">
        <f t="shared" si="0"/>
        <v>LandCMR</v>
      </c>
      <c r="E46">
        <v>34186.880676000001</v>
      </c>
      <c r="F46">
        <f>IFERROR(VLOOKUP(D46,[1]Jan19_Transboundary!$D$1:$E$27,2,FALSE),"")</f>
        <v>8.8960999999999998E-2</v>
      </c>
      <c r="G46">
        <f t="shared" si="1"/>
        <v>34186.969637000002</v>
      </c>
      <c r="I46" s="7" t="s">
        <v>75</v>
      </c>
      <c r="J46" s="5"/>
      <c r="K46" s="5">
        <v>139291.10046399999</v>
      </c>
      <c r="L46" s="5">
        <v>48203.619272000004</v>
      </c>
      <c r="M46" s="5">
        <v>187494.719736</v>
      </c>
      <c r="P46" t="s">
        <v>76</v>
      </c>
      <c r="Q46">
        <f t="shared" si="2"/>
        <v>11046.304756</v>
      </c>
      <c r="R46" s="5">
        <v>76110.326841999995</v>
      </c>
      <c r="U46" t="s">
        <v>79</v>
      </c>
      <c r="V46" s="2">
        <v>656.65706399999999</v>
      </c>
      <c r="W46" s="2">
        <v>13573.600302000001</v>
      </c>
    </row>
    <row r="47" spans="1:23" x14ac:dyDescent="0.25">
      <c r="A47">
        <v>19</v>
      </c>
      <c r="B47" t="s">
        <v>259</v>
      </c>
      <c r="C47" t="s">
        <v>56</v>
      </c>
      <c r="D47" t="str">
        <f t="shared" si="0"/>
        <v>EEZCOD</v>
      </c>
      <c r="E47">
        <v>31.363658999999998</v>
      </c>
      <c r="F47" t="str">
        <f>IFERROR(VLOOKUP(D47,[1]Jan19_Transboundary!$D$1:$E$27,2,FALSE),"")</f>
        <v/>
      </c>
      <c r="G47">
        <f t="shared" si="1"/>
        <v>31.363658999999998</v>
      </c>
      <c r="I47" s="7" t="s">
        <v>76</v>
      </c>
      <c r="J47" s="5"/>
      <c r="K47" s="5">
        <v>11046.304756</v>
      </c>
      <c r="L47" s="5">
        <v>76110.326841999995</v>
      </c>
      <c r="M47" s="5">
        <v>87156.631597999993</v>
      </c>
      <c r="P47" t="s">
        <v>79</v>
      </c>
      <c r="Q47">
        <f t="shared" si="2"/>
        <v>656.65706399999999</v>
      </c>
      <c r="R47" s="5">
        <v>13573.600302000001</v>
      </c>
      <c r="U47" t="s">
        <v>80</v>
      </c>
      <c r="V47" s="2">
        <v>1158.202759</v>
      </c>
      <c r="W47" s="2">
        <v>3256.8487049999999</v>
      </c>
    </row>
    <row r="48" spans="1:23" x14ac:dyDescent="0.25">
      <c r="A48">
        <v>148</v>
      </c>
      <c r="B48" t="s">
        <v>260</v>
      </c>
      <c r="C48" t="s">
        <v>56</v>
      </c>
      <c r="D48" t="str">
        <f t="shared" si="0"/>
        <v>LandCOD</v>
      </c>
      <c r="E48">
        <v>158805.58118199999</v>
      </c>
      <c r="F48" t="str">
        <f>IFERROR(VLOOKUP(D48,[1]Jan19_Transboundary!$D$1:$E$27,2,FALSE),"")</f>
        <v/>
      </c>
      <c r="G48">
        <f t="shared" si="1"/>
        <v>158805.58118199999</v>
      </c>
      <c r="I48" s="7" t="s">
        <v>79</v>
      </c>
      <c r="J48" s="5"/>
      <c r="K48" s="5">
        <v>656.65706399999999</v>
      </c>
      <c r="L48" s="5">
        <v>13573.600302000001</v>
      </c>
      <c r="M48" s="5">
        <v>14230.257366000002</v>
      </c>
      <c r="P48" t="s">
        <v>80</v>
      </c>
      <c r="Q48">
        <f t="shared" si="2"/>
        <v>1158.202759</v>
      </c>
      <c r="R48" s="5">
        <v>3256.8487049999999</v>
      </c>
      <c r="U48" t="s">
        <v>81</v>
      </c>
      <c r="V48" s="2">
        <v>0</v>
      </c>
      <c r="W48" s="2">
        <v>34834.273463999998</v>
      </c>
    </row>
    <row r="49" spans="1:23" x14ac:dyDescent="0.25">
      <c r="A49">
        <v>20</v>
      </c>
      <c r="B49" t="s">
        <v>259</v>
      </c>
      <c r="C49" t="s">
        <v>57</v>
      </c>
      <c r="D49" t="str">
        <f t="shared" si="0"/>
        <v>EEZCOG</v>
      </c>
      <c r="E49">
        <v>1197.460769</v>
      </c>
      <c r="F49" t="str">
        <f>IFERROR(VLOOKUP(D49,[1]Jan19_Transboundary!$D$1:$E$27,2,FALSE),"")</f>
        <v/>
      </c>
      <c r="G49">
        <f t="shared" si="1"/>
        <v>1197.460769</v>
      </c>
      <c r="I49" s="7" t="s">
        <v>80</v>
      </c>
      <c r="J49" s="5"/>
      <c r="K49" s="5">
        <v>1158.202759</v>
      </c>
      <c r="L49" s="5">
        <v>3256.8487049999999</v>
      </c>
      <c r="M49" s="5">
        <v>4415.0514640000001</v>
      </c>
      <c r="P49" t="s">
        <v>81</v>
      </c>
      <c r="Q49">
        <f t="shared" si="2"/>
        <v>0</v>
      </c>
      <c r="R49" s="5">
        <v>34834.273463999998</v>
      </c>
      <c r="U49" t="s">
        <v>82</v>
      </c>
      <c r="V49" s="2">
        <v>3011.5352929999999</v>
      </c>
      <c r="W49" s="2">
        <v>27574.285490999999</v>
      </c>
    </row>
    <row r="50" spans="1:23" x14ac:dyDescent="0.25">
      <c r="A50">
        <v>149</v>
      </c>
      <c r="B50" t="s">
        <v>260</v>
      </c>
      <c r="C50" t="s">
        <v>57</v>
      </c>
      <c r="D50" t="str">
        <f t="shared" si="0"/>
        <v>LandCOG</v>
      </c>
      <c r="E50">
        <v>33625.122176999997</v>
      </c>
      <c r="F50">
        <f>IFERROR(VLOOKUP(D50,[1]Jan19_Transboundary!$D$1:$E$27,2,FALSE),"")</f>
        <v>5.9752939999999999</v>
      </c>
      <c r="G50">
        <f t="shared" si="1"/>
        <v>33631.097471000001</v>
      </c>
      <c r="I50" s="7" t="s">
        <v>81</v>
      </c>
      <c r="J50" s="5"/>
      <c r="K50" s="5"/>
      <c r="L50" s="5">
        <v>34834.273463999998</v>
      </c>
      <c r="M50" s="5">
        <v>34834.273463999998</v>
      </c>
      <c r="P50" t="s">
        <v>82</v>
      </c>
      <c r="Q50">
        <f t="shared" si="2"/>
        <v>3011.5352929999999</v>
      </c>
      <c r="R50" s="5">
        <v>27574.285490999999</v>
      </c>
      <c r="U50" t="s">
        <v>83</v>
      </c>
      <c r="V50" s="2">
        <v>111.434696</v>
      </c>
      <c r="W50" s="2">
        <v>11.103878</v>
      </c>
    </row>
    <row r="51" spans="1:23" x14ac:dyDescent="0.25">
      <c r="A51">
        <v>21</v>
      </c>
      <c r="B51" t="s">
        <v>259</v>
      </c>
      <c r="C51" t="s">
        <v>59</v>
      </c>
      <c r="D51" t="str">
        <f t="shared" si="0"/>
        <v>EEZCOL</v>
      </c>
      <c r="E51">
        <v>32065.614463999998</v>
      </c>
      <c r="F51" t="str">
        <f>IFERROR(VLOOKUP(D51,[1]Jan19_Transboundary!$D$1:$E$27,2,FALSE),"")</f>
        <v/>
      </c>
      <c r="G51">
        <f t="shared" si="1"/>
        <v>32065.614463999998</v>
      </c>
      <c r="I51" s="7" t="s">
        <v>82</v>
      </c>
      <c r="J51" s="5"/>
      <c r="K51" s="5">
        <v>3011.5352929999999</v>
      </c>
      <c r="L51" s="5">
        <v>27574.285490999999</v>
      </c>
      <c r="M51" s="5">
        <v>30585.820784</v>
      </c>
      <c r="P51" t="s">
        <v>83</v>
      </c>
      <c r="Q51">
        <f t="shared" si="2"/>
        <v>111.434696</v>
      </c>
      <c r="R51" s="5">
        <v>11.103878</v>
      </c>
      <c r="U51" t="s">
        <v>85</v>
      </c>
      <c r="V51" s="2">
        <v>113.230769</v>
      </c>
      <c r="W51" s="2">
        <v>4994.5724089999994</v>
      </c>
    </row>
    <row r="52" spans="1:23" x14ac:dyDescent="0.25">
      <c r="A52">
        <v>150</v>
      </c>
      <c r="B52" t="s">
        <v>260</v>
      </c>
      <c r="C52" t="s">
        <v>59</v>
      </c>
      <c r="D52" t="str">
        <f t="shared" si="0"/>
        <v>LandCOL</v>
      </c>
      <c r="E52">
        <v>132998.553373</v>
      </c>
      <c r="F52" t="str">
        <f>IFERROR(VLOOKUP(D52,[1]Jan19_Transboundary!$D$1:$E$27,2,FALSE),"")</f>
        <v/>
      </c>
      <c r="G52">
        <f t="shared" si="1"/>
        <v>132998.553373</v>
      </c>
      <c r="I52" s="7" t="s">
        <v>83</v>
      </c>
      <c r="J52" s="5"/>
      <c r="K52" s="5">
        <v>111.434696</v>
      </c>
      <c r="L52" s="5">
        <v>11.103878</v>
      </c>
      <c r="M52" s="5">
        <v>122.538574</v>
      </c>
      <c r="P52" t="s">
        <v>85</v>
      </c>
      <c r="Q52">
        <f t="shared" si="2"/>
        <v>113.230769</v>
      </c>
      <c r="R52" s="5">
        <v>4994.5724089999994</v>
      </c>
      <c r="U52" t="s">
        <v>88</v>
      </c>
      <c r="V52" s="2">
        <v>1408.6875769999999</v>
      </c>
      <c r="W52" s="2">
        <v>28707.11162</v>
      </c>
    </row>
    <row r="53" spans="1:23" x14ac:dyDescent="0.25">
      <c r="A53">
        <v>151</v>
      </c>
      <c r="B53" t="s">
        <v>260</v>
      </c>
      <c r="C53" t="s">
        <v>61</v>
      </c>
      <c r="D53" t="str">
        <f t="shared" si="0"/>
        <v>LandCPV</v>
      </c>
      <c r="E53">
        <v>102.41791600000001</v>
      </c>
      <c r="F53" t="str">
        <f>IFERROR(VLOOKUP(D53,[1]Jan19_Transboundary!$D$1:$E$27,2,FALSE),"")</f>
        <v/>
      </c>
      <c r="G53">
        <f t="shared" si="1"/>
        <v>102.41791600000001</v>
      </c>
      <c r="I53" s="7" t="s">
        <v>85</v>
      </c>
      <c r="J53" s="5"/>
      <c r="K53" s="5">
        <v>113.230769</v>
      </c>
      <c r="L53" s="5">
        <v>4994.5724089999994</v>
      </c>
      <c r="M53" s="5">
        <v>5107.8031779999992</v>
      </c>
      <c r="P53" t="s">
        <v>88</v>
      </c>
      <c r="Q53">
        <f t="shared" si="2"/>
        <v>1408.6875769999999</v>
      </c>
      <c r="R53" s="5">
        <v>28707.11162</v>
      </c>
      <c r="U53" t="s">
        <v>89</v>
      </c>
      <c r="V53" s="2">
        <v>128428.90406299999</v>
      </c>
      <c r="W53" s="2">
        <v>27457.600861999999</v>
      </c>
    </row>
    <row r="54" spans="1:23" x14ac:dyDescent="0.25">
      <c r="A54">
        <v>22</v>
      </c>
      <c r="B54" t="s">
        <v>259</v>
      </c>
      <c r="C54" t="s">
        <v>62</v>
      </c>
      <c r="D54" t="str">
        <f t="shared" si="0"/>
        <v>EEZCRI</v>
      </c>
      <c r="E54">
        <v>3891.3432269999998</v>
      </c>
      <c r="F54" t="str">
        <f>IFERROR(VLOOKUP(D54,[1]Jan19_Transboundary!$D$1:$E$27,2,FALSE),"")</f>
        <v/>
      </c>
      <c r="G54">
        <f t="shared" si="1"/>
        <v>3891.3432269999998</v>
      </c>
      <c r="I54" s="7" t="s">
        <v>88</v>
      </c>
      <c r="J54" s="5"/>
      <c r="K54" s="5">
        <v>1408.6875769999999</v>
      </c>
      <c r="L54" s="5">
        <v>28707.11162</v>
      </c>
      <c r="M54" s="5">
        <v>30115.799197</v>
      </c>
      <c r="P54" t="s">
        <v>89</v>
      </c>
      <c r="Q54">
        <f t="shared" si="2"/>
        <v>128428.90406299999</v>
      </c>
      <c r="R54" s="5">
        <v>27457.600861999999</v>
      </c>
      <c r="U54" t="s">
        <v>90</v>
      </c>
      <c r="V54" s="2">
        <v>152.96190200000001</v>
      </c>
      <c r="W54" s="2">
        <v>4920.2930850000002</v>
      </c>
    </row>
    <row r="55" spans="1:23" x14ac:dyDescent="0.25">
      <c r="A55">
        <v>152</v>
      </c>
      <c r="B55" t="s">
        <v>260</v>
      </c>
      <c r="C55" t="s">
        <v>62</v>
      </c>
      <c r="D55" t="str">
        <f t="shared" si="0"/>
        <v>LandCRI</v>
      </c>
      <c r="E55">
        <v>9104.2927540000001</v>
      </c>
      <c r="F55">
        <f>IFERROR(VLOOKUP(D55,[1]Jan19_Transboundary!$D$1:$E$27,2,FALSE),"")</f>
        <v>796.47404400000005</v>
      </c>
      <c r="G55">
        <f t="shared" si="1"/>
        <v>9900.7667980000006</v>
      </c>
      <c r="I55" s="7" t="s">
        <v>89</v>
      </c>
      <c r="J55" s="5">
        <v>15853.393875</v>
      </c>
      <c r="K55" s="5">
        <v>112575.510188</v>
      </c>
      <c r="L55" s="5">
        <v>27457.600861999999</v>
      </c>
      <c r="M55" s="5">
        <v>155886.50492499999</v>
      </c>
      <c r="P55" t="s">
        <v>90</v>
      </c>
      <c r="Q55">
        <f t="shared" si="2"/>
        <v>152.96190200000001</v>
      </c>
      <c r="R55" s="5">
        <v>4920.2930850000002</v>
      </c>
      <c r="U55" t="s">
        <v>92</v>
      </c>
      <c r="V55" s="2">
        <v>218.29003499999999</v>
      </c>
      <c r="W55" s="2">
        <v>2627.9757249999998</v>
      </c>
    </row>
    <row r="56" spans="1:23" x14ac:dyDescent="0.25">
      <c r="A56">
        <v>23</v>
      </c>
      <c r="B56" t="s">
        <v>259</v>
      </c>
      <c r="C56" t="s">
        <v>67</v>
      </c>
      <c r="D56" t="str">
        <f t="shared" si="0"/>
        <v>EEZCYP</v>
      </c>
      <c r="E56">
        <v>4.5083999999999999E-2</v>
      </c>
      <c r="F56" t="str">
        <f>IFERROR(VLOOKUP(D56,[1]Jan19_Transboundary!$D$1:$E$27,2,FALSE),"")</f>
        <v/>
      </c>
      <c r="G56">
        <f t="shared" si="1"/>
        <v>4.5083999999999999E-2</v>
      </c>
      <c r="I56" s="7" t="s">
        <v>90</v>
      </c>
      <c r="J56" s="5"/>
      <c r="K56" s="5">
        <v>152.96190200000001</v>
      </c>
      <c r="L56" s="5">
        <v>4920.2930850000002</v>
      </c>
      <c r="M56" s="5">
        <v>5073.2549870000003</v>
      </c>
      <c r="P56" t="s">
        <v>92</v>
      </c>
      <c r="Q56">
        <f t="shared" si="2"/>
        <v>218.29003499999999</v>
      </c>
      <c r="R56" s="5">
        <v>2627.9757249999998</v>
      </c>
      <c r="U56" t="s">
        <v>94</v>
      </c>
      <c r="V56" s="2">
        <v>450.56102900000002</v>
      </c>
      <c r="W56" s="2">
        <v>14861.027759000001</v>
      </c>
    </row>
    <row r="57" spans="1:23" x14ac:dyDescent="0.25">
      <c r="A57">
        <v>153</v>
      </c>
      <c r="B57" t="s">
        <v>260</v>
      </c>
      <c r="C57" t="s">
        <v>67</v>
      </c>
      <c r="D57" t="str">
        <f t="shared" si="0"/>
        <v>LandCYP</v>
      </c>
      <c r="E57">
        <v>1157.1392049999999</v>
      </c>
      <c r="F57" t="str">
        <f>IFERROR(VLOOKUP(D57,[1]Jan19_Transboundary!$D$1:$E$27,2,FALSE),"")</f>
        <v/>
      </c>
      <c r="G57">
        <f t="shared" si="1"/>
        <v>1157.1392049999999</v>
      </c>
      <c r="I57" s="7" t="s">
        <v>92</v>
      </c>
      <c r="J57" s="5"/>
      <c r="K57" s="5">
        <v>218.29003499999999</v>
      </c>
      <c r="L57" s="5">
        <v>2627.9757249999998</v>
      </c>
      <c r="M57" s="5">
        <v>2846.2657599999998</v>
      </c>
      <c r="P57" t="s">
        <v>94</v>
      </c>
      <c r="Q57">
        <f t="shared" si="2"/>
        <v>450.56102900000002</v>
      </c>
      <c r="R57" s="5">
        <v>14861.027759000001</v>
      </c>
      <c r="U57" t="s">
        <v>96</v>
      </c>
      <c r="V57" s="2">
        <v>15.848758999999999</v>
      </c>
      <c r="W57" s="2">
        <v>439.34799600000002</v>
      </c>
    </row>
    <row r="58" spans="1:23" x14ac:dyDescent="0.25">
      <c r="A58">
        <v>154</v>
      </c>
      <c r="B58" t="s">
        <v>260</v>
      </c>
      <c r="C58" t="s">
        <v>68</v>
      </c>
      <c r="D58" t="str">
        <f t="shared" si="0"/>
        <v>LandCZE</v>
      </c>
      <c r="E58">
        <v>7498.7530129999996</v>
      </c>
      <c r="F58" t="str">
        <f>IFERROR(VLOOKUP(D58,[1]Jan19_Transboundary!$D$1:$E$27,2,FALSE),"")</f>
        <v/>
      </c>
      <c r="G58">
        <f t="shared" si="1"/>
        <v>7498.7530129999996</v>
      </c>
      <c r="I58" s="7" t="s">
        <v>94</v>
      </c>
      <c r="J58" s="5"/>
      <c r="K58" s="5">
        <v>450.56102900000002</v>
      </c>
      <c r="L58" s="5">
        <v>14861.027759000001</v>
      </c>
      <c r="M58" s="5">
        <v>15311.588788000001</v>
      </c>
      <c r="P58" t="s">
        <v>96</v>
      </c>
      <c r="Q58">
        <f t="shared" si="2"/>
        <v>15.848758999999999</v>
      </c>
      <c r="R58" s="5">
        <v>439.34799600000002</v>
      </c>
      <c r="U58" t="s">
        <v>97</v>
      </c>
      <c r="V58" s="2">
        <v>2108.8626530000001</v>
      </c>
      <c r="W58" s="2">
        <v>2195.7134689999998</v>
      </c>
    </row>
    <row r="59" spans="1:23" x14ac:dyDescent="0.25">
      <c r="A59">
        <v>24</v>
      </c>
      <c r="B59" t="s">
        <v>259</v>
      </c>
      <c r="C59" t="s">
        <v>69</v>
      </c>
      <c r="D59" t="str">
        <f t="shared" si="0"/>
        <v>EEZDEU</v>
      </c>
      <c r="E59">
        <v>8265.1436589999994</v>
      </c>
      <c r="F59" t="str">
        <f>IFERROR(VLOOKUP(D59,[1]Jan19_Transboundary!$D$1:$E$27,2,FALSE),"")</f>
        <v/>
      </c>
      <c r="G59">
        <f t="shared" si="1"/>
        <v>8265.1436589999994</v>
      </c>
      <c r="I59" s="7" t="s">
        <v>96</v>
      </c>
      <c r="J59" s="5"/>
      <c r="K59" s="5">
        <v>15.848758999999999</v>
      </c>
      <c r="L59" s="5">
        <v>439.34799600000002</v>
      </c>
      <c r="M59" s="5">
        <v>455.196755</v>
      </c>
      <c r="P59" t="s">
        <v>97</v>
      </c>
      <c r="Q59">
        <f t="shared" si="2"/>
        <v>2108.8626530000001</v>
      </c>
      <c r="R59" s="5">
        <v>2195.7134689999998</v>
      </c>
      <c r="U59" t="s">
        <v>98</v>
      </c>
      <c r="V59" s="2">
        <v>6.8506819999999999</v>
      </c>
      <c r="W59" s="2">
        <v>3123.6906359999998</v>
      </c>
    </row>
    <row r="60" spans="1:23" x14ac:dyDescent="0.25">
      <c r="A60">
        <v>155</v>
      </c>
      <c r="B60" t="s">
        <v>260</v>
      </c>
      <c r="C60" t="s">
        <v>69</v>
      </c>
      <c r="D60" t="str">
        <f t="shared" si="0"/>
        <v>LandDEU</v>
      </c>
      <c r="E60">
        <v>2011.8299259999999</v>
      </c>
      <c r="F60" t="str">
        <f>IFERROR(VLOOKUP(D60,[1]Jan19_Transboundary!$D$1:$E$27,2,FALSE),"")</f>
        <v/>
      </c>
      <c r="G60">
        <f t="shared" si="1"/>
        <v>2011.8299259999999</v>
      </c>
      <c r="I60" s="7" t="s">
        <v>97</v>
      </c>
      <c r="J60" s="5"/>
      <c r="K60" s="5">
        <v>2108.8626530000001</v>
      </c>
      <c r="L60" s="5">
        <v>2195.7134689999998</v>
      </c>
      <c r="M60" s="5">
        <v>4304.5761220000004</v>
      </c>
      <c r="P60" t="s">
        <v>98</v>
      </c>
      <c r="Q60">
        <f t="shared" si="2"/>
        <v>6.8506819999999999</v>
      </c>
      <c r="R60" s="5">
        <v>3123.6906359999998</v>
      </c>
      <c r="U60" t="s">
        <v>99</v>
      </c>
      <c r="V60" s="2">
        <v>408.34294699999998</v>
      </c>
      <c r="W60" s="2">
        <v>1857.3983020000001</v>
      </c>
    </row>
    <row r="61" spans="1:23" x14ac:dyDescent="0.25">
      <c r="A61">
        <v>156</v>
      </c>
      <c r="B61" t="s">
        <v>260</v>
      </c>
      <c r="C61" t="s">
        <v>71</v>
      </c>
      <c r="D61" t="str">
        <f t="shared" si="0"/>
        <v>LandDMA</v>
      </c>
      <c r="E61">
        <v>67.392446000000007</v>
      </c>
      <c r="F61" t="str">
        <f>IFERROR(VLOOKUP(D61,[1]Jan19_Transboundary!$D$1:$E$27,2,FALSE),"")</f>
        <v/>
      </c>
      <c r="G61">
        <f t="shared" si="1"/>
        <v>67.392446000000007</v>
      </c>
      <c r="I61" s="7" t="s">
        <v>98</v>
      </c>
      <c r="J61" s="5"/>
      <c r="K61" s="5">
        <v>6.8506819999999999</v>
      </c>
      <c r="L61" s="5">
        <v>3123.6906359999998</v>
      </c>
      <c r="M61" s="5">
        <v>3130.5413179999996</v>
      </c>
      <c r="P61" t="s">
        <v>99</v>
      </c>
      <c r="Q61">
        <f t="shared" si="2"/>
        <v>408.34294699999998</v>
      </c>
      <c r="R61" s="5">
        <v>1857.3983020000001</v>
      </c>
      <c r="U61" t="s">
        <v>100</v>
      </c>
      <c r="V61" s="2">
        <v>0.22422500000000001</v>
      </c>
      <c r="W61" s="2">
        <v>9.543075</v>
      </c>
    </row>
    <row r="62" spans="1:23" x14ac:dyDescent="0.25">
      <c r="A62">
        <v>25</v>
      </c>
      <c r="B62" t="s">
        <v>259</v>
      </c>
      <c r="C62" t="s">
        <v>72</v>
      </c>
      <c r="D62" t="str">
        <f t="shared" si="0"/>
        <v>EEZDNK</v>
      </c>
      <c r="E62">
        <v>4100.0459739999997</v>
      </c>
      <c r="F62" t="str">
        <f>IFERROR(VLOOKUP(D62,[1]Jan19_Transboundary!$D$1:$E$27,2,FALSE),"")</f>
        <v/>
      </c>
      <c r="G62">
        <f t="shared" si="1"/>
        <v>4100.0459739999997</v>
      </c>
      <c r="I62" s="7" t="s">
        <v>99</v>
      </c>
      <c r="J62" s="5"/>
      <c r="K62" s="5">
        <v>408.34294699999998</v>
      </c>
      <c r="L62" s="5">
        <v>1857.3983020000001</v>
      </c>
      <c r="M62" s="5">
        <v>2265.7412490000002</v>
      </c>
      <c r="P62" t="s">
        <v>100</v>
      </c>
      <c r="Q62">
        <f t="shared" si="2"/>
        <v>0.22422500000000001</v>
      </c>
      <c r="R62" s="5">
        <v>9.543075</v>
      </c>
      <c r="U62" t="s">
        <v>101</v>
      </c>
      <c r="V62" s="2">
        <v>402.139927</v>
      </c>
      <c r="W62" s="2">
        <v>5749.9269759999997</v>
      </c>
    </row>
    <row r="63" spans="1:23" x14ac:dyDescent="0.25">
      <c r="A63">
        <v>157</v>
      </c>
      <c r="B63" t="s">
        <v>260</v>
      </c>
      <c r="C63" t="s">
        <v>72</v>
      </c>
      <c r="D63" t="str">
        <f t="shared" si="0"/>
        <v>LandDNK</v>
      </c>
      <c r="E63">
        <v>2991.2451270000001</v>
      </c>
      <c r="F63" t="str">
        <f>IFERROR(VLOOKUP(D63,[1]Jan19_Transboundary!$D$1:$E$27,2,FALSE),"")</f>
        <v/>
      </c>
      <c r="G63">
        <f t="shared" si="1"/>
        <v>2991.2451270000001</v>
      </c>
      <c r="I63" s="7" t="s">
        <v>100</v>
      </c>
      <c r="J63" s="5"/>
      <c r="K63" s="5">
        <v>0.22422500000000001</v>
      </c>
      <c r="L63" s="5">
        <v>9.543075</v>
      </c>
      <c r="M63" s="5">
        <v>9.7673000000000005</v>
      </c>
      <c r="P63" t="s">
        <v>101</v>
      </c>
      <c r="Q63">
        <f t="shared" si="2"/>
        <v>402.139927</v>
      </c>
      <c r="R63" s="5">
        <v>5749.9269759999997</v>
      </c>
      <c r="U63" t="s">
        <v>102</v>
      </c>
      <c r="V63" s="2">
        <v>1026.826695</v>
      </c>
      <c r="W63" s="2">
        <v>11453.594977999999</v>
      </c>
    </row>
    <row r="64" spans="1:23" x14ac:dyDescent="0.25">
      <c r="A64">
        <v>26</v>
      </c>
      <c r="B64" t="s">
        <v>259</v>
      </c>
      <c r="C64" t="s">
        <v>73</v>
      </c>
      <c r="D64" t="str">
        <f t="shared" si="0"/>
        <v>EEZDOM</v>
      </c>
      <c r="E64">
        <v>1471.48947</v>
      </c>
      <c r="F64" t="str">
        <f>IFERROR(VLOOKUP(D64,[1]Jan19_Transboundary!$D$1:$E$27,2,FALSE),"")</f>
        <v/>
      </c>
      <c r="G64">
        <f t="shared" si="1"/>
        <v>1471.48947</v>
      </c>
      <c r="I64" s="7" t="s">
        <v>101</v>
      </c>
      <c r="J64" s="5"/>
      <c r="K64" s="5">
        <v>402.139927</v>
      </c>
      <c r="L64" s="5">
        <v>5749.9269759999997</v>
      </c>
      <c r="M64" s="5">
        <v>6152.0669029999999</v>
      </c>
      <c r="P64" t="s">
        <v>102</v>
      </c>
      <c r="Q64">
        <f t="shared" si="2"/>
        <v>1026.826695</v>
      </c>
      <c r="R64" s="5">
        <v>11453.594977999999</v>
      </c>
      <c r="U64" t="s">
        <v>103</v>
      </c>
      <c r="V64" s="2">
        <v>0</v>
      </c>
      <c r="W64" s="2">
        <v>20378.743182999999</v>
      </c>
    </row>
    <row r="65" spans="1:23" x14ac:dyDescent="0.25">
      <c r="A65">
        <v>158</v>
      </c>
      <c r="B65" t="s">
        <v>260</v>
      </c>
      <c r="C65" t="s">
        <v>73</v>
      </c>
      <c r="D65" t="str">
        <f t="shared" si="0"/>
        <v>LandDOM</v>
      </c>
      <c r="E65">
        <v>7154.4220340000002</v>
      </c>
      <c r="F65" t="str">
        <f>IFERROR(VLOOKUP(D65,[1]Jan19_Transboundary!$D$1:$E$27,2,FALSE),"")</f>
        <v/>
      </c>
      <c r="G65">
        <f t="shared" si="1"/>
        <v>7154.4220340000002</v>
      </c>
      <c r="I65" s="7" t="s">
        <v>102</v>
      </c>
      <c r="J65" s="5"/>
      <c r="K65" s="5">
        <v>1026.826695</v>
      </c>
      <c r="L65" s="5">
        <v>11453.594977999999</v>
      </c>
      <c r="M65" s="5">
        <v>12480.421672999999</v>
      </c>
      <c r="P65" t="s">
        <v>103</v>
      </c>
      <c r="Q65">
        <f t="shared" si="2"/>
        <v>0</v>
      </c>
      <c r="R65" s="5">
        <v>20378.743182999999</v>
      </c>
      <c r="U65" t="s">
        <v>105</v>
      </c>
      <c r="V65" s="2">
        <v>17.404509000000001</v>
      </c>
      <c r="W65" s="2">
        <v>14712.793384000001</v>
      </c>
    </row>
    <row r="66" spans="1:23" x14ac:dyDescent="0.25">
      <c r="A66">
        <v>159</v>
      </c>
      <c r="B66" t="s">
        <v>260</v>
      </c>
      <c r="C66" t="s">
        <v>74</v>
      </c>
      <c r="D66" t="str">
        <f t="shared" ref="D66:D129" si="3">B66&amp;C66</f>
        <v>LandDZA</v>
      </c>
      <c r="E66">
        <v>144306.48575600001</v>
      </c>
      <c r="F66" t="str">
        <f>IFERROR(VLOOKUP(D66,[1]Jan19_Transboundary!$D$1:$E$27,2,FALSE),"")</f>
        <v/>
      </c>
      <c r="G66">
        <f t="shared" ref="G66:G129" si="4">SUM(E66:F66)</f>
        <v>144306.48575600001</v>
      </c>
      <c r="I66" s="7" t="s">
        <v>103</v>
      </c>
      <c r="J66" s="5"/>
      <c r="K66" s="5"/>
      <c r="L66" s="5">
        <v>20378.743182999999</v>
      </c>
      <c r="M66" s="5">
        <v>20378.743182999999</v>
      </c>
      <c r="P66" t="s">
        <v>105</v>
      </c>
      <c r="Q66">
        <f t="shared" si="2"/>
        <v>17.404509000000001</v>
      </c>
      <c r="R66" s="5">
        <v>14712.793384000001</v>
      </c>
      <c r="U66" t="s">
        <v>107</v>
      </c>
      <c r="V66" s="2">
        <v>6050.480012</v>
      </c>
      <c r="W66" s="2">
        <v>391.19890400000003</v>
      </c>
    </row>
    <row r="67" spans="1:23" x14ac:dyDescent="0.25">
      <c r="A67">
        <v>27</v>
      </c>
      <c r="B67" t="s">
        <v>259</v>
      </c>
      <c r="C67" t="s">
        <v>75</v>
      </c>
      <c r="D67" t="str">
        <f t="shared" si="3"/>
        <v>EEZECU</v>
      </c>
      <c r="E67">
        <v>139291.10046399999</v>
      </c>
      <c r="F67" t="str">
        <f>IFERROR(VLOOKUP(D67,[1]Jan19_Transboundary!$D$1:$E$27,2,FALSE),"")</f>
        <v/>
      </c>
      <c r="G67">
        <f t="shared" si="4"/>
        <v>139291.10046399999</v>
      </c>
      <c r="I67" s="7" t="s">
        <v>105</v>
      </c>
      <c r="J67" s="5"/>
      <c r="K67" s="5">
        <v>17.404509000000001</v>
      </c>
      <c r="L67" s="5">
        <v>14712.793384000001</v>
      </c>
      <c r="M67" s="5">
        <v>14730.197893</v>
      </c>
      <c r="P67" t="s">
        <v>107</v>
      </c>
      <c r="Q67">
        <f t="shared" ref="Q67:Q130" si="5">SUM(J68:K68)</f>
        <v>6050.480012</v>
      </c>
      <c r="R67" s="5">
        <v>391.19890400000003</v>
      </c>
      <c r="U67" t="s">
        <v>108</v>
      </c>
      <c r="V67" s="2">
        <v>505.21182900000002</v>
      </c>
      <c r="W67" s="2">
        <v>17848.429278</v>
      </c>
    </row>
    <row r="68" spans="1:23" x14ac:dyDescent="0.25">
      <c r="A68">
        <v>160</v>
      </c>
      <c r="B68" t="s">
        <v>260</v>
      </c>
      <c r="C68" t="s">
        <v>75</v>
      </c>
      <c r="D68" t="str">
        <f t="shared" si="3"/>
        <v>LandECU</v>
      </c>
      <c r="E68">
        <v>48203.619272000004</v>
      </c>
      <c r="F68" t="str">
        <f>IFERROR(VLOOKUP(D68,[1]Jan19_Transboundary!$D$1:$E$27,2,FALSE),"")</f>
        <v/>
      </c>
      <c r="G68">
        <f t="shared" si="4"/>
        <v>48203.619272000004</v>
      </c>
      <c r="I68" s="7" t="s">
        <v>107</v>
      </c>
      <c r="J68" s="5"/>
      <c r="K68" s="5">
        <v>6050.480012</v>
      </c>
      <c r="L68" s="5">
        <v>391.19890400000003</v>
      </c>
      <c r="M68" s="5">
        <v>6441.6789159999998</v>
      </c>
      <c r="P68" t="s">
        <v>108</v>
      </c>
      <c r="Q68">
        <f t="shared" si="5"/>
        <v>505.21182900000002</v>
      </c>
      <c r="R68" s="5">
        <v>17848.429278</v>
      </c>
      <c r="U68" t="s">
        <v>109</v>
      </c>
      <c r="V68" s="2">
        <v>383.491263</v>
      </c>
      <c r="W68" s="2">
        <v>4710.2956119999999</v>
      </c>
    </row>
    <row r="69" spans="1:23" x14ac:dyDescent="0.25">
      <c r="A69">
        <v>28</v>
      </c>
      <c r="B69" t="s">
        <v>259</v>
      </c>
      <c r="C69" t="s">
        <v>76</v>
      </c>
      <c r="D69" t="str">
        <f t="shared" si="3"/>
        <v>EEZEGY</v>
      </c>
      <c r="E69">
        <v>11046.304756</v>
      </c>
      <c r="F69" t="str">
        <f>IFERROR(VLOOKUP(D69,[1]Jan19_Transboundary!$D$1:$E$27,2,FALSE),"")</f>
        <v/>
      </c>
      <c r="G69">
        <f t="shared" si="4"/>
        <v>11046.304756</v>
      </c>
      <c r="I69" s="7" t="s">
        <v>108</v>
      </c>
      <c r="J69" s="5"/>
      <c r="K69" s="5">
        <v>505.21182900000002</v>
      </c>
      <c r="L69" s="5">
        <v>17848.429278</v>
      </c>
      <c r="M69" s="5">
        <v>18353.641106999999</v>
      </c>
      <c r="P69" t="s">
        <v>109</v>
      </c>
      <c r="Q69">
        <f t="shared" si="5"/>
        <v>383.491263</v>
      </c>
      <c r="R69" s="5">
        <v>4710.2956119999999</v>
      </c>
      <c r="U69" t="s">
        <v>110</v>
      </c>
      <c r="V69" s="2">
        <v>0</v>
      </c>
      <c r="W69" s="2">
        <v>214.41611800000001</v>
      </c>
    </row>
    <row r="70" spans="1:23" x14ac:dyDescent="0.25">
      <c r="A70">
        <v>161</v>
      </c>
      <c r="B70" t="s">
        <v>260</v>
      </c>
      <c r="C70" t="s">
        <v>76</v>
      </c>
      <c r="D70" t="str">
        <f t="shared" si="3"/>
        <v>LandEGY</v>
      </c>
      <c r="E70">
        <v>76110.326841999995</v>
      </c>
      <c r="F70" t="str">
        <f>IFERROR(VLOOKUP(D70,[1]Jan19_Transboundary!$D$1:$E$27,2,FALSE),"")</f>
        <v/>
      </c>
      <c r="G70">
        <f t="shared" si="4"/>
        <v>76110.326841999995</v>
      </c>
      <c r="I70" s="7" t="s">
        <v>109</v>
      </c>
      <c r="J70" s="5"/>
      <c r="K70" s="5">
        <v>383.491263</v>
      </c>
      <c r="L70" s="5">
        <v>4710.2956119999999</v>
      </c>
      <c r="M70" s="5">
        <v>5093.7868749999998</v>
      </c>
      <c r="P70" t="s">
        <v>110</v>
      </c>
      <c r="Q70">
        <f t="shared" si="5"/>
        <v>0</v>
      </c>
      <c r="R70" s="5">
        <v>214.41611800000001</v>
      </c>
      <c r="U70" t="s">
        <v>111</v>
      </c>
      <c r="V70" s="2">
        <v>0</v>
      </c>
      <c r="W70" s="2">
        <v>761.41993400000001</v>
      </c>
    </row>
    <row r="71" spans="1:23" x14ac:dyDescent="0.25">
      <c r="A71">
        <v>29</v>
      </c>
      <c r="B71" t="s">
        <v>259</v>
      </c>
      <c r="C71" t="s">
        <v>79</v>
      </c>
      <c r="D71" t="str">
        <f t="shared" si="3"/>
        <v>EEZESP</v>
      </c>
      <c r="E71">
        <v>656.65706399999999</v>
      </c>
      <c r="F71" t="str">
        <f>IFERROR(VLOOKUP(D71,[1]Jan19_Transboundary!$D$1:$E$27,2,FALSE),"")</f>
        <v/>
      </c>
      <c r="G71">
        <f t="shared" si="4"/>
        <v>656.65706399999999</v>
      </c>
      <c r="I71" s="7" t="s">
        <v>110</v>
      </c>
      <c r="J71" s="5"/>
      <c r="K71" s="5"/>
      <c r="L71" s="5">
        <v>214.41611800000001</v>
      </c>
      <c r="M71" s="5">
        <v>214.41611800000001</v>
      </c>
      <c r="P71" t="s">
        <v>111</v>
      </c>
      <c r="Q71">
        <f t="shared" si="5"/>
        <v>0</v>
      </c>
      <c r="R71" s="5">
        <v>761.41993400000001</v>
      </c>
      <c r="U71" t="s">
        <v>112</v>
      </c>
      <c r="V71" s="2">
        <v>4776.1067800000001</v>
      </c>
      <c r="W71" s="2">
        <v>135466.513859</v>
      </c>
    </row>
    <row r="72" spans="1:23" x14ac:dyDescent="0.25">
      <c r="A72">
        <v>162</v>
      </c>
      <c r="B72" t="s">
        <v>260</v>
      </c>
      <c r="C72" t="s">
        <v>79</v>
      </c>
      <c r="D72" t="str">
        <f t="shared" si="3"/>
        <v>LandESP</v>
      </c>
      <c r="E72">
        <v>13569.560074000001</v>
      </c>
      <c r="F72">
        <f>IFERROR(VLOOKUP(D72,[1]Jan19_Transboundary!$D$1:$E$27,2,FALSE),"")</f>
        <v>4.0402279999999999</v>
      </c>
      <c r="G72">
        <f t="shared" si="4"/>
        <v>13573.600302000001</v>
      </c>
      <c r="I72" s="7" t="s">
        <v>111</v>
      </c>
      <c r="J72" s="5"/>
      <c r="K72" s="5"/>
      <c r="L72" s="5">
        <v>761.41993400000001</v>
      </c>
      <c r="M72" s="5">
        <v>761.41993400000001</v>
      </c>
      <c r="P72" t="s">
        <v>112</v>
      </c>
      <c r="Q72">
        <f t="shared" si="5"/>
        <v>4776.1067800000001</v>
      </c>
      <c r="R72" s="5">
        <v>135466.513859</v>
      </c>
      <c r="U72" t="s">
        <v>114</v>
      </c>
      <c r="V72" s="2">
        <v>1415.361167</v>
      </c>
      <c r="W72" s="2">
        <v>101826.736374</v>
      </c>
    </row>
    <row r="73" spans="1:23" x14ac:dyDescent="0.25">
      <c r="A73">
        <v>30</v>
      </c>
      <c r="B73" t="s">
        <v>259</v>
      </c>
      <c r="C73" t="s">
        <v>80</v>
      </c>
      <c r="D73" t="str">
        <f t="shared" si="3"/>
        <v>EEZEST</v>
      </c>
      <c r="E73">
        <v>1158.202759</v>
      </c>
      <c r="F73" t="str">
        <f>IFERROR(VLOOKUP(D73,[1]Jan19_Transboundary!$D$1:$E$27,2,FALSE),"")</f>
        <v/>
      </c>
      <c r="G73">
        <f t="shared" si="4"/>
        <v>1158.202759</v>
      </c>
      <c r="I73" s="7" t="s">
        <v>112</v>
      </c>
      <c r="J73" s="5"/>
      <c r="K73" s="5">
        <v>4776.1067800000001</v>
      </c>
      <c r="L73" s="5">
        <v>135466.513859</v>
      </c>
      <c r="M73" s="5">
        <v>140242.620639</v>
      </c>
      <c r="P73" t="s">
        <v>114</v>
      </c>
      <c r="Q73">
        <f t="shared" si="5"/>
        <v>1415.361167</v>
      </c>
      <c r="R73" s="5">
        <v>101826.736374</v>
      </c>
      <c r="U73" t="s">
        <v>116</v>
      </c>
      <c r="V73" s="2">
        <v>84.712828999999999</v>
      </c>
      <c r="W73" s="2">
        <v>115.19557</v>
      </c>
    </row>
    <row r="74" spans="1:23" x14ac:dyDescent="0.25">
      <c r="A74">
        <v>163</v>
      </c>
      <c r="B74" t="s">
        <v>260</v>
      </c>
      <c r="C74" t="s">
        <v>80</v>
      </c>
      <c r="D74" t="str">
        <f t="shared" si="3"/>
        <v>LandEST</v>
      </c>
      <c r="E74">
        <v>3256.8487049999999</v>
      </c>
      <c r="F74" t="str">
        <f>IFERROR(VLOOKUP(D74,[1]Jan19_Transboundary!$D$1:$E$27,2,FALSE),"")</f>
        <v/>
      </c>
      <c r="G74">
        <f t="shared" si="4"/>
        <v>3256.8487049999999</v>
      </c>
      <c r="I74" s="7" t="s">
        <v>114</v>
      </c>
      <c r="J74" s="5"/>
      <c r="K74" s="5">
        <v>1415.361167</v>
      </c>
      <c r="L74" s="5">
        <v>101826.736374</v>
      </c>
      <c r="M74" s="5">
        <v>103242.097541</v>
      </c>
      <c r="P74" t="s">
        <v>116</v>
      </c>
      <c r="Q74">
        <f t="shared" si="5"/>
        <v>84.712828999999999</v>
      </c>
      <c r="R74" s="5">
        <v>115.19557</v>
      </c>
      <c r="U74" t="s">
        <v>117</v>
      </c>
      <c r="V74" s="2">
        <v>1150.567317</v>
      </c>
      <c r="W74" s="2">
        <v>13309.787410999999</v>
      </c>
    </row>
    <row r="75" spans="1:23" x14ac:dyDescent="0.25">
      <c r="A75">
        <v>164</v>
      </c>
      <c r="B75" t="s">
        <v>260</v>
      </c>
      <c r="C75" t="s">
        <v>81</v>
      </c>
      <c r="D75" t="str">
        <f t="shared" si="3"/>
        <v>LandETH</v>
      </c>
      <c r="E75">
        <v>34834.273463999998</v>
      </c>
      <c r="F75" t="str">
        <f>IFERROR(VLOOKUP(D75,[1]Jan19_Transboundary!$D$1:$E$27,2,FALSE),"")</f>
        <v/>
      </c>
      <c r="G75">
        <f t="shared" si="4"/>
        <v>34834.273463999998</v>
      </c>
      <c r="I75" s="7" t="s">
        <v>116</v>
      </c>
      <c r="J75" s="5"/>
      <c r="K75" s="5">
        <v>84.712828999999999</v>
      </c>
      <c r="L75" s="5">
        <v>115.19557</v>
      </c>
      <c r="M75" s="5">
        <v>199.908399</v>
      </c>
      <c r="P75" t="s">
        <v>117</v>
      </c>
      <c r="Q75">
        <f t="shared" si="5"/>
        <v>1150.567317</v>
      </c>
      <c r="R75" s="5">
        <v>13309.787410999999</v>
      </c>
      <c r="U75" t="s">
        <v>118</v>
      </c>
      <c r="V75" s="2">
        <v>0</v>
      </c>
      <c r="W75" s="2">
        <v>1377.9587570000001</v>
      </c>
    </row>
    <row r="76" spans="1:23" x14ac:dyDescent="0.25">
      <c r="A76">
        <v>31</v>
      </c>
      <c r="B76" t="s">
        <v>259</v>
      </c>
      <c r="C76" t="s">
        <v>82</v>
      </c>
      <c r="D76" t="str">
        <f t="shared" si="3"/>
        <v>EEZFIN</v>
      </c>
      <c r="E76">
        <v>1340.754144</v>
      </c>
      <c r="F76">
        <f>IFERROR(VLOOKUP(D76,[1]Jan19_Transboundary!$D$1:$E$27,2,FALSE),"")</f>
        <v>1670.7811489999999</v>
      </c>
      <c r="G76">
        <f t="shared" si="4"/>
        <v>3011.5352929999999</v>
      </c>
      <c r="I76" s="7" t="s">
        <v>117</v>
      </c>
      <c r="J76" s="5"/>
      <c r="K76" s="5">
        <v>1150.567317</v>
      </c>
      <c r="L76" s="5">
        <v>13309.787410999999</v>
      </c>
      <c r="M76" s="5">
        <v>14460.354727999998</v>
      </c>
      <c r="P76" t="s">
        <v>118</v>
      </c>
      <c r="Q76">
        <f t="shared" si="5"/>
        <v>0</v>
      </c>
      <c r="R76" s="5">
        <v>1377.9587570000001</v>
      </c>
      <c r="U76" t="s">
        <v>119</v>
      </c>
      <c r="V76" s="2">
        <v>31.664753999999999</v>
      </c>
      <c r="W76" s="2">
        <v>660.86935700000004</v>
      </c>
    </row>
    <row r="77" spans="1:23" x14ac:dyDescent="0.25">
      <c r="A77">
        <v>165</v>
      </c>
      <c r="B77" t="s">
        <v>260</v>
      </c>
      <c r="C77" t="s">
        <v>82</v>
      </c>
      <c r="D77" t="str">
        <f t="shared" si="3"/>
        <v>LandFIN</v>
      </c>
      <c r="E77">
        <v>27293.270981999998</v>
      </c>
      <c r="F77">
        <f>IFERROR(VLOOKUP(D77,[1]Jan19_Transboundary!$D$1:$E$27,2,FALSE),"")</f>
        <v>281.01450899999998</v>
      </c>
      <c r="G77">
        <f t="shared" si="4"/>
        <v>27574.285490999999</v>
      </c>
      <c r="I77" s="7" t="s">
        <v>118</v>
      </c>
      <c r="J77" s="5"/>
      <c r="K77" s="5"/>
      <c r="L77" s="5">
        <v>1377.9587570000001</v>
      </c>
      <c r="M77" s="5">
        <v>1377.9587570000001</v>
      </c>
      <c r="P77" t="s">
        <v>119</v>
      </c>
      <c r="Q77">
        <f t="shared" si="5"/>
        <v>31.664753999999999</v>
      </c>
      <c r="R77" s="5">
        <v>660.86935700000004</v>
      </c>
      <c r="U77" t="s">
        <v>121</v>
      </c>
      <c r="V77" s="2">
        <v>323.400215</v>
      </c>
      <c r="W77" s="2">
        <v>4313.2516690000002</v>
      </c>
    </row>
    <row r="78" spans="1:23" x14ac:dyDescent="0.25">
      <c r="A78">
        <v>32</v>
      </c>
      <c r="B78" t="s">
        <v>259</v>
      </c>
      <c r="C78" t="s">
        <v>83</v>
      </c>
      <c r="D78" t="str">
        <f t="shared" si="3"/>
        <v>EEZFJI</v>
      </c>
      <c r="E78">
        <v>111.434696</v>
      </c>
      <c r="F78" t="str">
        <f>IFERROR(VLOOKUP(D78,[1]Jan19_Transboundary!$D$1:$E$27,2,FALSE),"")</f>
        <v/>
      </c>
      <c r="G78">
        <f t="shared" si="4"/>
        <v>111.434696</v>
      </c>
      <c r="I78" s="7" t="s">
        <v>119</v>
      </c>
      <c r="J78" s="5"/>
      <c r="K78" s="5">
        <v>31.664753999999999</v>
      </c>
      <c r="L78" s="5">
        <v>660.86935700000004</v>
      </c>
      <c r="M78" s="5">
        <v>692.53411100000005</v>
      </c>
      <c r="P78" t="s">
        <v>121</v>
      </c>
      <c r="Q78">
        <f t="shared" si="5"/>
        <v>323.400215</v>
      </c>
      <c r="R78" s="5">
        <v>4313.2516690000002</v>
      </c>
      <c r="U78" t="s">
        <v>122</v>
      </c>
      <c r="V78" s="2">
        <v>1857.7650269999999</v>
      </c>
      <c r="W78" s="2">
        <v>1382.157305</v>
      </c>
    </row>
    <row r="79" spans="1:23" x14ac:dyDescent="0.25">
      <c r="A79">
        <v>166</v>
      </c>
      <c r="B79" t="s">
        <v>260</v>
      </c>
      <c r="C79" t="s">
        <v>83</v>
      </c>
      <c r="D79" t="str">
        <f t="shared" si="3"/>
        <v>LandFJI</v>
      </c>
      <c r="E79">
        <v>11.103878</v>
      </c>
      <c r="F79" t="str">
        <f>IFERROR(VLOOKUP(D79,[1]Jan19_Transboundary!$D$1:$E$27,2,FALSE),"")</f>
        <v/>
      </c>
      <c r="G79">
        <f t="shared" si="4"/>
        <v>11.103878</v>
      </c>
      <c r="I79" s="7" t="s">
        <v>121</v>
      </c>
      <c r="J79" s="5"/>
      <c r="K79" s="5">
        <v>323.400215</v>
      </c>
      <c r="L79" s="5">
        <v>4313.2516690000002</v>
      </c>
      <c r="M79" s="5">
        <v>4636.6518839999999</v>
      </c>
      <c r="P79" t="s">
        <v>122</v>
      </c>
      <c r="Q79">
        <f t="shared" si="5"/>
        <v>1857.7650269999999</v>
      </c>
      <c r="R79" s="5">
        <v>1382.157305</v>
      </c>
      <c r="U79" t="s">
        <v>124</v>
      </c>
      <c r="V79" s="2">
        <v>0</v>
      </c>
      <c r="W79" s="2">
        <v>1106.4792769999999</v>
      </c>
    </row>
    <row r="80" spans="1:23" x14ac:dyDescent="0.25">
      <c r="A80">
        <v>33</v>
      </c>
      <c r="B80" t="s">
        <v>259</v>
      </c>
      <c r="C80" t="s">
        <v>85</v>
      </c>
      <c r="D80" t="str">
        <f t="shared" si="3"/>
        <v>EEZFRA</v>
      </c>
      <c r="E80">
        <v>113.230769</v>
      </c>
      <c r="F80" t="str">
        <f>IFERROR(VLOOKUP(D80,[1]Jan19_Transboundary!$D$1:$E$27,2,FALSE),"")</f>
        <v/>
      </c>
      <c r="G80">
        <f t="shared" si="4"/>
        <v>113.230769</v>
      </c>
      <c r="I80" s="7" t="s">
        <v>122</v>
      </c>
      <c r="J80" s="5"/>
      <c r="K80" s="5">
        <v>1857.7650269999999</v>
      </c>
      <c r="L80" s="5">
        <v>1382.157305</v>
      </c>
      <c r="M80" s="5">
        <v>3239.9223320000001</v>
      </c>
      <c r="P80" t="s">
        <v>124</v>
      </c>
      <c r="Q80">
        <f t="shared" si="5"/>
        <v>0</v>
      </c>
      <c r="R80" s="5">
        <v>1106.4792769999999</v>
      </c>
      <c r="U80" t="s">
        <v>126</v>
      </c>
      <c r="V80" s="2">
        <v>0</v>
      </c>
      <c r="W80" s="2">
        <v>19251.398612000001</v>
      </c>
    </row>
    <row r="81" spans="1:23" x14ac:dyDescent="0.25">
      <c r="A81">
        <v>167</v>
      </c>
      <c r="B81" t="s">
        <v>260</v>
      </c>
      <c r="C81" t="s">
        <v>85</v>
      </c>
      <c r="D81" t="str">
        <f t="shared" si="3"/>
        <v>LandFRA</v>
      </c>
      <c r="E81">
        <v>4966.7259379999996</v>
      </c>
      <c r="F81">
        <f>IFERROR(VLOOKUP(D81,[1]Jan19_Transboundary!$D$1:$E$27,2,FALSE),"")</f>
        <v>27.846471000000001</v>
      </c>
      <c r="G81">
        <f t="shared" si="4"/>
        <v>4994.5724089999994</v>
      </c>
      <c r="I81" s="7" t="s">
        <v>124</v>
      </c>
      <c r="J81" s="5"/>
      <c r="K81" s="5"/>
      <c r="L81" s="5">
        <v>1106.4792769999999</v>
      </c>
      <c r="M81" s="5">
        <v>1106.4792769999999</v>
      </c>
      <c r="P81" t="s">
        <v>126</v>
      </c>
      <c r="Q81">
        <f t="shared" si="5"/>
        <v>0</v>
      </c>
      <c r="R81" s="5">
        <v>19251.398612000001</v>
      </c>
      <c r="U81" t="s">
        <v>127</v>
      </c>
      <c r="V81" s="2">
        <v>82.853874000000005</v>
      </c>
      <c r="W81" s="2">
        <v>30070.467612</v>
      </c>
    </row>
    <row r="82" spans="1:23" x14ac:dyDescent="0.25">
      <c r="A82">
        <v>34</v>
      </c>
      <c r="B82" t="s">
        <v>259</v>
      </c>
      <c r="C82" t="s">
        <v>88</v>
      </c>
      <c r="D82" t="str">
        <f t="shared" si="3"/>
        <v>EEZGAB</v>
      </c>
      <c r="E82">
        <v>1408.6875769999999</v>
      </c>
      <c r="F82" t="str">
        <f>IFERROR(VLOOKUP(D82,[1]Jan19_Transboundary!$D$1:$E$27,2,FALSE),"")</f>
        <v/>
      </c>
      <c r="G82">
        <f t="shared" si="4"/>
        <v>1408.6875769999999</v>
      </c>
      <c r="I82" s="7" t="s">
        <v>126</v>
      </c>
      <c r="J82" s="5"/>
      <c r="K82" s="5"/>
      <c r="L82" s="5">
        <v>19251.398612000001</v>
      </c>
      <c r="M82" s="5">
        <v>19251.398612000001</v>
      </c>
      <c r="P82" t="s">
        <v>127</v>
      </c>
      <c r="Q82">
        <f t="shared" si="5"/>
        <v>82.853874000000005</v>
      </c>
      <c r="R82" s="5">
        <v>30070.467612</v>
      </c>
      <c r="U82" t="s">
        <v>128</v>
      </c>
      <c r="V82" s="2">
        <v>0</v>
      </c>
      <c r="W82" s="2">
        <v>1304.758795</v>
      </c>
    </row>
    <row r="83" spans="1:23" x14ac:dyDescent="0.25">
      <c r="A83">
        <v>168</v>
      </c>
      <c r="B83" t="s">
        <v>260</v>
      </c>
      <c r="C83" t="s">
        <v>88</v>
      </c>
      <c r="D83" t="str">
        <f t="shared" si="3"/>
        <v>LandGAB</v>
      </c>
      <c r="E83">
        <v>28707.11162</v>
      </c>
      <c r="F83" t="str">
        <f>IFERROR(VLOOKUP(D83,[1]Jan19_Transboundary!$D$1:$E$27,2,FALSE),"")</f>
        <v/>
      </c>
      <c r="G83">
        <f t="shared" si="4"/>
        <v>28707.11162</v>
      </c>
      <c r="I83" s="7" t="s">
        <v>127</v>
      </c>
      <c r="J83" s="5"/>
      <c r="K83" s="5">
        <v>82.853874000000005</v>
      </c>
      <c r="L83" s="5">
        <v>30070.467612</v>
      </c>
      <c r="M83" s="5">
        <v>30153.321486000001</v>
      </c>
      <c r="P83" t="s">
        <v>128</v>
      </c>
      <c r="Q83">
        <f t="shared" si="5"/>
        <v>0</v>
      </c>
      <c r="R83" s="5">
        <v>1304.758795</v>
      </c>
      <c r="U83" t="s">
        <v>129</v>
      </c>
      <c r="V83" s="2">
        <v>83.487803</v>
      </c>
      <c r="W83" s="2">
        <v>38597.070174</v>
      </c>
    </row>
    <row r="84" spans="1:23" x14ac:dyDescent="0.25">
      <c r="A84">
        <v>1</v>
      </c>
      <c r="B84" t="s">
        <v>9</v>
      </c>
      <c r="C84" t="s">
        <v>89</v>
      </c>
      <c r="D84" t="str">
        <f t="shared" si="3"/>
        <v>ABNJGBR</v>
      </c>
      <c r="E84">
        <v>15853.393875</v>
      </c>
      <c r="F84" t="str">
        <f>IFERROR(VLOOKUP(D84,[1]Jan19_Transboundary!$D$1:$E$27,2,FALSE),"")</f>
        <v/>
      </c>
      <c r="G84">
        <f t="shared" si="4"/>
        <v>15853.393875</v>
      </c>
      <c r="I84" s="7" t="s">
        <v>128</v>
      </c>
      <c r="J84" s="5"/>
      <c r="K84" s="5"/>
      <c r="L84" s="5">
        <v>1304.758795</v>
      </c>
      <c r="M84" s="5">
        <v>1304.758795</v>
      </c>
      <c r="P84" t="s">
        <v>129</v>
      </c>
      <c r="Q84">
        <f t="shared" si="5"/>
        <v>83.487803</v>
      </c>
      <c r="R84" s="5">
        <v>38597.070174</v>
      </c>
      <c r="U84" t="s">
        <v>130</v>
      </c>
      <c r="V84" s="2">
        <v>408247.376919</v>
      </c>
      <c r="W84" s="2">
        <v>84.152760000000001</v>
      </c>
    </row>
    <row r="85" spans="1:23" x14ac:dyDescent="0.25">
      <c r="A85">
        <v>35</v>
      </c>
      <c r="B85" t="s">
        <v>259</v>
      </c>
      <c r="C85" t="s">
        <v>89</v>
      </c>
      <c r="D85" t="str">
        <f t="shared" si="3"/>
        <v>EEZGBR</v>
      </c>
      <c r="E85">
        <v>112575.510188</v>
      </c>
      <c r="F85" t="str">
        <f>IFERROR(VLOOKUP(D85,[1]Jan19_Transboundary!$D$1:$E$27,2,FALSE),"")</f>
        <v/>
      </c>
      <c r="G85">
        <f t="shared" si="4"/>
        <v>112575.510188</v>
      </c>
      <c r="I85" s="7" t="s">
        <v>129</v>
      </c>
      <c r="J85" s="5"/>
      <c r="K85" s="5">
        <v>83.487803</v>
      </c>
      <c r="L85" s="5">
        <v>38597.070174</v>
      </c>
      <c r="M85" s="5">
        <v>38680.557977000004</v>
      </c>
      <c r="P85" t="s">
        <v>130</v>
      </c>
      <c r="Q85">
        <f t="shared" si="5"/>
        <v>408247.376919</v>
      </c>
      <c r="R85" s="5">
        <v>84.152760000000001</v>
      </c>
      <c r="U85" t="s">
        <v>132</v>
      </c>
      <c r="V85" s="2">
        <v>2974.7265510000002</v>
      </c>
      <c r="W85" s="2">
        <v>5908.9432450000004</v>
      </c>
    </row>
    <row r="86" spans="1:23" x14ac:dyDescent="0.25">
      <c r="A86">
        <v>169</v>
      </c>
      <c r="B86" t="s">
        <v>260</v>
      </c>
      <c r="C86" t="s">
        <v>89</v>
      </c>
      <c r="D86" t="str">
        <f t="shared" si="3"/>
        <v>LandGBR</v>
      </c>
      <c r="E86">
        <v>27457.600861999999</v>
      </c>
      <c r="F86" t="str">
        <f>IFERROR(VLOOKUP(D86,[1]Jan19_Transboundary!$D$1:$E$27,2,FALSE),"")</f>
        <v/>
      </c>
      <c r="G86">
        <f t="shared" si="4"/>
        <v>27457.600861999999</v>
      </c>
      <c r="I86" s="7" t="s">
        <v>130</v>
      </c>
      <c r="J86" s="5"/>
      <c r="K86" s="5">
        <v>408247.376919</v>
      </c>
      <c r="L86" s="5">
        <v>84.152760000000001</v>
      </c>
      <c r="M86" s="5">
        <v>408331.52967900003</v>
      </c>
      <c r="P86" t="s">
        <v>132</v>
      </c>
      <c r="Q86">
        <f t="shared" si="5"/>
        <v>2974.7265510000002</v>
      </c>
      <c r="R86" s="5">
        <v>5908.9432450000004</v>
      </c>
      <c r="U86" t="s">
        <v>133</v>
      </c>
      <c r="V86" s="2">
        <v>0.80314300000000005</v>
      </c>
      <c r="W86" s="2">
        <v>325.01945000000001</v>
      </c>
    </row>
    <row r="87" spans="1:23" x14ac:dyDescent="0.25">
      <c r="A87">
        <v>36</v>
      </c>
      <c r="B87" t="s">
        <v>259</v>
      </c>
      <c r="C87" t="s">
        <v>90</v>
      </c>
      <c r="D87" t="str">
        <f t="shared" si="3"/>
        <v>EEZGEO</v>
      </c>
      <c r="E87">
        <v>152.96190200000001</v>
      </c>
      <c r="F87" t="str">
        <f>IFERROR(VLOOKUP(D87,[1]Jan19_Transboundary!$D$1:$E$27,2,FALSE),"")</f>
        <v/>
      </c>
      <c r="G87">
        <f t="shared" si="4"/>
        <v>152.96190200000001</v>
      </c>
      <c r="I87" s="7" t="s">
        <v>132</v>
      </c>
      <c r="J87" s="5"/>
      <c r="K87" s="5">
        <v>2974.7265510000002</v>
      </c>
      <c r="L87" s="5">
        <v>5908.9432450000004</v>
      </c>
      <c r="M87" s="5">
        <v>8883.6697960000001</v>
      </c>
      <c r="P87" t="s">
        <v>133</v>
      </c>
      <c r="Q87">
        <f t="shared" si="5"/>
        <v>0.80314300000000005</v>
      </c>
      <c r="R87" s="5">
        <v>325.01945000000001</v>
      </c>
      <c r="U87" t="s">
        <v>135</v>
      </c>
      <c r="V87" s="2">
        <v>0</v>
      </c>
      <c r="W87" s="2">
        <v>160.94212400000001</v>
      </c>
    </row>
    <row r="88" spans="1:23" x14ac:dyDescent="0.25">
      <c r="A88">
        <v>170</v>
      </c>
      <c r="B88" t="s">
        <v>260</v>
      </c>
      <c r="C88" t="s">
        <v>90</v>
      </c>
      <c r="D88" t="str">
        <f t="shared" si="3"/>
        <v>LandGEO</v>
      </c>
      <c r="E88">
        <v>4920.2930850000002</v>
      </c>
      <c r="F88" t="str">
        <f>IFERROR(VLOOKUP(D88,[1]Jan19_Transboundary!$D$1:$E$27,2,FALSE),"")</f>
        <v/>
      </c>
      <c r="G88">
        <f t="shared" si="4"/>
        <v>4920.2930850000002</v>
      </c>
      <c r="I88" s="7" t="s">
        <v>133</v>
      </c>
      <c r="J88" s="5"/>
      <c r="K88" s="5">
        <v>0.80314300000000005</v>
      </c>
      <c r="L88" s="5">
        <v>325.01945000000001</v>
      </c>
      <c r="M88" s="5">
        <v>325.82259299999998</v>
      </c>
      <c r="P88" t="s">
        <v>135</v>
      </c>
      <c r="Q88">
        <f t="shared" si="5"/>
        <v>0</v>
      </c>
      <c r="R88" s="5">
        <v>160.94212400000001</v>
      </c>
      <c r="U88" t="s">
        <v>136</v>
      </c>
      <c r="V88" s="2">
        <v>251.81334799999999</v>
      </c>
      <c r="W88" s="2">
        <v>2410.41059</v>
      </c>
    </row>
    <row r="89" spans="1:23" x14ac:dyDescent="0.25">
      <c r="A89">
        <v>37</v>
      </c>
      <c r="B89" t="s">
        <v>259</v>
      </c>
      <c r="C89" t="s">
        <v>92</v>
      </c>
      <c r="D89" t="str">
        <f t="shared" si="3"/>
        <v>EEZGHA</v>
      </c>
      <c r="E89">
        <v>218.29003499999999</v>
      </c>
      <c r="F89" t="str">
        <f>IFERROR(VLOOKUP(D89,[1]Jan19_Transboundary!$D$1:$E$27,2,FALSE),"")</f>
        <v/>
      </c>
      <c r="G89">
        <f t="shared" si="4"/>
        <v>218.29003499999999</v>
      </c>
      <c r="I89" s="7" t="s">
        <v>135</v>
      </c>
      <c r="J89" s="5"/>
      <c r="K89" s="5"/>
      <c r="L89" s="5">
        <v>160.94212400000001</v>
      </c>
      <c r="M89" s="5">
        <v>160.94212400000001</v>
      </c>
      <c r="P89" t="s">
        <v>136</v>
      </c>
      <c r="Q89">
        <f t="shared" si="5"/>
        <v>251.81334799999999</v>
      </c>
      <c r="R89" s="5">
        <v>2410.41059</v>
      </c>
      <c r="U89" t="s">
        <v>138</v>
      </c>
      <c r="V89" s="2">
        <v>3.3750110000000002</v>
      </c>
      <c r="W89" s="2">
        <v>16.034291</v>
      </c>
    </row>
    <row r="90" spans="1:23" x14ac:dyDescent="0.25">
      <c r="A90">
        <v>171</v>
      </c>
      <c r="B90" t="s">
        <v>260</v>
      </c>
      <c r="C90" t="s">
        <v>92</v>
      </c>
      <c r="D90" t="str">
        <f t="shared" si="3"/>
        <v>LandGHA</v>
      </c>
      <c r="E90">
        <v>2627.9757249999998</v>
      </c>
      <c r="F90" t="str">
        <f>IFERROR(VLOOKUP(D90,[1]Jan19_Transboundary!$D$1:$E$27,2,FALSE),"")</f>
        <v/>
      </c>
      <c r="G90">
        <f t="shared" si="4"/>
        <v>2627.9757249999998</v>
      </c>
      <c r="I90" s="7" t="s">
        <v>136</v>
      </c>
      <c r="J90" s="5"/>
      <c r="K90" s="5">
        <v>251.81334799999999</v>
      </c>
      <c r="L90" s="5">
        <v>2410.41059</v>
      </c>
      <c r="M90" s="5">
        <v>2662.2239380000001</v>
      </c>
      <c r="P90" t="s">
        <v>138</v>
      </c>
      <c r="Q90">
        <f t="shared" si="5"/>
        <v>3.3750110000000002</v>
      </c>
      <c r="R90" s="5">
        <v>16.034291</v>
      </c>
      <c r="U90" t="s">
        <v>139</v>
      </c>
      <c r="V90" s="2">
        <v>0</v>
      </c>
      <c r="W90" s="2">
        <v>17.90587</v>
      </c>
    </row>
    <row r="91" spans="1:23" x14ac:dyDescent="0.25">
      <c r="A91">
        <v>38</v>
      </c>
      <c r="B91" t="s">
        <v>259</v>
      </c>
      <c r="C91" t="s">
        <v>94</v>
      </c>
      <c r="D91" t="str">
        <f t="shared" si="3"/>
        <v>EEZGIN</v>
      </c>
      <c r="E91">
        <v>450.56102900000002</v>
      </c>
      <c r="F91" t="str">
        <f>IFERROR(VLOOKUP(D91,[1]Jan19_Transboundary!$D$1:$E$27,2,FALSE),"")</f>
        <v/>
      </c>
      <c r="G91">
        <f t="shared" si="4"/>
        <v>450.56102900000002</v>
      </c>
      <c r="I91" s="7" t="s">
        <v>138</v>
      </c>
      <c r="J91" s="5"/>
      <c r="K91" s="5">
        <v>3.3750110000000002</v>
      </c>
      <c r="L91" s="5">
        <v>16.034291</v>
      </c>
      <c r="M91" s="5">
        <v>19.409302</v>
      </c>
      <c r="P91" t="s">
        <v>139</v>
      </c>
      <c r="Q91">
        <f t="shared" si="5"/>
        <v>0</v>
      </c>
      <c r="R91" s="5">
        <v>17.90587</v>
      </c>
      <c r="U91" t="s">
        <v>140</v>
      </c>
      <c r="V91" s="2">
        <v>0</v>
      </c>
      <c r="W91" s="2">
        <v>633.83890199999996</v>
      </c>
    </row>
    <row r="92" spans="1:23" x14ac:dyDescent="0.25">
      <c r="A92">
        <v>172</v>
      </c>
      <c r="B92" t="s">
        <v>260</v>
      </c>
      <c r="C92" t="s">
        <v>94</v>
      </c>
      <c r="D92" t="str">
        <f t="shared" si="3"/>
        <v>LandGIN</v>
      </c>
      <c r="E92">
        <v>14861.027759000001</v>
      </c>
      <c r="F92" t="str">
        <f>IFERROR(VLOOKUP(D92,[1]Jan19_Transboundary!$D$1:$E$27,2,FALSE),"")</f>
        <v/>
      </c>
      <c r="G92">
        <f t="shared" si="4"/>
        <v>14861.027759000001</v>
      </c>
      <c r="I92" s="7" t="s">
        <v>139</v>
      </c>
      <c r="J92" s="5"/>
      <c r="K92" s="5"/>
      <c r="L92" s="5">
        <v>17.90587</v>
      </c>
      <c r="M92" s="5">
        <v>17.90587</v>
      </c>
      <c r="P92" t="s">
        <v>140</v>
      </c>
      <c r="Q92">
        <f t="shared" si="5"/>
        <v>0</v>
      </c>
      <c r="R92" s="5">
        <v>633.83890199999996</v>
      </c>
      <c r="U92" t="s">
        <v>141</v>
      </c>
      <c r="V92" s="2">
        <v>0</v>
      </c>
      <c r="W92" s="2">
        <v>106.28689</v>
      </c>
    </row>
    <row r="93" spans="1:23" x14ac:dyDescent="0.25">
      <c r="A93">
        <v>39</v>
      </c>
      <c r="B93" t="s">
        <v>259</v>
      </c>
      <c r="C93" t="s">
        <v>96</v>
      </c>
      <c r="D93" t="str">
        <f t="shared" si="3"/>
        <v>EEZGMB</v>
      </c>
      <c r="E93">
        <v>15.848758999999999</v>
      </c>
      <c r="F93" t="str">
        <f>IFERROR(VLOOKUP(D93,[1]Jan19_Transboundary!$D$1:$E$27,2,FALSE),"")</f>
        <v/>
      </c>
      <c r="G93">
        <f t="shared" si="4"/>
        <v>15.848758999999999</v>
      </c>
      <c r="I93" s="7" t="s">
        <v>140</v>
      </c>
      <c r="J93" s="5"/>
      <c r="K93" s="5"/>
      <c r="L93" s="5">
        <v>633.83890199999996</v>
      </c>
      <c r="M93" s="5">
        <v>633.83890199999996</v>
      </c>
      <c r="P93" t="s">
        <v>141</v>
      </c>
      <c r="Q93">
        <f t="shared" si="5"/>
        <v>0</v>
      </c>
      <c r="R93" s="5">
        <v>106.28689</v>
      </c>
      <c r="U93" t="s">
        <v>142</v>
      </c>
      <c r="V93" s="2">
        <v>197.267</v>
      </c>
      <c r="W93" s="2">
        <v>862.57585300000005</v>
      </c>
    </row>
    <row r="94" spans="1:23" x14ac:dyDescent="0.25">
      <c r="A94">
        <v>173</v>
      </c>
      <c r="B94" t="s">
        <v>260</v>
      </c>
      <c r="C94" t="s">
        <v>96</v>
      </c>
      <c r="D94" t="str">
        <f t="shared" si="3"/>
        <v>LandGMB</v>
      </c>
      <c r="E94">
        <v>439.34799600000002</v>
      </c>
      <c r="F94" t="str">
        <f>IFERROR(VLOOKUP(D94,[1]Jan19_Transboundary!$D$1:$E$27,2,FALSE),"")</f>
        <v/>
      </c>
      <c r="G94">
        <f t="shared" si="4"/>
        <v>439.34799600000002</v>
      </c>
      <c r="I94" s="7" t="s">
        <v>141</v>
      </c>
      <c r="J94" s="5"/>
      <c r="K94" s="5"/>
      <c r="L94" s="5">
        <v>106.28689</v>
      </c>
      <c r="M94" s="5">
        <v>106.28689</v>
      </c>
      <c r="P94" t="s">
        <v>142</v>
      </c>
      <c r="Q94">
        <f t="shared" si="5"/>
        <v>197.267</v>
      </c>
      <c r="R94" s="5">
        <v>862.57585300000005</v>
      </c>
      <c r="U94" t="s">
        <v>143</v>
      </c>
      <c r="V94" s="2">
        <v>0</v>
      </c>
      <c r="W94" s="2">
        <v>487.74824999999998</v>
      </c>
    </row>
    <row r="95" spans="1:23" x14ac:dyDescent="0.25">
      <c r="A95">
        <v>40</v>
      </c>
      <c r="B95" t="s">
        <v>259</v>
      </c>
      <c r="C95" t="s">
        <v>97</v>
      </c>
      <c r="D95" t="str">
        <f t="shared" si="3"/>
        <v>EEZGNB</v>
      </c>
      <c r="E95">
        <v>2108.8626530000001</v>
      </c>
      <c r="F95" t="str">
        <f>IFERROR(VLOOKUP(D95,[1]Jan19_Transboundary!$D$1:$E$27,2,FALSE),"")</f>
        <v/>
      </c>
      <c r="G95">
        <f t="shared" si="4"/>
        <v>2108.8626530000001</v>
      </c>
      <c r="I95" s="7" t="s">
        <v>142</v>
      </c>
      <c r="J95" s="5"/>
      <c r="K95" s="5">
        <v>197.267</v>
      </c>
      <c r="L95" s="5">
        <v>862.57585300000005</v>
      </c>
      <c r="M95" s="5">
        <v>1059.8428530000001</v>
      </c>
      <c r="P95" t="s">
        <v>143</v>
      </c>
      <c r="Q95">
        <f t="shared" si="5"/>
        <v>0</v>
      </c>
      <c r="R95" s="5">
        <v>487.74824999999998</v>
      </c>
      <c r="U95" t="s">
        <v>144</v>
      </c>
      <c r="V95" s="2">
        <v>88.098228000000006</v>
      </c>
      <c r="W95" s="2">
        <v>689.65005699999995</v>
      </c>
    </row>
    <row r="96" spans="1:23" x14ac:dyDescent="0.25">
      <c r="A96">
        <v>174</v>
      </c>
      <c r="B96" t="s">
        <v>260</v>
      </c>
      <c r="C96" t="s">
        <v>97</v>
      </c>
      <c r="D96" t="str">
        <f t="shared" si="3"/>
        <v>LandGNB</v>
      </c>
      <c r="E96">
        <v>2195.7134689999998</v>
      </c>
      <c r="F96" t="str">
        <f>IFERROR(VLOOKUP(D96,[1]Jan19_Transboundary!$D$1:$E$27,2,FALSE),"")</f>
        <v/>
      </c>
      <c r="G96">
        <f t="shared" si="4"/>
        <v>2195.7134689999998</v>
      </c>
      <c r="I96" s="7" t="s">
        <v>143</v>
      </c>
      <c r="J96" s="5"/>
      <c r="K96" s="5"/>
      <c r="L96" s="5">
        <v>487.74824999999998</v>
      </c>
      <c r="M96" s="5">
        <v>487.74824999999998</v>
      </c>
      <c r="P96" t="s">
        <v>144</v>
      </c>
      <c r="Q96">
        <f t="shared" si="5"/>
        <v>88.098228000000006</v>
      </c>
      <c r="R96" s="5">
        <v>689.65005699999995</v>
      </c>
      <c r="U96" t="s">
        <v>146</v>
      </c>
      <c r="V96" s="2">
        <v>122.55515699999999</v>
      </c>
      <c r="W96" s="2">
        <v>481.694005</v>
      </c>
    </row>
    <row r="97" spans="1:23" x14ac:dyDescent="0.25">
      <c r="A97">
        <v>41</v>
      </c>
      <c r="B97" t="s">
        <v>259</v>
      </c>
      <c r="C97" t="s">
        <v>98</v>
      </c>
      <c r="D97" t="str">
        <f t="shared" si="3"/>
        <v>EEZGNQ</v>
      </c>
      <c r="E97">
        <v>6.8506819999999999</v>
      </c>
      <c r="F97" t="str">
        <f>IFERROR(VLOOKUP(D97,[1]Jan19_Transboundary!$D$1:$E$27,2,FALSE),"")</f>
        <v/>
      </c>
      <c r="G97">
        <f t="shared" si="4"/>
        <v>6.8506819999999999</v>
      </c>
      <c r="I97" s="7" t="s">
        <v>144</v>
      </c>
      <c r="J97" s="5"/>
      <c r="K97" s="5">
        <v>88.098228000000006</v>
      </c>
      <c r="L97" s="5">
        <v>689.65005699999995</v>
      </c>
      <c r="M97" s="5">
        <v>777.7482849999999</v>
      </c>
      <c r="P97" t="s">
        <v>148</v>
      </c>
      <c r="Q97">
        <f t="shared" si="5"/>
        <v>0</v>
      </c>
      <c r="R97" s="5">
        <v>977.22164499999997</v>
      </c>
      <c r="U97" t="s">
        <v>148</v>
      </c>
      <c r="V97" s="2">
        <v>0</v>
      </c>
      <c r="W97" s="2">
        <v>977.22164499999997</v>
      </c>
    </row>
    <row r="98" spans="1:23" x14ac:dyDescent="0.25">
      <c r="A98">
        <v>175</v>
      </c>
      <c r="B98" t="s">
        <v>260</v>
      </c>
      <c r="C98" t="s">
        <v>98</v>
      </c>
      <c r="D98" t="str">
        <f t="shared" si="3"/>
        <v>LandGNQ</v>
      </c>
      <c r="E98">
        <v>3123.6906359999998</v>
      </c>
      <c r="F98" t="str">
        <f>IFERROR(VLOOKUP(D98,[1]Jan19_Transboundary!$D$1:$E$27,2,FALSE),"")</f>
        <v/>
      </c>
      <c r="G98">
        <f t="shared" si="4"/>
        <v>3123.6906359999998</v>
      </c>
      <c r="I98" s="7" t="s">
        <v>148</v>
      </c>
      <c r="J98" s="5"/>
      <c r="K98" s="5"/>
      <c r="L98" s="5">
        <v>977.22164499999997</v>
      </c>
      <c r="M98" s="5">
        <v>977.22164499999997</v>
      </c>
      <c r="P98" t="s">
        <v>149</v>
      </c>
      <c r="Q98">
        <f t="shared" si="5"/>
        <v>2692.391768</v>
      </c>
      <c r="R98" s="5">
        <v>28442.548444</v>
      </c>
      <c r="U98" t="s">
        <v>149</v>
      </c>
      <c r="V98" s="2">
        <v>2692.391768</v>
      </c>
      <c r="W98" s="2">
        <v>28442.548444</v>
      </c>
    </row>
    <row r="99" spans="1:23" x14ac:dyDescent="0.25">
      <c r="A99">
        <v>42</v>
      </c>
      <c r="B99" t="s">
        <v>259</v>
      </c>
      <c r="C99" t="s">
        <v>99</v>
      </c>
      <c r="D99" t="str">
        <f t="shared" si="3"/>
        <v>EEZGRC</v>
      </c>
      <c r="E99">
        <v>408.34294699999998</v>
      </c>
      <c r="F99" t="str">
        <f>IFERROR(VLOOKUP(D99,[1]Jan19_Transboundary!$D$1:$E$27,2,FALSE),"")</f>
        <v/>
      </c>
      <c r="G99">
        <f t="shared" si="4"/>
        <v>408.34294699999998</v>
      </c>
      <c r="I99" s="7" t="s">
        <v>149</v>
      </c>
      <c r="J99" s="5"/>
      <c r="K99" s="5">
        <v>2692.391768</v>
      </c>
      <c r="L99" s="5">
        <v>28442.548444</v>
      </c>
      <c r="M99" s="5">
        <v>31134.940212000001</v>
      </c>
      <c r="P99" t="s">
        <v>151</v>
      </c>
      <c r="Q99">
        <f t="shared" si="5"/>
        <v>27060.135367999999</v>
      </c>
      <c r="R99" s="5">
        <v>50443.756954999997</v>
      </c>
      <c r="U99" t="s">
        <v>151</v>
      </c>
      <c r="V99" s="2">
        <v>27060.135367999999</v>
      </c>
      <c r="W99" s="2">
        <v>50443.756954999997</v>
      </c>
    </row>
    <row r="100" spans="1:23" x14ac:dyDescent="0.25">
      <c r="A100">
        <v>176</v>
      </c>
      <c r="B100" t="s">
        <v>260</v>
      </c>
      <c r="C100" t="s">
        <v>99</v>
      </c>
      <c r="D100" t="str">
        <f t="shared" si="3"/>
        <v>LandGRC</v>
      </c>
      <c r="E100">
        <v>1857.3983020000001</v>
      </c>
      <c r="F100" t="str">
        <f>IFERROR(VLOOKUP(D100,[1]Jan19_Transboundary!$D$1:$E$27,2,FALSE),"")</f>
        <v/>
      </c>
      <c r="G100">
        <f t="shared" si="4"/>
        <v>1857.3983020000001</v>
      </c>
      <c r="I100" s="7" t="s">
        <v>151</v>
      </c>
      <c r="J100" s="5"/>
      <c r="K100" s="5">
        <v>27060.135367999999</v>
      </c>
      <c r="L100" s="5">
        <v>50443.756954999997</v>
      </c>
      <c r="M100" s="5">
        <v>77503.892322999993</v>
      </c>
      <c r="P100" t="s">
        <v>153</v>
      </c>
      <c r="Q100">
        <f t="shared" si="5"/>
        <v>0</v>
      </c>
      <c r="R100" s="5">
        <v>2327.9180609999999</v>
      </c>
      <c r="U100" t="s">
        <v>153</v>
      </c>
      <c r="V100" s="2">
        <v>0</v>
      </c>
      <c r="W100" s="2">
        <v>2327.9180609999999</v>
      </c>
    </row>
    <row r="101" spans="1:23" x14ac:dyDescent="0.25">
      <c r="A101">
        <v>43</v>
      </c>
      <c r="B101" t="s">
        <v>259</v>
      </c>
      <c r="C101" t="s">
        <v>100</v>
      </c>
      <c r="D101" t="str">
        <f t="shared" si="3"/>
        <v>EEZGRD</v>
      </c>
      <c r="E101">
        <v>0.22422500000000001</v>
      </c>
      <c r="F101" t="str">
        <f>IFERROR(VLOOKUP(D101,[1]Jan19_Transboundary!$D$1:$E$27,2,FALSE),"")</f>
        <v/>
      </c>
      <c r="G101">
        <f t="shared" si="4"/>
        <v>0.22422500000000001</v>
      </c>
      <c r="I101" s="7" t="s">
        <v>153</v>
      </c>
      <c r="J101" s="5"/>
      <c r="K101" s="5"/>
      <c r="L101" s="5">
        <v>2327.9180609999999</v>
      </c>
      <c r="M101" s="5">
        <v>2327.9180609999999</v>
      </c>
      <c r="P101" t="s">
        <v>154</v>
      </c>
      <c r="Q101">
        <f t="shared" si="5"/>
        <v>0</v>
      </c>
      <c r="R101" s="5">
        <v>96284.891495000003</v>
      </c>
      <c r="U101" t="s">
        <v>154</v>
      </c>
      <c r="V101" s="2">
        <v>0</v>
      </c>
      <c r="W101" s="2">
        <v>96284.891495000003</v>
      </c>
    </row>
    <row r="102" spans="1:23" x14ac:dyDescent="0.25">
      <c r="A102">
        <v>177</v>
      </c>
      <c r="B102" t="s">
        <v>260</v>
      </c>
      <c r="C102" t="s">
        <v>100</v>
      </c>
      <c r="D102" t="str">
        <f t="shared" si="3"/>
        <v>LandGRD</v>
      </c>
      <c r="E102">
        <v>9.543075</v>
      </c>
      <c r="F102" t="str">
        <f>IFERROR(VLOOKUP(D102,[1]Jan19_Transboundary!$D$1:$E$27,2,FALSE),"")</f>
        <v/>
      </c>
      <c r="G102">
        <f t="shared" si="4"/>
        <v>9.543075</v>
      </c>
      <c r="I102" s="7" t="s">
        <v>154</v>
      </c>
      <c r="J102" s="5"/>
      <c r="K102" s="5"/>
      <c r="L102" s="5">
        <v>96284.891495000003</v>
      </c>
      <c r="M102" s="5">
        <v>96284.891495000003</v>
      </c>
      <c r="P102" t="s">
        <v>155</v>
      </c>
      <c r="Q102">
        <f t="shared" si="5"/>
        <v>0.112344</v>
      </c>
      <c r="R102" s="5">
        <v>1.3814630000000001</v>
      </c>
      <c r="U102" t="s">
        <v>155</v>
      </c>
      <c r="V102" s="2">
        <v>0.112344</v>
      </c>
      <c r="W102" s="2">
        <v>1.3814630000000001</v>
      </c>
    </row>
    <row r="103" spans="1:23" x14ac:dyDescent="0.25">
      <c r="A103">
        <v>44</v>
      </c>
      <c r="B103" t="s">
        <v>259</v>
      </c>
      <c r="C103" t="s">
        <v>101</v>
      </c>
      <c r="D103" t="str">
        <f t="shared" si="3"/>
        <v>EEZGRL</v>
      </c>
      <c r="E103">
        <v>402.139927</v>
      </c>
      <c r="F103" t="str">
        <f>IFERROR(VLOOKUP(D103,[1]Jan19_Transboundary!$D$1:$E$27,2,FALSE),"")</f>
        <v/>
      </c>
      <c r="G103">
        <f t="shared" si="4"/>
        <v>402.139927</v>
      </c>
      <c r="I103" s="7" t="s">
        <v>155</v>
      </c>
      <c r="J103" s="5"/>
      <c r="K103" s="5">
        <v>0.112344</v>
      </c>
      <c r="L103" s="5">
        <v>1.3814630000000001</v>
      </c>
      <c r="M103" s="5">
        <v>1.4938070000000001</v>
      </c>
      <c r="P103" t="s">
        <v>156</v>
      </c>
      <c r="Q103">
        <f t="shared" si="5"/>
        <v>45.372269000000003</v>
      </c>
      <c r="R103" s="5">
        <v>2470.1181259999998</v>
      </c>
      <c r="U103" t="s">
        <v>156</v>
      </c>
      <c r="V103" s="2">
        <v>45.372269000000003</v>
      </c>
      <c r="W103" s="2">
        <v>2470.1181259999998</v>
      </c>
    </row>
    <row r="104" spans="1:23" x14ac:dyDescent="0.25">
      <c r="A104">
        <v>178</v>
      </c>
      <c r="B104" t="s">
        <v>260</v>
      </c>
      <c r="C104" t="s">
        <v>101</v>
      </c>
      <c r="D104" t="str">
        <f t="shared" si="3"/>
        <v>LandGRL</v>
      </c>
      <c r="E104">
        <v>5749.9269759999997</v>
      </c>
      <c r="F104" t="str">
        <f>IFERROR(VLOOKUP(D104,[1]Jan19_Transboundary!$D$1:$E$27,2,FALSE),"")</f>
        <v/>
      </c>
      <c r="G104">
        <f t="shared" si="4"/>
        <v>5749.9269759999997</v>
      </c>
      <c r="I104" s="7" t="s">
        <v>156</v>
      </c>
      <c r="J104" s="5"/>
      <c r="K104" s="5">
        <v>45.372269000000003</v>
      </c>
      <c r="L104" s="5">
        <v>2470.1181259999998</v>
      </c>
      <c r="M104" s="5">
        <v>2515.4903949999998</v>
      </c>
      <c r="P104" t="s">
        <v>157</v>
      </c>
      <c r="Q104">
        <f t="shared" si="5"/>
        <v>0</v>
      </c>
      <c r="R104" s="5">
        <v>360.16369300000002</v>
      </c>
      <c r="U104" t="s">
        <v>157</v>
      </c>
      <c r="V104" s="2">
        <v>0</v>
      </c>
      <c r="W104" s="2">
        <v>360.16369300000002</v>
      </c>
    </row>
    <row r="105" spans="1:23" x14ac:dyDescent="0.25">
      <c r="A105">
        <v>45</v>
      </c>
      <c r="B105" t="s">
        <v>259</v>
      </c>
      <c r="C105" t="s">
        <v>102</v>
      </c>
      <c r="D105" t="str">
        <f t="shared" si="3"/>
        <v>EEZGTM</v>
      </c>
      <c r="E105">
        <v>1026.826695</v>
      </c>
      <c r="F105" t="str">
        <f>IFERROR(VLOOKUP(D105,[1]Jan19_Transboundary!$D$1:$E$27,2,FALSE),"")</f>
        <v/>
      </c>
      <c r="G105">
        <f t="shared" si="4"/>
        <v>1026.826695</v>
      </c>
      <c r="I105" s="7" t="s">
        <v>157</v>
      </c>
      <c r="J105" s="5"/>
      <c r="K105" s="5"/>
      <c r="L105" s="5">
        <v>360.16369300000002</v>
      </c>
      <c r="M105" s="5">
        <v>360.16369300000002</v>
      </c>
      <c r="P105" t="s">
        <v>158</v>
      </c>
      <c r="Q105">
        <f t="shared" si="5"/>
        <v>0</v>
      </c>
      <c r="R105" s="5">
        <v>191400.50084200001</v>
      </c>
      <c r="U105" t="s">
        <v>158</v>
      </c>
      <c r="V105" s="2">
        <v>0</v>
      </c>
      <c r="W105" s="2">
        <v>191400.50084200001</v>
      </c>
    </row>
    <row r="106" spans="1:23" x14ac:dyDescent="0.25">
      <c r="A106">
        <v>179</v>
      </c>
      <c r="B106" t="s">
        <v>260</v>
      </c>
      <c r="C106" t="s">
        <v>102</v>
      </c>
      <c r="D106" t="str">
        <f t="shared" si="3"/>
        <v>LandGTM</v>
      </c>
      <c r="E106">
        <v>11453.594977999999</v>
      </c>
      <c r="F106" t="str">
        <f>IFERROR(VLOOKUP(D106,[1]Jan19_Transboundary!$D$1:$E$27,2,FALSE),"")</f>
        <v/>
      </c>
      <c r="G106">
        <f t="shared" si="4"/>
        <v>11453.594977999999</v>
      </c>
      <c r="I106" s="7" t="s">
        <v>158</v>
      </c>
      <c r="J106" s="5"/>
      <c r="K106" s="5"/>
      <c r="L106" s="5">
        <v>191400.50084200001</v>
      </c>
      <c r="M106" s="5">
        <v>191400.50084200001</v>
      </c>
      <c r="P106" t="s">
        <v>159</v>
      </c>
      <c r="Q106">
        <f t="shared" si="5"/>
        <v>2.717568</v>
      </c>
      <c r="R106" s="5">
        <v>3.66404</v>
      </c>
      <c r="U106" t="s">
        <v>159</v>
      </c>
      <c r="V106" s="2">
        <v>2.717568</v>
      </c>
      <c r="W106" s="2">
        <v>3.66404</v>
      </c>
    </row>
    <row r="107" spans="1:23" x14ac:dyDescent="0.25">
      <c r="A107">
        <v>180</v>
      </c>
      <c r="B107" t="s">
        <v>260</v>
      </c>
      <c r="C107" t="s">
        <v>103</v>
      </c>
      <c r="D107" t="str">
        <f t="shared" si="3"/>
        <v>LandGUF</v>
      </c>
      <c r="E107">
        <v>20378.743182999999</v>
      </c>
      <c r="F107" t="str">
        <f>IFERROR(VLOOKUP(D107,[1]Jan19_Transboundary!$D$1:$E$27,2,FALSE),"")</f>
        <v/>
      </c>
      <c r="G107">
        <f t="shared" si="4"/>
        <v>20378.743182999999</v>
      </c>
      <c r="I107" s="7" t="s">
        <v>159</v>
      </c>
      <c r="J107" s="5"/>
      <c r="K107" s="5">
        <v>2.717568</v>
      </c>
      <c r="L107" s="5">
        <v>3.66404</v>
      </c>
      <c r="M107" s="5">
        <v>6.3816079999999999</v>
      </c>
      <c r="P107" t="s">
        <v>160</v>
      </c>
      <c r="Q107">
        <f t="shared" si="5"/>
        <v>1475.9040930000001</v>
      </c>
      <c r="R107" s="5">
        <v>37856.479009000002</v>
      </c>
      <c r="U107" t="s">
        <v>160</v>
      </c>
      <c r="V107" s="2">
        <v>1475.9040930000001</v>
      </c>
      <c r="W107" s="2">
        <v>37856.479009000002</v>
      </c>
    </row>
    <row r="108" spans="1:23" x14ac:dyDescent="0.25">
      <c r="A108">
        <v>46</v>
      </c>
      <c r="B108" t="s">
        <v>259</v>
      </c>
      <c r="C108" t="s">
        <v>105</v>
      </c>
      <c r="D108" t="str">
        <f t="shared" si="3"/>
        <v>EEZGUY</v>
      </c>
      <c r="E108">
        <v>17.404509000000001</v>
      </c>
      <c r="F108" t="str">
        <f>IFERROR(VLOOKUP(D108,[1]Jan19_Transboundary!$D$1:$E$27,2,FALSE),"")</f>
        <v/>
      </c>
      <c r="G108">
        <f t="shared" si="4"/>
        <v>17.404509000000001</v>
      </c>
      <c r="I108" s="7" t="s">
        <v>160</v>
      </c>
      <c r="J108" s="5"/>
      <c r="K108" s="5">
        <v>1475.9040930000001</v>
      </c>
      <c r="L108" s="5">
        <v>37856.479009000002</v>
      </c>
      <c r="M108" s="5">
        <v>39332.383102</v>
      </c>
      <c r="P108" t="s">
        <v>161</v>
      </c>
      <c r="Q108">
        <f t="shared" si="5"/>
        <v>6487.5810270000002</v>
      </c>
      <c r="R108" s="5">
        <v>6412.3825699999998</v>
      </c>
      <c r="U108" t="s">
        <v>161</v>
      </c>
      <c r="V108" s="2">
        <v>6487.5810270000002</v>
      </c>
      <c r="W108" s="2">
        <v>6412.3825699999998</v>
      </c>
    </row>
    <row r="109" spans="1:23" x14ac:dyDescent="0.25">
      <c r="A109">
        <v>181</v>
      </c>
      <c r="B109" t="s">
        <v>260</v>
      </c>
      <c r="C109" t="s">
        <v>105</v>
      </c>
      <c r="D109" t="str">
        <f t="shared" si="3"/>
        <v>LandGUY</v>
      </c>
      <c r="E109">
        <v>14712.793384000001</v>
      </c>
      <c r="F109" t="str">
        <f>IFERROR(VLOOKUP(D109,[1]Jan19_Transboundary!$D$1:$E$27,2,FALSE),"")</f>
        <v/>
      </c>
      <c r="G109">
        <f t="shared" si="4"/>
        <v>14712.793384000001</v>
      </c>
      <c r="I109" s="7" t="s">
        <v>161</v>
      </c>
      <c r="J109" s="5"/>
      <c r="K109" s="5">
        <v>6487.5810270000002</v>
      </c>
      <c r="L109" s="5">
        <v>6412.3825699999998</v>
      </c>
      <c r="M109" s="5">
        <v>12899.963597</v>
      </c>
      <c r="P109" t="s">
        <v>164</v>
      </c>
      <c r="Q109">
        <f t="shared" si="5"/>
        <v>3.7811509999999999</v>
      </c>
      <c r="R109" s="5">
        <v>63.292144</v>
      </c>
      <c r="U109" t="s">
        <v>164</v>
      </c>
      <c r="V109" s="2">
        <v>3.7811509999999999</v>
      </c>
      <c r="W109" s="2">
        <v>63.292144</v>
      </c>
    </row>
    <row r="110" spans="1:23" x14ac:dyDescent="0.25">
      <c r="A110">
        <v>47</v>
      </c>
      <c r="B110" t="s">
        <v>259</v>
      </c>
      <c r="C110" t="s">
        <v>107</v>
      </c>
      <c r="D110" t="str">
        <f t="shared" si="3"/>
        <v>EEZHMD</v>
      </c>
      <c r="E110">
        <v>6050.480012</v>
      </c>
      <c r="F110" t="str">
        <f>IFERROR(VLOOKUP(D110,[1]Jan19_Transboundary!$D$1:$E$27,2,FALSE),"")</f>
        <v/>
      </c>
      <c r="G110">
        <f t="shared" si="4"/>
        <v>6050.480012</v>
      </c>
      <c r="I110" s="7" t="s">
        <v>164</v>
      </c>
      <c r="J110" s="5"/>
      <c r="K110" s="5">
        <v>3.7811509999999999</v>
      </c>
      <c r="L110" s="5">
        <v>63.292144</v>
      </c>
      <c r="M110" s="5">
        <v>67.073295000000002</v>
      </c>
      <c r="P110" t="s">
        <v>165</v>
      </c>
      <c r="Q110">
        <f t="shared" si="5"/>
        <v>0</v>
      </c>
      <c r="R110" s="5">
        <v>14516.396183999999</v>
      </c>
      <c r="U110" t="s">
        <v>165</v>
      </c>
      <c r="V110" s="2">
        <v>0</v>
      </c>
      <c r="W110" s="2">
        <v>14516.396183999999</v>
      </c>
    </row>
    <row r="111" spans="1:23" x14ac:dyDescent="0.25">
      <c r="A111">
        <v>182</v>
      </c>
      <c r="B111" t="s">
        <v>260</v>
      </c>
      <c r="C111" t="s">
        <v>107</v>
      </c>
      <c r="D111" t="str">
        <f t="shared" si="3"/>
        <v>LandHMD</v>
      </c>
      <c r="E111">
        <v>391.19890400000003</v>
      </c>
      <c r="F111" t="str">
        <f>IFERROR(VLOOKUP(D111,[1]Jan19_Transboundary!$D$1:$E$27,2,FALSE),"")</f>
        <v/>
      </c>
      <c r="G111">
        <f t="shared" si="4"/>
        <v>391.19890400000003</v>
      </c>
      <c r="I111" s="7" t="s">
        <v>165</v>
      </c>
      <c r="J111" s="5"/>
      <c r="K111" s="5"/>
      <c r="L111" s="5">
        <v>14516.396183999999</v>
      </c>
      <c r="M111" s="5">
        <v>14516.396183999999</v>
      </c>
      <c r="P111" t="s">
        <v>166</v>
      </c>
      <c r="Q111">
        <f t="shared" si="5"/>
        <v>488.88814600000001</v>
      </c>
      <c r="R111" s="5">
        <v>159.63947300000001</v>
      </c>
      <c r="U111" t="s">
        <v>166</v>
      </c>
      <c r="V111" s="2">
        <v>488.88814600000001</v>
      </c>
      <c r="W111" s="2">
        <v>159.63947300000001</v>
      </c>
    </row>
    <row r="112" spans="1:23" x14ac:dyDescent="0.25">
      <c r="A112">
        <v>48</v>
      </c>
      <c r="B112" t="s">
        <v>259</v>
      </c>
      <c r="C112" t="s">
        <v>108</v>
      </c>
      <c r="D112" t="str">
        <f t="shared" si="3"/>
        <v>EEZHND</v>
      </c>
      <c r="E112">
        <v>505.21182900000002</v>
      </c>
      <c r="F112" t="str">
        <f>IFERROR(VLOOKUP(D112,[1]Jan19_Transboundary!$D$1:$E$27,2,FALSE),"")</f>
        <v/>
      </c>
      <c r="G112">
        <f t="shared" si="4"/>
        <v>505.21182900000002</v>
      </c>
      <c r="I112" s="7" t="s">
        <v>166</v>
      </c>
      <c r="J112" s="5"/>
      <c r="K112" s="5">
        <v>488.88814600000001</v>
      </c>
      <c r="L112" s="5">
        <v>159.63947300000001</v>
      </c>
      <c r="M112" s="5">
        <v>648.52761899999996</v>
      </c>
      <c r="P112" t="s">
        <v>168</v>
      </c>
      <c r="Q112">
        <f t="shared" si="5"/>
        <v>243.83627200000001</v>
      </c>
      <c r="R112" s="5">
        <v>129581.95580700001</v>
      </c>
      <c r="U112" t="s">
        <v>168</v>
      </c>
      <c r="V112" s="2">
        <v>243.83627200000001</v>
      </c>
      <c r="W112" s="2">
        <v>129581.95580700001</v>
      </c>
    </row>
    <row r="113" spans="1:23" x14ac:dyDescent="0.25">
      <c r="A113">
        <v>183</v>
      </c>
      <c r="B113" t="s">
        <v>260</v>
      </c>
      <c r="C113" t="s">
        <v>108</v>
      </c>
      <c r="D113" t="str">
        <f t="shared" si="3"/>
        <v>LandHND</v>
      </c>
      <c r="E113">
        <v>17848.429278</v>
      </c>
      <c r="F113" t="str">
        <f>IFERROR(VLOOKUP(D113,[1]Jan19_Transboundary!$D$1:$E$27,2,FALSE),"")</f>
        <v/>
      </c>
      <c r="G113">
        <f t="shared" si="4"/>
        <v>17848.429278</v>
      </c>
      <c r="I113" s="7" t="s">
        <v>168</v>
      </c>
      <c r="J113" s="5"/>
      <c r="K113" s="5">
        <v>243.83627200000001</v>
      </c>
      <c r="L113" s="5">
        <v>129581.95580700001</v>
      </c>
      <c r="M113" s="5">
        <v>129825.79207900001</v>
      </c>
      <c r="P113" t="s">
        <v>169</v>
      </c>
      <c r="Q113">
        <f t="shared" si="5"/>
        <v>15558.31028</v>
      </c>
      <c r="R113" s="5">
        <v>193.96535800000001</v>
      </c>
      <c r="U113" t="s">
        <v>169</v>
      </c>
      <c r="V113" s="2">
        <v>15558.31028</v>
      </c>
      <c r="W113" s="2">
        <v>193.96535800000001</v>
      </c>
    </row>
    <row r="114" spans="1:23" x14ac:dyDescent="0.25">
      <c r="A114">
        <v>49</v>
      </c>
      <c r="B114" t="s">
        <v>259</v>
      </c>
      <c r="C114" t="s">
        <v>109</v>
      </c>
      <c r="D114" t="str">
        <f t="shared" si="3"/>
        <v>EEZHRV</v>
      </c>
      <c r="E114">
        <v>383.491263</v>
      </c>
      <c r="F114" t="str">
        <f>IFERROR(VLOOKUP(D114,[1]Jan19_Transboundary!$D$1:$E$27,2,FALSE),"")</f>
        <v/>
      </c>
      <c r="G114">
        <f t="shared" si="4"/>
        <v>383.491263</v>
      </c>
      <c r="I114" s="7" t="s">
        <v>169</v>
      </c>
      <c r="J114" s="5"/>
      <c r="K114" s="5">
        <v>15558.31028</v>
      </c>
      <c r="L114" s="5">
        <v>193.96535800000001</v>
      </c>
      <c r="M114" s="5">
        <v>15752.275637999999</v>
      </c>
      <c r="P114" t="s">
        <v>170</v>
      </c>
      <c r="Q114">
        <f t="shared" si="5"/>
        <v>0</v>
      </c>
      <c r="R114" s="5">
        <v>185159.78791000001</v>
      </c>
      <c r="U114" t="s">
        <v>170</v>
      </c>
      <c r="V114" s="2">
        <v>0</v>
      </c>
      <c r="W114" s="2">
        <v>185159.78791000001</v>
      </c>
    </row>
    <row r="115" spans="1:23" x14ac:dyDescent="0.25">
      <c r="A115">
        <v>184</v>
      </c>
      <c r="B115" t="s">
        <v>260</v>
      </c>
      <c r="C115" t="s">
        <v>109</v>
      </c>
      <c r="D115" t="str">
        <f t="shared" si="3"/>
        <v>LandHRV</v>
      </c>
      <c r="E115">
        <v>4710.2956119999999</v>
      </c>
      <c r="F115" t="str">
        <f>IFERROR(VLOOKUP(D115,[1]Jan19_Transboundary!$D$1:$E$27,2,FALSE),"")</f>
        <v/>
      </c>
      <c r="G115">
        <f t="shared" si="4"/>
        <v>4710.2956119999999</v>
      </c>
      <c r="I115" s="7" t="s">
        <v>170</v>
      </c>
      <c r="J115" s="5"/>
      <c r="K115" s="5"/>
      <c r="L115" s="5">
        <v>185159.78791000001</v>
      </c>
      <c r="M115" s="5">
        <v>185159.78791000001</v>
      </c>
      <c r="P115" t="s">
        <v>171</v>
      </c>
      <c r="Q115">
        <f t="shared" si="5"/>
        <v>1.4904329999999999</v>
      </c>
      <c r="R115" s="5">
        <v>0.43718499999999999</v>
      </c>
      <c r="U115" t="s">
        <v>171</v>
      </c>
      <c r="V115" s="2">
        <v>1.4904329999999999</v>
      </c>
      <c r="W115" s="2">
        <v>0.43718499999999999</v>
      </c>
    </row>
    <row r="116" spans="1:23" x14ac:dyDescent="0.25">
      <c r="A116">
        <v>185</v>
      </c>
      <c r="B116" t="s">
        <v>260</v>
      </c>
      <c r="C116" t="s">
        <v>110</v>
      </c>
      <c r="D116" t="str">
        <f t="shared" si="3"/>
        <v>LandHTI</v>
      </c>
      <c r="E116">
        <v>214.41611800000001</v>
      </c>
      <c r="F116" t="str">
        <f>IFERROR(VLOOKUP(D116,[1]Jan19_Transboundary!$D$1:$E$27,2,FALSE),"")</f>
        <v/>
      </c>
      <c r="G116">
        <f t="shared" si="4"/>
        <v>214.41611800000001</v>
      </c>
      <c r="I116" s="7" t="s">
        <v>171</v>
      </c>
      <c r="J116" s="5"/>
      <c r="K116" s="5">
        <v>1.4904329999999999</v>
      </c>
      <c r="L116" s="5">
        <v>0.43718499999999999</v>
      </c>
      <c r="M116" s="5">
        <v>1.9276179999999998</v>
      </c>
      <c r="P116" t="s">
        <v>172</v>
      </c>
      <c r="Q116">
        <f t="shared" si="5"/>
        <v>0</v>
      </c>
      <c r="R116" s="5">
        <v>14587.961597</v>
      </c>
      <c r="U116" t="s">
        <v>172</v>
      </c>
      <c r="V116" s="2">
        <v>0</v>
      </c>
      <c r="W116" s="2">
        <v>14587.961597</v>
      </c>
    </row>
    <row r="117" spans="1:23" x14ac:dyDescent="0.25">
      <c r="A117">
        <v>186</v>
      </c>
      <c r="B117" t="s">
        <v>260</v>
      </c>
      <c r="C117" t="s">
        <v>111</v>
      </c>
      <c r="D117" t="str">
        <f t="shared" si="3"/>
        <v>LandHUN</v>
      </c>
      <c r="E117">
        <v>710.51912100000004</v>
      </c>
      <c r="F117">
        <f>IFERROR(VLOOKUP(D117,[1]Jan19_Transboundary!$D$1:$E$27,2,FALSE),"")</f>
        <v>50.900812999999999</v>
      </c>
      <c r="G117">
        <f t="shared" si="4"/>
        <v>761.41993400000001</v>
      </c>
      <c r="I117" s="7" t="s">
        <v>172</v>
      </c>
      <c r="J117" s="5"/>
      <c r="K117" s="5"/>
      <c r="L117" s="5">
        <v>14587.961597</v>
      </c>
      <c r="M117" s="5">
        <v>14587.961597</v>
      </c>
      <c r="P117" t="s">
        <v>173</v>
      </c>
      <c r="Q117">
        <f t="shared" si="5"/>
        <v>15.247216</v>
      </c>
      <c r="R117" s="5">
        <v>6264.9788550000003</v>
      </c>
      <c r="U117" t="s">
        <v>173</v>
      </c>
      <c r="V117" s="2">
        <v>15.247216</v>
      </c>
      <c r="W117" s="2">
        <v>6264.9788550000003</v>
      </c>
    </row>
    <row r="118" spans="1:23" x14ac:dyDescent="0.25">
      <c r="A118">
        <v>50</v>
      </c>
      <c r="B118" t="s">
        <v>259</v>
      </c>
      <c r="C118" t="s">
        <v>112</v>
      </c>
      <c r="D118" t="str">
        <f t="shared" si="3"/>
        <v>EEZIDN</v>
      </c>
      <c r="E118">
        <v>4776.1067800000001</v>
      </c>
      <c r="F118" t="str">
        <f>IFERROR(VLOOKUP(D118,[1]Jan19_Transboundary!$D$1:$E$27,2,FALSE),"")</f>
        <v/>
      </c>
      <c r="G118">
        <f t="shared" si="4"/>
        <v>4776.1067800000001</v>
      </c>
      <c r="I118" s="7" t="s">
        <v>173</v>
      </c>
      <c r="J118" s="5"/>
      <c r="K118" s="5">
        <v>15.247216</v>
      </c>
      <c r="L118" s="5">
        <v>6264.9788550000003</v>
      </c>
      <c r="M118" s="5">
        <v>6280.226071</v>
      </c>
      <c r="P118" t="s">
        <v>176</v>
      </c>
      <c r="Q118">
        <f t="shared" si="5"/>
        <v>100.448365</v>
      </c>
      <c r="R118" s="5">
        <v>1144.6653389999999</v>
      </c>
      <c r="U118" t="s">
        <v>176</v>
      </c>
      <c r="V118" s="2">
        <v>100.448365</v>
      </c>
      <c r="W118" s="2">
        <v>1144.6653389999999</v>
      </c>
    </row>
    <row r="119" spans="1:23" x14ac:dyDescent="0.25">
      <c r="A119">
        <v>187</v>
      </c>
      <c r="B119" t="s">
        <v>260</v>
      </c>
      <c r="C119" t="s">
        <v>112</v>
      </c>
      <c r="D119" t="str">
        <f t="shared" si="3"/>
        <v>LandIDN</v>
      </c>
      <c r="E119">
        <v>135466.513859</v>
      </c>
      <c r="F119" t="str">
        <f>IFERROR(VLOOKUP(D119,[1]Jan19_Transboundary!$D$1:$E$27,2,FALSE),"")</f>
        <v/>
      </c>
      <c r="G119">
        <f t="shared" si="4"/>
        <v>135466.513859</v>
      </c>
      <c r="I119" s="7" t="s">
        <v>176</v>
      </c>
      <c r="J119" s="5"/>
      <c r="K119" s="5">
        <v>100.448365</v>
      </c>
      <c r="L119" s="5">
        <v>1144.6653389999999</v>
      </c>
      <c r="M119" s="5">
        <v>1245.1137039999999</v>
      </c>
      <c r="P119" t="s">
        <v>177</v>
      </c>
      <c r="Q119">
        <f t="shared" si="5"/>
        <v>0</v>
      </c>
      <c r="R119" s="5">
        <v>25086.471328</v>
      </c>
      <c r="U119" t="s">
        <v>177</v>
      </c>
      <c r="V119" s="2">
        <v>0</v>
      </c>
      <c r="W119" s="2">
        <v>25086.471328</v>
      </c>
    </row>
    <row r="120" spans="1:23" x14ac:dyDescent="0.25">
      <c r="A120">
        <v>51</v>
      </c>
      <c r="B120" t="s">
        <v>259</v>
      </c>
      <c r="C120" t="s">
        <v>114</v>
      </c>
      <c r="D120" t="str">
        <f t="shared" si="3"/>
        <v>EEZIND</v>
      </c>
      <c r="E120">
        <v>1415.361167</v>
      </c>
      <c r="F120" t="str">
        <f>IFERROR(VLOOKUP(D120,[1]Jan19_Transboundary!$D$1:$E$27,2,FALSE),"")</f>
        <v/>
      </c>
      <c r="G120">
        <f t="shared" si="4"/>
        <v>1415.361167</v>
      </c>
      <c r="I120" s="7" t="s">
        <v>177</v>
      </c>
      <c r="J120" s="5"/>
      <c r="K120" s="5"/>
      <c r="L120" s="5">
        <v>25086.471328</v>
      </c>
      <c r="M120" s="5">
        <v>25086.471328</v>
      </c>
      <c r="P120" t="s">
        <v>178</v>
      </c>
      <c r="Q120">
        <f t="shared" si="5"/>
        <v>14582.275842999999</v>
      </c>
      <c r="R120" s="5">
        <v>26072.658551</v>
      </c>
      <c r="U120" t="s">
        <v>178</v>
      </c>
      <c r="V120" s="2">
        <v>14582.275842999999</v>
      </c>
      <c r="W120" s="2">
        <v>26072.658551</v>
      </c>
    </row>
    <row r="121" spans="1:23" x14ac:dyDescent="0.25">
      <c r="A121">
        <v>188</v>
      </c>
      <c r="B121" t="s">
        <v>260</v>
      </c>
      <c r="C121" t="s">
        <v>114</v>
      </c>
      <c r="D121" t="str">
        <f t="shared" si="3"/>
        <v>LandIND</v>
      </c>
      <c r="E121">
        <v>101826.736374</v>
      </c>
      <c r="F121" t="str">
        <f>IFERROR(VLOOKUP(D121,[1]Jan19_Transboundary!$D$1:$E$27,2,FALSE),"")</f>
        <v/>
      </c>
      <c r="G121">
        <f t="shared" si="4"/>
        <v>101826.736374</v>
      </c>
      <c r="I121" s="7" t="s">
        <v>178</v>
      </c>
      <c r="J121" s="5"/>
      <c r="K121" s="5">
        <v>14582.275842999999</v>
      </c>
      <c r="L121" s="5">
        <v>26072.658551</v>
      </c>
      <c r="M121" s="5">
        <v>40654.934393999996</v>
      </c>
      <c r="P121" t="s">
        <v>180</v>
      </c>
      <c r="Q121">
        <f t="shared" si="5"/>
        <v>0</v>
      </c>
      <c r="R121" s="5">
        <v>236.93186900000001</v>
      </c>
      <c r="U121" t="s">
        <v>180</v>
      </c>
      <c r="V121" s="2">
        <v>0</v>
      </c>
      <c r="W121" s="2">
        <v>236.93186900000001</v>
      </c>
    </row>
    <row r="122" spans="1:23" x14ac:dyDescent="0.25">
      <c r="A122">
        <v>52</v>
      </c>
      <c r="B122" t="s">
        <v>259</v>
      </c>
      <c r="C122" t="s">
        <v>116</v>
      </c>
      <c r="D122" t="str">
        <f t="shared" si="3"/>
        <v>EEZIRL</v>
      </c>
      <c r="E122">
        <v>84.712828999999999</v>
      </c>
      <c r="F122" t="str">
        <f>IFERROR(VLOOKUP(D122,[1]Jan19_Transboundary!$D$1:$E$27,2,FALSE),"")</f>
        <v/>
      </c>
      <c r="G122">
        <f t="shared" si="4"/>
        <v>84.712828999999999</v>
      </c>
      <c r="I122" s="7" t="s">
        <v>180</v>
      </c>
      <c r="J122" s="5"/>
      <c r="K122" s="5"/>
      <c r="L122" s="5">
        <v>236.93186900000001</v>
      </c>
      <c r="M122" s="5">
        <v>236.93186900000001</v>
      </c>
      <c r="P122" t="s">
        <v>181</v>
      </c>
      <c r="Q122">
        <f t="shared" si="5"/>
        <v>4734.7884610000001</v>
      </c>
      <c r="R122" s="5">
        <v>14867.982302</v>
      </c>
      <c r="U122" t="s">
        <v>181</v>
      </c>
      <c r="V122" s="2">
        <v>4734.7884610000001</v>
      </c>
      <c r="W122" s="2">
        <v>14867.982302</v>
      </c>
    </row>
    <row r="123" spans="1:23" x14ac:dyDescent="0.25">
      <c r="A123">
        <v>189</v>
      </c>
      <c r="B123" t="s">
        <v>260</v>
      </c>
      <c r="C123" t="s">
        <v>116</v>
      </c>
      <c r="D123" t="str">
        <f t="shared" si="3"/>
        <v>LandIRL</v>
      </c>
      <c r="E123">
        <v>115.19557</v>
      </c>
      <c r="F123" t="str">
        <f>IFERROR(VLOOKUP(D123,[1]Jan19_Transboundary!$D$1:$E$27,2,FALSE),"")</f>
        <v/>
      </c>
      <c r="G123">
        <f t="shared" si="4"/>
        <v>115.19557</v>
      </c>
      <c r="I123" s="7" t="s">
        <v>181</v>
      </c>
      <c r="J123" s="5"/>
      <c r="K123" s="5">
        <v>4734.7884610000001</v>
      </c>
      <c r="L123" s="5">
        <v>14867.982302</v>
      </c>
      <c r="M123" s="5">
        <v>19602.770763</v>
      </c>
      <c r="P123" t="s">
        <v>182</v>
      </c>
      <c r="Q123">
        <f t="shared" si="5"/>
        <v>4.2510209999999997</v>
      </c>
      <c r="R123" s="5">
        <v>37.035971000000004</v>
      </c>
      <c r="U123" t="s">
        <v>182</v>
      </c>
      <c r="V123" s="2">
        <v>4.2510209999999997</v>
      </c>
      <c r="W123" s="2">
        <v>37.035971000000004</v>
      </c>
    </row>
    <row r="124" spans="1:23" x14ac:dyDescent="0.25">
      <c r="A124">
        <v>53</v>
      </c>
      <c r="B124" t="s">
        <v>259</v>
      </c>
      <c r="C124" t="s">
        <v>117</v>
      </c>
      <c r="D124" t="str">
        <f t="shared" si="3"/>
        <v>EEZIRN</v>
      </c>
      <c r="E124">
        <v>1150.567317</v>
      </c>
      <c r="F124" t="str">
        <f>IFERROR(VLOOKUP(D124,[1]Jan19_Transboundary!$D$1:$E$27,2,FALSE),"")</f>
        <v/>
      </c>
      <c r="G124">
        <f t="shared" si="4"/>
        <v>1150.567317</v>
      </c>
      <c r="I124" s="7" t="s">
        <v>182</v>
      </c>
      <c r="J124" s="5"/>
      <c r="K124" s="5">
        <v>4.2510209999999997</v>
      </c>
      <c r="L124" s="5">
        <v>37.035971000000004</v>
      </c>
      <c r="M124" s="5">
        <v>41.286992000000005</v>
      </c>
      <c r="P124" t="s">
        <v>183</v>
      </c>
      <c r="Q124">
        <f t="shared" si="5"/>
        <v>4030.9497609999999</v>
      </c>
      <c r="R124" s="5">
        <v>183216.27611999999</v>
      </c>
      <c r="U124" t="s">
        <v>183</v>
      </c>
      <c r="V124" s="2">
        <v>4030.9497609999999</v>
      </c>
      <c r="W124" s="2">
        <v>183216.27611999999</v>
      </c>
    </row>
    <row r="125" spans="1:23" x14ac:dyDescent="0.25">
      <c r="A125">
        <v>190</v>
      </c>
      <c r="B125" t="s">
        <v>260</v>
      </c>
      <c r="C125" t="s">
        <v>117</v>
      </c>
      <c r="D125" t="str">
        <f t="shared" si="3"/>
        <v>LandIRN</v>
      </c>
      <c r="E125">
        <v>13309.787410999999</v>
      </c>
      <c r="F125" t="str">
        <f>IFERROR(VLOOKUP(D125,[1]Jan19_Transboundary!$D$1:$E$27,2,FALSE),"")</f>
        <v/>
      </c>
      <c r="G125">
        <f t="shared" si="4"/>
        <v>13309.787410999999</v>
      </c>
      <c r="I125" s="7" t="s">
        <v>183</v>
      </c>
      <c r="J125" s="5"/>
      <c r="K125" s="5">
        <v>4030.9497609999999</v>
      </c>
      <c r="L125" s="5">
        <v>183216.27611999999</v>
      </c>
      <c r="M125" s="5">
        <v>187247.22588099999</v>
      </c>
      <c r="P125" t="s">
        <v>184</v>
      </c>
      <c r="Q125">
        <f t="shared" si="5"/>
        <v>1523.5001890000001</v>
      </c>
      <c r="R125" s="5">
        <v>5807.6921469999997</v>
      </c>
      <c r="U125" t="s">
        <v>184</v>
      </c>
      <c r="V125" s="2">
        <v>1523.5001890000001</v>
      </c>
      <c r="W125" s="2">
        <v>5807.6921469999997</v>
      </c>
    </row>
    <row r="126" spans="1:23" x14ac:dyDescent="0.25">
      <c r="A126">
        <v>191</v>
      </c>
      <c r="B126" t="s">
        <v>260</v>
      </c>
      <c r="C126" t="s">
        <v>118</v>
      </c>
      <c r="D126" t="str">
        <f t="shared" si="3"/>
        <v>LandIRQ</v>
      </c>
      <c r="E126">
        <v>1377.9587570000001</v>
      </c>
      <c r="F126" t="str">
        <f>IFERROR(VLOOKUP(D126,[1]Jan19_Transboundary!$D$1:$E$27,2,FALSE),"")</f>
        <v/>
      </c>
      <c r="G126">
        <f t="shared" si="4"/>
        <v>1377.9587570000001</v>
      </c>
      <c r="I126" s="7" t="s">
        <v>184</v>
      </c>
      <c r="J126" s="5"/>
      <c r="K126" s="5">
        <v>1523.5001890000001</v>
      </c>
      <c r="L126" s="5">
        <v>5807.6921469999997</v>
      </c>
      <c r="M126" s="5">
        <v>7331.1923360000001</v>
      </c>
      <c r="P126" t="s">
        <v>185</v>
      </c>
      <c r="Q126">
        <f t="shared" si="5"/>
        <v>115.39102200000001</v>
      </c>
      <c r="R126" s="5">
        <v>11.742839</v>
      </c>
      <c r="U126" t="s">
        <v>185</v>
      </c>
      <c r="V126" s="2">
        <v>115.39102200000001</v>
      </c>
      <c r="W126" s="2">
        <v>11.742839</v>
      </c>
    </row>
    <row r="127" spans="1:23" x14ac:dyDescent="0.25">
      <c r="A127">
        <v>54</v>
      </c>
      <c r="B127" t="s">
        <v>259</v>
      </c>
      <c r="C127" t="s">
        <v>119</v>
      </c>
      <c r="D127" t="str">
        <f t="shared" si="3"/>
        <v>EEZISL</v>
      </c>
      <c r="E127">
        <v>31.664753999999999</v>
      </c>
      <c r="F127" t="str">
        <f>IFERROR(VLOOKUP(D127,[1]Jan19_Transboundary!$D$1:$E$27,2,FALSE),"")</f>
        <v/>
      </c>
      <c r="G127">
        <f t="shared" si="4"/>
        <v>31.664753999999999</v>
      </c>
      <c r="I127" s="7" t="s">
        <v>185</v>
      </c>
      <c r="J127" s="5"/>
      <c r="K127" s="5">
        <v>115.39102200000001</v>
      </c>
      <c r="L127" s="5">
        <v>11.742839</v>
      </c>
      <c r="M127" s="5">
        <v>127.13386100000001</v>
      </c>
      <c r="P127" t="s">
        <v>186</v>
      </c>
      <c r="Q127">
        <f t="shared" si="5"/>
        <v>4224.5500430000002</v>
      </c>
      <c r="R127" s="5">
        <v>13748.066894</v>
      </c>
      <c r="U127" t="s">
        <v>186</v>
      </c>
      <c r="V127" s="2">
        <v>4224.5500430000002</v>
      </c>
      <c r="W127" s="2">
        <v>13748.066894</v>
      </c>
    </row>
    <row r="128" spans="1:23" x14ac:dyDescent="0.25">
      <c r="A128">
        <v>192</v>
      </c>
      <c r="B128" t="s">
        <v>260</v>
      </c>
      <c r="C128" t="s">
        <v>119</v>
      </c>
      <c r="D128" t="str">
        <f t="shared" si="3"/>
        <v>LandISL</v>
      </c>
      <c r="E128">
        <v>660.86935700000004</v>
      </c>
      <c r="F128" t="str">
        <f>IFERROR(VLOOKUP(D128,[1]Jan19_Transboundary!$D$1:$E$27,2,FALSE),"")</f>
        <v/>
      </c>
      <c r="G128">
        <f t="shared" si="4"/>
        <v>660.86935700000004</v>
      </c>
      <c r="I128" s="7" t="s">
        <v>186</v>
      </c>
      <c r="J128" s="5"/>
      <c r="K128" s="5">
        <v>4224.5500430000002</v>
      </c>
      <c r="L128" s="5">
        <v>13748.066894</v>
      </c>
      <c r="M128" s="5">
        <v>17972.616936999999</v>
      </c>
      <c r="P128" t="s">
        <v>187</v>
      </c>
      <c r="Q128">
        <f t="shared" si="5"/>
        <v>7154.6353840000002</v>
      </c>
      <c r="R128" s="5">
        <v>48371.642734000001</v>
      </c>
      <c r="U128" t="s">
        <v>187</v>
      </c>
      <c r="V128" s="2">
        <v>7154.6353840000002</v>
      </c>
      <c r="W128" s="2">
        <v>48371.642734000001</v>
      </c>
    </row>
    <row r="129" spans="1:23" x14ac:dyDescent="0.25">
      <c r="A129">
        <v>55</v>
      </c>
      <c r="B129" t="s">
        <v>259</v>
      </c>
      <c r="C129" t="s">
        <v>121</v>
      </c>
      <c r="D129" t="str">
        <f t="shared" si="3"/>
        <v>EEZITA</v>
      </c>
      <c r="E129">
        <v>323.400215</v>
      </c>
      <c r="F129" t="str">
        <f>IFERROR(VLOOKUP(D129,[1]Jan19_Transboundary!$D$1:$E$27,2,FALSE),"")</f>
        <v/>
      </c>
      <c r="G129">
        <f t="shared" si="4"/>
        <v>323.400215</v>
      </c>
      <c r="I129" s="7" t="s">
        <v>187</v>
      </c>
      <c r="J129" s="5"/>
      <c r="K129" s="5">
        <v>7154.6353840000002</v>
      </c>
      <c r="L129" s="5">
        <v>48371.642734000001</v>
      </c>
      <c r="M129" s="5">
        <v>55526.278118000002</v>
      </c>
      <c r="P129" t="s">
        <v>190</v>
      </c>
      <c r="Q129">
        <f t="shared" si="5"/>
        <v>1009.099827</v>
      </c>
      <c r="R129" s="5">
        <v>10817.029681</v>
      </c>
      <c r="U129" t="s">
        <v>190</v>
      </c>
      <c r="V129" s="2">
        <v>1009.099827</v>
      </c>
      <c r="W129" s="2">
        <v>10817.029681</v>
      </c>
    </row>
    <row r="130" spans="1:23" x14ac:dyDescent="0.25">
      <c r="A130">
        <v>193</v>
      </c>
      <c r="B130" t="s">
        <v>260</v>
      </c>
      <c r="C130" t="s">
        <v>121</v>
      </c>
      <c r="D130" t="str">
        <f t="shared" ref="D130:D193" si="6">B130&amp;C130</f>
        <v>LandITA</v>
      </c>
      <c r="E130">
        <v>4310.3584719999999</v>
      </c>
      <c r="F130">
        <f>IFERROR(VLOOKUP(D130,[1]Jan19_Transboundary!$D$1:$E$27,2,FALSE),"")</f>
        <v>2.8931969999999998</v>
      </c>
      <c r="G130">
        <f t="shared" ref="G130:G193" si="7">SUM(E130:F130)</f>
        <v>4313.2516690000002</v>
      </c>
      <c r="I130" s="7" t="s">
        <v>190</v>
      </c>
      <c r="J130" s="5"/>
      <c r="K130" s="5">
        <v>1009.099827</v>
      </c>
      <c r="L130" s="5">
        <v>10817.029681</v>
      </c>
      <c r="M130" s="5">
        <v>11826.129508</v>
      </c>
      <c r="P130" t="s">
        <v>191</v>
      </c>
      <c r="Q130">
        <f t="shared" si="5"/>
        <v>0</v>
      </c>
      <c r="R130" s="5">
        <v>9793.229867</v>
      </c>
      <c r="U130" t="s">
        <v>191</v>
      </c>
      <c r="V130" s="2">
        <v>0</v>
      </c>
      <c r="W130" s="2">
        <v>9793.229867</v>
      </c>
    </row>
    <row r="131" spans="1:23" x14ac:dyDescent="0.25">
      <c r="A131">
        <v>56</v>
      </c>
      <c r="B131" t="s">
        <v>259</v>
      </c>
      <c r="C131" t="s">
        <v>122</v>
      </c>
      <c r="D131" t="str">
        <f t="shared" si="6"/>
        <v>EEZJAM</v>
      </c>
      <c r="E131">
        <v>1857.7650269999999</v>
      </c>
      <c r="F131" t="str">
        <f>IFERROR(VLOOKUP(D131,[1]Jan19_Transboundary!$D$1:$E$27,2,FALSE),"")</f>
        <v/>
      </c>
      <c r="G131">
        <f t="shared" si="7"/>
        <v>1857.7650269999999</v>
      </c>
      <c r="I131" s="7" t="s">
        <v>191</v>
      </c>
      <c r="J131" s="5"/>
      <c r="K131" s="5"/>
      <c r="L131" s="5">
        <v>9793.229867</v>
      </c>
      <c r="M131" s="5">
        <v>9793.229867</v>
      </c>
      <c r="P131" t="s">
        <v>193</v>
      </c>
      <c r="Q131">
        <f t="shared" ref="Q131:Q174" si="8">SUM(J132:K132)</f>
        <v>6.7008150000000004</v>
      </c>
      <c r="R131" s="5">
        <v>8.8880610000000004</v>
      </c>
      <c r="U131" t="s">
        <v>193</v>
      </c>
      <c r="V131" s="2">
        <v>6.7008150000000004</v>
      </c>
      <c r="W131" s="2">
        <v>8.8880610000000004</v>
      </c>
    </row>
    <row r="132" spans="1:23" x14ac:dyDescent="0.25">
      <c r="A132">
        <v>194</v>
      </c>
      <c r="B132" t="s">
        <v>260</v>
      </c>
      <c r="C132" t="s">
        <v>122</v>
      </c>
      <c r="D132" t="str">
        <f t="shared" si="6"/>
        <v>LandJAM</v>
      </c>
      <c r="E132">
        <v>1382.157305</v>
      </c>
      <c r="F132" t="str">
        <f>IFERROR(VLOOKUP(D132,[1]Jan19_Transboundary!$D$1:$E$27,2,FALSE),"")</f>
        <v/>
      </c>
      <c r="G132">
        <f t="shared" si="7"/>
        <v>1382.157305</v>
      </c>
      <c r="I132" s="7" t="s">
        <v>193</v>
      </c>
      <c r="J132" s="5"/>
      <c r="K132" s="5">
        <v>6.7008150000000004</v>
      </c>
      <c r="L132" s="5">
        <v>8.8880610000000004</v>
      </c>
      <c r="M132" s="5">
        <v>15.588876000000001</v>
      </c>
      <c r="P132" t="s">
        <v>195</v>
      </c>
      <c r="Q132">
        <f t="shared" si="8"/>
        <v>0.88487000000000005</v>
      </c>
      <c r="R132" s="5">
        <v>1064.4266359999999</v>
      </c>
      <c r="U132" t="s">
        <v>195</v>
      </c>
      <c r="V132" s="2">
        <v>0.88487000000000005</v>
      </c>
      <c r="W132" s="2">
        <v>1064.4266359999999</v>
      </c>
    </row>
    <row r="133" spans="1:23" x14ac:dyDescent="0.25">
      <c r="A133">
        <v>195</v>
      </c>
      <c r="B133" t="s">
        <v>260</v>
      </c>
      <c r="C133" t="s">
        <v>124</v>
      </c>
      <c r="D133" t="str">
        <f t="shared" si="6"/>
        <v>LandJOR</v>
      </c>
      <c r="E133">
        <v>1106.4792769999999</v>
      </c>
      <c r="F133" t="str">
        <f>IFERROR(VLOOKUP(D133,[1]Jan19_Transboundary!$D$1:$E$27,2,FALSE),"")</f>
        <v/>
      </c>
      <c r="G133">
        <f t="shared" si="7"/>
        <v>1106.4792769999999</v>
      </c>
      <c r="I133" s="7" t="s">
        <v>195</v>
      </c>
      <c r="J133" s="5"/>
      <c r="K133" s="5">
        <v>0.88487000000000005</v>
      </c>
      <c r="L133" s="5">
        <v>1064.4266359999999</v>
      </c>
      <c r="M133" s="5">
        <v>1065.311506</v>
      </c>
      <c r="P133" t="s">
        <v>196</v>
      </c>
      <c r="Q133">
        <f t="shared" si="8"/>
        <v>693.90919699999995</v>
      </c>
      <c r="R133" s="5">
        <v>11756.172884</v>
      </c>
      <c r="U133" t="s">
        <v>196</v>
      </c>
      <c r="V133" s="2">
        <v>693.90919699999995</v>
      </c>
      <c r="W133" s="2">
        <v>11756.172884</v>
      </c>
    </row>
    <row r="134" spans="1:23" x14ac:dyDescent="0.25">
      <c r="A134">
        <v>196</v>
      </c>
      <c r="B134" t="s">
        <v>260</v>
      </c>
      <c r="C134" t="s">
        <v>126</v>
      </c>
      <c r="D134" t="str">
        <f t="shared" si="6"/>
        <v>LandKAZ</v>
      </c>
      <c r="E134">
        <v>19251.398612000001</v>
      </c>
      <c r="F134" t="str">
        <f>IFERROR(VLOOKUP(D134,[1]Jan19_Transboundary!$D$1:$E$27,2,FALSE),"")</f>
        <v/>
      </c>
      <c r="G134">
        <f t="shared" si="7"/>
        <v>19251.398612000001</v>
      </c>
      <c r="I134" s="7" t="s">
        <v>196</v>
      </c>
      <c r="J134" s="5"/>
      <c r="K134" s="5">
        <v>693.90919699999995</v>
      </c>
      <c r="L134" s="5">
        <v>11756.172884</v>
      </c>
      <c r="M134" s="5">
        <v>12450.082081</v>
      </c>
      <c r="P134" t="s">
        <v>197</v>
      </c>
      <c r="Q134">
        <f t="shared" si="8"/>
        <v>181483.215138</v>
      </c>
      <c r="R134" s="5">
        <v>614316.03072799998</v>
      </c>
      <c r="U134" t="s">
        <v>197</v>
      </c>
      <c r="V134" s="2">
        <v>181483.215138</v>
      </c>
      <c r="W134" s="2">
        <v>614316.03072799998</v>
      </c>
    </row>
    <row r="135" spans="1:23" x14ac:dyDescent="0.25">
      <c r="A135">
        <v>57</v>
      </c>
      <c r="B135" t="s">
        <v>259</v>
      </c>
      <c r="C135" t="s">
        <v>127</v>
      </c>
      <c r="D135" t="str">
        <f t="shared" si="6"/>
        <v>EEZKEN</v>
      </c>
      <c r="E135">
        <v>82.853874000000005</v>
      </c>
      <c r="F135" t="str">
        <f>IFERROR(VLOOKUP(D135,[1]Jan19_Transboundary!$D$1:$E$27,2,FALSE),"")</f>
        <v/>
      </c>
      <c r="G135">
        <f t="shared" si="7"/>
        <v>82.853874000000005</v>
      </c>
      <c r="I135" s="7" t="s">
        <v>197</v>
      </c>
      <c r="J135" s="5">
        <v>2384.3376280000002</v>
      </c>
      <c r="K135" s="5">
        <v>179098.87750999999</v>
      </c>
      <c r="L135" s="5">
        <v>614316.03072799998</v>
      </c>
      <c r="M135" s="5">
        <v>795799.24586599995</v>
      </c>
      <c r="P135" t="s">
        <v>198</v>
      </c>
      <c r="Q135">
        <f t="shared" si="8"/>
        <v>0</v>
      </c>
      <c r="R135" s="5">
        <v>2216.0802130000002</v>
      </c>
      <c r="U135" t="s">
        <v>198</v>
      </c>
      <c r="V135" s="2">
        <v>0</v>
      </c>
      <c r="W135" s="2">
        <v>2216.0802130000002</v>
      </c>
    </row>
    <row r="136" spans="1:23" x14ac:dyDescent="0.25">
      <c r="A136">
        <v>197</v>
      </c>
      <c r="B136" t="s">
        <v>260</v>
      </c>
      <c r="C136" t="s">
        <v>127</v>
      </c>
      <c r="D136" t="str">
        <f t="shared" si="6"/>
        <v>LandKEN</v>
      </c>
      <c r="E136">
        <v>30070.467612</v>
      </c>
      <c r="F136" t="str">
        <f>IFERROR(VLOOKUP(D136,[1]Jan19_Transboundary!$D$1:$E$27,2,FALSE),"")</f>
        <v/>
      </c>
      <c r="G136">
        <f t="shared" si="7"/>
        <v>30070.467612</v>
      </c>
      <c r="I136" s="7" t="s">
        <v>198</v>
      </c>
      <c r="J136" s="5"/>
      <c r="K136" s="5"/>
      <c r="L136" s="5">
        <v>2216.0802130000002</v>
      </c>
      <c r="M136" s="5">
        <v>2216.0802130000002</v>
      </c>
      <c r="P136" t="s">
        <v>199</v>
      </c>
      <c r="Q136">
        <f t="shared" si="8"/>
        <v>0</v>
      </c>
      <c r="R136" s="5">
        <v>17931.577479</v>
      </c>
      <c r="U136" t="s">
        <v>199</v>
      </c>
      <c r="V136" s="2">
        <v>0</v>
      </c>
      <c r="W136" s="2">
        <v>17931.577479</v>
      </c>
    </row>
    <row r="137" spans="1:23" x14ac:dyDescent="0.25">
      <c r="A137">
        <v>198</v>
      </c>
      <c r="B137" t="s">
        <v>260</v>
      </c>
      <c r="C137" t="s">
        <v>128</v>
      </c>
      <c r="D137" t="str">
        <f t="shared" si="6"/>
        <v>LandKGZ</v>
      </c>
      <c r="E137">
        <v>1304.758795</v>
      </c>
      <c r="F137" t="str">
        <f>IFERROR(VLOOKUP(D137,[1]Jan19_Transboundary!$D$1:$E$27,2,FALSE),"")</f>
        <v/>
      </c>
      <c r="G137">
        <f t="shared" si="7"/>
        <v>1304.758795</v>
      </c>
      <c r="I137" s="7" t="s">
        <v>199</v>
      </c>
      <c r="J137" s="5"/>
      <c r="K137" s="5"/>
      <c r="L137" s="5">
        <v>17931.577479</v>
      </c>
      <c r="M137" s="5">
        <v>17931.577479</v>
      </c>
      <c r="P137" t="s">
        <v>200</v>
      </c>
      <c r="Q137">
        <f t="shared" si="8"/>
        <v>0</v>
      </c>
      <c r="R137" s="5">
        <v>15953.710587</v>
      </c>
      <c r="U137" t="s">
        <v>200</v>
      </c>
      <c r="V137" s="2">
        <v>0</v>
      </c>
      <c r="W137" s="2">
        <v>15953.710587</v>
      </c>
    </row>
    <row r="138" spans="1:23" x14ac:dyDescent="0.25">
      <c r="A138">
        <v>58</v>
      </c>
      <c r="B138" t="s">
        <v>259</v>
      </c>
      <c r="C138" t="s">
        <v>129</v>
      </c>
      <c r="D138" t="str">
        <f t="shared" si="6"/>
        <v>EEZKHM</v>
      </c>
      <c r="E138">
        <v>83.487803</v>
      </c>
      <c r="F138" t="str">
        <f>IFERROR(VLOOKUP(D138,[1]Jan19_Transboundary!$D$1:$E$27,2,FALSE),"")</f>
        <v/>
      </c>
      <c r="G138">
        <f t="shared" si="7"/>
        <v>83.487803</v>
      </c>
      <c r="I138" s="7" t="s">
        <v>200</v>
      </c>
      <c r="J138" s="5"/>
      <c r="K138" s="5"/>
      <c r="L138" s="5">
        <v>15953.710587</v>
      </c>
      <c r="M138" s="5">
        <v>15953.710587</v>
      </c>
      <c r="P138" t="s">
        <v>201</v>
      </c>
      <c r="Q138">
        <f t="shared" si="8"/>
        <v>1635.0285200000001</v>
      </c>
      <c r="R138" s="5">
        <v>11320.729257999999</v>
      </c>
      <c r="U138" t="s">
        <v>201</v>
      </c>
      <c r="V138" s="2">
        <v>1635.0285200000001</v>
      </c>
      <c r="W138" s="2">
        <v>11320.729257999999</v>
      </c>
    </row>
    <row r="139" spans="1:23" x14ac:dyDescent="0.25">
      <c r="A139">
        <v>199</v>
      </c>
      <c r="B139" t="s">
        <v>260</v>
      </c>
      <c r="C139" t="s">
        <v>129</v>
      </c>
      <c r="D139" t="str">
        <f t="shared" si="6"/>
        <v>LandKHM</v>
      </c>
      <c r="E139">
        <v>38597.070174</v>
      </c>
      <c r="F139" t="str">
        <f>IFERROR(VLOOKUP(D139,[1]Jan19_Transboundary!$D$1:$E$27,2,FALSE),"")</f>
        <v/>
      </c>
      <c r="G139">
        <f t="shared" si="7"/>
        <v>38597.070174</v>
      </c>
      <c r="I139" s="7" t="s">
        <v>201</v>
      </c>
      <c r="J139" s="5"/>
      <c r="K139" s="5">
        <v>1635.0285200000001</v>
      </c>
      <c r="L139" s="5">
        <v>11320.729257999999</v>
      </c>
      <c r="M139" s="5">
        <v>12955.757777999999</v>
      </c>
      <c r="P139" t="s">
        <v>202</v>
      </c>
      <c r="Q139">
        <f t="shared" si="8"/>
        <v>0</v>
      </c>
      <c r="R139" s="5">
        <v>32.273775999999998</v>
      </c>
      <c r="U139" t="s">
        <v>202</v>
      </c>
      <c r="V139" s="2">
        <v>0</v>
      </c>
      <c r="W139" s="2">
        <v>32.273775999999998</v>
      </c>
    </row>
    <row r="140" spans="1:23" x14ac:dyDescent="0.25">
      <c r="A140">
        <v>59</v>
      </c>
      <c r="B140" t="s">
        <v>259</v>
      </c>
      <c r="C140" t="s">
        <v>130</v>
      </c>
      <c r="D140" t="str">
        <f t="shared" si="6"/>
        <v>EEZKIR</v>
      </c>
      <c r="E140">
        <v>408247.376919</v>
      </c>
      <c r="F140" t="str">
        <f>IFERROR(VLOOKUP(D140,[1]Jan19_Transboundary!$D$1:$E$27,2,FALSE),"")</f>
        <v/>
      </c>
      <c r="G140">
        <f t="shared" si="7"/>
        <v>408247.376919</v>
      </c>
      <c r="I140" s="7" t="s">
        <v>202</v>
      </c>
      <c r="J140" s="5"/>
      <c r="K140" s="5"/>
      <c r="L140" s="5">
        <v>32.273775999999998</v>
      </c>
      <c r="M140" s="5">
        <v>32.273775999999998</v>
      </c>
      <c r="P140" t="s">
        <v>206</v>
      </c>
      <c r="Q140">
        <f t="shared" si="8"/>
        <v>519.26118699999995</v>
      </c>
      <c r="R140" s="5">
        <v>308.937747</v>
      </c>
      <c r="U140" t="s">
        <v>206</v>
      </c>
      <c r="V140" s="2">
        <v>519.26118699999995</v>
      </c>
      <c r="W140" s="2">
        <v>308.937747</v>
      </c>
    </row>
    <row r="141" spans="1:23" x14ac:dyDescent="0.25">
      <c r="A141">
        <v>200</v>
      </c>
      <c r="B141" t="s">
        <v>260</v>
      </c>
      <c r="C141" t="s">
        <v>130</v>
      </c>
      <c r="D141" t="str">
        <f t="shared" si="6"/>
        <v>LandKIR</v>
      </c>
      <c r="E141">
        <v>84.152760000000001</v>
      </c>
      <c r="F141" t="str">
        <f>IFERROR(VLOOKUP(D141,[1]Jan19_Transboundary!$D$1:$E$27,2,FALSE),"")</f>
        <v/>
      </c>
      <c r="G141">
        <f t="shared" si="7"/>
        <v>84.152760000000001</v>
      </c>
      <c r="I141" s="7" t="s">
        <v>206</v>
      </c>
      <c r="J141" s="5"/>
      <c r="K141" s="5">
        <v>519.26118699999995</v>
      </c>
      <c r="L141" s="5">
        <v>308.937747</v>
      </c>
      <c r="M141" s="5">
        <v>828.19893400000001</v>
      </c>
      <c r="P141" t="s">
        <v>207</v>
      </c>
      <c r="Q141">
        <f t="shared" si="8"/>
        <v>122.95465900000001</v>
      </c>
      <c r="R141" s="5">
        <v>2637.0994690000002</v>
      </c>
      <c r="U141" t="s">
        <v>207</v>
      </c>
      <c r="V141" s="2">
        <v>122.95465900000001</v>
      </c>
      <c r="W141" s="2">
        <v>2637.0994690000002</v>
      </c>
    </row>
    <row r="142" spans="1:23" x14ac:dyDescent="0.25">
      <c r="A142">
        <v>60</v>
      </c>
      <c r="B142" t="s">
        <v>259</v>
      </c>
      <c r="C142" t="s">
        <v>132</v>
      </c>
      <c r="D142" t="str">
        <f t="shared" si="6"/>
        <v>EEZKOR</v>
      </c>
      <c r="E142">
        <v>2974.7265510000002</v>
      </c>
      <c r="F142" t="str">
        <f>IFERROR(VLOOKUP(D142,[1]Jan19_Transboundary!$D$1:$E$27,2,FALSE),"")</f>
        <v/>
      </c>
      <c r="G142">
        <f t="shared" si="7"/>
        <v>2974.7265510000002</v>
      </c>
      <c r="I142" s="7" t="s">
        <v>207</v>
      </c>
      <c r="J142" s="5"/>
      <c r="K142" s="5">
        <v>122.95465900000001</v>
      </c>
      <c r="L142" s="5">
        <v>2637.0994690000002</v>
      </c>
      <c r="M142" s="5">
        <v>2760.0541280000002</v>
      </c>
      <c r="P142" t="s">
        <v>208</v>
      </c>
      <c r="Q142">
        <f t="shared" si="8"/>
        <v>206.77304799999999</v>
      </c>
      <c r="R142" s="5">
        <v>84.110066000000003</v>
      </c>
      <c r="U142" t="s">
        <v>208</v>
      </c>
      <c r="V142" s="2">
        <v>206.77304799999999</v>
      </c>
      <c r="W142" s="2">
        <v>84.110066000000003</v>
      </c>
    </row>
    <row r="143" spans="1:23" x14ac:dyDescent="0.25">
      <c r="A143">
        <v>201</v>
      </c>
      <c r="B143" t="s">
        <v>260</v>
      </c>
      <c r="C143" t="s">
        <v>132</v>
      </c>
      <c r="D143" t="str">
        <f t="shared" si="6"/>
        <v>LandKOR</v>
      </c>
      <c r="E143">
        <v>5908.9432450000004</v>
      </c>
      <c r="F143" t="str">
        <f>IFERROR(VLOOKUP(D143,[1]Jan19_Transboundary!$D$1:$E$27,2,FALSE),"")</f>
        <v/>
      </c>
      <c r="G143">
        <f t="shared" si="7"/>
        <v>5908.9432450000004</v>
      </c>
      <c r="I143" s="7" t="s">
        <v>208</v>
      </c>
      <c r="J143" s="5"/>
      <c r="K143" s="5">
        <v>206.77304799999999</v>
      </c>
      <c r="L143" s="5">
        <v>84.110066000000003</v>
      </c>
      <c r="M143" s="5">
        <v>290.88311399999998</v>
      </c>
      <c r="P143" t="s">
        <v>210</v>
      </c>
      <c r="Q143">
        <f t="shared" si="8"/>
        <v>0</v>
      </c>
      <c r="R143" s="5">
        <v>4074.584863</v>
      </c>
      <c r="U143" t="s">
        <v>210</v>
      </c>
      <c r="V143" s="2">
        <v>0</v>
      </c>
      <c r="W143" s="2">
        <v>4074.584863</v>
      </c>
    </row>
    <row r="144" spans="1:23" x14ac:dyDescent="0.25">
      <c r="A144">
        <v>61</v>
      </c>
      <c r="B144" t="s">
        <v>259</v>
      </c>
      <c r="C144" t="s">
        <v>133</v>
      </c>
      <c r="D144" t="str">
        <f t="shared" si="6"/>
        <v>EEZKWT</v>
      </c>
      <c r="E144">
        <v>0.80314300000000005</v>
      </c>
      <c r="F144" t="str">
        <f>IFERROR(VLOOKUP(D144,[1]Jan19_Transboundary!$D$1:$E$27,2,FALSE),"")</f>
        <v/>
      </c>
      <c r="G144">
        <f t="shared" si="7"/>
        <v>0.80314300000000005</v>
      </c>
      <c r="I144" s="7" t="s">
        <v>210</v>
      </c>
      <c r="J144" s="5"/>
      <c r="K144" s="5"/>
      <c r="L144" s="5">
        <v>4074.584863</v>
      </c>
      <c r="M144" s="5">
        <v>4074.584863</v>
      </c>
      <c r="P144" t="s">
        <v>211</v>
      </c>
      <c r="Q144">
        <f t="shared" si="8"/>
        <v>0</v>
      </c>
      <c r="R144" s="5">
        <v>59270.901546000001</v>
      </c>
      <c r="U144" t="s">
        <v>211</v>
      </c>
      <c r="V144" s="2">
        <v>0</v>
      </c>
      <c r="W144" s="2">
        <v>59270.901546000001</v>
      </c>
    </row>
    <row r="145" spans="1:23" x14ac:dyDescent="0.25">
      <c r="A145">
        <v>202</v>
      </c>
      <c r="B145" t="s">
        <v>260</v>
      </c>
      <c r="C145" t="s">
        <v>133</v>
      </c>
      <c r="D145" t="str">
        <f t="shared" si="6"/>
        <v>LandKWT</v>
      </c>
      <c r="E145">
        <v>325.01945000000001</v>
      </c>
      <c r="F145" t="str">
        <f>IFERROR(VLOOKUP(D145,[1]Jan19_Transboundary!$D$1:$E$27,2,FALSE),"")</f>
        <v/>
      </c>
      <c r="G145">
        <f t="shared" si="7"/>
        <v>325.01945000000001</v>
      </c>
      <c r="I145" s="7" t="s">
        <v>211</v>
      </c>
      <c r="J145" s="5"/>
      <c r="K145" s="5"/>
      <c r="L145" s="5">
        <v>59270.901546000001</v>
      </c>
      <c r="M145" s="5">
        <v>59270.901546000001</v>
      </c>
      <c r="P145" t="s">
        <v>213</v>
      </c>
      <c r="Q145">
        <f t="shared" si="8"/>
        <v>1980.3333270000001</v>
      </c>
      <c r="R145" s="5">
        <v>20899.476057</v>
      </c>
      <c r="U145" t="s">
        <v>213</v>
      </c>
      <c r="V145" s="2">
        <v>1980.3333270000001</v>
      </c>
      <c r="W145" s="2">
        <v>20899.476057</v>
      </c>
    </row>
    <row r="146" spans="1:23" x14ac:dyDescent="0.25">
      <c r="A146">
        <v>203</v>
      </c>
      <c r="B146" t="s">
        <v>260</v>
      </c>
      <c r="C146" t="s">
        <v>135</v>
      </c>
      <c r="D146" t="str">
        <f t="shared" si="6"/>
        <v>LandLBN</v>
      </c>
      <c r="E146">
        <v>160.94212400000001</v>
      </c>
      <c r="F146" t="str">
        <f>IFERROR(VLOOKUP(D146,[1]Jan19_Transboundary!$D$1:$E$27,2,FALSE),"")</f>
        <v/>
      </c>
      <c r="G146">
        <f t="shared" si="7"/>
        <v>160.94212400000001</v>
      </c>
      <c r="I146" s="7" t="s">
        <v>213</v>
      </c>
      <c r="J146" s="5"/>
      <c r="K146" s="5">
        <v>1980.3333270000001</v>
      </c>
      <c r="L146" s="5">
        <v>20899.476057</v>
      </c>
      <c r="M146" s="5">
        <v>22879.809384</v>
      </c>
      <c r="P146" t="s">
        <v>214</v>
      </c>
      <c r="Q146">
        <f t="shared" si="8"/>
        <v>0</v>
      </c>
      <c r="R146" s="5">
        <v>10893.157286</v>
      </c>
      <c r="U146" t="s">
        <v>214</v>
      </c>
      <c r="V146" s="2">
        <v>0</v>
      </c>
      <c r="W146" s="2">
        <v>10893.157286</v>
      </c>
    </row>
    <row r="147" spans="1:23" x14ac:dyDescent="0.25">
      <c r="A147">
        <v>62</v>
      </c>
      <c r="B147" t="s">
        <v>259</v>
      </c>
      <c r="C147" t="s">
        <v>136</v>
      </c>
      <c r="D147" t="str">
        <f t="shared" si="6"/>
        <v>EEZLBR</v>
      </c>
      <c r="E147">
        <v>251.81334799999999</v>
      </c>
      <c r="F147" t="str">
        <f>IFERROR(VLOOKUP(D147,[1]Jan19_Transboundary!$D$1:$E$27,2,FALSE),"")</f>
        <v/>
      </c>
      <c r="G147">
        <f t="shared" si="7"/>
        <v>251.81334799999999</v>
      </c>
      <c r="I147" s="7" t="s">
        <v>214</v>
      </c>
      <c r="J147" s="5"/>
      <c r="K147" s="5"/>
      <c r="L147" s="5">
        <v>10893.157286</v>
      </c>
      <c r="M147" s="5">
        <v>10893.157286</v>
      </c>
      <c r="P147" t="s">
        <v>215</v>
      </c>
      <c r="Q147">
        <f t="shared" si="8"/>
        <v>0.40568100000000001</v>
      </c>
      <c r="R147" s="5">
        <v>2453.8152409999998</v>
      </c>
      <c r="U147" t="s">
        <v>215</v>
      </c>
      <c r="V147" s="2">
        <v>0.40568100000000001</v>
      </c>
      <c r="W147" s="2">
        <v>2453.8152409999998</v>
      </c>
    </row>
    <row r="148" spans="1:23" x14ac:dyDescent="0.25">
      <c r="A148">
        <v>204</v>
      </c>
      <c r="B148" t="s">
        <v>260</v>
      </c>
      <c r="C148" t="s">
        <v>136</v>
      </c>
      <c r="D148" t="str">
        <f t="shared" si="6"/>
        <v>LandLBR</v>
      </c>
      <c r="E148">
        <v>2410.41059</v>
      </c>
      <c r="F148" t="str">
        <f>IFERROR(VLOOKUP(D148,[1]Jan19_Transboundary!$D$1:$E$27,2,FALSE),"")</f>
        <v/>
      </c>
      <c r="G148">
        <f t="shared" si="7"/>
        <v>2410.41059</v>
      </c>
      <c r="I148" s="7" t="s">
        <v>215</v>
      </c>
      <c r="J148" s="5"/>
      <c r="K148" s="5">
        <v>0.40568100000000001</v>
      </c>
      <c r="L148" s="5">
        <v>2453.8152409999998</v>
      </c>
      <c r="M148" s="5">
        <v>2454.220922</v>
      </c>
      <c r="P148" t="s">
        <v>216</v>
      </c>
      <c r="Q148">
        <f t="shared" si="8"/>
        <v>1079.9421709999999</v>
      </c>
      <c r="R148" s="5">
        <v>10548.052253000002</v>
      </c>
      <c r="U148" t="s">
        <v>216</v>
      </c>
      <c r="V148" s="2">
        <v>1079.9421709999999</v>
      </c>
      <c r="W148" s="2">
        <v>10548.052253000002</v>
      </c>
    </row>
    <row r="149" spans="1:23" x14ac:dyDescent="0.25">
      <c r="A149">
        <v>63</v>
      </c>
      <c r="B149" t="s">
        <v>259</v>
      </c>
      <c r="C149" t="s">
        <v>138</v>
      </c>
      <c r="D149" t="str">
        <f t="shared" si="6"/>
        <v>EEZLCA</v>
      </c>
      <c r="E149">
        <v>3.3750110000000002</v>
      </c>
      <c r="F149" t="str">
        <f>IFERROR(VLOOKUP(D149,[1]Jan19_Transboundary!$D$1:$E$27,2,FALSE),"")</f>
        <v/>
      </c>
      <c r="G149">
        <f t="shared" si="7"/>
        <v>3.3750110000000002</v>
      </c>
      <c r="I149" s="7" t="s">
        <v>216</v>
      </c>
      <c r="J149" s="5"/>
      <c r="K149" s="5">
        <v>1079.9421709999999</v>
      </c>
      <c r="L149" s="5">
        <v>10548.052253000002</v>
      </c>
      <c r="M149" s="5">
        <v>11627.994424000002</v>
      </c>
      <c r="P149" t="s">
        <v>219</v>
      </c>
      <c r="Q149">
        <f t="shared" si="8"/>
        <v>427.77003200000001</v>
      </c>
      <c r="R149" s="5">
        <v>170.90151499999999</v>
      </c>
      <c r="U149" t="s">
        <v>219</v>
      </c>
      <c r="V149" s="2">
        <v>427.77003200000001</v>
      </c>
      <c r="W149" s="2">
        <v>170.90151499999999</v>
      </c>
    </row>
    <row r="150" spans="1:23" x14ac:dyDescent="0.25">
      <c r="A150">
        <v>205</v>
      </c>
      <c r="B150" t="s">
        <v>260</v>
      </c>
      <c r="C150" t="s">
        <v>138</v>
      </c>
      <c r="D150" t="str">
        <f t="shared" si="6"/>
        <v>LandLCA</v>
      </c>
      <c r="E150">
        <v>16.034291</v>
      </c>
      <c r="F150" t="str">
        <f>IFERROR(VLOOKUP(D150,[1]Jan19_Transboundary!$D$1:$E$27,2,FALSE),"")</f>
        <v/>
      </c>
      <c r="G150">
        <f t="shared" si="7"/>
        <v>16.034291</v>
      </c>
      <c r="I150" s="7" t="s">
        <v>219</v>
      </c>
      <c r="J150" s="5"/>
      <c r="K150" s="5">
        <v>427.77003200000001</v>
      </c>
      <c r="L150" s="5">
        <v>170.90151499999999</v>
      </c>
      <c r="M150" s="5">
        <v>598.67154700000003</v>
      </c>
      <c r="P150" t="s">
        <v>220</v>
      </c>
      <c r="Q150">
        <f t="shared" si="8"/>
        <v>0</v>
      </c>
      <c r="R150" s="5">
        <v>110.229277</v>
      </c>
      <c r="U150" t="s">
        <v>220</v>
      </c>
      <c r="V150" s="2">
        <v>0</v>
      </c>
      <c r="W150" s="2">
        <v>110.229277</v>
      </c>
    </row>
    <row r="151" spans="1:23" x14ac:dyDescent="0.25">
      <c r="A151">
        <v>206</v>
      </c>
      <c r="B151" t="s">
        <v>260</v>
      </c>
      <c r="C151" t="s">
        <v>139</v>
      </c>
      <c r="D151" t="str">
        <f t="shared" si="6"/>
        <v>LandLIE</v>
      </c>
      <c r="E151">
        <v>17.90587</v>
      </c>
      <c r="F151" t="str">
        <f>IFERROR(VLOOKUP(D151,[1]Jan19_Transboundary!$D$1:$E$27,2,FALSE),"")</f>
        <v/>
      </c>
      <c r="G151">
        <f t="shared" si="7"/>
        <v>17.90587</v>
      </c>
      <c r="I151" s="7" t="s">
        <v>220</v>
      </c>
      <c r="J151" s="5"/>
      <c r="K151" s="5"/>
      <c r="L151" s="5">
        <v>110.229277</v>
      </c>
      <c r="M151" s="5">
        <v>110.229277</v>
      </c>
      <c r="P151" t="s">
        <v>222</v>
      </c>
      <c r="Q151">
        <f t="shared" si="8"/>
        <v>0</v>
      </c>
      <c r="R151" s="5">
        <v>148803.04345900001</v>
      </c>
      <c r="U151" t="s">
        <v>222</v>
      </c>
      <c r="V151" s="2">
        <v>0</v>
      </c>
      <c r="W151" s="2">
        <v>148803.04345900001</v>
      </c>
    </row>
    <row r="152" spans="1:23" x14ac:dyDescent="0.25">
      <c r="A152">
        <v>207</v>
      </c>
      <c r="B152" t="s">
        <v>260</v>
      </c>
      <c r="C152" t="s">
        <v>140</v>
      </c>
      <c r="D152" t="str">
        <f t="shared" si="6"/>
        <v>LandLKA</v>
      </c>
      <c r="E152">
        <v>633.83890199999996</v>
      </c>
      <c r="F152" t="str">
        <f>IFERROR(VLOOKUP(D152,[1]Jan19_Transboundary!$D$1:$E$27,2,FALSE),"")</f>
        <v/>
      </c>
      <c r="G152">
        <f t="shared" si="7"/>
        <v>633.83890199999996</v>
      </c>
      <c r="I152" s="7" t="s">
        <v>222</v>
      </c>
      <c r="J152" s="5"/>
      <c r="K152" s="5"/>
      <c r="L152" s="5">
        <v>148803.04345900001</v>
      </c>
      <c r="M152" s="5">
        <v>148803.04345900001</v>
      </c>
      <c r="P152" t="s">
        <v>223</v>
      </c>
      <c r="Q152">
        <f t="shared" si="8"/>
        <v>0</v>
      </c>
      <c r="R152" s="5">
        <v>3778.4792910000001</v>
      </c>
      <c r="U152" t="s">
        <v>223</v>
      </c>
      <c r="V152" s="2">
        <v>0</v>
      </c>
      <c r="W152" s="2">
        <v>3778.4792910000001</v>
      </c>
    </row>
    <row r="153" spans="1:23" x14ac:dyDescent="0.25">
      <c r="A153">
        <v>208</v>
      </c>
      <c r="B153" t="s">
        <v>260</v>
      </c>
      <c r="C153" t="s">
        <v>141</v>
      </c>
      <c r="D153" t="str">
        <f t="shared" si="6"/>
        <v>LandLSO</v>
      </c>
      <c r="E153">
        <v>69.750162000000003</v>
      </c>
      <c r="F153">
        <f>IFERROR(VLOOKUP(D153,[1]Jan19_Transboundary!$D$1:$E$27,2,FALSE),"")</f>
        <v>36.536727999999997</v>
      </c>
      <c r="G153">
        <f t="shared" si="7"/>
        <v>106.28689</v>
      </c>
      <c r="I153" s="7" t="s">
        <v>223</v>
      </c>
      <c r="J153" s="5"/>
      <c r="K153" s="5"/>
      <c r="L153" s="5">
        <v>3778.4792910000001</v>
      </c>
      <c r="M153" s="5">
        <v>3778.4792910000001</v>
      </c>
      <c r="P153" t="s">
        <v>224</v>
      </c>
      <c r="Q153">
        <f t="shared" si="8"/>
        <v>0</v>
      </c>
      <c r="R153" s="5">
        <v>39157.93662</v>
      </c>
      <c r="U153" t="s">
        <v>224</v>
      </c>
      <c r="V153" s="2">
        <v>0</v>
      </c>
      <c r="W153" s="2">
        <v>39157.93662</v>
      </c>
    </row>
    <row r="154" spans="1:23" x14ac:dyDescent="0.25">
      <c r="A154">
        <v>64</v>
      </c>
      <c r="B154" t="s">
        <v>259</v>
      </c>
      <c r="C154" t="s">
        <v>142</v>
      </c>
      <c r="D154" t="str">
        <f t="shared" si="6"/>
        <v>EEZLTU</v>
      </c>
      <c r="E154">
        <v>197.267</v>
      </c>
      <c r="F154" t="str">
        <f>IFERROR(VLOOKUP(D154,[1]Jan19_Transboundary!$D$1:$E$27,2,FALSE),"")</f>
        <v/>
      </c>
      <c r="G154">
        <f t="shared" si="7"/>
        <v>197.267</v>
      </c>
      <c r="I154" s="7" t="s">
        <v>224</v>
      </c>
      <c r="J154" s="5"/>
      <c r="K154" s="5"/>
      <c r="L154" s="5">
        <v>39157.93662</v>
      </c>
      <c r="M154" s="5">
        <v>39157.93662</v>
      </c>
      <c r="P154" t="s">
        <v>225</v>
      </c>
      <c r="Q154">
        <f t="shared" si="8"/>
        <v>0</v>
      </c>
      <c r="R154" s="5">
        <v>26003.312634000002</v>
      </c>
      <c r="U154" t="s">
        <v>225</v>
      </c>
      <c r="V154" s="2">
        <v>0</v>
      </c>
      <c r="W154" s="2">
        <v>26003.312634000002</v>
      </c>
    </row>
    <row r="155" spans="1:23" x14ac:dyDescent="0.25">
      <c r="A155">
        <v>209</v>
      </c>
      <c r="B155" t="s">
        <v>260</v>
      </c>
      <c r="C155" t="s">
        <v>142</v>
      </c>
      <c r="D155" t="str">
        <f t="shared" si="6"/>
        <v>LandLTU</v>
      </c>
      <c r="E155">
        <v>862.57585300000005</v>
      </c>
      <c r="F155" t="str">
        <f>IFERROR(VLOOKUP(D155,[1]Jan19_Transboundary!$D$1:$E$27,2,FALSE),"")</f>
        <v/>
      </c>
      <c r="G155">
        <f t="shared" si="7"/>
        <v>862.57585300000005</v>
      </c>
      <c r="I155" s="7" t="s">
        <v>225</v>
      </c>
      <c r="J155" s="5"/>
      <c r="K155" s="5"/>
      <c r="L155" s="5">
        <v>26003.312634000002</v>
      </c>
      <c r="M155" s="5">
        <v>26003.312634000002</v>
      </c>
      <c r="P155" t="s">
        <v>227</v>
      </c>
      <c r="Q155">
        <f t="shared" si="8"/>
        <v>1956.8027050000001</v>
      </c>
      <c r="R155" s="5">
        <v>8680.1415589999997</v>
      </c>
      <c r="U155" t="s">
        <v>227</v>
      </c>
      <c r="V155" s="2">
        <v>1956.8027050000001</v>
      </c>
      <c r="W155" s="2">
        <v>8680.1415589999997</v>
      </c>
    </row>
    <row r="156" spans="1:23" x14ac:dyDescent="0.25">
      <c r="A156">
        <v>210</v>
      </c>
      <c r="B156" t="s">
        <v>260</v>
      </c>
      <c r="C156" t="s">
        <v>143</v>
      </c>
      <c r="D156" t="str">
        <f t="shared" si="6"/>
        <v>LandLUX</v>
      </c>
      <c r="E156">
        <v>487.74824999999998</v>
      </c>
      <c r="F156" t="str">
        <f>IFERROR(VLOOKUP(D156,[1]Jan19_Transboundary!$D$1:$E$27,2,FALSE),"")</f>
        <v/>
      </c>
      <c r="G156">
        <f t="shared" si="7"/>
        <v>487.74824999999998</v>
      </c>
      <c r="I156" s="7" t="s">
        <v>227</v>
      </c>
      <c r="J156" s="5"/>
      <c r="K156" s="5">
        <v>1956.8027050000001</v>
      </c>
      <c r="L156" s="5">
        <v>8680.1415589999997</v>
      </c>
      <c r="M156" s="5">
        <v>10636.944264</v>
      </c>
      <c r="P156" t="s">
        <v>229</v>
      </c>
      <c r="Q156">
        <f t="shared" si="8"/>
        <v>8.0978080000000006</v>
      </c>
      <c r="R156" s="5">
        <v>42.045119</v>
      </c>
      <c r="U156" t="s">
        <v>229</v>
      </c>
      <c r="V156" s="2">
        <v>8.0978080000000006</v>
      </c>
      <c r="W156" s="2">
        <v>42.045119</v>
      </c>
    </row>
    <row r="157" spans="1:23" x14ac:dyDescent="0.25">
      <c r="A157">
        <v>65</v>
      </c>
      <c r="B157" t="s">
        <v>259</v>
      </c>
      <c r="C157" t="s">
        <v>144</v>
      </c>
      <c r="D157" t="str">
        <f t="shared" si="6"/>
        <v>EEZLVA</v>
      </c>
      <c r="E157">
        <v>88.098228000000006</v>
      </c>
      <c r="F157" t="str">
        <f>IFERROR(VLOOKUP(D157,[1]Jan19_Transboundary!$D$1:$E$27,2,FALSE),"")</f>
        <v/>
      </c>
      <c r="G157">
        <f t="shared" si="7"/>
        <v>88.098228000000006</v>
      </c>
      <c r="I157" s="7" t="s">
        <v>229</v>
      </c>
      <c r="J157" s="5"/>
      <c r="K157" s="5">
        <v>8.0978080000000006</v>
      </c>
      <c r="L157" s="5">
        <v>42.045119</v>
      </c>
      <c r="M157" s="5">
        <v>50.142927</v>
      </c>
      <c r="P157" t="s">
        <v>231</v>
      </c>
      <c r="Q157">
        <f t="shared" si="8"/>
        <v>225.01518300000001</v>
      </c>
      <c r="R157" s="5">
        <v>440.64282900000001</v>
      </c>
      <c r="U157" t="s">
        <v>231</v>
      </c>
      <c r="V157" s="2">
        <v>225.01518300000001</v>
      </c>
      <c r="W157" s="2">
        <v>440.64282900000001</v>
      </c>
    </row>
    <row r="158" spans="1:23" x14ac:dyDescent="0.25">
      <c r="A158">
        <v>211</v>
      </c>
      <c r="B158" t="s">
        <v>260</v>
      </c>
      <c r="C158" t="s">
        <v>144</v>
      </c>
      <c r="D158" t="str">
        <f t="shared" si="6"/>
        <v>LandLVA</v>
      </c>
      <c r="E158">
        <v>689.65005699999995</v>
      </c>
      <c r="F158" t="str">
        <f>IFERROR(VLOOKUP(D158,[1]Jan19_Transboundary!$D$1:$E$27,2,FALSE),"")</f>
        <v/>
      </c>
      <c r="G158">
        <f t="shared" si="7"/>
        <v>689.65005699999995</v>
      </c>
      <c r="I158" s="7" t="s">
        <v>231</v>
      </c>
      <c r="J158" s="5"/>
      <c r="K158" s="5">
        <v>225.01518300000001</v>
      </c>
      <c r="L158" s="5">
        <v>440.64282900000001</v>
      </c>
      <c r="M158" s="5">
        <v>665.65801199999999</v>
      </c>
      <c r="P158" t="s">
        <v>232</v>
      </c>
      <c r="Q158">
        <f t="shared" si="8"/>
        <v>128.252747</v>
      </c>
      <c r="R158" s="5">
        <v>798.75015599999995</v>
      </c>
      <c r="U158" t="s">
        <v>232</v>
      </c>
      <c r="V158" s="2">
        <v>128.252747</v>
      </c>
      <c r="W158" s="2">
        <v>798.75015599999995</v>
      </c>
    </row>
    <row r="159" spans="1:23" x14ac:dyDescent="0.25">
      <c r="A159">
        <v>66</v>
      </c>
      <c r="B159" t="s">
        <v>259</v>
      </c>
      <c r="C159" t="s">
        <v>146</v>
      </c>
      <c r="D159" t="str">
        <f t="shared" si="6"/>
        <v>EEZMAR</v>
      </c>
      <c r="E159">
        <v>122.55515699999999</v>
      </c>
      <c r="F159" t="str">
        <f>IFERROR(VLOOKUP(D159,[1]Jan19_Transboundary!$D$1:$E$27,2,FALSE),"")</f>
        <v/>
      </c>
      <c r="G159">
        <f t="shared" si="7"/>
        <v>122.55515699999999</v>
      </c>
      <c r="I159" s="7" t="s">
        <v>232</v>
      </c>
      <c r="J159" s="5"/>
      <c r="K159" s="5">
        <v>128.252747</v>
      </c>
      <c r="L159" s="5">
        <v>798.75015599999995</v>
      </c>
      <c r="M159" s="5">
        <v>927.00290299999995</v>
      </c>
      <c r="P159" t="s">
        <v>235</v>
      </c>
      <c r="Q159">
        <f t="shared" si="8"/>
        <v>4069.6453660000002</v>
      </c>
      <c r="R159" s="5">
        <v>118704.109946</v>
      </c>
      <c r="U159" t="s">
        <v>235</v>
      </c>
      <c r="V159" s="2">
        <v>4069.6453660000002</v>
      </c>
      <c r="W159" s="2">
        <v>118704.109946</v>
      </c>
    </row>
    <row r="160" spans="1:23" x14ac:dyDescent="0.25">
      <c r="A160">
        <v>212</v>
      </c>
      <c r="B160" t="s">
        <v>260</v>
      </c>
      <c r="C160" t="s">
        <v>146</v>
      </c>
      <c r="D160" t="str">
        <f t="shared" si="6"/>
        <v>LandMAR</v>
      </c>
      <c r="E160">
        <v>481.694005</v>
      </c>
      <c r="F160" t="str">
        <f>IFERROR(VLOOKUP(D160,[1]Jan19_Transboundary!$D$1:$E$27,2,FALSE),"")</f>
        <v/>
      </c>
      <c r="G160">
        <f t="shared" si="7"/>
        <v>481.694005</v>
      </c>
      <c r="I160" s="7" t="s">
        <v>235</v>
      </c>
      <c r="J160" s="5"/>
      <c r="K160" s="5">
        <v>4069.6453660000002</v>
      </c>
      <c r="L160" s="5">
        <v>118704.109946</v>
      </c>
      <c r="M160" s="5">
        <v>122773.75531199999</v>
      </c>
      <c r="P160" t="s">
        <v>236</v>
      </c>
      <c r="Q160">
        <f t="shared" si="8"/>
        <v>0</v>
      </c>
      <c r="R160" s="5">
        <v>16000.006966999999</v>
      </c>
      <c r="U160" t="s">
        <v>236</v>
      </c>
      <c r="V160" s="2">
        <v>0</v>
      </c>
      <c r="W160" s="2">
        <v>16000.006966999999</v>
      </c>
    </row>
    <row r="161" spans="1:23" x14ac:dyDescent="0.25">
      <c r="A161">
        <v>213</v>
      </c>
      <c r="B161" t="s">
        <v>260</v>
      </c>
      <c r="C161" t="s">
        <v>148</v>
      </c>
      <c r="D161" t="str">
        <f t="shared" si="6"/>
        <v>LandMDA</v>
      </c>
      <c r="E161">
        <v>977.22164499999997</v>
      </c>
      <c r="F161" t="str">
        <f>IFERROR(VLOOKUP(D161,[1]Jan19_Transboundary!$D$1:$E$27,2,FALSE),"")</f>
        <v/>
      </c>
      <c r="G161">
        <f t="shared" si="7"/>
        <v>977.22164499999997</v>
      </c>
      <c r="I161" s="7" t="s">
        <v>236</v>
      </c>
      <c r="J161" s="5"/>
      <c r="K161" s="5"/>
      <c r="L161" s="5">
        <v>16000.006966999999</v>
      </c>
      <c r="M161" s="5">
        <v>16000.006966999999</v>
      </c>
      <c r="P161" t="s">
        <v>237</v>
      </c>
      <c r="Q161">
        <f t="shared" si="8"/>
        <v>130.023291</v>
      </c>
      <c r="R161" s="5">
        <v>7084.6336460000002</v>
      </c>
      <c r="U161" t="s">
        <v>237</v>
      </c>
      <c r="V161" s="2">
        <v>130.023291</v>
      </c>
      <c r="W161" s="2">
        <v>7084.6336460000002</v>
      </c>
    </row>
    <row r="162" spans="1:23" x14ac:dyDescent="0.25">
      <c r="A162">
        <v>67</v>
      </c>
      <c r="B162" t="s">
        <v>259</v>
      </c>
      <c r="C162" t="s">
        <v>149</v>
      </c>
      <c r="D162" t="str">
        <f t="shared" si="6"/>
        <v>EEZMDG</v>
      </c>
      <c r="E162">
        <v>2692.391768</v>
      </c>
      <c r="F162" t="str">
        <f>IFERROR(VLOOKUP(D162,[1]Jan19_Transboundary!$D$1:$E$27,2,FALSE),"")</f>
        <v/>
      </c>
      <c r="G162">
        <f t="shared" si="7"/>
        <v>2692.391768</v>
      </c>
      <c r="I162" s="7" t="s">
        <v>237</v>
      </c>
      <c r="J162" s="5"/>
      <c r="K162" s="5">
        <v>130.023291</v>
      </c>
      <c r="L162" s="5">
        <v>7084.6336460000002</v>
      </c>
      <c r="M162" s="5">
        <v>7214.6569370000007</v>
      </c>
      <c r="P162" t="s">
        <v>238</v>
      </c>
      <c r="Q162">
        <f t="shared" si="8"/>
        <v>2305.1616399999998</v>
      </c>
      <c r="R162" s="5">
        <v>1.4579139999999999</v>
      </c>
      <c r="U162" t="s">
        <v>238</v>
      </c>
      <c r="V162" s="2">
        <v>2305.1616399999998</v>
      </c>
      <c r="W162" s="2">
        <v>1.4579139999999999</v>
      </c>
    </row>
    <row r="163" spans="1:23" x14ac:dyDescent="0.25">
      <c r="A163">
        <v>214</v>
      </c>
      <c r="B163" t="s">
        <v>260</v>
      </c>
      <c r="C163" t="s">
        <v>149</v>
      </c>
      <c r="D163" t="str">
        <f t="shared" si="6"/>
        <v>LandMDG</v>
      </c>
      <c r="E163">
        <v>28442.548444</v>
      </c>
      <c r="F163" t="str">
        <f>IFERROR(VLOOKUP(D163,[1]Jan19_Transboundary!$D$1:$E$27,2,FALSE),"")</f>
        <v/>
      </c>
      <c r="G163">
        <f t="shared" si="7"/>
        <v>28442.548444</v>
      </c>
      <c r="I163" s="7" t="s">
        <v>238</v>
      </c>
      <c r="J163" s="5"/>
      <c r="K163" s="5">
        <v>2305.1616399999998</v>
      </c>
      <c r="L163" s="5">
        <v>1.4579139999999999</v>
      </c>
      <c r="M163" s="5">
        <v>2306.6195539999999</v>
      </c>
      <c r="P163" t="s">
        <v>239</v>
      </c>
      <c r="Q163">
        <f t="shared" si="8"/>
        <v>666.03867500000001</v>
      </c>
      <c r="R163" s="5">
        <v>1732.3645839999999</v>
      </c>
      <c r="U163" t="s">
        <v>239</v>
      </c>
      <c r="V163" s="2">
        <v>666.03867500000001</v>
      </c>
      <c r="W163" s="2">
        <v>1732.3645839999999</v>
      </c>
    </row>
    <row r="164" spans="1:23" x14ac:dyDescent="0.25">
      <c r="A164">
        <v>68</v>
      </c>
      <c r="B164" t="s">
        <v>259</v>
      </c>
      <c r="C164" t="s">
        <v>151</v>
      </c>
      <c r="D164" t="str">
        <f t="shared" si="6"/>
        <v>EEZMEX</v>
      </c>
      <c r="E164">
        <v>27060.135367999999</v>
      </c>
      <c r="F164" t="str">
        <f>IFERROR(VLOOKUP(D164,[1]Jan19_Transboundary!$D$1:$E$27,2,FALSE),"")</f>
        <v/>
      </c>
      <c r="G164">
        <f t="shared" si="7"/>
        <v>27060.135367999999</v>
      </c>
      <c r="I164" s="7" t="s">
        <v>239</v>
      </c>
      <c r="J164" s="5"/>
      <c r="K164" s="5">
        <v>666.03867500000001</v>
      </c>
      <c r="L164" s="5">
        <v>1732.3645839999999</v>
      </c>
      <c r="M164" s="5">
        <v>2398.4032589999997</v>
      </c>
      <c r="P164" t="s">
        <v>240</v>
      </c>
      <c r="Q164">
        <f t="shared" si="8"/>
        <v>1537642.0219729999</v>
      </c>
      <c r="R164" s="5">
        <v>154799.974885</v>
      </c>
      <c r="U164" t="s">
        <v>240</v>
      </c>
      <c r="V164" s="2">
        <v>1537642.0219729999</v>
      </c>
      <c r="W164" s="2">
        <v>154799.974885</v>
      </c>
    </row>
    <row r="165" spans="1:23" x14ac:dyDescent="0.25">
      <c r="A165">
        <v>215</v>
      </c>
      <c r="B165" t="s">
        <v>260</v>
      </c>
      <c r="C165" t="s">
        <v>151</v>
      </c>
      <c r="D165" t="str">
        <f t="shared" si="6"/>
        <v>LandMEX</v>
      </c>
      <c r="E165">
        <v>50443.756954999997</v>
      </c>
      <c r="F165" t="str">
        <f>IFERROR(VLOOKUP(D165,[1]Jan19_Transboundary!$D$1:$E$27,2,FALSE),"")</f>
        <v/>
      </c>
      <c r="G165">
        <f t="shared" si="7"/>
        <v>50443.756954999997</v>
      </c>
      <c r="I165" s="7" t="s">
        <v>240</v>
      </c>
      <c r="J165" s="5">
        <v>0.73604999999999998</v>
      </c>
      <c r="K165" s="5">
        <v>1537641.285923</v>
      </c>
      <c r="L165" s="5">
        <v>154799.974885</v>
      </c>
      <c r="M165" s="5">
        <v>1692441.9968579998</v>
      </c>
      <c r="P165" t="s">
        <v>241</v>
      </c>
      <c r="Q165">
        <f t="shared" si="8"/>
        <v>0</v>
      </c>
      <c r="R165" s="5">
        <v>2345.7493420000001</v>
      </c>
      <c r="U165" t="s">
        <v>241</v>
      </c>
      <c r="V165" s="2">
        <v>0</v>
      </c>
      <c r="W165" s="2">
        <v>2345.7493420000001</v>
      </c>
    </row>
    <row r="166" spans="1:23" x14ac:dyDescent="0.25">
      <c r="A166">
        <v>216</v>
      </c>
      <c r="B166" t="s">
        <v>260</v>
      </c>
      <c r="C166" t="s">
        <v>153</v>
      </c>
      <c r="D166" t="str">
        <f t="shared" si="6"/>
        <v>LandMKD</v>
      </c>
      <c r="E166">
        <v>2327.9180609999999</v>
      </c>
      <c r="F166" t="str">
        <f>IFERROR(VLOOKUP(D166,[1]Jan19_Transboundary!$D$1:$E$27,2,FALSE),"")</f>
        <v/>
      </c>
      <c r="G166">
        <f t="shared" si="7"/>
        <v>2327.9180609999999</v>
      </c>
      <c r="I166" s="7" t="s">
        <v>241</v>
      </c>
      <c r="J166" s="5"/>
      <c r="K166" s="5"/>
      <c r="L166" s="5">
        <v>2345.7493420000001</v>
      </c>
      <c r="M166" s="5">
        <v>2345.7493420000001</v>
      </c>
      <c r="P166" t="s">
        <v>242</v>
      </c>
      <c r="Q166">
        <f t="shared" si="8"/>
        <v>50.385390000000001</v>
      </c>
      <c r="R166" s="5">
        <v>49.164009999999998</v>
      </c>
      <c r="U166" t="s">
        <v>242</v>
      </c>
      <c r="V166" s="2">
        <v>50.385390000000001</v>
      </c>
      <c r="W166" s="2">
        <v>49.164009999999998</v>
      </c>
    </row>
    <row r="167" spans="1:23" x14ac:dyDescent="0.25">
      <c r="A167">
        <v>217</v>
      </c>
      <c r="B167" t="s">
        <v>260</v>
      </c>
      <c r="C167" t="s">
        <v>154</v>
      </c>
      <c r="D167" t="str">
        <f t="shared" si="6"/>
        <v>LandMLI</v>
      </c>
      <c r="E167">
        <v>96284.891495000003</v>
      </c>
      <c r="F167" t="str">
        <f>IFERROR(VLOOKUP(D167,[1]Jan19_Transboundary!$D$1:$E$27,2,FALSE),"")</f>
        <v/>
      </c>
      <c r="G167">
        <f t="shared" si="7"/>
        <v>96284.891495000003</v>
      </c>
      <c r="I167" s="7" t="s">
        <v>242</v>
      </c>
      <c r="J167" s="5"/>
      <c r="K167" s="5">
        <v>50.385390000000001</v>
      </c>
      <c r="L167" s="5">
        <v>49.164009999999998</v>
      </c>
      <c r="M167" s="5">
        <v>99.549399999999991</v>
      </c>
      <c r="P167" t="s">
        <v>243</v>
      </c>
      <c r="Q167">
        <f t="shared" si="8"/>
        <v>7759.7116290000004</v>
      </c>
      <c r="R167" s="5">
        <v>146352.880584</v>
      </c>
      <c r="U167" t="s">
        <v>243</v>
      </c>
      <c r="V167" s="2">
        <v>7759.7116290000004</v>
      </c>
      <c r="W167" s="2">
        <v>146352.880584</v>
      </c>
    </row>
    <row r="168" spans="1:23" x14ac:dyDescent="0.25">
      <c r="A168">
        <v>69</v>
      </c>
      <c r="B168" t="s">
        <v>259</v>
      </c>
      <c r="C168" t="s">
        <v>155</v>
      </c>
      <c r="D168" t="str">
        <f t="shared" si="6"/>
        <v>EEZMLT</v>
      </c>
      <c r="E168">
        <v>0.112344</v>
      </c>
      <c r="F168" t="str">
        <f>IFERROR(VLOOKUP(D168,[1]Jan19_Transboundary!$D$1:$E$27,2,FALSE),"")</f>
        <v/>
      </c>
      <c r="G168">
        <f t="shared" si="7"/>
        <v>0.112344</v>
      </c>
      <c r="I168" s="7" t="s">
        <v>243</v>
      </c>
      <c r="J168" s="5"/>
      <c r="K168" s="5">
        <v>7759.7116290000004</v>
      </c>
      <c r="L168" s="5">
        <v>146352.880584</v>
      </c>
      <c r="M168" s="5">
        <v>154112.592213</v>
      </c>
      <c r="P168" t="s">
        <v>245</v>
      </c>
      <c r="Q168">
        <f t="shared" si="8"/>
        <v>20.501215999999999</v>
      </c>
      <c r="R168" s="5">
        <v>39.564813999999998</v>
      </c>
      <c r="U168" t="s">
        <v>245</v>
      </c>
      <c r="V168" s="2">
        <v>20.501215999999999</v>
      </c>
      <c r="W168" s="2">
        <v>39.564813999999998</v>
      </c>
    </row>
    <row r="169" spans="1:23" x14ac:dyDescent="0.25">
      <c r="A169">
        <v>218</v>
      </c>
      <c r="B169" t="s">
        <v>260</v>
      </c>
      <c r="C169" t="s">
        <v>155</v>
      </c>
      <c r="D169" t="str">
        <f t="shared" si="6"/>
        <v>LandMLT</v>
      </c>
      <c r="E169">
        <v>1.3814630000000001</v>
      </c>
      <c r="F169" t="str">
        <f>IFERROR(VLOOKUP(D169,[1]Jan19_Transboundary!$D$1:$E$27,2,FALSE),"")</f>
        <v/>
      </c>
      <c r="G169">
        <f t="shared" si="7"/>
        <v>1.3814630000000001</v>
      </c>
      <c r="I169" s="7" t="s">
        <v>245</v>
      </c>
      <c r="J169" s="5"/>
      <c r="K169" s="5">
        <v>20.501215999999999</v>
      </c>
      <c r="L169" s="5">
        <v>39.564813999999998</v>
      </c>
      <c r="M169" s="5">
        <v>60.066029999999998</v>
      </c>
      <c r="P169" t="s">
        <v>246</v>
      </c>
      <c r="Q169">
        <f t="shared" si="8"/>
        <v>716.17541400000005</v>
      </c>
      <c r="R169" s="5">
        <v>13486.512228</v>
      </c>
      <c r="U169" t="s">
        <v>246</v>
      </c>
      <c r="V169" s="2">
        <v>716.17541400000005</v>
      </c>
      <c r="W169" s="2">
        <v>13486.512228</v>
      </c>
    </row>
    <row r="170" spans="1:23" x14ac:dyDescent="0.25">
      <c r="A170">
        <v>70</v>
      </c>
      <c r="B170" t="s">
        <v>259</v>
      </c>
      <c r="C170" t="s">
        <v>156</v>
      </c>
      <c r="D170" t="str">
        <f t="shared" si="6"/>
        <v>EEZMMR</v>
      </c>
      <c r="E170">
        <v>45.372269000000003</v>
      </c>
      <c r="F170" t="str">
        <f>IFERROR(VLOOKUP(D170,[1]Jan19_Transboundary!$D$1:$E$27,2,FALSE),"")</f>
        <v/>
      </c>
      <c r="G170">
        <f t="shared" si="7"/>
        <v>45.372269000000003</v>
      </c>
      <c r="I170" s="7" t="s">
        <v>246</v>
      </c>
      <c r="J170" s="5"/>
      <c r="K170" s="5">
        <v>716.17541400000005</v>
      </c>
      <c r="L170" s="5">
        <v>13486.512228</v>
      </c>
      <c r="M170" s="5">
        <v>14202.687641999999</v>
      </c>
      <c r="P170" t="s">
        <v>247</v>
      </c>
      <c r="Q170">
        <f t="shared" si="8"/>
        <v>0.80232700000000001</v>
      </c>
      <c r="R170" s="5">
        <v>30.025230000000001</v>
      </c>
      <c r="U170" t="s">
        <v>247</v>
      </c>
      <c r="V170" s="2">
        <v>0.80232700000000001</v>
      </c>
      <c r="W170" s="2">
        <v>30.025230000000001</v>
      </c>
    </row>
    <row r="171" spans="1:23" x14ac:dyDescent="0.25">
      <c r="A171">
        <v>219</v>
      </c>
      <c r="B171" t="s">
        <v>260</v>
      </c>
      <c r="C171" t="s">
        <v>156</v>
      </c>
      <c r="D171" t="str">
        <f t="shared" si="6"/>
        <v>LandMMR</v>
      </c>
      <c r="E171">
        <v>2470.1181259999998</v>
      </c>
      <c r="F171" t="str">
        <f>IFERROR(VLOOKUP(D171,[1]Jan19_Transboundary!$D$1:$E$27,2,FALSE),"")</f>
        <v/>
      </c>
      <c r="G171">
        <f t="shared" si="7"/>
        <v>2470.1181259999998</v>
      </c>
      <c r="I171" s="7" t="s">
        <v>247</v>
      </c>
      <c r="J171" s="5"/>
      <c r="K171" s="5">
        <v>0.80232700000000001</v>
      </c>
      <c r="L171" s="5">
        <v>30.025230000000001</v>
      </c>
      <c r="M171" s="5">
        <v>30.827556999999999</v>
      </c>
      <c r="P171" t="s">
        <v>250</v>
      </c>
      <c r="Q171">
        <f t="shared" si="8"/>
        <v>1234.214383</v>
      </c>
      <c r="R171" s="5">
        <v>2874.0199640000001</v>
      </c>
      <c r="U171" t="s">
        <v>250</v>
      </c>
      <c r="V171" s="2">
        <v>1234.214383</v>
      </c>
      <c r="W171" s="2">
        <v>2874.0199640000001</v>
      </c>
    </row>
    <row r="172" spans="1:23" x14ac:dyDescent="0.25">
      <c r="A172">
        <v>220</v>
      </c>
      <c r="B172" t="s">
        <v>260</v>
      </c>
      <c r="C172" t="s">
        <v>157</v>
      </c>
      <c r="D172" t="str">
        <f t="shared" si="6"/>
        <v>LandMNE</v>
      </c>
      <c r="E172">
        <v>360.16369300000002</v>
      </c>
      <c r="F172" t="str">
        <f>IFERROR(VLOOKUP(D172,[1]Jan19_Transboundary!$D$1:$E$27,2,FALSE),"")</f>
        <v/>
      </c>
      <c r="G172">
        <f t="shared" si="7"/>
        <v>360.16369300000002</v>
      </c>
      <c r="I172" s="7" t="s">
        <v>250</v>
      </c>
      <c r="J172" s="5"/>
      <c r="K172" s="5">
        <v>1234.214383</v>
      </c>
      <c r="L172" s="5">
        <v>2874.0199640000001</v>
      </c>
      <c r="M172" s="5">
        <v>4108.2343469999996</v>
      </c>
      <c r="P172" t="s">
        <v>251</v>
      </c>
      <c r="Q172">
        <f t="shared" si="8"/>
        <v>2817.2194690000001</v>
      </c>
      <c r="R172" s="5">
        <v>62088.271779000002</v>
      </c>
      <c r="U172" t="s">
        <v>251</v>
      </c>
      <c r="V172" s="2">
        <v>2817.2194690000001</v>
      </c>
      <c r="W172" s="2">
        <v>62088.271779000002</v>
      </c>
    </row>
    <row r="173" spans="1:23" x14ac:dyDescent="0.25">
      <c r="A173">
        <v>221</v>
      </c>
      <c r="B173" t="s">
        <v>260</v>
      </c>
      <c r="C173" t="s">
        <v>158</v>
      </c>
      <c r="D173" t="str">
        <f t="shared" si="6"/>
        <v>LandMNG</v>
      </c>
      <c r="E173">
        <v>189247.36531200001</v>
      </c>
      <c r="F173">
        <f>IFERROR(VLOOKUP(D173,[1]Jan19_Transboundary!$D$1:$E$27,2,FALSE),"")</f>
        <v>2153.13553</v>
      </c>
      <c r="G173">
        <f t="shared" si="7"/>
        <v>191400.50084200001</v>
      </c>
      <c r="I173" s="7" t="s">
        <v>251</v>
      </c>
      <c r="J173" s="5"/>
      <c r="K173" s="5">
        <v>2817.2194690000001</v>
      </c>
      <c r="L173" s="5">
        <v>62088.271779000002</v>
      </c>
      <c r="M173" s="5">
        <v>64905.491248000006</v>
      </c>
      <c r="P173" t="s">
        <v>252</v>
      </c>
      <c r="Q173">
        <f t="shared" si="8"/>
        <v>0</v>
      </c>
      <c r="R173" s="5">
        <v>105470.46335800001</v>
      </c>
      <c r="U173" t="s">
        <v>252</v>
      </c>
      <c r="V173" s="2">
        <v>0</v>
      </c>
      <c r="W173" s="2">
        <v>105470.46335800001</v>
      </c>
    </row>
    <row r="174" spans="1:23" x14ac:dyDescent="0.25">
      <c r="A174">
        <v>71</v>
      </c>
      <c r="B174" t="s">
        <v>259</v>
      </c>
      <c r="C174" t="s">
        <v>159</v>
      </c>
      <c r="D174" t="str">
        <f t="shared" si="6"/>
        <v>EEZMNP</v>
      </c>
      <c r="E174">
        <v>2.717568</v>
      </c>
      <c r="F174" t="str">
        <f>IFERROR(VLOOKUP(D174,[1]Jan19_Transboundary!$D$1:$E$27,2,FALSE),"")</f>
        <v/>
      </c>
      <c r="G174">
        <f t="shared" si="7"/>
        <v>2.717568</v>
      </c>
      <c r="I174" s="7" t="s">
        <v>252</v>
      </c>
      <c r="J174" s="5"/>
      <c r="K174" s="5"/>
      <c r="L174" s="5">
        <v>105470.46335800001</v>
      </c>
      <c r="M174" s="5">
        <v>105470.46335800001</v>
      </c>
      <c r="P174" t="s">
        <v>253</v>
      </c>
      <c r="Q174">
        <f t="shared" si="8"/>
        <v>0</v>
      </c>
      <c r="R174" s="5">
        <v>24348.590297999999</v>
      </c>
      <c r="U174" t="s">
        <v>253</v>
      </c>
      <c r="V174" s="2">
        <v>0</v>
      </c>
      <c r="W174" s="2">
        <v>24348.590297999999</v>
      </c>
    </row>
    <row r="175" spans="1:23" x14ac:dyDescent="0.25">
      <c r="A175">
        <v>222</v>
      </c>
      <c r="B175" t="s">
        <v>260</v>
      </c>
      <c r="C175" t="s">
        <v>159</v>
      </c>
      <c r="D175" t="str">
        <f t="shared" si="6"/>
        <v>LandMNP</v>
      </c>
      <c r="E175">
        <v>3.66404</v>
      </c>
      <c r="F175" t="str">
        <f>IFERROR(VLOOKUP(D175,[1]Jan19_Transboundary!$D$1:$E$27,2,FALSE),"")</f>
        <v/>
      </c>
      <c r="G175">
        <f t="shared" si="7"/>
        <v>3.66404</v>
      </c>
      <c r="I175" s="7" t="s">
        <v>253</v>
      </c>
      <c r="J175" s="5"/>
      <c r="K175" s="5"/>
      <c r="L175" s="5">
        <v>24348.590297999999</v>
      </c>
      <c r="M175" s="5">
        <v>24348.590297999999</v>
      </c>
    </row>
    <row r="176" spans="1:23" x14ac:dyDescent="0.25">
      <c r="A176">
        <v>72</v>
      </c>
      <c r="B176" t="s">
        <v>259</v>
      </c>
      <c r="C176" t="s">
        <v>160</v>
      </c>
      <c r="D176" t="str">
        <f t="shared" si="6"/>
        <v>EEZMOZ</v>
      </c>
      <c r="E176">
        <v>1475.9040930000001</v>
      </c>
      <c r="F176" t="str">
        <f>IFERROR(VLOOKUP(D176,[1]Jan19_Transboundary!$D$1:$E$27,2,FALSE),"")</f>
        <v/>
      </c>
      <c r="G176">
        <f t="shared" si="7"/>
        <v>1475.9040930000001</v>
      </c>
      <c r="I176" s="7" t="s">
        <v>731</v>
      </c>
      <c r="J176" s="5">
        <v>18238.467552999999</v>
      </c>
      <c r="K176" s="5">
        <v>3009696.140509001</v>
      </c>
      <c r="L176" s="5">
        <v>6378931.0244150003</v>
      </c>
      <c r="M176" s="5">
        <v>9406865.6324770022</v>
      </c>
    </row>
    <row r="177" spans="1:7" x14ac:dyDescent="0.25">
      <c r="A177">
        <v>223</v>
      </c>
      <c r="B177" t="s">
        <v>260</v>
      </c>
      <c r="C177" t="s">
        <v>160</v>
      </c>
      <c r="D177" t="str">
        <f t="shared" si="6"/>
        <v>LandMOZ</v>
      </c>
      <c r="E177">
        <v>37856.479009000002</v>
      </c>
      <c r="F177" t="str">
        <f>IFERROR(VLOOKUP(D177,[1]Jan19_Transboundary!$D$1:$E$27,2,FALSE),"")</f>
        <v/>
      </c>
      <c r="G177">
        <f t="shared" si="7"/>
        <v>37856.479009000002</v>
      </c>
    </row>
    <row r="178" spans="1:7" x14ac:dyDescent="0.25">
      <c r="A178">
        <v>73</v>
      </c>
      <c r="B178" t="s">
        <v>259</v>
      </c>
      <c r="C178" t="s">
        <v>161</v>
      </c>
      <c r="D178" t="str">
        <f t="shared" si="6"/>
        <v>EEZMRT</v>
      </c>
      <c r="E178">
        <v>6487.5810270000002</v>
      </c>
      <c r="F178" t="str">
        <f>IFERROR(VLOOKUP(D178,[1]Jan19_Transboundary!$D$1:$E$27,2,FALSE),"")</f>
        <v/>
      </c>
      <c r="G178">
        <f t="shared" si="7"/>
        <v>6487.5810270000002</v>
      </c>
    </row>
    <row r="179" spans="1:7" x14ac:dyDescent="0.25">
      <c r="A179">
        <v>224</v>
      </c>
      <c r="B179" t="s">
        <v>260</v>
      </c>
      <c r="C179" t="s">
        <v>161</v>
      </c>
      <c r="D179" t="str">
        <f t="shared" si="6"/>
        <v>LandMRT</v>
      </c>
      <c r="E179">
        <v>6412.3825699999998</v>
      </c>
      <c r="F179" t="str">
        <f>IFERROR(VLOOKUP(D179,[1]Jan19_Transboundary!$D$1:$E$27,2,FALSE),"")</f>
        <v/>
      </c>
      <c r="G179">
        <f t="shared" si="7"/>
        <v>6412.3825699999998</v>
      </c>
    </row>
    <row r="180" spans="1:7" x14ac:dyDescent="0.25">
      <c r="A180">
        <v>74</v>
      </c>
      <c r="B180" t="s">
        <v>259</v>
      </c>
      <c r="C180" t="s">
        <v>164</v>
      </c>
      <c r="D180" t="str">
        <f t="shared" si="6"/>
        <v>EEZMUS</v>
      </c>
      <c r="E180">
        <v>3.7811509999999999</v>
      </c>
      <c r="F180" t="str">
        <f>IFERROR(VLOOKUP(D180,[1]Jan19_Transboundary!$D$1:$E$27,2,FALSE),"")</f>
        <v/>
      </c>
      <c r="G180">
        <f t="shared" si="7"/>
        <v>3.7811509999999999</v>
      </c>
    </row>
    <row r="181" spans="1:7" x14ac:dyDescent="0.25">
      <c r="A181">
        <v>225</v>
      </c>
      <c r="B181" t="s">
        <v>260</v>
      </c>
      <c r="C181" t="s">
        <v>164</v>
      </c>
      <c r="D181" t="str">
        <f t="shared" si="6"/>
        <v>LandMUS</v>
      </c>
      <c r="E181">
        <v>63.292144</v>
      </c>
      <c r="F181" t="str">
        <f>IFERROR(VLOOKUP(D181,[1]Jan19_Transboundary!$D$1:$E$27,2,FALSE),"")</f>
        <v/>
      </c>
      <c r="G181">
        <f t="shared" si="7"/>
        <v>63.292144</v>
      </c>
    </row>
    <row r="182" spans="1:7" x14ac:dyDescent="0.25">
      <c r="A182">
        <v>226</v>
      </c>
      <c r="B182" t="s">
        <v>260</v>
      </c>
      <c r="C182" t="s">
        <v>165</v>
      </c>
      <c r="D182" t="str">
        <f t="shared" si="6"/>
        <v>LandMWI</v>
      </c>
      <c r="E182">
        <v>14516.396183999999</v>
      </c>
      <c r="F182" t="str">
        <f>IFERROR(VLOOKUP(D182,[1]Jan19_Transboundary!$D$1:$E$27,2,FALSE),"")</f>
        <v/>
      </c>
      <c r="G182">
        <f t="shared" si="7"/>
        <v>14516.396183999999</v>
      </c>
    </row>
    <row r="183" spans="1:7" x14ac:dyDescent="0.25">
      <c r="A183">
        <v>75</v>
      </c>
      <c r="B183" t="s">
        <v>259</v>
      </c>
      <c r="C183" t="s">
        <v>166</v>
      </c>
      <c r="D183" t="str">
        <f t="shared" si="6"/>
        <v>EEZMYS</v>
      </c>
      <c r="E183">
        <v>488.88814600000001</v>
      </c>
      <c r="F183" t="str">
        <f>IFERROR(VLOOKUP(D183,[1]Jan19_Transboundary!$D$1:$E$27,2,FALSE),"")</f>
        <v/>
      </c>
      <c r="G183">
        <f t="shared" si="7"/>
        <v>488.88814600000001</v>
      </c>
    </row>
    <row r="184" spans="1:7" x14ac:dyDescent="0.25">
      <c r="A184">
        <v>227</v>
      </c>
      <c r="B184" t="s">
        <v>260</v>
      </c>
      <c r="C184" t="s">
        <v>166</v>
      </c>
      <c r="D184" t="str">
        <f t="shared" si="6"/>
        <v>LandMYS</v>
      </c>
      <c r="E184">
        <v>159.63947300000001</v>
      </c>
      <c r="F184" t="str">
        <f>IFERROR(VLOOKUP(D184,[1]Jan19_Transboundary!$D$1:$E$27,2,FALSE),"")</f>
        <v/>
      </c>
      <c r="G184">
        <f t="shared" si="7"/>
        <v>159.63947300000001</v>
      </c>
    </row>
    <row r="185" spans="1:7" x14ac:dyDescent="0.25">
      <c r="A185">
        <v>76</v>
      </c>
      <c r="B185" t="s">
        <v>259</v>
      </c>
      <c r="C185" t="s">
        <v>168</v>
      </c>
      <c r="D185" t="str">
        <f t="shared" si="6"/>
        <v>EEZNAM</v>
      </c>
      <c r="E185">
        <v>243.83627200000001</v>
      </c>
      <c r="F185" t="str">
        <f>IFERROR(VLOOKUP(D185,[1]Jan19_Transboundary!$D$1:$E$27,2,FALSE),"")</f>
        <v/>
      </c>
      <c r="G185">
        <f t="shared" si="7"/>
        <v>243.83627200000001</v>
      </c>
    </row>
    <row r="186" spans="1:7" x14ac:dyDescent="0.25">
      <c r="A186">
        <v>228</v>
      </c>
      <c r="B186" t="s">
        <v>260</v>
      </c>
      <c r="C186" t="s">
        <v>168</v>
      </c>
      <c r="D186" t="str">
        <f t="shared" si="6"/>
        <v>LandNAM</v>
      </c>
      <c r="E186">
        <v>129581.95580700001</v>
      </c>
      <c r="F186" t="str">
        <f>IFERROR(VLOOKUP(D186,[1]Jan19_Transboundary!$D$1:$E$27,2,FALSE),"")</f>
        <v/>
      </c>
      <c r="G186">
        <f t="shared" si="7"/>
        <v>129581.95580700001</v>
      </c>
    </row>
    <row r="187" spans="1:7" x14ac:dyDescent="0.25">
      <c r="A187">
        <v>77</v>
      </c>
      <c r="B187" t="s">
        <v>259</v>
      </c>
      <c r="C187" t="s">
        <v>169</v>
      </c>
      <c r="D187" t="str">
        <f t="shared" si="6"/>
        <v>EEZNCL</v>
      </c>
      <c r="E187">
        <v>15558.31028</v>
      </c>
      <c r="F187" t="str">
        <f>IFERROR(VLOOKUP(D187,[1]Jan19_Transboundary!$D$1:$E$27,2,FALSE),"")</f>
        <v/>
      </c>
      <c r="G187">
        <f t="shared" si="7"/>
        <v>15558.31028</v>
      </c>
    </row>
    <row r="188" spans="1:7" x14ac:dyDescent="0.25">
      <c r="A188">
        <v>229</v>
      </c>
      <c r="B188" t="s">
        <v>260</v>
      </c>
      <c r="C188" t="s">
        <v>169</v>
      </c>
      <c r="D188" t="str">
        <f t="shared" si="6"/>
        <v>LandNCL</v>
      </c>
      <c r="E188">
        <v>193.96535800000001</v>
      </c>
      <c r="F188" t="str">
        <f>IFERROR(VLOOKUP(D188,[1]Jan19_Transboundary!$D$1:$E$27,2,FALSE),"")</f>
        <v/>
      </c>
      <c r="G188">
        <f t="shared" si="7"/>
        <v>193.96535800000001</v>
      </c>
    </row>
    <row r="189" spans="1:7" x14ac:dyDescent="0.25">
      <c r="A189">
        <v>230</v>
      </c>
      <c r="B189" t="s">
        <v>260</v>
      </c>
      <c r="C189" t="s">
        <v>170</v>
      </c>
      <c r="D189" t="str">
        <f t="shared" si="6"/>
        <v>LandNER</v>
      </c>
      <c r="E189">
        <v>185159.78791000001</v>
      </c>
      <c r="F189" t="str">
        <f>IFERROR(VLOOKUP(D189,[1]Jan19_Transboundary!$D$1:$E$27,2,FALSE),"")</f>
        <v/>
      </c>
      <c r="G189">
        <f t="shared" si="7"/>
        <v>185159.78791000001</v>
      </c>
    </row>
    <row r="190" spans="1:7" x14ac:dyDescent="0.25">
      <c r="A190">
        <v>78</v>
      </c>
      <c r="B190" t="s">
        <v>259</v>
      </c>
      <c r="C190" t="s">
        <v>171</v>
      </c>
      <c r="D190" t="str">
        <f t="shared" si="6"/>
        <v>EEZNFK</v>
      </c>
      <c r="E190">
        <v>1.4904329999999999</v>
      </c>
      <c r="F190" t="str">
        <f>IFERROR(VLOOKUP(D190,[1]Jan19_Transboundary!$D$1:$E$27,2,FALSE),"")</f>
        <v/>
      </c>
      <c r="G190">
        <f t="shared" si="7"/>
        <v>1.4904329999999999</v>
      </c>
    </row>
    <row r="191" spans="1:7" x14ac:dyDescent="0.25">
      <c r="A191">
        <v>231</v>
      </c>
      <c r="B191" t="s">
        <v>260</v>
      </c>
      <c r="C191" t="s">
        <v>171</v>
      </c>
      <c r="D191" t="str">
        <f t="shared" si="6"/>
        <v>LandNFK</v>
      </c>
      <c r="E191">
        <v>0.43718499999999999</v>
      </c>
      <c r="F191" t="str">
        <f>IFERROR(VLOOKUP(D191,[1]Jan19_Transboundary!$D$1:$E$27,2,FALSE),"")</f>
        <v/>
      </c>
      <c r="G191">
        <f t="shared" si="7"/>
        <v>0.43718499999999999</v>
      </c>
    </row>
    <row r="192" spans="1:7" x14ac:dyDescent="0.25">
      <c r="A192">
        <v>232</v>
      </c>
      <c r="B192" t="s">
        <v>260</v>
      </c>
      <c r="C192" t="s">
        <v>172</v>
      </c>
      <c r="D192" t="str">
        <f t="shared" si="6"/>
        <v>LandNGA</v>
      </c>
      <c r="E192">
        <v>14587.961597</v>
      </c>
      <c r="F192" t="str">
        <f>IFERROR(VLOOKUP(D192,[1]Jan19_Transboundary!$D$1:$E$27,2,FALSE),"")</f>
        <v/>
      </c>
      <c r="G192">
        <f t="shared" si="7"/>
        <v>14587.961597</v>
      </c>
    </row>
    <row r="193" spans="1:7" x14ac:dyDescent="0.25">
      <c r="A193">
        <v>79</v>
      </c>
      <c r="B193" t="s">
        <v>259</v>
      </c>
      <c r="C193" t="s">
        <v>173</v>
      </c>
      <c r="D193" t="str">
        <f t="shared" si="6"/>
        <v>EEZNIC</v>
      </c>
      <c r="E193">
        <v>15.247216</v>
      </c>
      <c r="F193" t="str">
        <f>IFERROR(VLOOKUP(D193,[1]Jan19_Transboundary!$D$1:$E$27,2,FALSE),"")</f>
        <v/>
      </c>
      <c r="G193">
        <f t="shared" si="7"/>
        <v>15.247216</v>
      </c>
    </row>
    <row r="194" spans="1:7" x14ac:dyDescent="0.25">
      <c r="A194">
        <v>233</v>
      </c>
      <c r="B194" t="s">
        <v>260</v>
      </c>
      <c r="C194" t="s">
        <v>173</v>
      </c>
      <c r="D194" t="str">
        <f t="shared" ref="D194:D257" si="9">B194&amp;C194</f>
        <v>LandNIC</v>
      </c>
      <c r="E194">
        <v>6264.9788550000003</v>
      </c>
      <c r="F194" t="str">
        <f>IFERROR(VLOOKUP(D194,[1]Jan19_Transboundary!$D$1:$E$27,2,FALSE),"")</f>
        <v/>
      </c>
      <c r="G194">
        <f t="shared" ref="G194:G257" si="10">SUM(E194:F194)</f>
        <v>6264.9788550000003</v>
      </c>
    </row>
    <row r="195" spans="1:7" x14ac:dyDescent="0.25">
      <c r="A195">
        <v>80</v>
      </c>
      <c r="B195" t="s">
        <v>259</v>
      </c>
      <c r="C195" t="s">
        <v>176</v>
      </c>
      <c r="D195" t="str">
        <f t="shared" si="9"/>
        <v>EEZNOR</v>
      </c>
      <c r="E195">
        <v>100.448365</v>
      </c>
      <c r="F195" t="str">
        <f>IFERROR(VLOOKUP(D195,[1]Jan19_Transboundary!$D$1:$E$27,2,FALSE),"")</f>
        <v/>
      </c>
      <c r="G195">
        <f t="shared" si="10"/>
        <v>100.448365</v>
      </c>
    </row>
    <row r="196" spans="1:7" x14ac:dyDescent="0.25">
      <c r="A196">
        <v>234</v>
      </c>
      <c r="B196" t="s">
        <v>260</v>
      </c>
      <c r="C196" t="s">
        <v>176</v>
      </c>
      <c r="D196" t="str">
        <f t="shared" si="9"/>
        <v>LandNOR</v>
      </c>
      <c r="E196">
        <v>1144.6653389999999</v>
      </c>
      <c r="F196" t="str">
        <f>IFERROR(VLOOKUP(D196,[1]Jan19_Transboundary!$D$1:$E$27,2,FALSE),"")</f>
        <v/>
      </c>
      <c r="G196">
        <f t="shared" si="10"/>
        <v>1144.6653389999999</v>
      </c>
    </row>
    <row r="197" spans="1:7" x14ac:dyDescent="0.25">
      <c r="A197">
        <v>235</v>
      </c>
      <c r="B197" t="s">
        <v>260</v>
      </c>
      <c r="C197" t="s">
        <v>177</v>
      </c>
      <c r="D197" t="str">
        <f t="shared" si="9"/>
        <v>LandNPL</v>
      </c>
      <c r="E197">
        <v>25086.471328</v>
      </c>
      <c r="F197" t="str">
        <f>IFERROR(VLOOKUP(D197,[1]Jan19_Transboundary!$D$1:$E$27,2,FALSE),"")</f>
        <v/>
      </c>
      <c r="G197">
        <f t="shared" si="10"/>
        <v>25086.471328</v>
      </c>
    </row>
    <row r="198" spans="1:7" x14ac:dyDescent="0.25">
      <c r="A198">
        <v>81</v>
      </c>
      <c r="B198" t="s">
        <v>259</v>
      </c>
      <c r="C198" t="s">
        <v>178</v>
      </c>
      <c r="D198" t="str">
        <f t="shared" si="9"/>
        <v>EEZNZL</v>
      </c>
      <c r="E198">
        <v>14582.275842999999</v>
      </c>
      <c r="F198" t="str">
        <f>IFERROR(VLOOKUP(D198,[1]Jan19_Transboundary!$D$1:$E$27,2,FALSE),"")</f>
        <v/>
      </c>
      <c r="G198">
        <f t="shared" si="10"/>
        <v>14582.275842999999</v>
      </c>
    </row>
    <row r="199" spans="1:7" x14ac:dyDescent="0.25">
      <c r="A199">
        <v>236</v>
      </c>
      <c r="B199" t="s">
        <v>260</v>
      </c>
      <c r="C199" t="s">
        <v>178</v>
      </c>
      <c r="D199" t="str">
        <f t="shared" si="9"/>
        <v>LandNZL</v>
      </c>
      <c r="E199">
        <v>26072.658551</v>
      </c>
      <c r="F199" t="str">
        <f>IFERROR(VLOOKUP(D199,[1]Jan19_Transboundary!$D$1:$E$27,2,FALSE),"")</f>
        <v/>
      </c>
      <c r="G199">
        <f t="shared" si="10"/>
        <v>26072.658551</v>
      </c>
    </row>
    <row r="200" spans="1:7" x14ac:dyDescent="0.25">
      <c r="A200">
        <v>237</v>
      </c>
      <c r="B200" t="s">
        <v>260</v>
      </c>
      <c r="C200" t="s">
        <v>180</v>
      </c>
      <c r="D200" t="str">
        <f t="shared" si="9"/>
        <v>LandPAK</v>
      </c>
      <c r="E200">
        <v>236.93186900000001</v>
      </c>
      <c r="F200" t="str">
        <f>IFERROR(VLOOKUP(D200,[1]Jan19_Transboundary!$D$1:$E$27,2,FALSE),"")</f>
        <v/>
      </c>
      <c r="G200">
        <f t="shared" si="10"/>
        <v>236.93186900000001</v>
      </c>
    </row>
    <row r="201" spans="1:7" x14ac:dyDescent="0.25">
      <c r="A201">
        <v>82</v>
      </c>
      <c r="B201" t="s">
        <v>259</v>
      </c>
      <c r="C201" t="s">
        <v>181</v>
      </c>
      <c r="D201" t="str">
        <f t="shared" si="9"/>
        <v>EEZPAN</v>
      </c>
      <c r="E201">
        <v>4734.7884610000001</v>
      </c>
      <c r="F201" t="str">
        <f>IFERROR(VLOOKUP(D201,[1]Jan19_Transboundary!$D$1:$E$27,2,FALSE),"")</f>
        <v/>
      </c>
      <c r="G201">
        <f t="shared" si="10"/>
        <v>4734.7884610000001</v>
      </c>
    </row>
    <row r="202" spans="1:7" x14ac:dyDescent="0.25">
      <c r="A202">
        <v>238</v>
      </c>
      <c r="B202" t="s">
        <v>260</v>
      </c>
      <c r="C202" t="s">
        <v>181</v>
      </c>
      <c r="D202" t="str">
        <f t="shared" si="9"/>
        <v>LandPAN</v>
      </c>
      <c r="E202">
        <v>14855.838587</v>
      </c>
      <c r="F202">
        <f>IFERROR(VLOOKUP(D202,[1]Jan19_Transboundary!$D$1:$E$27,2,FALSE),"")</f>
        <v>12.143715</v>
      </c>
      <c r="G202">
        <f t="shared" si="10"/>
        <v>14867.982302</v>
      </c>
    </row>
    <row r="203" spans="1:7" x14ac:dyDescent="0.25">
      <c r="A203">
        <v>83</v>
      </c>
      <c r="B203" t="s">
        <v>259</v>
      </c>
      <c r="C203" t="s">
        <v>182</v>
      </c>
      <c r="D203" t="str">
        <f t="shared" si="9"/>
        <v>EEZPCN</v>
      </c>
      <c r="E203">
        <v>4.2510209999999997</v>
      </c>
      <c r="F203" t="str">
        <f>IFERROR(VLOOKUP(D203,[1]Jan19_Transboundary!$D$1:$E$27,2,FALSE),"")</f>
        <v/>
      </c>
      <c r="G203">
        <f t="shared" si="10"/>
        <v>4.2510209999999997</v>
      </c>
    </row>
    <row r="204" spans="1:7" x14ac:dyDescent="0.25">
      <c r="A204">
        <v>239</v>
      </c>
      <c r="B204" t="s">
        <v>260</v>
      </c>
      <c r="C204" t="s">
        <v>182</v>
      </c>
      <c r="D204" t="str">
        <f t="shared" si="9"/>
        <v>LandPCN</v>
      </c>
      <c r="E204">
        <v>37.035971000000004</v>
      </c>
      <c r="F204" t="str">
        <f>IFERROR(VLOOKUP(D204,[1]Jan19_Transboundary!$D$1:$E$27,2,FALSE),"")</f>
        <v/>
      </c>
      <c r="G204">
        <f t="shared" si="10"/>
        <v>37.035971000000004</v>
      </c>
    </row>
    <row r="205" spans="1:7" x14ac:dyDescent="0.25">
      <c r="A205">
        <v>84</v>
      </c>
      <c r="B205" t="s">
        <v>259</v>
      </c>
      <c r="C205" t="s">
        <v>183</v>
      </c>
      <c r="D205" t="str">
        <f t="shared" si="9"/>
        <v>EEZPER</v>
      </c>
      <c r="E205">
        <v>4030.9497609999999</v>
      </c>
      <c r="F205" t="str">
        <f>IFERROR(VLOOKUP(D205,[1]Jan19_Transboundary!$D$1:$E$27,2,FALSE),"")</f>
        <v/>
      </c>
      <c r="G205">
        <f t="shared" si="10"/>
        <v>4030.9497609999999</v>
      </c>
    </row>
    <row r="206" spans="1:7" x14ac:dyDescent="0.25">
      <c r="A206">
        <v>240</v>
      </c>
      <c r="B206" t="s">
        <v>260</v>
      </c>
      <c r="C206" t="s">
        <v>183</v>
      </c>
      <c r="D206" t="str">
        <f t="shared" si="9"/>
        <v>LandPER</v>
      </c>
      <c r="E206">
        <v>183216.27611999999</v>
      </c>
      <c r="F206" t="str">
        <f>IFERROR(VLOOKUP(D206,[1]Jan19_Transboundary!$D$1:$E$27,2,FALSE),"")</f>
        <v/>
      </c>
      <c r="G206">
        <f t="shared" si="10"/>
        <v>183216.27611999999</v>
      </c>
    </row>
    <row r="207" spans="1:7" x14ac:dyDescent="0.25">
      <c r="A207">
        <v>85</v>
      </c>
      <c r="B207" t="s">
        <v>259</v>
      </c>
      <c r="C207" t="s">
        <v>184</v>
      </c>
      <c r="D207" t="str">
        <f t="shared" si="9"/>
        <v>EEZPHL</v>
      </c>
      <c r="E207">
        <v>1523.5001890000001</v>
      </c>
      <c r="F207" t="str">
        <f>IFERROR(VLOOKUP(D207,[1]Jan19_Transboundary!$D$1:$E$27,2,FALSE),"")</f>
        <v/>
      </c>
      <c r="G207">
        <f t="shared" si="10"/>
        <v>1523.5001890000001</v>
      </c>
    </row>
    <row r="208" spans="1:7" x14ac:dyDescent="0.25">
      <c r="A208">
        <v>241</v>
      </c>
      <c r="B208" t="s">
        <v>260</v>
      </c>
      <c r="C208" t="s">
        <v>184</v>
      </c>
      <c r="D208" t="str">
        <f t="shared" si="9"/>
        <v>LandPHL</v>
      </c>
      <c r="E208">
        <v>5807.6921469999997</v>
      </c>
      <c r="F208" t="str">
        <f>IFERROR(VLOOKUP(D208,[1]Jan19_Transboundary!$D$1:$E$27,2,FALSE),"")</f>
        <v/>
      </c>
      <c r="G208">
        <f t="shared" si="10"/>
        <v>5807.6921469999997</v>
      </c>
    </row>
    <row r="209" spans="1:7" x14ac:dyDescent="0.25">
      <c r="A209">
        <v>86</v>
      </c>
      <c r="B209" t="s">
        <v>259</v>
      </c>
      <c r="C209" t="s">
        <v>185</v>
      </c>
      <c r="D209" t="str">
        <f t="shared" si="9"/>
        <v>EEZPLW</v>
      </c>
      <c r="E209">
        <v>115.39102200000001</v>
      </c>
      <c r="F209" t="str">
        <f>IFERROR(VLOOKUP(D209,[1]Jan19_Transboundary!$D$1:$E$27,2,FALSE),"")</f>
        <v/>
      </c>
      <c r="G209">
        <f t="shared" si="10"/>
        <v>115.39102200000001</v>
      </c>
    </row>
    <row r="210" spans="1:7" x14ac:dyDescent="0.25">
      <c r="A210">
        <v>242</v>
      </c>
      <c r="B210" t="s">
        <v>260</v>
      </c>
      <c r="C210" t="s">
        <v>185</v>
      </c>
      <c r="D210" t="str">
        <f t="shared" si="9"/>
        <v>LandPLW</v>
      </c>
      <c r="E210">
        <v>11.742839</v>
      </c>
      <c r="F210" t="str">
        <f>IFERROR(VLOOKUP(D210,[1]Jan19_Transboundary!$D$1:$E$27,2,FALSE),"")</f>
        <v/>
      </c>
      <c r="G210">
        <f t="shared" si="10"/>
        <v>11.742839</v>
      </c>
    </row>
    <row r="211" spans="1:7" x14ac:dyDescent="0.25">
      <c r="A211">
        <v>87</v>
      </c>
      <c r="B211" t="s">
        <v>259</v>
      </c>
      <c r="C211" t="s">
        <v>186</v>
      </c>
      <c r="D211" t="str">
        <f t="shared" si="9"/>
        <v>EEZPNG</v>
      </c>
      <c r="E211">
        <v>4224.5500430000002</v>
      </c>
      <c r="F211" t="str">
        <f>IFERROR(VLOOKUP(D211,[1]Jan19_Transboundary!$D$1:$E$27,2,FALSE),"")</f>
        <v/>
      </c>
      <c r="G211">
        <f t="shared" si="10"/>
        <v>4224.5500430000002</v>
      </c>
    </row>
    <row r="212" spans="1:7" x14ac:dyDescent="0.25">
      <c r="A212">
        <v>243</v>
      </c>
      <c r="B212" t="s">
        <v>260</v>
      </c>
      <c r="C212" t="s">
        <v>186</v>
      </c>
      <c r="D212" t="str">
        <f t="shared" si="9"/>
        <v>LandPNG</v>
      </c>
      <c r="E212">
        <v>13748.066894</v>
      </c>
      <c r="F212" t="str">
        <f>IFERROR(VLOOKUP(D212,[1]Jan19_Transboundary!$D$1:$E$27,2,FALSE),"")</f>
        <v/>
      </c>
      <c r="G212">
        <f t="shared" si="10"/>
        <v>13748.066894</v>
      </c>
    </row>
    <row r="213" spans="1:7" x14ac:dyDescent="0.25">
      <c r="A213">
        <v>88</v>
      </c>
      <c r="B213" t="s">
        <v>259</v>
      </c>
      <c r="C213" t="s">
        <v>187</v>
      </c>
      <c r="D213" t="str">
        <f t="shared" si="9"/>
        <v>EEZPOL</v>
      </c>
      <c r="E213">
        <v>7154.6353840000002</v>
      </c>
      <c r="F213" t="str">
        <f>IFERROR(VLOOKUP(D213,[1]Jan19_Transboundary!$D$1:$E$27,2,FALSE),"")</f>
        <v/>
      </c>
      <c r="G213">
        <f t="shared" si="10"/>
        <v>7154.6353840000002</v>
      </c>
    </row>
    <row r="214" spans="1:7" x14ac:dyDescent="0.25">
      <c r="A214">
        <v>244</v>
      </c>
      <c r="B214" t="s">
        <v>260</v>
      </c>
      <c r="C214" t="s">
        <v>187</v>
      </c>
      <c r="D214" t="str">
        <f t="shared" si="9"/>
        <v>LandPOL</v>
      </c>
      <c r="E214">
        <v>48365.386542</v>
      </c>
      <c r="F214">
        <f>IFERROR(VLOOKUP(D214,[1]Jan19_Transboundary!$D$1:$E$27,2,FALSE),"")</f>
        <v>6.2561920000000004</v>
      </c>
      <c r="G214">
        <f t="shared" si="10"/>
        <v>48371.642734000001</v>
      </c>
    </row>
    <row r="215" spans="1:7" x14ac:dyDescent="0.25">
      <c r="A215">
        <v>89</v>
      </c>
      <c r="B215" t="s">
        <v>259</v>
      </c>
      <c r="C215" t="s">
        <v>190</v>
      </c>
      <c r="D215" t="str">
        <f t="shared" si="9"/>
        <v>EEZPRT</v>
      </c>
      <c r="E215">
        <v>1009.099827</v>
      </c>
      <c r="F215" t="str">
        <f>IFERROR(VLOOKUP(D215,[1]Jan19_Transboundary!$D$1:$E$27,2,FALSE),"")</f>
        <v/>
      </c>
      <c r="G215">
        <f t="shared" si="10"/>
        <v>1009.099827</v>
      </c>
    </row>
    <row r="216" spans="1:7" x14ac:dyDescent="0.25">
      <c r="A216">
        <v>245</v>
      </c>
      <c r="B216" t="s">
        <v>260</v>
      </c>
      <c r="C216" t="s">
        <v>190</v>
      </c>
      <c r="D216" t="str">
        <f t="shared" si="9"/>
        <v>LandPRT</v>
      </c>
      <c r="E216">
        <v>10817.029681</v>
      </c>
      <c r="F216" t="str">
        <f>IFERROR(VLOOKUP(D216,[1]Jan19_Transboundary!$D$1:$E$27,2,FALSE),"")</f>
        <v/>
      </c>
      <c r="G216">
        <f t="shared" si="10"/>
        <v>10817.029681</v>
      </c>
    </row>
    <row r="217" spans="1:7" x14ac:dyDescent="0.25">
      <c r="A217">
        <v>246</v>
      </c>
      <c r="B217" t="s">
        <v>260</v>
      </c>
      <c r="C217" t="s">
        <v>191</v>
      </c>
      <c r="D217" t="str">
        <f t="shared" si="9"/>
        <v>LandPRY</v>
      </c>
      <c r="E217">
        <v>9793.229867</v>
      </c>
      <c r="F217" t="str">
        <f>IFERROR(VLOOKUP(D217,[1]Jan19_Transboundary!$D$1:$E$27,2,FALSE),"")</f>
        <v/>
      </c>
      <c r="G217">
        <f t="shared" si="10"/>
        <v>9793.229867</v>
      </c>
    </row>
    <row r="218" spans="1:7" x14ac:dyDescent="0.25">
      <c r="A218">
        <v>90</v>
      </c>
      <c r="B218" t="s">
        <v>259</v>
      </c>
      <c r="C218" t="s">
        <v>193</v>
      </c>
      <c r="D218" t="str">
        <f t="shared" si="9"/>
        <v>EEZPYF</v>
      </c>
      <c r="E218">
        <v>6.7008150000000004</v>
      </c>
      <c r="F218" t="str">
        <f>IFERROR(VLOOKUP(D218,[1]Jan19_Transboundary!$D$1:$E$27,2,FALSE),"")</f>
        <v/>
      </c>
      <c r="G218">
        <f t="shared" si="10"/>
        <v>6.7008150000000004</v>
      </c>
    </row>
    <row r="219" spans="1:7" x14ac:dyDescent="0.25">
      <c r="A219">
        <v>247</v>
      </c>
      <c r="B219" t="s">
        <v>260</v>
      </c>
      <c r="C219" t="s">
        <v>193</v>
      </c>
      <c r="D219" t="str">
        <f t="shared" si="9"/>
        <v>LandPYF</v>
      </c>
      <c r="E219">
        <v>8.8880610000000004</v>
      </c>
      <c r="F219" t="str">
        <f>IFERROR(VLOOKUP(D219,[1]Jan19_Transboundary!$D$1:$E$27,2,FALSE),"")</f>
        <v/>
      </c>
      <c r="G219">
        <f t="shared" si="10"/>
        <v>8.8880610000000004</v>
      </c>
    </row>
    <row r="220" spans="1:7" x14ac:dyDescent="0.25">
      <c r="A220">
        <v>91</v>
      </c>
      <c r="B220" t="s">
        <v>259</v>
      </c>
      <c r="C220" t="s">
        <v>195</v>
      </c>
      <c r="D220" t="str">
        <f t="shared" si="9"/>
        <v>EEZREU</v>
      </c>
      <c r="E220">
        <v>0.88487000000000005</v>
      </c>
      <c r="F220" t="str">
        <f>IFERROR(VLOOKUP(D220,[1]Jan19_Transboundary!$D$1:$E$27,2,FALSE),"")</f>
        <v/>
      </c>
      <c r="G220">
        <f t="shared" si="10"/>
        <v>0.88487000000000005</v>
      </c>
    </row>
    <row r="221" spans="1:7" x14ac:dyDescent="0.25">
      <c r="A221">
        <v>248</v>
      </c>
      <c r="B221" t="s">
        <v>260</v>
      </c>
      <c r="C221" t="s">
        <v>195</v>
      </c>
      <c r="D221" t="str">
        <f t="shared" si="9"/>
        <v>LandREU</v>
      </c>
      <c r="E221">
        <v>1064.4266359999999</v>
      </c>
      <c r="F221" t="str">
        <f>IFERROR(VLOOKUP(D221,[1]Jan19_Transboundary!$D$1:$E$27,2,FALSE),"")</f>
        <v/>
      </c>
      <c r="G221">
        <f t="shared" si="10"/>
        <v>1064.4266359999999</v>
      </c>
    </row>
    <row r="222" spans="1:7" x14ac:dyDescent="0.25">
      <c r="A222">
        <v>92</v>
      </c>
      <c r="B222" t="s">
        <v>259</v>
      </c>
      <c r="C222" t="s">
        <v>196</v>
      </c>
      <c r="D222" t="str">
        <f t="shared" si="9"/>
        <v>EEZROU</v>
      </c>
      <c r="E222">
        <v>693.90919699999995</v>
      </c>
      <c r="F222" t="str">
        <f>IFERROR(VLOOKUP(D222,[1]Jan19_Transboundary!$D$1:$E$27,2,FALSE),"")</f>
        <v/>
      </c>
      <c r="G222">
        <f t="shared" si="10"/>
        <v>693.90919699999995</v>
      </c>
    </row>
    <row r="223" spans="1:7" x14ac:dyDescent="0.25">
      <c r="A223">
        <v>249</v>
      </c>
      <c r="B223" t="s">
        <v>260</v>
      </c>
      <c r="C223" t="s">
        <v>196</v>
      </c>
      <c r="D223" t="str">
        <f t="shared" si="9"/>
        <v>LandROU</v>
      </c>
      <c r="E223">
        <v>11756.172884</v>
      </c>
      <c r="F223" t="str">
        <f>IFERROR(VLOOKUP(D223,[1]Jan19_Transboundary!$D$1:$E$27,2,FALSE),"")</f>
        <v/>
      </c>
      <c r="G223">
        <f t="shared" si="10"/>
        <v>11756.172884</v>
      </c>
    </row>
    <row r="224" spans="1:7" x14ac:dyDescent="0.25">
      <c r="A224">
        <v>2</v>
      </c>
      <c r="B224" t="s">
        <v>9</v>
      </c>
      <c r="C224" t="s">
        <v>197</v>
      </c>
      <c r="D224" t="str">
        <f t="shared" si="9"/>
        <v>ABNJRUS</v>
      </c>
      <c r="E224">
        <v>2384.3376280000002</v>
      </c>
      <c r="F224" t="str">
        <f>IFERROR(VLOOKUP(D224,[1]Jan19_Transboundary!$D$1:$E$27,2,FALSE),"")</f>
        <v/>
      </c>
      <c r="G224">
        <f t="shared" si="10"/>
        <v>2384.3376280000002</v>
      </c>
    </row>
    <row r="225" spans="1:7" x14ac:dyDescent="0.25">
      <c r="A225">
        <v>93</v>
      </c>
      <c r="B225" t="s">
        <v>259</v>
      </c>
      <c r="C225" t="s">
        <v>197</v>
      </c>
      <c r="D225" t="str">
        <f t="shared" si="9"/>
        <v>EEZRUS</v>
      </c>
      <c r="E225">
        <v>179098.87750999999</v>
      </c>
      <c r="F225" t="str">
        <f>IFERROR(VLOOKUP(D225,[1]Jan19_Transboundary!$D$1:$E$27,2,FALSE),"")</f>
        <v/>
      </c>
      <c r="G225">
        <f t="shared" si="10"/>
        <v>179098.87750999999</v>
      </c>
    </row>
    <row r="226" spans="1:7" x14ac:dyDescent="0.25">
      <c r="A226">
        <v>250</v>
      </c>
      <c r="B226" t="s">
        <v>260</v>
      </c>
      <c r="C226" t="s">
        <v>197</v>
      </c>
      <c r="D226" t="str">
        <f t="shared" si="9"/>
        <v>LandRUS</v>
      </c>
      <c r="E226">
        <v>611435.70391299995</v>
      </c>
      <c r="F226">
        <f>IFERROR(VLOOKUP(D226,[1]Jan19_Transboundary!$D$1:$E$27,2,FALSE),"")</f>
        <v>2880.3268149999999</v>
      </c>
      <c r="G226">
        <f t="shared" si="10"/>
        <v>614316.03072799998</v>
      </c>
    </row>
    <row r="227" spans="1:7" x14ac:dyDescent="0.25">
      <c r="A227">
        <v>251</v>
      </c>
      <c r="B227" t="s">
        <v>260</v>
      </c>
      <c r="C227" t="s">
        <v>198</v>
      </c>
      <c r="D227" t="str">
        <f t="shared" si="9"/>
        <v>LandRWA</v>
      </c>
      <c r="E227">
        <v>2216.0802130000002</v>
      </c>
      <c r="F227" t="str">
        <f>IFERROR(VLOOKUP(D227,[1]Jan19_Transboundary!$D$1:$E$27,2,FALSE),"")</f>
        <v/>
      </c>
      <c r="G227">
        <f t="shared" si="10"/>
        <v>2216.0802130000002</v>
      </c>
    </row>
    <row r="228" spans="1:7" x14ac:dyDescent="0.25">
      <c r="A228">
        <v>252</v>
      </c>
      <c r="B228" t="s">
        <v>260</v>
      </c>
      <c r="C228" t="s">
        <v>199</v>
      </c>
      <c r="D228" t="str">
        <f t="shared" si="9"/>
        <v>LandSAU</v>
      </c>
      <c r="E228">
        <v>17931.577479</v>
      </c>
      <c r="F228" t="str">
        <f>IFERROR(VLOOKUP(D228,[1]Jan19_Transboundary!$D$1:$E$27,2,FALSE),"")</f>
        <v/>
      </c>
      <c r="G228">
        <f t="shared" si="10"/>
        <v>17931.577479</v>
      </c>
    </row>
    <row r="229" spans="1:7" x14ac:dyDescent="0.25">
      <c r="A229">
        <v>253</v>
      </c>
      <c r="B229" t="s">
        <v>260</v>
      </c>
      <c r="C229" t="s">
        <v>200</v>
      </c>
      <c r="D229" t="str">
        <f t="shared" si="9"/>
        <v>LandSDN</v>
      </c>
      <c r="E229">
        <v>15953.710587</v>
      </c>
      <c r="F229" t="str">
        <f>IFERROR(VLOOKUP(D229,[1]Jan19_Transboundary!$D$1:$E$27,2,FALSE),"")</f>
        <v/>
      </c>
      <c r="G229">
        <f t="shared" si="10"/>
        <v>15953.710587</v>
      </c>
    </row>
    <row r="230" spans="1:7" x14ac:dyDescent="0.25">
      <c r="A230">
        <v>94</v>
      </c>
      <c r="B230" t="s">
        <v>259</v>
      </c>
      <c r="C230" t="s">
        <v>201</v>
      </c>
      <c r="D230" t="str">
        <f t="shared" si="9"/>
        <v>EEZSEN</v>
      </c>
      <c r="E230">
        <v>1635.0285200000001</v>
      </c>
      <c r="F230" t="str">
        <f>IFERROR(VLOOKUP(D230,[1]Jan19_Transboundary!$D$1:$E$27,2,FALSE),"")</f>
        <v/>
      </c>
      <c r="G230">
        <f t="shared" si="10"/>
        <v>1635.0285200000001</v>
      </c>
    </row>
    <row r="231" spans="1:7" x14ac:dyDescent="0.25">
      <c r="A231">
        <v>254</v>
      </c>
      <c r="B231" t="s">
        <v>260</v>
      </c>
      <c r="C231" t="s">
        <v>201</v>
      </c>
      <c r="D231" t="str">
        <f t="shared" si="9"/>
        <v>LandSEN</v>
      </c>
      <c r="E231">
        <v>11320.729257999999</v>
      </c>
      <c r="F231" t="str">
        <f>IFERROR(VLOOKUP(D231,[1]Jan19_Transboundary!$D$1:$E$27,2,FALSE),"")</f>
        <v/>
      </c>
      <c r="G231">
        <f t="shared" si="10"/>
        <v>11320.729257999999</v>
      </c>
    </row>
    <row r="232" spans="1:7" x14ac:dyDescent="0.25">
      <c r="A232">
        <v>255</v>
      </c>
      <c r="B232" t="s">
        <v>260</v>
      </c>
      <c r="C232" t="s">
        <v>202</v>
      </c>
      <c r="D232" t="str">
        <f t="shared" si="9"/>
        <v>LandSGP</v>
      </c>
      <c r="E232">
        <v>32.273775999999998</v>
      </c>
      <c r="F232" t="str">
        <f>IFERROR(VLOOKUP(D232,[1]Jan19_Transboundary!$D$1:$E$27,2,FALSE),"")</f>
        <v/>
      </c>
      <c r="G232">
        <f t="shared" si="10"/>
        <v>32.273775999999998</v>
      </c>
    </row>
    <row r="233" spans="1:7" x14ac:dyDescent="0.25">
      <c r="A233">
        <v>95</v>
      </c>
      <c r="B233" t="s">
        <v>259</v>
      </c>
      <c r="C233" t="s">
        <v>206</v>
      </c>
      <c r="D233" t="str">
        <f t="shared" si="9"/>
        <v>EEZSLB</v>
      </c>
      <c r="E233">
        <v>519.26118699999995</v>
      </c>
      <c r="F233" t="str">
        <f>IFERROR(VLOOKUP(D233,[1]Jan19_Transboundary!$D$1:$E$27,2,FALSE),"")</f>
        <v/>
      </c>
      <c r="G233">
        <f t="shared" si="10"/>
        <v>519.26118699999995</v>
      </c>
    </row>
    <row r="234" spans="1:7" x14ac:dyDescent="0.25">
      <c r="A234">
        <v>256</v>
      </c>
      <c r="B234" t="s">
        <v>260</v>
      </c>
      <c r="C234" t="s">
        <v>206</v>
      </c>
      <c r="D234" t="str">
        <f t="shared" si="9"/>
        <v>LandSLB</v>
      </c>
      <c r="E234">
        <v>308.937747</v>
      </c>
      <c r="F234" t="str">
        <f>IFERROR(VLOOKUP(D234,[1]Jan19_Transboundary!$D$1:$E$27,2,FALSE),"")</f>
        <v/>
      </c>
      <c r="G234">
        <f t="shared" si="10"/>
        <v>308.937747</v>
      </c>
    </row>
    <row r="235" spans="1:7" x14ac:dyDescent="0.25">
      <c r="A235">
        <v>96</v>
      </c>
      <c r="B235" t="s">
        <v>259</v>
      </c>
      <c r="C235" t="s">
        <v>207</v>
      </c>
      <c r="D235" t="str">
        <f t="shared" si="9"/>
        <v>EEZSLE</v>
      </c>
      <c r="E235">
        <v>122.95465900000001</v>
      </c>
      <c r="F235" t="str">
        <f>IFERROR(VLOOKUP(D235,[1]Jan19_Transboundary!$D$1:$E$27,2,FALSE),"")</f>
        <v/>
      </c>
      <c r="G235">
        <f t="shared" si="10"/>
        <v>122.95465900000001</v>
      </c>
    </row>
    <row r="236" spans="1:7" x14ac:dyDescent="0.25">
      <c r="A236">
        <v>257</v>
      </c>
      <c r="B236" t="s">
        <v>260</v>
      </c>
      <c r="C236" t="s">
        <v>207</v>
      </c>
      <c r="D236" t="str">
        <f t="shared" si="9"/>
        <v>LandSLE</v>
      </c>
      <c r="E236">
        <v>2637.0994690000002</v>
      </c>
      <c r="F236" t="str">
        <f>IFERROR(VLOOKUP(D236,[1]Jan19_Transboundary!$D$1:$E$27,2,FALSE),"")</f>
        <v/>
      </c>
      <c r="G236">
        <f t="shared" si="10"/>
        <v>2637.0994690000002</v>
      </c>
    </row>
    <row r="237" spans="1:7" x14ac:dyDescent="0.25">
      <c r="A237">
        <v>97</v>
      </c>
      <c r="B237" t="s">
        <v>259</v>
      </c>
      <c r="C237" t="s">
        <v>208</v>
      </c>
      <c r="D237" t="str">
        <f t="shared" si="9"/>
        <v>EEZSLV</v>
      </c>
      <c r="E237">
        <v>206.77304799999999</v>
      </c>
      <c r="F237" t="str">
        <f>IFERROR(VLOOKUP(D237,[1]Jan19_Transboundary!$D$1:$E$27,2,FALSE),"")</f>
        <v/>
      </c>
      <c r="G237">
        <f t="shared" si="10"/>
        <v>206.77304799999999</v>
      </c>
    </row>
    <row r="238" spans="1:7" x14ac:dyDescent="0.25">
      <c r="A238">
        <v>258</v>
      </c>
      <c r="B238" t="s">
        <v>260</v>
      </c>
      <c r="C238" t="s">
        <v>208</v>
      </c>
      <c r="D238" t="str">
        <f t="shared" si="9"/>
        <v>LandSLV</v>
      </c>
      <c r="E238">
        <v>84.110066000000003</v>
      </c>
      <c r="F238" t="str">
        <f>IFERROR(VLOOKUP(D238,[1]Jan19_Transboundary!$D$1:$E$27,2,FALSE),"")</f>
        <v/>
      </c>
      <c r="G238">
        <f t="shared" si="10"/>
        <v>84.110066000000003</v>
      </c>
    </row>
    <row r="239" spans="1:7" x14ac:dyDescent="0.25">
      <c r="A239">
        <v>259</v>
      </c>
      <c r="B239" t="s">
        <v>260</v>
      </c>
      <c r="C239" t="s">
        <v>210</v>
      </c>
      <c r="D239" t="str">
        <f t="shared" si="9"/>
        <v>LandSRB</v>
      </c>
      <c r="E239">
        <v>4074.584863</v>
      </c>
      <c r="F239" t="str">
        <f>IFERROR(VLOOKUP(D239,[1]Jan19_Transboundary!$D$1:$E$27,2,FALSE),"")</f>
        <v/>
      </c>
      <c r="G239">
        <f t="shared" si="10"/>
        <v>4074.584863</v>
      </c>
    </row>
    <row r="240" spans="1:7" x14ac:dyDescent="0.25">
      <c r="A240">
        <v>260</v>
      </c>
      <c r="B240" t="s">
        <v>260</v>
      </c>
      <c r="C240" t="s">
        <v>211</v>
      </c>
      <c r="D240" t="str">
        <f t="shared" si="9"/>
        <v>LandSSD</v>
      </c>
      <c r="E240">
        <v>59270.901546000001</v>
      </c>
      <c r="F240" t="str">
        <f>IFERROR(VLOOKUP(D240,[1]Jan19_Transboundary!$D$1:$E$27,2,FALSE),"")</f>
        <v/>
      </c>
      <c r="G240">
        <f t="shared" si="10"/>
        <v>59270.901546000001</v>
      </c>
    </row>
    <row r="241" spans="1:7" x14ac:dyDescent="0.25">
      <c r="A241">
        <v>98</v>
      </c>
      <c r="B241" t="s">
        <v>259</v>
      </c>
      <c r="C241" t="s">
        <v>213</v>
      </c>
      <c r="D241" t="str">
        <f t="shared" si="9"/>
        <v>EEZSUR</v>
      </c>
      <c r="E241">
        <v>1980.3333270000001</v>
      </c>
      <c r="F241" t="str">
        <f>IFERROR(VLOOKUP(D241,[1]Jan19_Transboundary!$D$1:$E$27,2,FALSE),"")</f>
        <v/>
      </c>
      <c r="G241">
        <f t="shared" si="10"/>
        <v>1980.3333270000001</v>
      </c>
    </row>
    <row r="242" spans="1:7" x14ac:dyDescent="0.25">
      <c r="A242">
        <v>261</v>
      </c>
      <c r="B242" t="s">
        <v>260</v>
      </c>
      <c r="C242" t="s">
        <v>213</v>
      </c>
      <c r="D242" t="str">
        <f t="shared" si="9"/>
        <v>LandSUR</v>
      </c>
      <c r="E242">
        <v>20899.476057</v>
      </c>
      <c r="F242" t="str">
        <f>IFERROR(VLOOKUP(D242,[1]Jan19_Transboundary!$D$1:$E$27,2,FALSE),"")</f>
        <v/>
      </c>
      <c r="G242">
        <f t="shared" si="10"/>
        <v>20899.476057</v>
      </c>
    </row>
    <row r="243" spans="1:7" x14ac:dyDescent="0.25">
      <c r="A243">
        <v>262</v>
      </c>
      <c r="B243" t="s">
        <v>260</v>
      </c>
      <c r="C243" t="s">
        <v>214</v>
      </c>
      <c r="D243" t="str">
        <f t="shared" si="9"/>
        <v>LandSVK</v>
      </c>
      <c r="E243">
        <v>10886.457469999999</v>
      </c>
      <c r="F243">
        <f>IFERROR(VLOOKUP(D243,[1]Jan19_Transboundary!$D$1:$E$27,2,FALSE),"")</f>
        <v>6.6998160000000002</v>
      </c>
      <c r="G243">
        <f t="shared" si="10"/>
        <v>10893.157286</v>
      </c>
    </row>
    <row r="244" spans="1:7" x14ac:dyDescent="0.25">
      <c r="A244">
        <v>99</v>
      </c>
      <c r="B244" t="s">
        <v>259</v>
      </c>
      <c r="C244" t="s">
        <v>215</v>
      </c>
      <c r="D244" t="str">
        <f t="shared" si="9"/>
        <v>EEZSVN</v>
      </c>
      <c r="E244">
        <v>0.40568100000000001</v>
      </c>
      <c r="F244" t="str">
        <f>IFERROR(VLOOKUP(D244,[1]Jan19_Transboundary!$D$1:$E$27,2,FALSE),"")</f>
        <v/>
      </c>
      <c r="G244">
        <f t="shared" si="10"/>
        <v>0.40568100000000001</v>
      </c>
    </row>
    <row r="245" spans="1:7" x14ac:dyDescent="0.25">
      <c r="A245">
        <v>263</v>
      </c>
      <c r="B245" t="s">
        <v>260</v>
      </c>
      <c r="C245" t="s">
        <v>215</v>
      </c>
      <c r="D245" t="str">
        <f t="shared" si="9"/>
        <v>LandSVN</v>
      </c>
      <c r="E245">
        <v>2453.8152409999998</v>
      </c>
      <c r="F245" t="str">
        <f>IFERROR(VLOOKUP(D245,[1]Jan19_Transboundary!$D$1:$E$27,2,FALSE),"")</f>
        <v/>
      </c>
      <c r="G245">
        <f t="shared" si="10"/>
        <v>2453.8152409999998</v>
      </c>
    </row>
    <row r="246" spans="1:7" x14ac:dyDescent="0.25">
      <c r="A246">
        <v>100</v>
      </c>
      <c r="B246" t="s">
        <v>259</v>
      </c>
      <c r="C246" t="s">
        <v>216</v>
      </c>
      <c r="D246" t="str">
        <f t="shared" si="9"/>
        <v>EEZSWE</v>
      </c>
      <c r="E246">
        <v>241.84880999999999</v>
      </c>
      <c r="F246">
        <f>IFERROR(VLOOKUP(D246,[1]Jan19_Transboundary!$D$1:$E$27,2,FALSE),"")</f>
        <v>838.09336099999996</v>
      </c>
      <c r="G246">
        <f t="shared" si="10"/>
        <v>1079.9421709999999</v>
      </c>
    </row>
    <row r="247" spans="1:7" x14ac:dyDescent="0.25">
      <c r="A247">
        <v>264</v>
      </c>
      <c r="B247" t="s">
        <v>260</v>
      </c>
      <c r="C247" t="s">
        <v>216</v>
      </c>
      <c r="D247" t="str">
        <f t="shared" si="9"/>
        <v>LandSWE</v>
      </c>
      <c r="E247">
        <v>9796.8006440000008</v>
      </c>
      <c r="F247">
        <f>IFERROR(VLOOKUP(D247,[1]Jan19_Transboundary!$D$1:$E$27,2,FALSE),"")</f>
        <v>751.25160900000003</v>
      </c>
      <c r="G247">
        <f t="shared" si="10"/>
        <v>10548.052253000002</v>
      </c>
    </row>
    <row r="248" spans="1:7" x14ac:dyDescent="0.25">
      <c r="A248">
        <v>101</v>
      </c>
      <c r="B248" t="s">
        <v>259</v>
      </c>
      <c r="C248" t="s">
        <v>219</v>
      </c>
      <c r="D248" t="str">
        <f t="shared" si="9"/>
        <v>EEZSYC</v>
      </c>
      <c r="E248">
        <v>427.77003200000001</v>
      </c>
      <c r="F248" t="str">
        <f>IFERROR(VLOOKUP(D248,[1]Jan19_Transboundary!$D$1:$E$27,2,FALSE),"")</f>
        <v/>
      </c>
      <c r="G248">
        <f t="shared" si="10"/>
        <v>427.77003200000001</v>
      </c>
    </row>
    <row r="249" spans="1:7" x14ac:dyDescent="0.25">
      <c r="A249">
        <v>265</v>
      </c>
      <c r="B249" t="s">
        <v>260</v>
      </c>
      <c r="C249" t="s">
        <v>219</v>
      </c>
      <c r="D249" t="str">
        <f t="shared" si="9"/>
        <v>LandSYC</v>
      </c>
      <c r="E249">
        <v>170.90151499999999</v>
      </c>
      <c r="F249" t="str">
        <f>IFERROR(VLOOKUP(D249,[1]Jan19_Transboundary!$D$1:$E$27,2,FALSE),"")</f>
        <v/>
      </c>
      <c r="G249">
        <f t="shared" si="10"/>
        <v>170.90151499999999</v>
      </c>
    </row>
    <row r="250" spans="1:7" x14ac:dyDescent="0.25">
      <c r="A250">
        <v>266</v>
      </c>
      <c r="B250" t="s">
        <v>260</v>
      </c>
      <c r="C250" t="s">
        <v>220</v>
      </c>
      <c r="D250" t="str">
        <f t="shared" si="9"/>
        <v>LandSYR</v>
      </c>
      <c r="E250">
        <v>110.229277</v>
      </c>
      <c r="F250" t="str">
        <f>IFERROR(VLOOKUP(D250,[1]Jan19_Transboundary!$D$1:$E$27,2,FALSE),"")</f>
        <v/>
      </c>
      <c r="G250">
        <f t="shared" si="10"/>
        <v>110.229277</v>
      </c>
    </row>
    <row r="251" spans="1:7" x14ac:dyDescent="0.25">
      <c r="A251">
        <v>267</v>
      </c>
      <c r="B251" t="s">
        <v>260</v>
      </c>
      <c r="C251" t="s">
        <v>222</v>
      </c>
      <c r="D251" t="str">
        <f t="shared" si="9"/>
        <v>LandTCD</v>
      </c>
      <c r="E251">
        <v>148803.04345900001</v>
      </c>
      <c r="F251" t="str">
        <f>IFERROR(VLOOKUP(D251,[1]Jan19_Transboundary!$D$1:$E$27,2,FALSE),"")</f>
        <v/>
      </c>
      <c r="G251">
        <f t="shared" si="10"/>
        <v>148803.04345900001</v>
      </c>
    </row>
    <row r="252" spans="1:7" x14ac:dyDescent="0.25">
      <c r="A252">
        <v>268</v>
      </c>
      <c r="B252" t="s">
        <v>260</v>
      </c>
      <c r="C252" t="s">
        <v>223</v>
      </c>
      <c r="D252" t="str">
        <f t="shared" si="9"/>
        <v>LandTGO</v>
      </c>
      <c r="E252">
        <v>3778.4792910000001</v>
      </c>
      <c r="F252" t="str">
        <f>IFERROR(VLOOKUP(D252,[1]Jan19_Transboundary!$D$1:$E$27,2,FALSE),"")</f>
        <v/>
      </c>
      <c r="G252">
        <f t="shared" si="10"/>
        <v>3778.4792910000001</v>
      </c>
    </row>
    <row r="253" spans="1:7" x14ac:dyDescent="0.25">
      <c r="A253">
        <v>269</v>
      </c>
      <c r="B253" t="s">
        <v>260</v>
      </c>
      <c r="C253" t="s">
        <v>224</v>
      </c>
      <c r="D253" t="str">
        <f t="shared" si="9"/>
        <v>LandTHA</v>
      </c>
      <c r="E253">
        <v>39157.93662</v>
      </c>
      <c r="F253" t="str">
        <f>IFERROR(VLOOKUP(D253,[1]Jan19_Transboundary!$D$1:$E$27,2,FALSE),"")</f>
        <v/>
      </c>
      <c r="G253">
        <f t="shared" si="10"/>
        <v>39157.93662</v>
      </c>
    </row>
    <row r="254" spans="1:7" x14ac:dyDescent="0.25">
      <c r="A254">
        <v>270</v>
      </c>
      <c r="B254" t="s">
        <v>260</v>
      </c>
      <c r="C254" t="s">
        <v>225</v>
      </c>
      <c r="D254" t="str">
        <f t="shared" si="9"/>
        <v>LandTJK</v>
      </c>
      <c r="E254">
        <v>26003.312634000002</v>
      </c>
      <c r="F254" t="str">
        <f>IFERROR(VLOOKUP(D254,[1]Jan19_Transboundary!$D$1:$E$27,2,FALSE),"")</f>
        <v/>
      </c>
      <c r="G254">
        <f t="shared" si="10"/>
        <v>26003.312634000002</v>
      </c>
    </row>
    <row r="255" spans="1:7" x14ac:dyDescent="0.25">
      <c r="A255">
        <v>102</v>
      </c>
      <c r="B255" t="s">
        <v>259</v>
      </c>
      <c r="C255" t="s">
        <v>227</v>
      </c>
      <c r="D255" t="str">
        <f t="shared" si="9"/>
        <v>EEZTKM</v>
      </c>
      <c r="E255">
        <v>1956.8027050000001</v>
      </c>
      <c r="F255" t="str">
        <f>IFERROR(VLOOKUP(D255,[1]Jan19_Transboundary!$D$1:$E$27,2,FALSE),"")</f>
        <v/>
      </c>
      <c r="G255">
        <f t="shared" si="10"/>
        <v>1956.8027050000001</v>
      </c>
    </row>
    <row r="256" spans="1:7" x14ac:dyDescent="0.25">
      <c r="A256">
        <v>271</v>
      </c>
      <c r="B256" t="s">
        <v>260</v>
      </c>
      <c r="C256" t="s">
        <v>227</v>
      </c>
      <c r="D256" t="str">
        <f t="shared" si="9"/>
        <v>LandTKM</v>
      </c>
      <c r="E256">
        <v>8680.1415589999997</v>
      </c>
      <c r="F256" t="str">
        <f>IFERROR(VLOOKUP(D256,[1]Jan19_Transboundary!$D$1:$E$27,2,FALSE),"")</f>
        <v/>
      </c>
      <c r="G256">
        <f t="shared" si="10"/>
        <v>8680.1415589999997</v>
      </c>
    </row>
    <row r="257" spans="1:7" x14ac:dyDescent="0.25">
      <c r="A257">
        <v>103</v>
      </c>
      <c r="B257" t="s">
        <v>259</v>
      </c>
      <c r="C257" t="s">
        <v>229</v>
      </c>
      <c r="D257" t="str">
        <f t="shared" si="9"/>
        <v>EEZTON</v>
      </c>
      <c r="E257">
        <v>8.0978080000000006</v>
      </c>
      <c r="F257" t="str">
        <f>IFERROR(VLOOKUP(D257,[1]Jan19_Transboundary!$D$1:$E$27,2,FALSE),"")</f>
        <v/>
      </c>
      <c r="G257">
        <f t="shared" si="10"/>
        <v>8.0978080000000006</v>
      </c>
    </row>
    <row r="258" spans="1:7" x14ac:dyDescent="0.25">
      <c r="A258">
        <v>272</v>
      </c>
      <c r="B258" t="s">
        <v>260</v>
      </c>
      <c r="C258" t="s">
        <v>229</v>
      </c>
      <c r="D258" t="str">
        <f t="shared" ref="D258:D321" si="11">B258&amp;C258</f>
        <v>LandTON</v>
      </c>
      <c r="E258">
        <v>42.045119</v>
      </c>
      <c r="F258" t="str">
        <f>IFERROR(VLOOKUP(D258,[1]Jan19_Transboundary!$D$1:$E$27,2,FALSE),"")</f>
        <v/>
      </c>
      <c r="G258">
        <f t="shared" ref="G258:G321" si="12">SUM(E258:F258)</f>
        <v>42.045119</v>
      </c>
    </row>
    <row r="259" spans="1:7" x14ac:dyDescent="0.25">
      <c r="A259">
        <v>104</v>
      </c>
      <c r="B259" t="s">
        <v>259</v>
      </c>
      <c r="C259" t="s">
        <v>231</v>
      </c>
      <c r="D259" t="str">
        <f t="shared" si="11"/>
        <v>EEZTUN</v>
      </c>
      <c r="E259">
        <v>225.01518300000001</v>
      </c>
      <c r="F259" t="str">
        <f>IFERROR(VLOOKUP(D259,[1]Jan19_Transboundary!$D$1:$E$27,2,FALSE),"")</f>
        <v/>
      </c>
      <c r="G259">
        <f t="shared" si="12"/>
        <v>225.01518300000001</v>
      </c>
    </row>
    <row r="260" spans="1:7" x14ac:dyDescent="0.25">
      <c r="A260">
        <v>273</v>
      </c>
      <c r="B260" t="s">
        <v>260</v>
      </c>
      <c r="C260" t="s">
        <v>231</v>
      </c>
      <c r="D260" t="str">
        <f t="shared" si="11"/>
        <v>LandTUN</v>
      </c>
      <c r="E260">
        <v>440.64282900000001</v>
      </c>
      <c r="F260" t="str">
        <f>IFERROR(VLOOKUP(D260,[1]Jan19_Transboundary!$D$1:$E$27,2,FALSE),"")</f>
        <v/>
      </c>
      <c r="G260">
        <f t="shared" si="12"/>
        <v>440.64282900000001</v>
      </c>
    </row>
    <row r="261" spans="1:7" x14ac:dyDescent="0.25">
      <c r="A261">
        <v>105</v>
      </c>
      <c r="B261" t="s">
        <v>259</v>
      </c>
      <c r="C261" t="s">
        <v>232</v>
      </c>
      <c r="D261" t="str">
        <f t="shared" si="11"/>
        <v>EEZTUR</v>
      </c>
      <c r="E261">
        <v>128.252747</v>
      </c>
      <c r="F261" t="str">
        <f>IFERROR(VLOOKUP(D261,[1]Jan19_Transboundary!$D$1:$E$27,2,FALSE),"")</f>
        <v/>
      </c>
      <c r="G261">
        <f t="shared" si="12"/>
        <v>128.252747</v>
      </c>
    </row>
    <row r="262" spans="1:7" x14ac:dyDescent="0.25">
      <c r="A262">
        <v>274</v>
      </c>
      <c r="B262" t="s">
        <v>260</v>
      </c>
      <c r="C262" t="s">
        <v>232</v>
      </c>
      <c r="D262" t="str">
        <f t="shared" si="11"/>
        <v>LandTUR</v>
      </c>
      <c r="E262">
        <v>798.75015599999995</v>
      </c>
      <c r="F262" t="str">
        <f>IFERROR(VLOOKUP(D262,[1]Jan19_Transboundary!$D$1:$E$27,2,FALSE),"")</f>
        <v/>
      </c>
      <c r="G262">
        <f t="shared" si="12"/>
        <v>798.75015599999995</v>
      </c>
    </row>
    <row r="263" spans="1:7" x14ac:dyDescent="0.25">
      <c r="A263">
        <v>106</v>
      </c>
      <c r="B263" t="s">
        <v>259</v>
      </c>
      <c r="C263" t="s">
        <v>235</v>
      </c>
      <c r="D263" t="str">
        <f t="shared" si="11"/>
        <v>EEZTZA</v>
      </c>
      <c r="E263">
        <v>4069.6453660000002</v>
      </c>
      <c r="F263" t="str">
        <f>IFERROR(VLOOKUP(D263,[1]Jan19_Transboundary!$D$1:$E$27,2,FALSE),"")</f>
        <v/>
      </c>
      <c r="G263">
        <f t="shared" si="12"/>
        <v>4069.6453660000002</v>
      </c>
    </row>
    <row r="264" spans="1:7" x14ac:dyDescent="0.25">
      <c r="A264">
        <v>275</v>
      </c>
      <c r="B264" t="s">
        <v>260</v>
      </c>
      <c r="C264" t="s">
        <v>235</v>
      </c>
      <c r="D264" t="str">
        <f t="shared" si="11"/>
        <v>LandTZA</v>
      </c>
      <c r="E264">
        <v>118704.109946</v>
      </c>
      <c r="F264" t="str">
        <f>IFERROR(VLOOKUP(D264,[1]Jan19_Transboundary!$D$1:$E$27,2,FALSE),"")</f>
        <v/>
      </c>
      <c r="G264">
        <f t="shared" si="12"/>
        <v>118704.109946</v>
      </c>
    </row>
    <row r="265" spans="1:7" x14ac:dyDescent="0.25">
      <c r="A265">
        <v>276</v>
      </c>
      <c r="B265" t="s">
        <v>260</v>
      </c>
      <c r="C265" t="s">
        <v>236</v>
      </c>
      <c r="D265" t="str">
        <f t="shared" si="11"/>
        <v>LandUGA</v>
      </c>
      <c r="E265">
        <v>16000.006966999999</v>
      </c>
      <c r="F265" t="str">
        <f>IFERROR(VLOOKUP(D265,[1]Jan19_Transboundary!$D$1:$E$27,2,FALSE),"")</f>
        <v/>
      </c>
      <c r="G265">
        <f t="shared" si="12"/>
        <v>16000.006966999999</v>
      </c>
    </row>
    <row r="266" spans="1:7" x14ac:dyDescent="0.25">
      <c r="A266">
        <v>107</v>
      </c>
      <c r="B266" t="s">
        <v>259</v>
      </c>
      <c r="C266" t="s">
        <v>237</v>
      </c>
      <c r="D266" t="str">
        <f t="shared" si="11"/>
        <v>EEZUKR</v>
      </c>
      <c r="E266">
        <v>130.023291</v>
      </c>
      <c r="F266" t="str">
        <f>IFERROR(VLOOKUP(D266,[1]Jan19_Transboundary!$D$1:$E$27,2,FALSE),"")</f>
        <v/>
      </c>
      <c r="G266">
        <f t="shared" si="12"/>
        <v>130.023291</v>
      </c>
    </row>
    <row r="267" spans="1:7" x14ac:dyDescent="0.25">
      <c r="A267">
        <v>277</v>
      </c>
      <c r="B267" t="s">
        <v>260</v>
      </c>
      <c r="C267" t="s">
        <v>237</v>
      </c>
      <c r="D267" t="str">
        <f t="shared" si="11"/>
        <v>LandUKR</v>
      </c>
      <c r="E267">
        <v>7084.6336460000002</v>
      </c>
      <c r="F267" t="str">
        <f>IFERROR(VLOOKUP(D267,[1]Jan19_Transboundary!$D$1:$E$27,2,FALSE),"")</f>
        <v/>
      </c>
      <c r="G267">
        <f t="shared" si="12"/>
        <v>7084.6336460000002</v>
      </c>
    </row>
    <row r="268" spans="1:7" x14ac:dyDescent="0.25">
      <c r="A268">
        <v>108</v>
      </c>
      <c r="B268" t="s">
        <v>259</v>
      </c>
      <c r="C268" t="s">
        <v>238</v>
      </c>
      <c r="D268" t="str">
        <f t="shared" si="11"/>
        <v>EEZUMI</v>
      </c>
      <c r="E268">
        <v>2305.1616399999998</v>
      </c>
      <c r="F268" t="str">
        <f>IFERROR(VLOOKUP(D268,[1]Jan19_Transboundary!$D$1:$E$27,2,FALSE),"")</f>
        <v/>
      </c>
      <c r="G268">
        <f t="shared" si="12"/>
        <v>2305.1616399999998</v>
      </c>
    </row>
    <row r="269" spans="1:7" x14ac:dyDescent="0.25">
      <c r="A269">
        <v>278</v>
      </c>
      <c r="B269" t="s">
        <v>260</v>
      </c>
      <c r="C269" t="s">
        <v>238</v>
      </c>
      <c r="D269" t="str">
        <f t="shared" si="11"/>
        <v>LandUMI</v>
      </c>
      <c r="E269">
        <v>1.4579139999999999</v>
      </c>
      <c r="F269" t="str">
        <f>IFERROR(VLOOKUP(D269,[1]Jan19_Transboundary!$D$1:$E$27,2,FALSE),"")</f>
        <v/>
      </c>
      <c r="G269">
        <f t="shared" si="12"/>
        <v>1.4579139999999999</v>
      </c>
    </row>
    <row r="270" spans="1:7" x14ac:dyDescent="0.25">
      <c r="A270">
        <v>109</v>
      </c>
      <c r="B270" t="s">
        <v>259</v>
      </c>
      <c r="C270" t="s">
        <v>239</v>
      </c>
      <c r="D270" t="str">
        <f t="shared" si="11"/>
        <v>EEZURY</v>
      </c>
      <c r="E270">
        <v>666.03867500000001</v>
      </c>
      <c r="F270" t="str">
        <f>IFERROR(VLOOKUP(D270,[1]Jan19_Transboundary!$D$1:$E$27,2,FALSE),"")</f>
        <v/>
      </c>
      <c r="G270">
        <f t="shared" si="12"/>
        <v>666.03867500000001</v>
      </c>
    </row>
    <row r="271" spans="1:7" x14ac:dyDescent="0.25">
      <c r="A271">
        <v>279</v>
      </c>
      <c r="B271" t="s">
        <v>260</v>
      </c>
      <c r="C271" t="s">
        <v>239</v>
      </c>
      <c r="D271" t="str">
        <f t="shared" si="11"/>
        <v>LandURY</v>
      </c>
      <c r="E271">
        <v>1732.3645839999999</v>
      </c>
      <c r="F271" t="str">
        <f>IFERROR(VLOOKUP(D271,[1]Jan19_Transboundary!$D$1:$E$27,2,FALSE),"")</f>
        <v/>
      </c>
      <c r="G271">
        <f t="shared" si="12"/>
        <v>1732.3645839999999</v>
      </c>
    </row>
    <row r="272" spans="1:7" x14ac:dyDescent="0.25">
      <c r="A272">
        <v>3</v>
      </c>
      <c r="B272" t="s">
        <v>9</v>
      </c>
      <c r="C272" t="s">
        <v>240</v>
      </c>
      <c r="D272" t="str">
        <f t="shared" si="11"/>
        <v>ABNJUSA</v>
      </c>
      <c r="E272">
        <v>0.73604999999999998</v>
      </c>
      <c r="F272" t="str">
        <f>IFERROR(VLOOKUP(D272,[1]Jan19_Transboundary!$D$1:$E$27,2,FALSE),"")</f>
        <v/>
      </c>
      <c r="G272">
        <f t="shared" si="12"/>
        <v>0.73604999999999998</v>
      </c>
    </row>
    <row r="273" spans="1:7" x14ac:dyDescent="0.25">
      <c r="A273">
        <v>110</v>
      </c>
      <c r="B273" t="s">
        <v>259</v>
      </c>
      <c r="C273" t="s">
        <v>240</v>
      </c>
      <c r="D273" t="str">
        <f t="shared" si="11"/>
        <v>EEZUSA</v>
      </c>
      <c r="E273">
        <v>1537622.953792</v>
      </c>
      <c r="F273">
        <f>IFERROR(VLOOKUP(D273,[1]Jan19_Transboundary!$D$1:$E$27,2,FALSE),"")</f>
        <v>18.332131</v>
      </c>
      <c r="G273">
        <f t="shared" si="12"/>
        <v>1537641.285923</v>
      </c>
    </row>
    <row r="274" spans="1:7" x14ac:dyDescent="0.25">
      <c r="A274">
        <v>280</v>
      </c>
      <c r="B274" t="s">
        <v>260</v>
      </c>
      <c r="C274" t="s">
        <v>240</v>
      </c>
      <c r="D274" t="str">
        <f t="shared" si="11"/>
        <v>LandUSA</v>
      </c>
      <c r="E274">
        <v>98056.310431999998</v>
      </c>
      <c r="F274">
        <f>IFERROR(VLOOKUP(D274,[1]Jan19_Transboundary!$D$1:$E$27,2,FALSE),"")</f>
        <v>56743.664452999998</v>
      </c>
      <c r="G274">
        <f t="shared" si="12"/>
        <v>154799.974885</v>
      </c>
    </row>
    <row r="275" spans="1:7" x14ac:dyDescent="0.25">
      <c r="A275">
        <v>281</v>
      </c>
      <c r="B275" t="s">
        <v>260</v>
      </c>
      <c r="C275" t="s">
        <v>241</v>
      </c>
      <c r="D275" t="str">
        <f t="shared" si="11"/>
        <v>LandUZB</v>
      </c>
      <c r="E275">
        <v>2345.7493420000001</v>
      </c>
      <c r="F275" t="str">
        <f>IFERROR(VLOOKUP(D275,[1]Jan19_Transboundary!$D$1:$E$27,2,FALSE),"")</f>
        <v/>
      </c>
      <c r="G275">
        <f t="shared" si="12"/>
        <v>2345.7493420000001</v>
      </c>
    </row>
    <row r="276" spans="1:7" x14ac:dyDescent="0.25">
      <c r="A276">
        <v>111</v>
      </c>
      <c r="B276" t="s">
        <v>259</v>
      </c>
      <c r="C276" t="s">
        <v>242</v>
      </c>
      <c r="D276" t="str">
        <f t="shared" si="11"/>
        <v>EEZVCT</v>
      </c>
      <c r="E276">
        <v>50.385390000000001</v>
      </c>
      <c r="F276" t="str">
        <f>IFERROR(VLOOKUP(D276,[1]Jan19_Transboundary!$D$1:$E$27,2,FALSE),"")</f>
        <v/>
      </c>
      <c r="G276">
        <f t="shared" si="12"/>
        <v>50.385390000000001</v>
      </c>
    </row>
    <row r="277" spans="1:7" x14ac:dyDescent="0.25">
      <c r="A277">
        <v>282</v>
      </c>
      <c r="B277" t="s">
        <v>260</v>
      </c>
      <c r="C277" t="s">
        <v>242</v>
      </c>
      <c r="D277" t="str">
        <f t="shared" si="11"/>
        <v>LandVCT</v>
      </c>
      <c r="E277">
        <v>49.164009999999998</v>
      </c>
      <c r="F277" t="str">
        <f>IFERROR(VLOOKUP(D277,[1]Jan19_Transboundary!$D$1:$E$27,2,FALSE),"")</f>
        <v/>
      </c>
      <c r="G277">
        <f t="shared" si="12"/>
        <v>49.164009999999998</v>
      </c>
    </row>
    <row r="278" spans="1:7" x14ac:dyDescent="0.25">
      <c r="A278">
        <v>112</v>
      </c>
      <c r="B278" t="s">
        <v>259</v>
      </c>
      <c r="C278" t="s">
        <v>243</v>
      </c>
      <c r="D278" t="str">
        <f t="shared" si="11"/>
        <v>EEZVEN</v>
      </c>
      <c r="E278">
        <v>7759.7116290000004</v>
      </c>
      <c r="F278" t="str">
        <f>IFERROR(VLOOKUP(D278,[1]Jan19_Transboundary!$D$1:$E$27,2,FALSE),"")</f>
        <v/>
      </c>
      <c r="G278">
        <f t="shared" si="12"/>
        <v>7759.7116290000004</v>
      </c>
    </row>
    <row r="279" spans="1:7" x14ac:dyDescent="0.25">
      <c r="A279">
        <v>283</v>
      </c>
      <c r="B279" t="s">
        <v>260</v>
      </c>
      <c r="C279" t="s">
        <v>243</v>
      </c>
      <c r="D279" t="str">
        <f t="shared" si="11"/>
        <v>LandVEN</v>
      </c>
      <c r="E279">
        <v>146352.880584</v>
      </c>
      <c r="F279" t="str">
        <f>IFERROR(VLOOKUP(D279,[1]Jan19_Transboundary!$D$1:$E$27,2,FALSE),"")</f>
        <v/>
      </c>
      <c r="G279">
        <f t="shared" si="12"/>
        <v>146352.880584</v>
      </c>
    </row>
    <row r="280" spans="1:7" x14ac:dyDescent="0.25">
      <c r="A280">
        <v>113</v>
      </c>
      <c r="B280" t="s">
        <v>259</v>
      </c>
      <c r="C280" t="s">
        <v>245</v>
      </c>
      <c r="D280" t="str">
        <f t="shared" si="11"/>
        <v>EEZVIR</v>
      </c>
      <c r="E280">
        <v>20.501215999999999</v>
      </c>
      <c r="F280" t="str">
        <f>IFERROR(VLOOKUP(D280,[1]Jan19_Transboundary!$D$1:$E$27,2,FALSE),"")</f>
        <v/>
      </c>
      <c r="G280">
        <f t="shared" si="12"/>
        <v>20.501215999999999</v>
      </c>
    </row>
    <row r="281" spans="1:7" x14ac:dyDescent="0.25">
      <c r="A281">
        <v>284</v>
      </c>
      <c r="B281" t="s">
        <v>260</v>
      </c>
      <c r="C281" t="s">
        <v>245</v>
      </c>
      <c r="D281" t="str">
        <f t="shared" si="11"/>
        <v>LandVIR</v>
      </c>
      <c r="E281">
        <v>39.564813999999998</v>
      </c>
      <c r="F281" t="str">
        <f>IFERROR(VLOOKUP(D281,[1]Jan19_Transboundary!$D$1:$E$27,2,FALSE),"")</f>
        <v/>
      </c>
      <c r="G281">
        <f t="shared" si="12"/>
        <v>39.564813999999998</v>
      </c>
    </row>
    <row r="282" spans="1:7" x14ac:dyDescent="0.25">
      <c r="A282">
        <v>114</v>
      </c>
      <c r="B282" t="s">
        <v>259</v>
      </c>
      <c r="C282" t="s">
        <v>246</v>
      </c>
      <c r="D282" t="str">
        <f t="shared" si="11"/>
        <v>EEZVNM</v>
      </c>
      <c r="E282">
        <v>716.17541400000005</v>
      </c>
      <c r="F282" t="str">
        <f>IFERROR(VLOOKUP(D282,[1]Jan19_Transboundary!$D$1:$E$27,2,FALSE),"")</f>
        <v/>
      </c>
      <c r="G282">
        <f t="shared" si="12"/>
        <v>716.17541400000005</v>
      </c>
    </row>
    <row r="283" spans="1:7" x14ac:dyDescent="0.25">
      <c r="A283">
        <v>285</v>
      </c>
      <c r="B283" t="s">
        <v>260</v>
      </c>
      <c r="C283" t="s">
        <v>246</v>
      </c>
      <c r="D283" t="str">
        <f t="shared" si="11"/>
        <v>LandVNM</v>
      </c>
      <c r="E283">
        <v>13486.512228</v>
      </c>
      <c r="F283" t="str">
        <f>IFERROR(VLOOKUP(D283,[1]Jan19_Transboundary!$D$1:$E$27,2,FALSE),"")</f>
        <v/>
      </c>
      <c r="G283">
        <f t="shared" si="12"/>
        <v>13486.512228</v>
      </c>
    </row>
    <row r="284" spans="1:7" x14ac:dyDescent="0.25">
      <c r="A284">
        <v>115</v>
      </c>
      <c r="B284" t="s">
        <v>259</v>
      </c>
      <c r="C284" t="s">
        <v>247</v>
      </c>
      <c r="D284" t="str">
        <f t="shared" si="11"/>
        <v>EEZVUT</v>
      </c>
      <c r="E284">
        <v>0.80232700000000001</v>
      </c>
      <c r="F284" t="str">
        <f>IFERROR(VLOOKUP(D284,[1]Jan19_Transboundary!$D$1:$E$27,2,FALSE),"")</f>
        <v/>
      </c>
      <c r="G284">
        <f t="shared" si="12"/>
        <v>0.80232700000000001</v>
      </c>
    </row>
    <row r="285" spans="1:7" x14ac:dyDescent="0.25">
      <c r="A285">
        <v>286</v>
      </c>
      <c r="B285" t="s">
        <v>260</v>
      </c>
      <c r="C285" t="s">
        <v>247</v>
      </c>
      <c r="D285" t="str">
        <f t="shared" si="11"/>
        <v>LandVUT</v>
      </c>
      <c r="E285">
        <v>30.025230000000001</v>
      </c>
      <c r="F285" t="str">
        <f>IFERROR(VLOOKUP(D285,[1]Jan19_Transboundary!$D$1:$E$27,2,FALSE),"")</f>
        <v/>
      </c>
      <c r="G285">
        <f t="shared" si="12"/>
        <v>30.025230000000001</v>
      </c>
    </row>
    <row r="286" spans="1:7" x14ac:dyDescent="0.25">
      <c r="A286">
        <v>116</v>
      </c>
      <c r="B286" t="s">
        <v>259</v>
      </c>
      <c r="C286" t="s">
        <v>250</v>
      </c>
      <c r="D286" t="str">
        <f t="shared" si="11"/>
        <v>EEZYEM</v>
      </c>
      <c r="E286">
        <v>1234.214383</v>
      </c>
      <c r="F286" t="str">
        <f>IFERROR(VLOOKUP(D286,[1]Jan19_Transboundary!$D$1:$E$27,2,FALSE),"")</f>
        <v/>
      </c>
      <c r="G286">
        <f t="shared" si="12"/>
        <v>1234.214383</v>
      </c>
    </row>
    <row r="287" spans="1:7" x14ac:dyDescent="0.25">
      <c r="A287">
        <v>287</v>
      </c>
      <c r="B287" t="s">
        <v>260</v>
      </c>
      <c r="C287" t="s">
        <v>250</v>
      </c>
      <c r="D287" t="str">
        <f t="shared" si="11"/>
        <v>LandYEM</v>
      </c>
      <c r="E287">
        <v>2874.0199640000001</v>
      </c>
      <c r="F287" t="str">
        <f>IFERROR(VLOOKUP(D287,[1]Jan19_Transboundary!$D$1:$E$27,2,FALSE),"")</f>
        <v/>
      </c>
      <c r="G287">
        <f t="shared" si="12"/>
        <v>2874.0199640000001</v>
      </c>
    </row>
    <row r="288" spans="1:7" x14ac:dyDescent="0.25">
      <c r="A288">
        <v>117</v>
      </c>
      <c r="B288" t="s">
        <v>259</v>
      </c>
      <c r="C288" t="s">
        <v>251</v>
      </c>
      <c r="D288" t="str">
        <f t="shared" si="11"/>
        <v>EEZZAF</v>
      </c>
      <c r="E288">
        <v>2817.2194690000001</v>
      </c>
      <c r="F288" t="str">
        <f>IFERROR(VLOOKUP(D288,[1]Jan19_Transboundary!$D$1:$E$27,2,FALSE),"")</f>
        <v/>
      </c>
      <c r="G288">
        <f t="shared" si="12"/>
        <v>2817.2194690000001</v>
      </c>
    </row>
    <row r="289" spans="1:7" x14ac:dyDescent="0.25">
      <c r="A289">
        <v>288</v>
      </c>
      <c r="B289" t="s">
        <v>260</v>
      </c>
      <c r="C289" t="s">
        <v>251</v>
      </c>
      <c r="D289" t="str">
        <f t="shared" si="11"/>
        <v>LandZAF</v>
      </c>
      <c r="E289">
        <v>60319.700417</v>
      </c>
      <c r="F289">
        <f>IFERROR(VLOOKUP(D289,[1]Jan19_Transboundary!$D$1:$E$27,2,FALSE),"")</f>
        <v>1768.5713619999999</v>
      </c>
      <c r="G289">
        <f t="shared" si="12"/>
        <v>62088.271779000002</v>
      </c>
    </row>
    <row r="290" spans="1:7" x14ac:dyDescent="0.25">
      <c r="A290">
        <v>289</v>
      </c>
      <c r="B290" t="s">
        <v>260</v>
      </c>
      <c r="C290" t="s">
        <v>252</v>
      </c>
      <c r="D290" t="str">
        <f t="shared" si="11"/>
        <v>LandZMB</v>
      </c>
      <c r="E290">
        <v>105468.711192</v>
      </c>
      <c r="F290">
        <f>IFERROR(VLOOKUP(D290,[1]Jan19_Transboundary!$D$1:$E$27,2,FALSE),"")</f>
        <v>1.7521659999999999</v>
      </c>
      <c r="G290">
        <f t="shared" si="12"/>
        <v>105470.46335800001</v>
      </c>
    </row>
    <row r="291" spans="1:7" x14ac:dyDescent="0.25">
      <c r="A291">
        <v>290</v>
      </c>
      <c r="B291" t="s">
        <v>260</v>
      </c>
      <c r="C291" t="s">
        <v>253</v>
      </c>
      <c r="D291" t="str">
        <f t="shared" si="11"/>
        <v>LandZWE</v>
      </c>
      <c r="E291">
        <v>24305.718225000001</v>
      </c>
      <c r="F291">
        <f>IFERROR(VLOOKUP(D291,[1]Jan19_Transboundary!$D$1:$E$27,2,FALSE),"")</f>
        <v>42.872073</v>
      </c>
      <c r="G291">
        <f t="shared" si="12"/>
        <v>24348.590297999999</v>
      </c>
    </row>
  </sheetData>
  <autoFilter ref="U1:W1">
    <sortState ref="U2:W174">
      <sortCondition ref="U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Dec18</vt:lpstr>
      <vt:lpstr>Jan19_NonTransboundary</vt:lpstr>
      <vt:lpstr>Jan19_Transboundary</vt:lpstr>
      <vt:lpstr>Jan19_Both_QC</vt:lpstr>
      <vt:lpstr>Jan19</vt:lpstr>
      <vt:lpstr>Jan19_PAME_Final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Carney</dc:creator>
  <cp:lastModifiedBy>Edward Lewis</cp:lastModifiedBy>
  <dcterms:created xsi:type="dcterms:W3CDTF">2018-11-26T16:18:08Z</dcterms:created>
  <dcterms:modified xsi:type="dcterms:W3CDTF">2019-01-18T12:24:16Z</dcterms:modified>
</cp:coreProperties>
</file>