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serv02.giub.unibe.ch\userdata\mmertin\simulations\analysis\python\sed yield\"/>
    </mc:Choice>
  </mc:AlternateContent>
  <bookViews>
    <workbookView xWindow="0" yWindow="0" windowWidth="14790" windowHeight="14040"/>
  </bookViews>
  <sheets>
    <sheet name="test.da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1" l="1"/>
  <c r="E68" i="1"/>
  <c r="E69" i="1"/>
  <c r="E70" i="1"/>
  <c r="E71" i="1"/>
  <c r="E72" i="1"/>
  <c r="E73" i="1"/>
  <c r="E74" i="1"/>
  <c r="E75" i="1"/>
  <c r="E76" i="1"/>
  <c r="E77" i="1"/>
  <c r="E78" i="1"/>
  <c r="E79" i="1"/>
  <c r="E80" i="1"/>
  <c r="E81" i="1"/>
  <c r="E82" i="1"/>
  <c r="E83" i="1"/>
  <c r="E84" i="1"/>
  <c r="E85" i="1"/>
  <c r="F81" i="1" l="1"/>
  <c r="I81" i="1" s="1"/>
  <c r="F62" i="1"/>
  <c r="F72" i="1"/>
  <c r="F71" i="1"/>
  <c r="F70" i="1"/>
  <c r="I70" i="1" s="1"/>
  <c r="F77" i="1"/>
  <c r="I77" i="1" s="1"/>
  <c r="F69" i="1"/>
  <c r="I69" i="1" s="1"/>
  <c r="F84" i="1"/>
  <c r="I84" i="1" s="1"/>
  <c r="F76" i="1"/>
  <c r="I76" i="1" s="1"/>
  <c r="F68" i="1"/>
  <c r="I68" i="1" s="1"/>
  <c r="F73" i="1"/>
  <c r="I73" i="1" s="1"/>
  <c r="F79" i="1"/>
  <c r="F78" i="1"/>
  <c r="I78" i="1" s="1"/>
  <c r="F85" i="1"/>
  <c r="I85" i="1" s="1"/>
  <c r="F83" i="1"/>
  <c r="I83" i="1" s="1"/>
  <c r="F75" i="1"/>
  <c r="I75" i="1" s="1"/>
  <c r="F80" i="1"/>
  <c r="F82" i="1"/>
  <c r="I82" i="1" s="1"/>
  <c r="F74" i="1"/>
  <c r="I74" i="1" s="1"/>
  <c r="I62" i="1"/>
  <c r="H62" i="1"/>
  <c r="H68" i="1"/>
  <c r="H82" i="1"/>
  <c r="H78" i="1"/>
  <c r="E56" i="1"/>
  <c r="E57" i="1"/>
  <c r="E58" i="1"/>
  <c r="E59" i="1"/>
  <c r="E60" i="1"/>
  <c r="E61" i="1"/>
  <c r="E50" i="1"/>
  <c r="E51" i="1"/>
  <c r="E52" i="1"/>
  <c r="E53" i="1"/>
  <c r="E54" i="1"/>
  <c r="E55" i="1"/>
  <c r="E44" i="1"/>
  <c r="E45" i="1"/>
  <c r="E46" i="1"/>
  <c r="E47" i="1"/>
  <c r="E48" i="1"/>
  <c r="E49" i="1"/>
  <c r="E38" i="1"/>
  <c r="E39" i="1"/>
  <c r="E40" i="1"/>
  <c r="E41" i="1"/>
  <c r="E42" i="1"/>
  <c r="E43" i="1"/>
  <c r="E32" i="1"/>
  <c r="E33" i="1"/>
  <c r="E34" i="1"/>
  <c r="E35" i="1"/>
  <c r="E36" i="1"/>
  <c r="E37" i="1"/>
  <c r="E26" i="1"/>
  <c r="E27" i="1"/>
  <c r="E28" i="1"/>
  <c r="E29" i="1"/>
  <c r="E30" i="1"/>
  <c r="E31" i="1"/>
  <c r="E20" i="1"/>
  <c r="E21" i="1"/>
  <c r="E22" i="1"/>
  <c r="E23" i="1"/>
  <c r="E24" i="1"/>
  <c r="E25" i="1"/>
  <c r="E14" i="1"/>
  <c r="E15" i="1"/>
  <c r="E16" i="1"/>
  <c r="E17" i="1"/>
  <c r="E18" i="1"/>
  <c r="E19" i="1"/>
  <c r="E8" i="1"/>
  <c r="E9" i="1"/>
  <c r="E10" i="1"/>
  <c r="E11" i="1"/>
  <c r="E12" i="1"/>
  <c r="E13" i="1"/>
  <c r="E2" i="1"/>
  <c r="F2" i="1" s="1"/>
  <c r="E3" i="1"/>
  <c r="E4" i="1"/>
  <c r="E5" i="1"/>
  <c r="E6" i="1"/>
  <c r="E7" i="1"/>
  <c r="E63" i="1"/>
  <c r="F63" i="1" s="1"/>
  <c r="E64" i="1"/>
  <c r="F64" i="1" s="1"/>
  <c r="E65" i="1"/>
  <c r="F65" i="1" s="1"/>
  <c r="E66" i="1"/>
  <c r="F66" i="1" s="1"/>
  <c r="E67" i="1"/>
  <c r="F67" i="1" s="1"/>
  <c r="K68" i="1" l="1"/>
  <c r="N68" i="1" s="1"/>
  <c r="H73" i="1"/>
  <c r="K80" i="1"/>
  <c r="N80" i="1" s="1"/>
  <c r="H70" i="1"/>
  <c r="H81" i="1"/>
  <c r="H76" i="1"/>
  <c r="H77" i="1"/>
  <c r="H85" i="1"/>
  <c r="J2" i="1"/>
  <c r="F22" i="1"/>
  <c r="I22" i="1" s="1"/>
  <c r="F42" i="1"/>
  <c r="I42" i="1" s="1"/>
  <c r="F50" i="1"/>
  <c r="F17" i="1"/>
  <c r="I17" i="1" s="1"/>
  <c r="I71" i="1"/>
  <c r="H71" i="1"/>
  <c r="F12" i="1"/>
  <c r="I12" i="1" s="1"/>
  <c r="F20" i="1"/>
  <c r="I20" i="1" s="1"/>
  <c r="F40" i="1"/>
  <c r="I40" i="1" s="1"/>
  <c r="F7" i="1"/>
  <c r="I7" i="1" s="1"/>
  <c r="F35" i="1"/>
  <c r="I35" i="1" s="1"/>
  <c r="F6" i="1"/>
  <c r="H6" i="1" s="1"/>
  <c r="F14" i="1"/>
  <c r="I14" i="1" s="1"/>
  <c r="F38" i="1"/>
  <c r="H83" i="1"/>
  <c r="F5" i="1"/>
  <c r="I5" i="1" s="1"/>
  <c r="F9" i="1"/>
  <c r="H9" i="1" s="1"/>
  <c r="F25" i="1"/>
  <c r="I25" i="1" s="1"/>
  <c r="F29" i="1"/>
  <c r="I29" i="1" s="1"/>
  <c r="F33" i="1"/>
  <c r="I33" i="1" s="1"/>
  <c r="F49" i="1"/>
  <c r="I49" i="1" s="1"/>
  <c r="F53" i="1"/>
  <c r="I53" i="1" s="1"/>
  <c r="F57" i="1"/>
  <c r="H57" i="1" s="1"/>
  <c r="H75" i="1"/>
  <c r="F26" i="1"/>
  <c r="I26" i="1" s="1"/>
  <c r="I79" i="1"/>
  <c r="H79" i="1"/>
  <c r="F13" i="1"/>
  <c r="H13" i="1" s="1"/>
  <c r="F37" i="1"/>
  <c r="H37" i="1" s="1"/>
  <c r="F45" i="1"/>
  <c r="I45" i="1" s="1"/>
  <c r="F36" i="1"/>
  <c r="I36" i="1" s="1"/>
  <c r="F60" i="1"/>
  <c r="I60" i="1" s="1"/>
  <c r="F11" i="1"/>
  <c r="H11" i="1" s="1"/>
  <c r="F31" i="1"/>
  <c r="I31" i="1" s="1"/>
  <c r="F55" i="1"/>
  <c r="H55" i="1" s="1"/>
  <c r="F10" i="1"/>
  <c r="H10" i="1" s="1"/>
  <c r="F30" i="1"/>
  <c r="I30" i="1" s="1"/>
  <c r="F54" i="1"/>
  <c r="I54" i="1" s="1"/>
  <c r="F8" i="1"/>
  <c r="H8" i="1" s="1"/>
  <c r="F24" i="1"/>
  <c r="H24" i="1" s="1"/>
  <c r="F28" i="1"/>
  <c r="I28" i="1" s="1"/>
  <c r="F32" i="1"/>
  <c r="I32" i="1" s="1"/>
  <c r="F48" i="1"/>
  <c r="I48" i="1" s="1"/>
  <c r="F52" i="1"/>
  <c r="H52" i="1" s="1"/>
  <c r="F56" i="1"/>
  <c r="H56" i="1" s="1"/>
  <c r="H69" i="1"/>
  <c r="I80" i="1"/>
  <c r="H80" i="1"/>
  <c r="F18" i="1"/>
  <c r="I18" i="1" s="1"/>
  <c r="F46" i="1"/>
  <c r="H46" i="1" s="1"/>
  <c r="F21" i="1"/>
  <c r="H21" i="1" s="1"/>
  <c r="F41" i="1"/>
  <c r="F61" i="1"/>
  <c r="I61" i="1" s="1"/>
  <c r="F16" i="1"/>
  <c r="F44" i="1"/>
  <c r="I44" i="1" s="1"/>
  <c r="F15" i="1"/>
  <c r="I15" i="1" s="1"/>
  <c r="F39" i="1"/>
  <c r="F59" i="1"/>
  <c r="I59" i="1" s="1"/>
  <c r="H74" i="1"/>
  <c r="I72" i="1"/>
  <c r="H72" i="1"/>
  <c r="F34" i="1"/>
  <c r="I34" i="1" s="1"/>
  <c r="F58" i="1"/>
  <c r="H58" i="1" s="1"/>
  <c r="F4" i="1"/>
  <c r="H4" i="1" s="1"/>
  <c r="F3" i="1"/>
  <c r="F19" i="1"/>
  <c r="I19" i="1" s="1"/>
  <c r="F23" i="1"/>
  <c r="H23" i="1" s="1"/>
  <c r="F27" i="1"/>
  <c r="I27" i="1" s="1"/>
  <c r="F43" i="1"/>
  <c r="I43" i="1" s="1"/>
  <c r="F47" i="1"/>
  <c r="I47" i="1" s="1"/>
  <c r="F51" i="1"/>
  <c r="H51" i="1" s="1"/>
  <c r="K74" i="1"/>
  <c r="N74" i="1" s="1"/>
  <c r="H84" i="1"/>
  <c r="I67" i="1"/>
  <c r="H67" i="1"/>
  <c r="I4" i="1"/>
  <c r="I52" i="1"/>
  <c r="I66" i="1"/>
  <c r="H66" i="1"/>
  <c r="I2" i="1"/>
  <c r="H2" i="1"/>
  <c r="I13" i="1"/>
  <c r="H20" i="1"/>
  <c r="H30" i="1"/>
  <c r="I38" i="1"/>
  <c r="H38" i="1"/>
  <c r="I56" i="1"/>
  <c r="I65" i="1"/>
  <c r="H65" i="1"/>
  <c r="I64" i="1"/>
  <c r="H64" i="1"/>
  <c r="H17" i="1"/>
  <c r="I37" i="1"/>
  <c r="I41" i="1"/>
  <c r="H41" i="1"/>
  <c r="K62" i="1"/>
  <c r="N62" i="1" s="1"/>
  <c r="I63" i="1"/>
  <c r="H63" i="1"/>
  <c r="I39" i="1"/>
  <c r="H39" i="1"/>
  <c r="I55" i="1"/>
  <c r="I51" i="1" l="1"/>
  <c r="H47" i="1"/>
  <c r="I57" i="1"/>
  <c r="H34" i="1"/>
  <c r="H36" i="1"/>
  <c r="I8" i="1"/>
  <c r="I6" i="1"/>
  <c r="H53" i="1"/>
  <c r="H61" i="1"/>
  <c r="H14" i="1"/>
  <c r="I58" i="1"/>
  <c r="K50" i="1"/>
  <c r="N50" i="1" s="1"/>
  <c r="I11" i="1"/>
  <c r="H26" i="1"/>
  <c r="H29" i="1"/>
  <c r="H60" i="1"/>
  <c r="I23" i="1"/>
  <c r="H25" i="1"/>
  <c r="H7" i="1"/>
  <c r="H18" i="1"/>
  <c r="H48" i="1"/>
  <c r="H42" i="1"/>
  <c r="K38" i="1"/>
  <c r="N38" i="1" s="1"/>
  <c r="H19" i="1"/>
  <c r="K2" i="1"/>
  <c r="N2" i="1" s="1"/>
  <c r="I46" i="1"/>
  <c r="I21" i="1"/>
  <c r="K56" i="1"/>
  <c r="N56" i="1" s="1"/>
  <c r="H40" i="1"/>
  <c r="H22" i="1"/>
  <c r="H5" i="1"/>
  <c r="H15" i="1"/>
  <c r="K14" i="1"/>
  <c r="N14" i="1" s="1"/>
  <c r="H16" i="1"/>
  <c r="I10" i="1"/>
  <c r="K44" i="1"/>
  <c r="N44" i="1" s="1"/>
  <c r="K20" i="1"/>
  <c r="N20" i="1" s="1"/>
  <c r="H27" i="1"/>
  <c r="H49" i="1"/>
  <c r="K26" i="1"/>
  <c r="N26" i="1" s="1"/>
  <c r="I16" i="1"/>
  <c r="H50" i="1"/>
  <c r="H45" i="1"/>
  <c r="H3" i="1"/>
  <c r="H33" i="1"/>
  <c r="H59" i="1"/>
  <c r="H31" i="1"/>
  <c r="H12" i="1"/>
  <c r="I50" i="1"/>
  <c r="I9" i="1"/>
  <c r="I3" i="1"/>
  <c r="I24" i="1"/>
  <c r="K32" i="1"/>
  <c r="N32" i="1" s="1"/>
  <c r="H43" i="1"/>
  <c r="K8" i="1"/>
  <c r="N8" i="1" s="1"/>
  <c r="H28" i="1"/>
  <c r="H44" i="1"/>
  <c r="H32" i="1"/>
  <c r="H54" i="1"/>
  <c r="H35" i="1"/>
  <c r="M62" i="1"/>
  <c r="M2" i="1"/>
  <c r="L50" i="1"/>
  <c r="M50" i="1"/>
  <c r="L68" i="1"/>
  <c r="M68" i="1"/>
  <c r="L14" i="1"/>
  <c r="M14" i="1"/>
  <c r="L74" i="1"/>
  <c r="M74" i="1"/>
  <c r="L44" i="1"/>
  <c r="M44" i="1"/>
  <c r="L32" i="1"/>
  <c r="M32" i="1"/>
  <c r="L20" i="1"/>
  <c r="M20" i="1"/>
  <c r="L80" i="1"/>
  <c r="M80" i="1"/>
  <c r="L56" i="1"/>
  <c r="M56" i="1"/>
  <c r="L8" i="1"/>
  <c r="M8" i="1"/>
  <c r="L38" i="1"/>
  <c r="M38" i="1"/>
  <c r="L2" i="1"/>
  <c r="L26" i="1"/>
  <c r="M26" i="1"/>
</calcChain>
</file>

<file path=xl/sharedStrings.xml><?xml version="1.0" encoding="utf-8"?>
<sst xmlns="http://schemas.openxmlformats.org/spreadsheetml/2006/main" count="117" uniqueCount="22">
  <si>
    <t>sum Sed</t>
  </si>
  <si>
    <t>diff Sed</t>
  </si>
  <si>
    <t>fill (%)</t>
  </si>
  <si>
    <t>fill (m)</t>
  </si>
  <si>
    <t>2apart</t>
  </si>
  <si>
    <t>2med</t>
  </si>
  <si>
    <t>2close</t>
  </si>
  <si>
    <t>first</t>
  </si>
  <si>
    <t>last</t>
  </si>
  <si>
    <t>middle</t>
  </si>
  <si>
    <t>erosion (m)</t>
  </si>
  <si>
    <t>erosion of top part is substracted from total output because that's the model "spinup part". The volume of this part is calculated by multiplying the erosion by the cell area (15*15). 
The amount of erosion only depends on the flood scenario and not the maintenance scenario,  because in this sections there are no c.d.</t>
  </si>
  <si>
    <t>high</t>
  </si>
  <si>
    <t>low</t>
  </si>
  <si>
    <t>mid</t>
  </si>
  <si>
    <t>mean Sed</t>
  </si>
  <si>
    <t>store (m^3)</t>
  </si>
  <si>
    <t>mean offset</t>
  </si>
  <si>
    <t>Flood scn</t>
  </si>
  <si>
    <t>Maint scn</t>
  </si>
  <si>
    <r>
      <t>store (m</t>
    </r>
    <r>
      <rPr>
        <b/>
        <vertAlign val="superscript"/>
        <sz val="12"/>
        <color theme="1"/>
        <rFont val="Calibri"/>
        <family val="2"/>
        <scheme val="minor"/>
      </rPr>
      <t>3</t>
    </r>
    <r>
      <rPr>
        <b/>
        <sz val="12"/>
        <color theme="1"/>
        <rFont val="Calibri"/>
        <family val="2"/>
        <scheme val="minor"/>
      </rPr>
      <t>)</t>
    </r>
  </si>
  <si>
    <r>
      <t>offset Sed  (m</t>
    </r>
    <r>
      <rPr>
        <b/>
        <vertAlign val="superscript"/>
        <sz val="12"/>
        <color theme="1"/>
        <rFont val="Calibri"/>
        <family val="2"/>
        <scheme val="minor"/>
      </rPr>
      <t>3</t>
    </r>
    <r>
      <rPr>
        <b/>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</si>
</sst>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8"/>
      <color theme="1"/>
      <name val="Calibri"/>
      <family val="2"/>
      <scheme val="minor"/>
    </font>
    <font>
      <b/>
      <sz val="12"/>
      <color theme="1"/>
      <name val="Calibri"/>
      <family val="2"/>
      <scheme val="minor"/>
    </font>
    <font>
      <b/>
      <sz val="12"/>
      <color theme="0" tint="-0.249977111117893"/>
      <name val="Calibri"/>
      <family val="2"/>
      <scheme val="minor"/>
    </font>
    <font>
      <sz val="11"/>
      <color theme="0" tint="-0.249977111117893"/>
      <name val="Calibri"/>
      <family val="2"/>
      <scheme val="minor"/>
    </font>
    <font>
      <b/>
      <vertAlign val="superscript"/>
      <sz val="12"/>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wrapText="1"/>
    </xf>
    <xf numFmtId="0" fontId="2" fillId="0" borderId="0" xfId="0" applyFont="1" applyAlignment="1">
      <alignment vertical="center"/>
    </xf>
    <xf numFmtId="0" fontId="2" fillId="0" borderId="0" xfId="0" applyNumberFormat="1" applyFont="1" applyAlignment="1">
      <alignment vertical="center"/>
    </xf>
    <xf numFmtId="0" fontId="3" fillId="0" borderId="0" xfId="0" applyFont="1" applyAlignment="1">
      <alignment vertical="center"/>
    </xf>
    <xf numFmtId="0" fontId="0" fillId="2" borderId="0" xfId="0" applyFill="1"/>
    <xf numFmtId="0" fontId="0" fillId="2" borderId="0" xfId="0" applyNumberFormat="1" applyFill="1"/>
    <xf numFmtId="0" fontId="4" fillId="2" borderId="0" xfId="0" applyFont="1" applyFill="1"/>
    <xf numFmtId="0" fontId="0" fillId="3" borderId="0" xfId="0" applyFill="1"/>
    <xf numFmtId="0" fontId="0" fillId="3" borderId="0" xfId="0" applyNumberFormat="1" applyFill="1"/>
    <xf numFmtId="0" fontId="4" fillId="3" borderId="0" xfId="0" applyFont="1" applyFill="1"/>
    <xf numFmtId="1" fontId="0" fillId="3" borderId="0" xfId="0" applyNumberFormat="1" applyFill="1"/>
    <xf numFmtId="1" fontId="0" fillId="2" borderId="0" xfId="0" applyNumberFormat="1" applyFill="1"/>
    <xf numFmtId="0" fontId="0" fillId="3" borderId="0" xfId="0" applyFont="1" applyFill="1"/>
    <xf numFmtId="0" fontId="0" fillId="2" borderId="0" xfId="0" applyFont="1" applyFill="1"/>
    <xf numFmtId="0" fontId="0" fillId="0" borderId="0" xfId="0" applyFont="1"/>
    <xf numFmtId="0" fontId="0" fillId="3" borderId="0" xfId="0" applyNumberFormat="1" applyFont="1" applyFill="1"/>
    <xf numFmtId="2" fontId="0" fillId="3" borderId="0" xfId="0" applyNumberFormat="1" applyFill="1"/>
    <xf numFmtId="2" fontId="0" fillId="2" borderId="0" xfId="0" applyNumberFormat="1" applyFill="1"/>
    <xf numFmtId="0" fontId="0" fillId="0" borderId="0" xfId="0" applyFill="1"/>
    <xf numFmtId="0" fontId="2" fillId="4" borderId="0" xfId="0" applyFont="1" applyFill="1" applyAlignment="1">
      <alignment vertical="center"/>
    </xf>
    <xf numFmtId="1" fontId="0" fillId="4" borderId="0" xfId="0" applyNumberFormat="1" applyFill="1"/>
    <xf numFmtId="0" fontId="0" fillId="4" borderId="0" xfId="0" applyNumberFormat="1" applyFill="1"/>
    <xf numFmtId="0" fontId="0" fillId="0" borderId="0" xfId="0" applyNumberFormat="1" applyFill="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590549</xdr:colOff>
      <xdr:row>1</xdr:row>
      <xdr:rowOff>33058</xdr:rowOff>
    </xdr:from>
    <xdr:to>
      <xdr:col>16</xdr:col>
      <xdr:colOff>22412</xdr:colOff>
      <xdr:row>36</xdr:row>
      <xdr:rowOff>40610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0873" y="324411"/>
          <a:ext cx="8161245" cy="66750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tabSelected="1" topLeftCell="A52" zoomScaleNormal="100" workbookViewId="0">
      <selection activeCell="C77" sqref="C77"/>
    </sheetView>
  </sheetViews>
  <sheetFormatPr defaultRowHeight="15" x14ac:dyDescent="0.25"/>
  <cols>
    <col min="1" max="1" width="10.5703125" bestFit="1" customWidth="1"/>
    <col min="2" max="2" width="10.85546875" style="23" bestFit="1" customWidth="1"/>
    <col min="3" max="3" width="9.5703125" style="19" bestFit="1" customWidth="1"/>
    <col min="4" max="4" width="12.140625" style="24" bestFit="1" customWidth="1"/>
    <col min="5" max="5" width="16.28515625" style="19" bestFit="1" customWidth="1"/>
    <col min="6" max="6" width="8.42578125" style="19" bestFit="1" customWidth="1"/>
    <col min="7" max="7" width="10.85546875" style="19" bestFit="1" customWidth="1"/>
    <col min="8" max="8" width="7.140625" style="15" bestFit="1" customWidth="1"/>
    <col min="9" max="9" width="9.5703125" bestFit="1" customWidth="1"/>
    <col min="10" max="10" width="12.85546875" customWidth="1"/>
    <col min="11" max="11" width="10.85546875" bestFit="1" customWidth="1"/>
    <col min="12" max="12" width="12.42578125" style="15" bestFit="1" customWidth="1"/>
    <col min="13" max="13" width="7.140625" bestFit="1" customWidth="1"/>
    <col min="14" max="14" width="7.28515625" bestFit="1" customWidth="1"/>
    <col min="16" max="16" width="121.85546875" customWidth="1"/>
    <col min="17" max="26" width="9.28515625" customWidth="1"/>
  </cols>
  <sheetData>
    <row r="1" spans="1:16" s="19" customFormat="1" ht="22.5" customHeight="1" x14ac:dyDescent="0.25">
      <c r="A1" s="2" t="s">
        <v>18</v>
      </c>
      <c r="B1" s="3" t="s">
        <v>19</v>
      </c>
      <c r="C1" s="20" t="s">
        <v>0</v>
      </c>
      <c r="D1" s="4" t="s">
        <v>10</v>
      </c>
      <c r="E1" s="2" t="s">
        <v>21</v>
      </c>
      <c r="F1" s="20" t="s">
        <v>1</v>
      </c>
      <c r="G1" s="2" t="s">
        <v>20</v>
      </c>
      <c r="H1" s="2" t="s">
        <v>2</v>
      </c>
      <c r="I1" s="2" t="s">
        <v>3</v>
      </c>
      <c r="J1" s="2" t="s">
        <v>17</v>
      </c>
      <c r="K1" s="2" t="s">
        <v>15</v>
      </c>
      <c r="L1" s="2" t="s">
        <v>16</v>
      </c>
      <c r="M1" s="2" t="s">
        <v>2</v>
      </c>
      <c r="N1" s="2" t="s">
        <v>3</v>
      </c>
      <c r="O1"/>
      <c r="P1" s="1" t="s">
        <v>11</v>
      </c>
    </row>
    <row r="2" spans="1:16" s="19" customFormat="1" x14ac:dyDescent="0.25">
      <c r="A2" s="8" t="s">
        <v>4</v>
      </c>
      <c r="B2" s="9">
        <v>0</v>
      </c>
      <c r="C2" s="21">
        <v>639031.68691450404</v>
      </c>
      <c r="D2" s="10">
        <v>802</v>
      </c>
      <c r="E2" s="8">
        <f t="shared" ref="E2:E33" si="0">D2*15*15</f>
        <v>180450</v>
      </c>
      <c r="F2" s="21">
        <f>C2-E2</f>
        <v>458581.68691450404</v>
      </c>
      <c r="G2" s="11">
        <v>641591</v>
      </c>
      <c r="H2" s="13">
        <f t="shared" ref="H2:H33" si="1">F2/G2*100</f>
        <v>71.475704446369122</v>
      </c>
      <c r="I2" s="17">
        <f t="shared" ref="I2:I33" si="2">(F2/(43313*2*2))</f>
        <v>2.6469055878979986</v>
      </c>
      <c r="J2" s="16">
        <f>AVERAGE(E2:E7)</f>
        <v>174375</v>
      </c>
      <c r="K2" s="11">
        <f>AVERAGE(F2:F7)</f>
        <v>426707.45183891879</v>
      </c>
      <c r="L2" s="13">
        <f ca="1">$L$2</f>
        <v>641591</v>
      </c>
      <c r="M2" s="17">
        <f ca="1">K2/L2*100</f>
        <v>66.507705351059911</v>
      </c>
      <c r="N2" s="17">
        <f>(K2/(43313*2*2))</f>
        <v>2.4629294428861934</v>
      </c>
      <c r="O2" s="8"/>
      <c r="P2" s="8"/>
    </row>
    <row r="3" spans="1:16" s="19" customFormat="1" x14ac:dyDescent="0.25">
      <c r="A3" s="8" t="s">
        <v>5</v>
      </c>
      <c r="B3" s="9">
        <v>0</v>
      </c>
      <c r="C3" s="21">
        <v>640230.67883767502</v>
      </c>
      <c r="D3" s="10">
        <v>798</v>
      </c>
      <c r="E3" s="8">
        <f t="shared" si="0"/>
        <v>179550</v>
      </c>
      <c r="F3" s="22">
        <f t="shared" ref="F3:F33" si="3">C3-E3</f>
        <v>460680.67883767502</v>
      </c>
      <c r="G3" s="11">
        <v>641591</v>
      </c>
      <c r="H3" s="13">
        <f t="shared" si="1"/>
        <v>71.80285864946282</v>
      </c>
      <c r="I3" s="17">
        <f t="shared" si="2"/>
        <v>2.6590208415353072</v>
      </c>
      <c r="J3" s="9"/>
      <c r="K3" s="11"/>
      <c r="L3" s="13"/>
      <c r="M3" s="17"/>
      <c r="N3" s="17"/>
      <c r="O3" s="8"/>
      <c r="P3" s="8"/>
    </row>
    <row r="4" spans="1:16" s="19" customFormat="1" x14ac:dyDescent="0.25">
      <c r="A4" s="8" t="s">
        <v>6</v>
      </c>
      <c r="B4" s="9">
        <v>0</v>
      </c>
      <c r="C4" s="21">
        <v>619170.13140120194</v>
      </c>
      <c r="D4" s="10">
        <v>875</v>
      </c>
      <c r="E4" s="8">
        <f t="shared" si="0"/>
        <v>196875</v>
      </c>
      <c r="F4" s="22">
        <f t="shared" si="3"/>
        <v>422295.13140120194</v>
      </c>
      <c r="G4" s="11">
        <v>641591</v>
      </c>
      <c r="H4" s="13">
        <f t="shared" si="1"/>
        <v>65.819989900295042</v>
      </c>
      <c r="I4" s="17">
        <f t="shared" si="2"/>
        <v>2.4374617978505411</v>
      </c>
      <c r="J4" s="9"/>
      <c r="K4" s="11"/>
      <c r="L4" s="13"/>
      <c r="M4" s="17"/>
      <c r="N4" s="17"/>
      <c r="O4" s="8"/>
      <c r="P4" s="8"/>
    </row>
    <row r="5" spans="1:16" s="19" customFormat="1" x14ac:dyDescent="0.25">
      <c r="A5" s="8" t="s">
        <v>7</v>
      </c>
      <c r="B5" s="9">
        <v>0</v>
      </c>
      <c r="C5" s="21">
        <v>611379.827373554</v>
      </c>
      <c r="D5" s="10">
        <v>851</v>
      </c>
      <c r="E5" s="8">
        <f t="shared" si="0"/>
        <v>191475</v>
      </c>
      <c r="F5" s="22">
        <f t="shared" si="3"/>
        <v>419904.827373554</v>
      </c>
      <c r="G5" s="11">
        <v>641591</v>
      </c>
      <c r="H5" s="13">
        <f t="shared" si="1"/>
        <v>65.447431053982058</v>
      </c>
      <c r="I5" s="17">
        <f t="shared" si="2"/>
        <v>2.4236651084752499</v>
      </c>
      <c r="J5" s="9"/>
      <c r="K5" s="11"/>
      <c r="L5" s="13"/>
      <c r="M5" s="17"/>
      <c r="N5" s="17"/>
      <c r="O5" s="8"/>
      <c r="P5" s="8"/>
    </row>
    <row r="6" spans="1:16" s="19" customFormat="1" x14ac:dyDescent="0.25">
      <c r="A6" s="8" t="s">
        <v>9</v>
      </c>
      <c r="B6" s="9">
        <v>0</v>
      </c>
      <c r="C6" s="21">
        <v>584110.40679454897</v>
      </c>
      <c r="D6" s="10">
        <v>641</v>
      </c>
      <c r="E6" s="8">
        <f t="shared" si="0"/>
        <v>144225</v>
      </c>
      <c r="F6" s="22">
        <f t="shared" si="3"/>
        <v>439885.40679454897</v>
      </c>
      <c r="G6" s="11">
        <v>641591</v>
      </c>
      <c r="H6" s="13">
        <f t="shared" si="1"/>
        <v>68.561654822862067</v>
      </c>
      <c r="I6" s="17">
        <f t="shared" si="2"/>
        <v>2.5389917968886304</v>
      </c>
      <c r="J6" s="9"/>
      <c r="K6" s="11"/>
      <c r="L6" s="13"/>
      <c r="M6" s="17"/>
      <c r="N6" s="17"/>
      <c r="O6" s="8"/>
      <c r="P6" s="8"/>
    </row>
    <row r="7" spans="1:16" s="19" customFormat="1" x14ac:dyDescent="0.25">
      <c r="A7" s="8" t="s">
        <v>8</v>
      </c>
      <c r="B7" s="9">
        <v>0</v>
      </c>
      <c r="C7" s="21">
        <v>512571.97971202899</v>
      </c>
      <c r="D7" s="10">
        <v>683</v>
      </c>
      <c r="E7" s="8">
        <f t="shared" si="0"/>
        <v>153675</v>
      </c>
      <c r="F7" s="22">
        <f t="shared" si="3"/>
        <v>358896.97971202899</v>
      </c>
      <c r="G7" s="11">
        <v>641591</v>
      </c>
      <c r="H7" s="13">
        <f t="shared" si="1"/>
        <v>55.938593233388403</v>
      </c>
      <c r="I7" s="17">
        <f t="shared" si="2"/>
        <v>2.0715315246694352</v>
      </c>
      <c r="J7" s="9"/>
      <c r="K7" s="11"/>
      <c r="L7" s="13"/>
      <c r="M7" s="17"/>
      <c r="N7" s="17"/>
      <c r="O7" s="8"/>
      <c r="P7" s="8"/>
    </row>
    <row r="8" spans="1:16" s="19" customFormat="1" x14ac:dyDescent="0.25">
      <c r="A8" s="5" t="s">
        <v>4</v>
      </c>
      <c r="B8" s="6">
        <v>10</v>
      </c>
      <c r="C8" s="21">
        <v>550271.33935282205</v>
      </c>
      <c r="D8" s="7">
        <v>802</v>
      </c>
      <c r="E8" s="5">
        <f t="shared" si="0"/>
        <v>180450</v>
      </c>
      <c r="F8" s="22">
        <f t="shared" si="3"/>
        <v>369821.33935282205</v>
      </c>
      <c r="G8" s="12">
        <v>641591</v>
      </c>
      <c r="H8" s="14">
        <f t="shared" si="1"/>
        <v>57.641291625478232</v>
      </c>
      <c r="I8" s="18">
        <f t="shared" si="2"/>
        <v>2.1345862636669248</v>
      </c>
      <c r="J8" s="5"/>
      <c r="K8" s="12">
        <f>AVERAGE(F8:F13)</f>
        <v>365864.90874684817</v>
      </c>
      <c r="L8" s="14">
        <f ca="1">$L$2</f>
        <v>641591</v>
      </c>
      <c r="M8" s="18">
        <f ca="1">K8/L8*100</f>
        <v>57.024632319787557</v>
      </c>
      <c r="N8" s="18">
        <f>(K8/(43313*2*2))</f>
        <v>2.111749986994945</v>
      </c>
      <c r="O8" s="5"/>
      <c r="P8" s="5"/>
    </row>
    <row r="9" spans="1:16" s="19" customFormat="1" x14ac:dyDescent="0.25">
      <c r="A9" s="5" t="s">
        <v>5</v>
      </c>
      <c r="B9" s="6">
        <v>10</v>
      </c>
      <c r="C9" s="21">
        <v>604204.60805554804</v>
      </c>
      <c r="D9" s="7">
        <v>798</v>
      </c>
      <c r="E9" s="5">
        <f t="shared" si="0"/>
        <v>179550</v>
      </c>
      <c r="F9" s="22">
        <f t="shared" si="3"/>
        <v>424654.60805554804</v>
      </c>
      <c r="G9" s="12">
        <v>641591</v>
      </c>
      <c r="H9" s="14">
        <f t="shared" si="1"/>
        <v>66.187743914043068</v>
      </c>
      <c r="I9" s="18">
        <f t="shared" si="2"/>
        <v>2.4510805535032674</v>
      </c>
      <c r="J9" s="5"/>
      <c r="K9" s="12"/>
      <c r="L9" s="14"/>
      <c r="M9" s="18"/>
      <c r="N9" s="18"/>
      <c r="O9" s="5"/>
      <c r="P9" s="5"/>
    </row>
    <row r="10" spans="1:16" s="19" customFormat="1" x14ac:dyDescent="0.25">
      <c r="A10" s="5" t="s">
        <v>6</v>
      </c>
      <c r="B10" s="6">
        <v>10</v>
      </c>
      <c r="C10" s="21">
        <v>588585.07154754899</v>
      </c>
      <c r="D10" s="7">
        <v>875</v>
      </c>
      <c r="E10" s="5">
        <f t="shared" si="0"/>
        <v>196875</v>
      </c>
      <c r="F10" s="22">
        <f t="shared" si="3"/>
        <v>391710.07154754899</v>
      </c>
      <c r="G10" s="12">
        <v>641591</v>
      </c>
      <c r="H10" s="14">
        <f t="shared" si="1"/>
        <v>61.052924923751895</v>
      </c>
      <c r="I10" s="18">
        <f t="shared" si="2"/>
        <v>2.2609266937613937</v>
      </c>
      <c r="J10" s="5"/>
      <c r="K10" s="12"/>
      <c r="L10" s="14"/>
      <c r="M10" s="18"/>
      <c r="N10" s="18"/>
      <c r="O10" s="5"/>
      <c r="P10" s="5"/>
    </row>
    <row r="11" spans="1:16" s="19" customFormat="1" x14ac:dyDescent="0.25">
      <c r="A11" s="5" t="s">
        <v>7</v>
      </c>
      <c r="B11" s="6">
        <v>10</v>
      </c>
      <c r="C11" s="21">
        <v>517052.33311808301</v>
      </c>
      <c r="D11" s="7">
        <v>851</v>
      </c>
      <c r="E11" s="5">
        <f t="shared" si="0"/>
        <v>191475</v>
      </c>
      <c r="F11" s="22">
        <f t="shared" si="3"/>
        <v>325577.33311808301</v>
      </c>
      <c r="G11" s="12">
        <v>641591</v>
      </c>
      <c r="H11" s="14">
        <f t="shared" si="1"/>
        <v>50.745308634018095</v>
      </c>
      <c r="I11" s="18">
        <f t="shared" si="2"/>
        <v>1.8792125523404233</v>
      </c>
      <c r="J11" s="5"/>
      <c r="K11" s="12"/>
      <c r="L11" s="14"/>
      <c r="M11" s="18"/>
      <c r="N11" s="18"/>
      <c r="O11" s="5"/>
      <c r="P11" s="5"/>
    </row>
    <row r="12" spans="1:16" s="19" customFormat="1" x14ac:dyDescent="0.25">
      <c r="A12" s="5" t="s">
        <v>9</v>
      </c>
      <c r="B12" s="6">
        <v>10</v>
      </c>
      <c r="C12" s="21">
        <v>491585.42082977103</v>
      </c>
      <c r="D12" s="7">
        <v>641</v>
      </c>
      <c r="E12" s="5">
        <f t="shared" si="0"/>
        <v>144225</v>
      </c>
      <c r="F12" s="22">
        <f t="shared" si="3"/>
        <v>347360.42082977103</v>
      </c>
      <c r="G12" s="12">
        <v>641591</v>
      </c>
      <c r="H12" s="14">
        <f t="shared" si="1"/>
        <v>54.14047591530602</v>
      </c>
      <c r="I12" s="18">
        <f t="shared" si="2"/>
        <v>2.0049432089082435</v>
      </c>
      <c r="J12" s="5"/>
      <c r="K12" s="12"/>
      <c r="L12" s="14"/>
      <c r="M12" s="18"/>
      <c r="N12" s="18"/>
      <c r="O12" s="5"/>
      <c r="P12" s="5"/>
    </row>
    <row r="13" spans="1:16" s="19" customFormat="1" x14ac:dyDescent="0.25">
      <c r="A13" s="5" t="s">
        <v>8</v>
      </c>
      <c r="B13" s="6">
        <v>10</v>
      </c>
      <c r="C13" s="21">
        <v>489740.67957731598</v>
      </c>
      <c r="D13" s="7">
        <v>683</v>
      </c>
      <c r="E13" s="5">
        <f t="shared" si="0"/>
        <v>153675</v>
      </c>
      <c r="F13" s="22">
        <f t="shared" si="3"/>
        <v>336065.67957731598</v>
      </c>
      <c r="G13" s="12">
        <v>641591</v>
      </c>
      <c r="H13" s="14">
        <f t="shared" si="1"/>
        <v>52.380048906128039</v>
      </c>
      <c r="I13" s="18">
        <f t="shared" si="2"/>
        <v>1.9397506497894166</v>
      </c>
      <c r="J13" s="5"/>
      <c r="K13" s="12"/>
      <c r="L13" s="14"/>
      <c r="M13" s="18"/>
      <c r="N13" s="18"/>
      <c r="O13" s="5"/>
      <c r="P13" s="5"/>
    </row>
    <row r="14" spans="1:16" s="19" customFormat="1" x14ac:dyDescent="0.25">
      <c r="A14" s="8" t="s">
        <v>4</v>
      </c>
      <c r="B14" s="9">
        <v>20</v>
      </c>
      <c r="C14" s="21">
        <v>516007.43096774002</v>
      </c>
      <c r="D14" s="10">
        <v>802</v>
      </c>
      <c r="E14" s="8">
        <f t="shared" si="0"/>
        <v>180450</v>
      </c>
      <c r="F14" s="22">
        <f t="shared" si="3"/>
        <v>335557.43096774002</v>
      </c>
      <c r="G14" s="11">
        <v>641591</v>
      </c>
      <c r="H14" s="13">
        <f t="shared" si="1"/>
        <v>52.300831989186257</v>
      </c>
      <c r="I14" s="17">
        <f t="shared" si="2"/>
        <v>1.9368170697466121</v>
      </c>
      <c r="J14" s="9"/>
      <c r="K14" s="11">
        <f>AVERAGE(F14:F19)</f>
        <v>313709.62331349449</v>
      </c>
      <c r="L14" s="13">
        <f ca="1">$L$2</f>
        <v>641591</v>
      </c>
      <c r="M14" s="17">
        <f ca="1">K14/L14*100</f>
        <v>48.895577293555313</v>
      </c>
      <c r="N14" s="17">
        <f>(K14/(43313*2*2))</f>
        <v>1.8107128536091617</v>
      </c>
      <c r="O14" s="8"/>
      <c r="P14" s="8"/>
    </row>
    <row r="15" spans="1:16" s="19" customFormat="1" x14ac:dyDescent="0.25">
      <c r="A15" s="8" t="s">
        <v>5</v>
      </c>
      <c r="B15" s="9">
        <v>20</v>
      </c>
      <c r="C15" s="21">
        <v>519060.52138601802</v>
      </c>
      <c r="D15" s="10">
        <v>798</v>
      </c>
      <c r="E15" s="8">
        <f t="shared" si="0"/>
        <v>179550</v>
      </c>
      <c r="F15" s="22">
        <f t="shared" si="3"/>
        <v>339510.52138601802</v>
      </c>
      <c r="G15" s="11">
        <v>641591</v>
      </c>
      <c r="H15" s="13">
        <f t="shared" si="1"/>
        <v>52.916970684753686</v>
      </c>
      <c r="I15" s="17">
        <f t="shared" si="2"/>
        <v>1.9596340670584929</v>
      </c>
      <c r="J15" s="9"/>
      <c r="K15" s="11"/>
      <c r="L15" s="13"/>
      <c r="M15" s="17"/>
      <c r="N15" s="17"/>
      <c r="O15" s="8"/>
      <c r="P15" s="8"/>
    </row>
    <row r="16" spans="1:16" s="19" customFormat="1" x14ac:dyDescent="0.25">
      <c r="A16" s="8" t="s">
        <v>6</v>
      </c>
      <c r="B16" s="9">
        <v>20</v>
      </c>
      <c r="C16" s="21">
        <v>497401.402007528</v>
      </c>
      <c r="D16" s="10">
        <v>875</v>
      </c>
      <c r="E16" s="8">
        <f t="shared" si="0"/>
        <v>196875</v>
      </c>
      <c r="F16" s="22">
        <f t="shared" si="3"/>
        <v>300526.402007528</v>
      </c>
      <c r="G16" s="11">
        <v>641591</v>
      </c>
      <c r="H16" s="13">
        <f t="shared" si="1"/>
        <v>46.840806995037028</v>
      </c>
      <c r="I16" s="17">
        <f t="shared" si="2"/>
        <v>1.7346201025530903</v>
      </c>
      <c r="J16" s="9"/>
      <c r="K16" s="11"/>
      <c r="L16" s="13"/>
      <c r="M16" s="17"/>
      <c r="N16" s="17"/>
      <c r="O16" s="8"/>
      <c r="P16" s="8"/>
    </row>
    <row r="17" spans="1:16" s="19" customFormat="1" x14ac:dyDescent="0.25">
      <c r="A17" s="8" t="s">
        <v>7</v>
      </c>
      <c r="B17" s="9">
        <v>20</v>
      </c>
      <c r="C17" s="21">
        <v>464355.91086157598</v>
      </c>
      <c r="D17" s="10">
        <v>851</v>
      </c>
      <c r="E17" s="8">
        <f t="shared" si="0"/>
        <v>191475</v>
      </c>
      <c r="F17" s="22">
        <f t="shared" si="3"/>
        <v>272880.91086157598</v>
      </c>
      <c r="G17" s="11">
        <v>641591</v>
      </c>
      <c r="H17" s="13">
        <f t="shared" si="1"/>
        <v>42.531910650488548</v>
      </c>
      <c r="I17" s="17">
        <f t="shared" si="2"/>
        <v>1.5750520101446215</v>
      </c>
      <c r="J17" s="9"/>
      <c r="K17" s="11"/>
      <c r="L17" s="13"/>
      <c r="M17" s="17"/>
      <c r="N17" s="17"/>
      <c r="O17" s="8"/>
      <c r="P17" s="8"/>
    </row>
    <row r="18" spans="1:16" s="19" customFormat="1" x14ac:dyDescent="0.25">
      <c r="A18" s="8" t="s">
        <v>9</v>
      </c>
      <c r="B18" s="9">
        <v>20</v>
      </c>
      <c r="C18" s="21">
        <v>471506.33263187</v>
      </c>
      <c r="D18" s="10">
        <v>641</v>
      </c>
      <c r="E18" s="8">
        <f t="shared" si="0"/>
        <v>144225</v>
      </c>
      <c r="F18" s="22">
        <f t="shared" si="3"/>
        <v>327281.33263187</v>
      </c>
      <c r="G18" s="11">
        <v>641591</v>
      </c>
      <c r="H18" s="13">
        <f t="shared" si="1"/>
        <v>51.010898318690565</v>
      </c>
      <c r="I18" s="17">
        <f t="shared" si="2"/>
        <v>1.8890479338297392</v>
      </c>
      <c r="J18" s="9"/>
      <c r="K18" s="11"/>
      <c r="L18" s="13"/>
      <c r="M18" s="17"/>
      <c r="N18" s="17"/>
      <c r="O18" s="8"/>
      <c r="P18" s="8"/>
    </row>
    <row r="19" spans="1:16" s="19" customFormat="1" x14ac:dyDescent="0.25">
      <c r="A19" s="8" t="s">
        <v>8</v>
      </c>
      <c r="B19" s="9">
        <v>20</v>
      </c>
      <c r="C19" s="21">
        <v>460176.142026235</v>
      </c>
      <c r="D19" s="10">
        <v>683</v>
      </c>
      <c r="E19" s="8">
        <f t="shared" si="0"/>
        <v>153675</v>
      </c>
      <c r="F19" s="22">
        <f t="shared" si="3"/>
        <v>306501.142026235</v>
      </c>
      <c r="G19" s="11">
        <v>641591</v>
      </c>
      <c r="H19" s="13">
        <f t="shared" si="1"/>
        <v>47.772045123175822</v>
      </c>
      <c r="I19" s="17">
        <f t="shared" si="2"/>
        <v>1.7691059383224148</v>
      </c>
      <c r="J19" s="9"/>
      <c r="K19" s="11"/>
      <c r="L19" s="13"/>
      <c r="M19" s="17"/>
      <c r="N19" s="17"/>
      <c r="O19" s="8"/>
      <c r="P19" s="8"/>
    </row>
    <row r="20" spans="1:16" s="19" customFormat="1" x14ac:dyDescent="0.25">
      <c r="A20" s="5" t="s">
        <v>4</v>
      </c>
      <c r="B20" s="6">
        <v>30</v>
      </c>
      <c r="C20" s="21">
        <v>502471.195213756</v>
      </c>
      <c r="D20" s="7">
        <v>802</v>
      </c>
      <c r="E20" s="5">
        <f t="shared" si="0"/>
        <v>180450</v>
      </c>
      <c r="F20" s="22">
        <f t="shared" si="3"/>
        <v>322021.195213756</v>
      </c>
      <c r="G20" s="12">
        <v>641591</v>
      </c>
      <c r="H20" s="14">
        <f t="shared" si="1"/>
        <v>50.191039963739513</v>
      </c>
      <c r="I20" s="18">
        <f t="shared" si="2"/>
        <v>1.8586867407808048</v>
      </c>
      <c r="J20" s="5"/>
      <c r="K20" s="12">
        <f>AVERAGE(F20:F25)</f>
        <v>307825.1954970982</v>
      </c>
      <c r="L20" s="14">
        <f ca="1">$L$2</f>
        <v>641591</v>
      </c>
      <c r="M20" s="18">
        <f ca="1">K20/L20*100</f>
        <v>47.978415454253287</v>
      </c>
      <c r="N20" s="18">
        <f>(K20/(43313*2*2))</f>
        <v>1.7767482943752348</v>
      </c>
      <c r="O20" s="5"/>
      <c r="P20" s="5"/>
    </row>
    <row r="21" spans="1:16" s="19" customFormat="1" x14ac:dyDescent="0.25">
      <c r="A21" s="5" t="s">
        <v>5</v>
      </c>
      <c r="B21" s="6">
        <v>30</v>
      </c>
      <c r="C21" s="21">
        <v>501536.14152462402</v>
      </c>
      <c r="D21" s="7">
        <v>798</v>
      </c>
      <c r="E21" s="5">
        <f t="shared" si="0"/>
        <v>179550</v>
      </c>
      <c r="F21" s="22">
        <f t="shared" si="3"/>
        <v>321986.14152462402</v>
      </c>
      <c r="G21" s="12">
        <v>641591</v>
      </c>
      <c r="H21" s="14">
        <f t="shared" si="1"/>
        <v>50.185576406873544</v>
      </c>
      <c r="I21" s="18">
        <f t="shared" si="2"/>
        <v>1.858484413020479</v>
      </c>
      <c r="J21" s="5"/>
      <c r="K21" s="12"/>
      <c r="L21" s="14"/>
      <c r="M21" s="18"/>
      <c r="N21" s="18"/>
      <c r="O21" s="5"/>
      <c r="P21" s="5"/>
    </row>
    <row r="22" spans="1:16" s="19" customFormat="1" x14ac:dyDescent="0.25">
      <c r="A22" s="5" t="s">
        <v>6</v>
      </c>
      <c r="B22" s="6">
        <v>30</v>
      </c>
      <c r="C22" s="21">
        <v>504151.76063616702</v>
      </c>
      <c r="D22" s="7">
        <v>875</v>
      </c>
      <c r="E22" s="5">
        <f t="shared" si="0"/>
        <v>196875</v>
      </c>
      <c r="F22" s="22">
        <f t="shared" si="3"/>
        <v>307276.76063616702</v>
      </c>
      <c r="G22" s="12">
        <v>641591</v>
      </c>
      <c r="H22" s="14">
        <f t="shared" si="1"/>
        <v>47.892935006283913</v>
      </c>
      <c r="I22" s="18">
        <f t="shared" si="2"/>
        <v>1.7735827617353164</v>
      </c>
      <c r="J22" s="5"/>
      <c r="K22" s="12"/>
      <c r="L22" s="14"/>
      <c r="M22" s="18"/>
      <c r="N22" s="18"/>
      <c r="O22" s="5"/>
      <c r="P22" s="5"/>
    </row>
    <row r="23" spans="1:16" s="19" customFormat="1" x14ac:dyDescent="0.25">
      <c r="A23" s="5" t="s">
        <v>7</v>
      </c>
      <c r="B23" s="6">
        <v>30</v>
      </c>
      <c r="C23" s="21">
        <v>494316.03474433301</v>
      </c>
      <c r="D23" s="7">
        <v>851</v>
      </c>
      <c r="E23" s="5">
        <f t="shared" si="0"/>
        <v>191475</v>
      </c>
      <c r="F23" s="22">
        <f t="shared" si="3"/>
        <v>302841.03474433301</v>
      </c>
      <c r="G23" s="12">
        <v>641591</v>
      </c>
      <c r="H23" s="14">
        <f t="shared" si="1"/>
        <v>47.201571522096316</v>
      </c>
      <c r="I23" s="18">
        <f t="shared" si="2"/>
        <v>1.7479800218429398</v>
      </c>
      <c r="J23" s="5"/>
      <c r="K23" s="12"/>
      <c r="L23" s="14"/>
      <c r="M23" s="18"/>
      <c r="N23" s="18"/>
      <c r="O23" s="5"/>
      <c r="P23" s="5"/>
    </row>
    <row r="24" spans="1:16" s="19" customFormat="1" x14ac:dyDescent="0.25">
      <c r="A24" s="5" t="s">
        <v>9</v>
      </c>
      <c r="B24" s="6">
        <v>30</v>
      </c>
      <c r="C24" s="21">
        <v>459304.24658539298</v>
      </c>
      <c r="D24" s="7">
        <v>641</v>
      </c>
      <c r="E24" s="5">
        <f t="shared" si="0"/>
        <v>144225</v>
      </c>
      <c r="F24" s="22">
        <f t="shared" si="3"/>
        <v>315079.24658539298</v>
      </c>
      <c r="G24" s="12">
        <v>641591</v>
      </c>
      <c r="H24" s="14">
        <f t="shared" si="1"/>
        <v>49.109050249363371</v>
      </c>
      <c r="I24" s="18">
        <f t="shared" si="2"/>
        <v>1.8186182357802101</v>
      </c>
      <c r="J24" s="5"/>
      <c r="K24" s="12"/>
      <c r="L24" s="14"/>
      <c r="M24" s="18"/>
      <c r="N24" s="18"/>
      <c r="O24" s="5"/>
      <c r="P24" s="5"/>
    </row>
    <row r="25" spans="1:16" s="19" customFormat="1" x14ac:dyDescent="0.25">
      <c r="A25" s="5" t="s">
        <v>8</v>
      </c>
      <c r="B25" s="6">
        <v>30</v>
      </c>
      <c r="C25" s="21">
        <v>431421.79427831603</v>
      </c>
      <c r="D25" s="7">
        <v>683</v>
      </c>
      <c r="E25" s="5">
        <f t="shared" si="0"/>
        <v>153675</v>
      </c>
      <c r="F25" s="22">
        <f t="shared" si="3"/>
        <v>277746.79427831603</v>
      </c>
      <c r="G25" s="12">
        <v>641591</v>
      </c>
      <c r="H25" s="14">
        <f t="shared" si="1"/>
        <v>43.290319577163025</v>
      </c>
      <c r="I25" s="18">
        <f t="shared" si="2"/>
        <v>1.6031375930916585</v>
      </c>
      <c r="J25" s="5"/>
      <c r="K25" s="12"/>
      <c r="L25" s="14"/>
      <c r="M25" s="18"/>
      <c r="N25" s="18"/>
      <c r="O25" s="5"/>
      <c r="P25" s="5"/>
    </row>
    <row r="26" spans="1:16" s="19" customFormat="1" x14ac:dyDescent="0.25">
      <c r="A26" s="8" t="s">
        <v>4</v>
      </c>
      <c r="B26" s="9">
        <v>40</v>
      </c>
      <c r="C26" s="21">
        <v>467547.60159518803</v>
      </c>
      <c r="D26" s="10">
        <v>802</v>
      </c>
      <c r="E26" s="8">
        <f t="shared" si="0"/>
        <v>180450</v>
      </c>
      <c r="F26" s="22">
        <f t="shared" si="3"/>
        <v>287097.60159518803</v>
      </c>
      <c r="G26" s="11">
        <v>641591</v>
      </c>
      <c r="H26" s="13">
        <f t="shared" si="1"/>
        <v>44.747760114338888</v>
      </c>
      <c r="I26" s="17">
        <f t="shared" si="2"/>
        <v>1.65710988384081</v>
      </c>
      <c r="J26" s="9"/>
      <c r="K26" s="11">
        <f>AVERAGE(F26:F31)</f>
        <v>282316.51292292186</v>
      </c>
      <c r="L26" s="13">
        <f ca="1">$L$2</f>
        <v>641591</v>
      </c>
      <c r="M26" s="17">
        <f ca="1">K26/L26*100</f>
        <v>44.002567511533336</v>
      </c>
      <c r="N26" s="17">
        <f>(K26/(43313*2*2))</f>
        <v>1.6295137309983254</v>
      </c>
      <c r="O26" s="8"/>
      <c r="P26" s="8"/>
    </row>
    <row r="27" spans="1:16" s="19" customFormat="1" x14ac:dyDescent="0.25">
      <c r="A27" s="8" t="s">
        <v>5</v>
      </c>
      <c r="B27" s="9">
        <v>40</v>
      </c>
      <c r="C27" s="21">
        <v>501088.86162651901</v>
      </c>
      <c r="D27" s="10">
        <v>798</v>
      </c>
      <c r="E27" s="8">
        <f t="shared" si="0"/>
        <v>179550</v>
      </c>
      <c r="F27" s="22">
        <f t="shared" si="3"/>
        <v>321538.86162651901</v>
      </c>
      <c r="G27" s="11">
        <v>641591</v>
      </c>
      <c r="H27" s="13">
        <f t="shared" si="1"/>
        <v>50.115862227886453</v>
      </c>
      <c r="I27" s="17">
        <f t="shared" si="2"/>
        <v>1.8559027406697701</v>
      </c>
      <c r="J27" s="9"/>
      <c r="K27" s="11"/>
      <c r="L27" s="13"/>
      <c r="M27" s="17"/>
      <c r="N27" s="17"/>
      <c r="O27" s="8"/>
      <c r="P27" s="8"/>
    </row>
    <row r="28" spans="1:16" s="19" customFormat="1" x14ac:dyDescent="0.25">
      <c r="A28" s="8" t="s">
        <v>6</v>
      </c>
      <c r="B28" s="9">
        <v>40</v>
      </c>
      <c r="C28" s="21">
        <v>509699.889889994</v>
      </c>
      <c r="D28" s="10">
        <v>875</v>
      </c>
      <c r="E28" s="8">
        <f t="shared" si="0"/>
        <v>196875</v>
      </c>
      <c r="F28" s="22">
        <f t="shared" si="3"/>
        <v>312824.889889994</v>
      </c>
      <c r="G28" s="11">
        <v>641591</v>
      </c>
      <c r="H28" s="13">
        <f t="shared" si="1"/>
        <v>48.757680498946215</v>
      </c>
      <c r="I28" s="17">
        <f t="shared" si="2"/>
        <v>1.805606226132997</v>
      </c>
      <c r="J28" s="9"/>
      <c r="K28" s="11"/>
      <c r="L28" s="13"/>
      <c r="M28" s="17"/>
      <c r="N28" s="17"/>
      <c r="O28" s="8"/>
      <c r="P28" s="8"/>
    </row>
    <row r="29" spans="1:16" s="19" customFormat="1" x14ac:dyDescent="0.25">
      <c r="A29" s="8" t="s">
        <v>7</v>
      </c>
      <c r="B29" s="9">
        <v>40</v>
      </c>
      <c r="C29" s="21">
        <v>422827.00341404899</v>
      </c>
      <c r="D29" s="10">
        <v>851</v>
      </c>
      <c r="E29" s="8">
        <f t="shared" si="0"/>
        <v>191475</v>
      </c>
      <c r="F29" s="22">
        <f t="shared" si="3"/>
        <v>231352.00341404899</v>
      </c>
      <c r="G29" s="11">
        <v>641591</v>
      </c>
      <c r="H29" s="13">
        <f t="shared" si="1"/>
        <v>36.059109840077085</v>
      </c>
      <c r="I29" s="17">
        <f t="shared" si="2"/>
        <v>1.335349683778825</v>
      </c>
      <c r="J29" s="9"/>
      <c r="K29" s="11"/>
      <c r="L29" s="13"/>
      <c r="M29" s="17"/>
      <c r="N29" s="17"/>
      <c r="O29" s="8"/>
      <c r="P29" s="8"/>
    </row>
    <row r="30" spans="1:16" s="19" customFormat="1" x14ac:dyDescent="0.25">
      <c r="A30" s="8" t="s">
        <v>9</v>
      </c>
      <c r="B30" s="9">
        <v>40</v>
      </c>
      <c r="C30" s="21">
        <v>422599.29692513897</v>
      </c>
      <c r="D30" s="10">
        <v>641</v>
      </c>
      <c r="E30" s="8">
        <f t="shared" si="0"/>
        <v>144225</v>
      </c>
      <c r="F30" s="22">
        <f t="shared" si="3"/>
        <v>278374.29692513897</v>
      </c>
      <c r="G30" s="11">
        <v>641591</v>
      </c>
      <c r="H30" s="13">
        <f t="shared" si="1"/>
        <v>43.388123730716138</v>
      </c>
      <c r="I30" s="17">
        <f t="shared" si="2"/>
        <v>1.6067595001797323</v>
      </c>
      <c r="J30" s="9"/>
      <c r="K30" s="11"/>
      <c r="L30" s="13"/>
      <c r="M30" s="17"/>
      <c r="N30" s="17"/>
      <c r="O30" s="8"/>
      <c r="P30" s="8"/>
    </row>
    <row r="31" spans="1:16" s="19" customFormat="1" x14ac:dyDescent="0.25">
      <c r="A31" s="8" t="s">
        <v>8</v>
      </c>
      <c r="B31" s="9">
        <v>40</v>
      </c>
      <c r="C31" s="21">
        <v>416386.42408664199</v>
      </c>
      <c r="D31" s="10">
        <v>683</v>
      </c>
      <c r="E31" s="8">
        <f t="shared" si="0"/>
        <v>153675</v>
      </c>
      <c r="F31" s="22">
        <f t="shared" si="3"/>
        <v>262711.42408664199</v>
      </c>
      <c r="G31" s="11">
        <v>641591</v>
      </c>
      <c r="H31" s="13">
        <f t="shared" si="1"/>
        <v>40.946868657235214</v>
      </c>
      <c r="I31" s="17">
        <f t="shared" si="2"/>
        <v>1.5163543513878166</v>
      </c>
      <c r="J31" s="9"/>
      <c r="K31" s="11"/>
      <c r="L31" s="13"/>
      <c r="M31" s="17"/>
      <c r="N31" s="17"/>
      <c r="O31" s="8"/>
      <c r="P31" s="8"/>
    </row>
    <row r="32" spans="1:16" s="19" customFormat="1" x14ac:dyDescent="0.25">
      <c r="A32" s="5" t="s">
        <v>4</v>
      </c>
      <c r="B32" s="6">
        <v>50</v>
      </c>
      <c r="C32" s="21">
        <v>414981.87596489</v>
      </c>
      <c r="D32" s="7">
        <v>802</v>
      </c>
      <c r="E32" s="5">
        <f t="shared" si="0"/>
        <v>180450</v>
      </c>
      <c r="F32" s="22">
        <f t="shared" si="3"/>
        <v>234531.87596489</v>
      </c>
      <c r="G32" s="12">
        <v>641591</v>
      </c>
      <c r="H32" s="14">
        <f t="shared" si="1"/>
        <v>36.554732838348727</v>
      </c>
      <c r="I32" s="18">
        <f t="shared" si="2"/>
        <v>1.3537037146173783</v>
      </c>
      <c r="J32" s="5"/>
      <c r="K32" s="12">
        <f>AVERAGE(F32:F37)</f>
        <v>239969.67239248168</v>
      </c>
      <c r="L32" s="14">
        <f ca="1">$L$2</f>
        <v>641591</v>
      </c>
      <c r="M32" s="18">
        <f ca="1">K32/L32*100</f>
        <v>37.402281576967518</v>
      </c>
      <c r="N32" s="18">
        <f>(K32/(43313*2*2))</f>
        <v>1.3850903446568101</v>
      </c>
      <c r="O32" s="5"/>
      <c r="P32" s="5"/>
    </row>
    <row r="33" spans="1:16" s="19" customFormat="1" x14ac:dyDescent="0.25">
      <c r="A33" s="5" t="s">
        <v>5</v>
      </c>
      <c r="B33" s="6">
        <v>50</v>
      </c>
      <c r="C33" s="21">
        <v>448334.38308689097</v>
      </c>
      <c r="D33" s="7">
        <v>798</v>
      </c>
      <c r="E33" s="5">
        <f t="shared" si="0"/>
        <v>179550</v>
      </c>
      <c r="F33" s="22">
        <f t="shared" si="3"/>
        <v>268784.38308689097</v>
      </c>
      <c r="G33" s="12">
        <v>641591</v>
      </c>
      <c r="H33" s="14">
        <f t="shared" si="1"/>
        <v>41.893415444869234</v>
      </c>
      <c r="I33" s="18">
        <f t="shared" si="2"/>
        <v>1.5514071011410602</v>
      </c>
      <c r="J33" s="5"/>
      <c r="K33" s="12"/>
      <c r="L33" s="14"/>
      <c r="M33" s="18"/>
      <c r="N33" s="18"/>
      <c r="O33" s="5"/>
      <c r="P33" s="5"/>
    </row>
    <row r="34" spans="1:16" s="19" customFormat="1" x14ac:dyDescent="0.25">
      <c r="A34" s="5" t="s">
        <v>6</v>
      </c>
      <c r="B34" s="6">
        <v>50</v>
      </c>
      <c r="C34" s="21">
        <v>436792.26176840399</v>
      </c>
      <c r="D34" s="7">
        <v>875</v>
      </c>
      <c r="E34" s="5">
        <f t="shared" ref="E34:E65" si="4">D34*15*15</f>
        <v>196875</v>
      </c>
      <c r="F34" s="22">
        <f t="shared" ref="F34:F65" si="5">C34-E34</f>
        <v>239917.26176840399</v>
      </c>
      <c r="G34" s="12">
        <v>641591</v>
      </c>
      <c r="H34" s="14">
        <f t="shared" ref="H34:H65" si="6">F34/G34*100</f>
        <v>37.394112724212775</v>
      </c>
      <c r="I34" s="18">
        <f t="shared" ref="I34:I65" si="7">(F34/(43313*2*2))</f>
        <v>1.3847878337243089</v>
      </c>
      <c r="J34" s="5"/>
      <c r="K34" s="12"/>
      <c r="L34" s="14"/>
      <c r="M34" s="18"/>
      <c r="N34" s="18"/>
      <c r="O34" s="5"/>
      <c r="P34" s="5"/>
    </row>
    <row r="35" spans="1:16" s="19" customFormat="1" x14ac:dyDescent="0.25">
      <c r="A35" s="5" t="s">
        <v>7</v>
      </c>
      <c r="B35" s="6">
        <v>50</v>
      </c>
      <c r="C35" s="21">
        <v>414783.995585075</v>
      </c>
      <c r="D35" s="7">
        <v>851</v>
      </c>
      <c r="E35" s="5">
        <f t="shared" si="4"/>
        <v>191475</v>
      </c>
      <c r="F35" s="22">
        <f t="shared" si="5"/>
        <v>223308.995585075</v>
      </c>
      <c r="G35" s="12">
        <v>641591</v>
      </c>
      <c r="H35" s="14">
        <f t="shared" si="6"/>
        <v>34.805506246982112</v>
      </c>
      <c r="I35" s="18">
        <f t="shared" si="7"/>
        <v>1.288925932082025</v>
      </c>
      <c r="J35" s="5"/>
      <c r="K35" s="12"/>
      <c r="L35" s="14"/>
      <c r="M35" s="18"/>
      <c r="N35" s="18"/>
      <c r="O35" s="5"/>
      <c r="P35" s="5"/>
    </row>
    <row r="36" spans="1:16" s="19" customFormat="1" x14ac:dyDescent="0.25">
      <c r="A36" s="5" t="s">
        <v>9</v>
      </c>
      <c r="B36" s="6">
        <v>50</v>
      </c>
      <c r="C36" s="21">
        <v>385255.22905387502</v>
      </c>
      <c r="D36" s="7">
        <v>641</v>
      </c>
      <c r="E36" s="5">
        <f t="shared" si="4"/>
        <v>144225</v>
      </c>
      <c r="F36" s="22">
        <f t="shared" si="5"/>
        <v>241030.22905387502</v>
      </c>
      <c r="G36" s="12">
        <v>641591</v>
      </c>
      <c r="H36" s="14">
        <f t="shared" si="6"/>
        <v>37.567582627230593</v>
      </c>
      <c r="I36" s="18">
        <f t="shared" si="7"/>
        <v>1.3912118131616087</v>
      </c>
      <c r="J36" s="5"/>
      <c r="K36" s="12"/>
      <c r="L36" s="14"/>
      <c r="M36" s="18"/>
      <c r="N36" s="18"/>
      <c r="O36" s="5"/>
      <c r="P36" s="5"/>
    </row>
    <row r="37" spans="1:16" s="19" customFormat="1" x14ac:dyDescent="0.25">
      <c r="A37" s="5" t="s">
        <v>8</v>
      </c>
      <c r="B37" s="6">
        <v>50</v>
      </c>
      <c r="C37" s="21">
        <v>385920.28889575502</v>
      </c>
      <c r="D37" s="7">
        <v>683</v>
      </c>
      <c r="E37" s="5">
        <f t="shared" si="4"/>
        <v>153675</v>
      </c>
      <c r="F37" s="22">
        <f t="shared" si="5"/>
        <v>232245.28889575502</v>
      </c>
      <c r="G37" s="12">
        <v>641591</v>
      </c>
      <c r="H37" s="14">
        <f t="shared" si="6"/>
        <v>36.198339580161665</v>
      </c>
      <c r="I37" s="18">
        <f t="shared" si="7"/>
        <v>1.3405056732144796</v>
      </c>
      <c r="J37" s="5"/>
      <c r="K37" s="12"/>
      <c r="L37" s="14"/>
      <c r="M37" s="18"/>
      <c r="N37" s="18"/>
      <c r="O37" s="5"/>
      <c r="P37" s="5"/>
    </row>
    <row r="38" spans="1:16" s="19" customFormat="1" x14ac:dyDescent="0.25">
      <c r="A38" s="8" t="s">
        <v>4</v>
      </c>
      <c r="B38" s="9">
        <v>60</v>
      </c>
      <c r="C38" s="21">
        <v>439694.20257687703</v>
      </c>
      <c r="D38" s="10">
        <v>802</v>
      </c>
      <c r="E38" s="8">
        <f t="shared" si="4"/>
        <v>180450</v>
      </c>
      <c r="F38" s="22">
        <f t="shared" si="5"/>
        <v>259244.20257687703</v>
      </c>
      <c r="G38" s="11">
        <v>641591</v>
      </c>
      <c r="H38" s="13">
        <f t="shared" si="6"/>
        <v>40.406458721658659</v>
      </c>
      <c r="I38" s="17">
        <f t="shared" si="7"/>
        <v>1.4963417598462183</v>
      </c>
      <c r="J38" s="9"/>
      <c r="K38" s="11">
        <f>AVERAGE(F38:F43)</f>
        <v>230686.5838678182</v>
      </c>
      <c r="L38" s="13">
        <f ca="1">$L$2</f>
        <v>641591</v>
      </c>
      <c r="M38" s="17">
        <f ca="1">K38/L38*100</f>
        <v>35.955395862444803</v>
      </c>
      <c r="N38" s="17">
        <f>(K38/(43313*2*2))</f>
        <v>1.3315089226549661</v>
      </c>
      <c r="O38" s="8"/>
      <c r="P38" s="8"/>
    </row>
    <row r="39" spans="1:16" s="19" customFormat="1" x14ac:dyDescent="0.25">
      <c r="A39" s="8" t="s">
        <v>5</v>
      </c>
      <c r="B39" s="9">
        <v>60</v>
      </c>
      <c r="C39" s="21">
        <v>429339.695326177</v>
      </c>
      <c r="D39" s="10">
        <v>798</v>
      </c>
      <c r="E39" s="8">
        <f t="shared" si="4"/>
        <v>179550</v>
      </c>
      <c r="F39" s="22">
        <f t="shared" si="5"/>
        <v>249789.695326177</v>
      </c>
      <c r="G39" s="11">
        <v>641591</v>
      </c>
      <c r="H39" s="13">
        <f t="shared" si="6"/>
        <v>38.932855249867437</v>
      </c>
      <c r="I39" s="17">
        <f t="shared" si="7"/>
        <v>1.4417709193901196</v>
      </c>
      <c r="J39" s="9"/>
      <c r="K39" s="11"/>
      <c r="L39" s="13"/>
      <c r="M39" s="17"/>
      <c r="N39" s="17"/>
      <c r="O39" s="8"/>
      <c r="P39" s="8"/>
    </row>
    <row r="40" spans="1:16" s="19" customFormat="1" x14ac:dyDescent="0.25">
      <c r="A40" s="8" t="s">
        <v>6</v>
      </c>
      <c r="B40" s="9">
        <v>60</v>
      </c>
      <c r="C40" s="21">
        <v>438091.41159916401</v>
      </c>
      <c r="D40" s="10">
        <v>875</v>
      </c>
      <c r="E40" s="8">
        <f t="shared" si="4"/>
        <v>196875</v>
      </c>
      <c r="F40" s="22">
        <f t="shared" si="5"/>
        <v>241216.41159916401</v>
      </c>
      <c r="G40" s="11">
        <v>641591</v>
      </c>
      <c r="H40" s="13">
        <f t="shared" si="6"/>
        <v>37.596601510801122</v>
      </c>
      <c r="I40" s="17">
        <f t="shared" si="7"/>
        <v>1.3922864474820724</v>
      </c>
      <c r="J40" s="9"/>
      <c r="K40" s="11"/>
      <c r="L40" s="13"/>
      <c r="M40" s="17"/>
      <c r="N40" s="17"/>
      <c r="O40" s="8"/>
      <c r="P40" s="8"/>
    </row>
    <row r="41" spans="1:16" s="19" customFormat="1" x14ac:dyDescent="0.25">
      <c r="A41" s="8" t="s">
        <v>7</v>
      </c>
      <c r="B41" s="9">
        <v>60</v>
      </c>
      <c r="C41" s="21">
        <v>383272.76292260899</v>
      </c>
      <c r="D41" s="10">
        <v>851</v>
      </c>
      <c r="E41" s="8">
        <f t="shared" si="4"/>
        <v>191475</v>
      </c>
      <c r="F41" s="22">
        <f t="shared" si="5"/>
        <v>191797.76292260899</v>
      </c>
      <c r="G41" s="11">
        <v>641591</v>
      </c>
      <c r="H41" s="13">
        <f t="shared" si="6"/>
        <v>29.894085628166383</v>
      </c>
      <c r="I41" s="17">
        <f t="shared" si="7"/>
        <v>1.107045014906662</v>
      </c>
      <c r="J41" s="9"/>
      <c r="K41" s="11"/>
      <c r="L41" s="13"/>
      <c r="M41" s="17"/>
      <c r="N41" s="17"/>
      <c r="O41" s="8"/>
      <c r="P41" s="8"/>
    </row>
    <row r="42" spans="1:16" s="19" customFormat="1" x14ac:dyDescent="0.25">
      <c r="A42" s="8" t="s">
        <v>9</v>
      </c>
      <c r="B42" s="9">
        <v>60</v>
      </c>
      <c r="C42" s="21">
        <v>365871.64653494302</v>
      </c>
      <c r="D42" s="10">
        <v>641</v>
      </c>
      <c r="E42" s="8">
        <f t="shared" si="4"/>
        <v>144225</v>
      </c>
      <c r="F42" s="22">
        <f t="shared" si="5"/>
        <v>221646.64653494302</v>
      </c>
      <c r="G42" s="11">
        <v>641591</v>
      </c>
      <c r="H42" s="13">
        <f t="shared" si="6"/>
        <v>34.546408309178751</v>
      </c>
      <c r="I42" s="17">
        <f t="shared" si="7"/>
        <v>1.2793309545341065</v>
      </c>
      <c r="J42" s="9"/>
      <c r="K42" s="11"/>
      <c r="L42" s="13"/>
      <c r="M42" s="17"/>
      <c r="N42" s="17"/>
      <c r="O42" s="8"/>
      <c r="P42" s="8"/>
    </row>
    <row r="43" spans="1:16" s="19" customFormat="1" x14ac:dyDescent="0.25">
      <c r="A43" s="8" t="s">
        <v>8</v>
      </c>
      <c r="B43" s="9">
        <v>60</v>
      </c>
      <c r="C43" s="21">
        <v>374099.784247139</v>
      </c>
      <c r="D43" s="10">
        <v>683</v>
      </c>
      <c r="E43" s="8">
        <f t="shared" si="4"/>
        <v>153675</v>
      </c>
      <c r="F43" s="22">
        <f t="shared" si="5"/>
        <v>220424.784247139</v>
      </c>
      <c r="G43" s="11">
        <v>641591</v>
      </c>
      <c r="H43" s="13">
        <f t="shared" si="6"/>
        <v>34.355965754996411</v>
      </c>
      <c r="I43" s="17">
        <f t="shared" si="7"/>
        <v>1.2722784397706173</v>
      </c>
      <c r="J43" s="9"/>
      <c r="K43" s="11"/>
      <c r="L43" s="13"/>
      <c r="M43" s="17"/>
      <c r="N43" s="17"/>
      <c r="O43" s="8"/>
      <c r="P43" s="8"/>
    </row>
    <row r="44" spans="1:16" s="19" customFormat="1" x14ac:dyDescent="0.25">
      <c r="A44" s="5" t="s">
        <v>4</v>
      </c>
      <c r="B44" s="6">
        <v>70</v>
      </c>
      <c r="C44" s="21">
        <v>367985.80926779401</v>
      </c>
      <c r="D44" s="7">
        <v>802</v>
      </c>
      <c r="E44" s="5">
        <f t="shared" si="4"/>
        <v>180450</v>
      </c>
      <c r="F44" s="22">
        <f t="shared" si="5"/>
        <v>187535.80926779401</v>
      </c>
      <c r="G44" s="12">
        <v>641591</v>
      </c>
      <c r="H44" s="14">
        <f t="shared" si="6"/>
        <v>29.229806725436301</v>
      </c>
      <c r="I44" s="18">
        <f t="shared" si="7"/>
        <v>1.0824452777906981</v>
      </c>
      <c r="J44" s="5"/>
      <c r="K44" s="12">
        <f>AVERAGE(F44:F49)</f>
        <v>185131.02659290785</v>
      </c>
      <c r="L44" s="14">
        <f ca="1">$L$2</f>
        <v>641591</v>
      </c>
      <c r="M44" s="18">
        <f ca="1">K44/L44*100</f>
        <v>28.854991200454471</v>
      </c>
      <c r="N44" s="18">
        <f>(K44/(43313*2*2))</f>
        <v>1.0685650185447086</v>
      </c>
      <c r="O44" s="5"/>
      <c r="P44" s="5"/>
    </row>
    <row r="45" spans="1:16" s="19" customFormat="1" x14ac:dyDescent="0.25">
      <c r="A45" s="5" t="s">
        <v>5</v>
      </c>
      <c r="B45" s="6">
        <v>70</v>
      </c>
      <c r="C45" s="21">
        <v>371290.73472853302</v>
      </c>
      <c r="D45" s="7">
        <v>798</v>
      </c>
      <c r="E45" s="5">
        <f t="shared" si="4"/>
        <v>179550</v>
      </c>
      <c r="F45" s="22">
        <f t="shared" si="5"/>
        <v>191740.73472853302</v>
      </c>
      <c r="G45" s="12">
        <v>641591</v>
      </c>
      <c r="H45" s="14">
        <f t="shared" si="6"/>
        <v>29.885197069243961</v>
      </c>
      <c r="I45" s="18">
        <f t="shared" si="7"/>
        <v>1.1067158516411528</v>
      </c>
      <c r="J45" s="5"/>
      <c r="K45" s="12"/>
      <c r="L45" s="14"/>
      <c r="M45" s="18"/>
      <c r="N45" s="18"/>
      <c r="O45" s="5"/>
      <c r="P45" s="5"/>
    </row>
    <row r="46" spans="1:16" s="19" customFormat="1" x14ac:dyDescent="0.25">
      <c r="A46" s="5" t="s">
        <v>6</v>
      </c>
      <c r="B46" s="6">
        <v>70</v>
      </c>
      <c r="C46" s="21">
        <v>396171.013945363</v>
      </c>
      <c r="D46" s="7">
        <v>875</v>
      </c>
      <c r="E46" s="5">
        <f t="shared" si="4"/>
        <v>196875</v>
      </c>
      <c r="F46" s="22">
        <f t="shared" si="5"/>
        <v>199296.013945363</v>
      </c>
      <c r="G46" s="12">
        <v>641591</v>
      </c>
      <c r="H46" s="14">
        <f t="shared" si="6"/>
        <v>31.062782044224903</v>
      </c>
      <c r="I46" s="18">
        <f t="shared" si="7"/>
        <v>1.1503244634714924</v>
      </c>
      <c r="J46" s="5"/>
      <c r="K46" s="12"/>
      <c r="L46" s="14"/>
      <c r="M46" s="18"/>
      <c r="N46" s="18"/>
      <c r="O46" s="5"/>
      <c r="P46" s="5"/>
    </row>
    <row r="47" spans="1:16" s="19" customFormat="1" x14ac:dyDescent="0.25">
      <c r="A47" s="5" t="s">
        <v>7</v>
      </c>
      <c r="B47" s="6">
        <v>70</v>
      </c>
      <c r="C47" s="21">
        <v>353444.969830168</v>
      </c>
      <c r="D47" s="7">
        <v>851</v>
      </c>
      <c r="E47" s="5">
        <f t="shared" si="4"/>
        <v>191475</v>
      </c>
      <c r="F47" s="22">
        <f t="shared" si="5"/>
        <v>161969.969830168</v>
      </c>
      <c r="G47" s="12">
        <v>641591</v>
      </c>
      <c r="H47" s="14">
        <f t="shared" si="6"/>
        <v>25.245050169059109</v>
      </c>
      <c r="I47" s="18">
        <f t="shared" si="7"/>
        <v>0.93488080847648514</v>
      </c>
      <c r="J47" s="5"/>
      <c r="K47" s="12"/>
      <c r="L47" s="14"/>
      <c r="M47" s="18"/>
      <c r="N47" s="18"/>
      <c r="O47" s="5"/>
      <c r="P47" s="5"/>
    </row>
    <row r="48" spans="1:16" s="19" customFormat="1" x14ac:dyDescent="0.25">
      <c r="A48" s="5" t="s">
        <v>9</v>
      </c>
      <c r="B48" s="6">
        <v>70</v>
      </c>
      <c r="C48" s="21">
        <v>330091.09594546998</v>
      </c>
      <c r="D48" s="7">
        <v>641</v>
      </c>
      <c r="E48" s="5">
        <f t="shared" si="4"/>
        <v>144225</v>
      </c>
      <c r="F48" s="22">
        <f t="shared" si="5"/>
        <v>185866.09594546998</v>
      </c>
      <c r="G48" s="12">
        <v>641591</v>
      </c>
      <c r="H48" s="14">
        <f t="shared" si="6"/>
        <v>28.969560973497131</v>
      </c>
      <c r="I48" s="18">
        <f t="shared" si="7"/>
        <v>1.0728077941118717</v>
      </c>
      <c r="J48" s="5"/>
      <c r="K48" s="12"/>
      <c r="L48" s="14"/>
      <c r="M48" s="18"/>
      <c r="N48" s="18"/>
      <c r="O48" s="5"/>
      <c r="P48" s="5"/>
    </row>
    <row r="49" spans="1:16" s="19" customFormat="1" x14ac:dyDescent="0.25">
      <c r="A49" s="5" t="s">
        <v>8</v>
      </c>
      <c r="B49" s="6">
        <v>70</v>
      </c>
      <c r="C49" s="21">
        <v>338052.535840119</v>
      </c>
      <c r="D49" s="7">
        <v>683</v>
      </c>
      <c r="E49" s="5">
        <f t="shared" si="4"/>
        <v>153675</v>
      </c>
      <c r="F49" s="22">
        <f t="shared" si="5"/>
        <v>184377.535840119</v>
      </c>
      <c r="G49" s="12">
        <v>641591</v>
      </c>
      <c r="H49" s="14">
        <f t="shared" si="6"/>
        <v>28.737550221265419</v>
      </c>
      <c r="I49" s="18">
        <f t="shared" si="7"/>
        <v>1.0642159157765509</v>
      </c>
      <c r="J49" s="5"/>
      <c r="K49" s="12"/>
      <c r="L49" s="14"/>
      <c r="M49" s="18"/>
      <c r="N49" s="18"/>
      <c r="O49" s="5"/>
      <c r="P49" s="5"/>
    </row>
    <row r="50" spans="1:16" s="19" customFormat="1" x14ac:dyDescent="0.25">
      <c r="A50" s="8" t="s">
        <v>4</v>
      </c>
      <c r="B50" s="9">
        <v>80</v>
      </c>
      <c r="C50" s="21">
        <v>367182.64078460803</v>
      </c>
      <c r="D50" s="10">
        <v>802</v>
      </c>
      <c r="E50" s="8">
        <f t="shared" si="4"/>
        <v>180450</v>
      </c>
      <c r="F50" s="22">
        <f t="shared" si="5"/>
        <v>186732.64078460803</v>
      </c>
      <c r="G50" s="11">
        <v>641591</v>
      </c>
      <c r="H50" s="13">
        <f t="shared" si="6"/>
        <v>29.104622849230743</v>
      </c>
      <c r="I50" s="17">
        <f t="shared" si="7"/>
        <v>1.0778094381860412</v>
      </c>
      <c r="J50" s="9"/>
      <c r="K50" s="11">
        <f>AVERAGE(F50:F55)</f>
        <v>182667.26090861319</v>
      </c>
      <c r="L50" s="13">
        <f ca="1">$L$2</f>
        <v>641591</v>
      </c>
      <c r="M50" s="17">
        <f ca="1">K50/L50*100</f>
        <v>28.470982434076099</v>
      </c>
      <c r="N50" s="17">
        <f>(K50/(43313*2*2))</f>
        <v>1.0543443129580794</v>
      </c>
      <c r="O50" s="8"/>
      <c r="P50" s="8"/>
    </row>
    <row r="51" spans="1:16" s="19" customFormat="1" x14ac:dyDescent="0.25">
      <c r="A51" s="8" t="s">
        <v>5</v>
      </c>
      <c r="B51" s="9">
        <v>80</v>
      </c>
      <c r="C51" s="21">
        <v>374706.61965543998</v>
      </c>
      <c r="D51" s="10">
        <v>798</v>
      </c>
      <c r="E51" s="8">
        <f t="shared" si="4"/>
        <v>179550</v>
      </c>
      <c r="F51" s="22">
        <f t="shared" si="5"/>
        <v>195156.61965543998</v>
      </c>
      <c r="G51" s="11">
        <v>641591</v>
      </c>
      <c r="H51" s="13">
        <f t="shared" si="6"/>
        <v>30.417605554853477</v>
      </c>
      <c r="I51" s="17">
        <f t="shared" si="7"/>
        <v>1.1264321315508046</v>
      </c>
      <c r="J51" s="9"/>
      <c r="K51" s="11"/>
      <c r="L51" s="13"/>
      <c r="M51" s="17"/>
      <c r="N51" s="17"/>
      <c r="O51" s="8"/>
      <c r="P51" s="8"/>
    </row>
    <row r="52" spans="1:16" s="19" customFormat="1" x14ac:dyDescent="0.25">
      <c r="A52" s="8" t="s">
        <v>6</v>
      </c>
      <c r="B52" s="9">
        <v>80</v>
      </c>
      <c r="C52" s="21">
        <v>363494.69642489101</v>
      </c>
      <c r="D52" s="10">
        <v>875</v>
      </c>
      <c r="E52" s="8">
        <f t="shared" si="4"/>
        <v>196875</v>
      </c>
      <c r="F52" s="22">
        <f t="shared" si="5"/>
        <v>166619.69642489101</v>
      </c>
      <c r="G52" s="11">
        <v>641591</v>
      </c>
      <c r="H52" s="13">
        <f t="shared" si="6"/>
        <v>25.969768345393096</v>
      </c>
      <c r="I52" s="17">
        <f t="shared" si="7"/>
        <v>0.96171874740199825</v>
      </c>
      <c r="J52" s="9"/>
      <c r="K52" s="11"/>
      <c r="L52" s="13"/>
      <c r="M52" s="17"/>
      <c r="N52" s="17"/>
      <c r="O52" s="8"/>
      <c r="P52" s="8"/>
    </row>
    <row r="53" spans="1:16" s="19" customFormat="1" x14ac:dyDescent="0.25">
      <c r="A53" s="8" t="s">
        <v>7</v>
      </c>
      <c r="B53" s="9">
        <v>80</v>
      </c>
      <c r="C53" s="21">
        <v>357293.153770037</v>
      </c>
      <c r="D53" s="10">
        <v>851</v>
      </c>
      <c r="E53" s="8">
        <f t="shared" si="4"/>
        <v>191475</v>
      </c>
      <c r="F53" s="22">
        <f t="shared" si="5"/>
        <v>165818.153770037</v>
      </c>
      <c r="G53" s="11">
        <v>641591</v>
      </c>
      <c r="H53" s="13">
        <f t="shared" si="6"/>
        <v>25.844837874913612</v>
      </c>
      <c r="I53" s="17">
        <f t="shared" si="7"/>
        <v>0.95709229197952694</v>
      </c>
      <c r="J53" s="9"/>
      <c r="K53" s="11"/>
      <c r="L53" s="13"/>
      <c r="M53" s="17"/>
      <c r="N53" s="17"/>
      <c r="O53" s="8"/>
      <c r="P53" s="8"/>
    </row>
    <row r="54" spans="1:16" s="19" customFormat="1" x14ac:dyDescent="0.25">
      <c r="A54" s="8" t="s">
        <v>9</v>
      </c>
      <c r="B54" s="9">
        <v>80</v>
      </c>
      <c r="C54" s="21">
        <v>337482.28385903401</v>
      </c>
      <c r="D54" s="10">
        <v>641</v>
      </c>
      <c r="E54" s="8">
        <f t="shared" si="4"/>
        <v>144225</v>
      </c>
      <c r="F54" s="22">
        <f t="shared" si="5"/>
        <v>193257.28385903401</v>
      </c>
      <c r="G54" s="11">
        <v>641591</v>
      </c>
      <c r="H54" s="13">
        <f t="shared" si="6"/>
        <v>30.12157026190112</v>
      </c>
      <c r="I54" s="17">
        <f t="shared" si="7"/>
        <v>1.1154692809262463</v>
      </c>
      <c r="J54" s="9"/>
      <c r="K54" s="11"/>
      <c r="L54" s="13"/>
      <c r="M54" s="17"/>
      <c r="N54" s="17"/>
      <c r="O54" s="8"/>
      <c r="P54" s="8"/>
    </row>
    <row r="55" spans="1:16" s="19" customFormat="1" x14ac:dyDescent="0.25">
      <c r="A55" s="8" t="s">
        <v>8</v>
      </c>
      <c r="B55" s="9">
        <v>80</v>
      </c>
      <c r="C55" s="21">
        <v>342094.17095766898</v>
      </c>
      <c r="D55" s="10">
        <v>683</v>
      </c>
      <c r="E55" s="8">
        <f t="shared" si="4"/>
        <v>153675</v>
      </c>
      <c r="F55" s="22">
        <f t="shared" si="5"/>
        <v>188419.17095766898</v>
      </c>
      <c r="G55" s="11">
        <v>641591</v>
      </c>
      <c r="H55" s="13">
        <f t="shared" si="6"/>
        <v>29.367489718164531</v>
      </c>
      <c r="I55" s="17">
        <f t="shared" si="7"/>
        <v>1.0875439877038591</v>
      </c>
      <c r="J55" s="9"/>
      <c r="K55" s="11"/>
      <c r="L55" s="13"/>
      <c r="M55" s="17"/>
      <c r="N55" s="17"/>
      <c r="O55" s="8"/>
      <c r="P55" s="8"/>
    </row>
    <row r="56" spans="1:16" s="19" customFormat="1" x14ac:dyDescent="0.25">
      <c r="A56" s="5" t="s">
        <v>4</v>
      </c>
      <c r="B56" s="6">
        <v>90</v>
      </c>
      <c r="C56" s="21">
        <v>346368.74582214199</v>
      </c>
      <c r="D56" s="7">
        <v>802</v>
      </c>
      <c r="E56" s="5">
        <f t="shared" si="4"/>
        <v>180450</v>
      </c>
      <c r="F56" s="22">
        <f t="shared" si="5"/>
        <v>165918.74582214199</v>
      </c>
      <c r="G56" s="12">
        <v>641591</v>
      </c>
      <c r="H56" s="14">
        <f t="shared" si="6"/>
        <v>25.860516407203654</v>
      </c>
      <c r="I56" s="18">
        <f t="shared" si="7"/>
        <v>0.95767290318231246</v>
      </c>
      <c r="J56" s="5"/>
      <c r="K56" s="12">
        <f>AVERAGE(F56:F61)</f>
        <v>135954.27273965767</v>
      </c>
      <c r="L56" s="14">
        <f ca="1">$L$2</f>
        <v>641591</v>
      </c>
      <c r="M56" s="18">
        <f ca="1">K56/L56*100</f>
        <v>21.190177658299085</v>
      </c>
      <c r="N56" s="18">
        <f>(K56/(43313*2*2))</f>
        <v>0.78471978816785759</v>
      </c>
      <c r="O56" s="5"/>
      <c r="P56" s="5"/>
    </row>
    <row r="57" spans="1:16" s="19" customFormat="1" x14ac:dyDescent="0.25">
      <c r="A57" s="5" t="s">
        <v>5</v>
      </c>
      <c r="B57" s="6">
        <v>90</v>
      </c>
      <c r="C57" s="21">
        <v>310964.76389968803</v>
      </c>
      <c r="D57" s="7">
        <v>798</v>
      </c>
      <c r="E57" s="5">
        <f t="shared" si="4"/>
        <v>179550</v>
      </c>
      <c r="F57" s="22">
        <f t="shared" si="5"/>
        <v>131414.76389968803</v>
      </c>
      <c r="G57" s="12">
        <v>641591</v>
      </c>
      <c r="H57" s="14">
        <f t="shared" si="6"/>
        <v>20.482638300675667</v>
      </c>
      <c r="I57" s="18">
        <f t="shared" si="7"/>
        <v>0.75851801941500263</v>
      </c>
      <c r="J57" s="5"/>
      <c r="K57" s="12"/>
      <c r="L57" s="14"/>
      <c r="M57" s="18"/>
      <c r="N57" s="18"/>
      <c r="O57" s="5"/>
      <c r="P57" s="5"/>
    </row>
    <row r="58" spans="1:16" s="19" customFormat="1" x14ac:dyDescent="0.25">
      <c r="A58" s="5" t="s">
        <v>6</v>
      </c>
      <c r="B58" s="6">
        <v>90</v>
      </c>
      <c r="C58" s="21">
        <v>317288.35155505501</v>
      </c>
      <c r="D58" s="7">
        <v>875</v>
      </c>
      <c r="E58" s="5">
        <f t="shared" si="4"/>
        <v>196875</v>
      </c>
      <c r="F58" s="22">
        <f t="shared" si="5"/>
        <v>120413.35155505501</v>
      </c>
      <c r="G58" s="12">
        <v>641591</v>
      </c>
      <c r="H58" s="14">
        <f t="shared" si="6"/>
        <v>18.767930278799891</v>
      </c>
      <c r="I58" s="18">
        <f t="shared" si="7"/>
        <v>0.69501853690032445</v>
      </c>
      <c r="J58" s="5"/>
      <c r="K58" s="12"/>
      <c r="L58" s="14"/>
      <c r="M58" s="18"/>
      <c r="N58" s="18"/>
      <c r="O58" s="5"/>
      <c r="P58" s="5"/>
    </row>
    <row r="59" spans="1:16" s="19" customFormat="1" x14ac:dyDescent="0.25">
      <c r="A59" s="5" t="s">
        <v>7</v>
      </c>
      <c r="B59" s="6">
        <v>90</v>
      </c>
      <c r="C59" s="21">
        <v>305433.54066464899</v>
      </c>
      <c r="D59" s="7">
        <v>851</v>
      </c>
      <c r="E59" s="5">
        <f t="shared" si="4"/>
        <v>191475</v>
      </c>
      <c r="F59" s="22">
        <f t="shared" si="5"/>
        <v>113958.54066464899</v>
      </c>
      <c r="G59" s="12">
        <v>641591</v>
      </c>
      <c r="H59" s="14">
        <f t="shared" si="6"/>
        <v>17.76186708738885</v>
      </c>
      <c r="I59" s="18">
        <f t="shared" si="7"/>
        <v>0.657761761276343</v>
      </c>
      <c r="J59" s="5"/>
      <c r="K59" s="12"/>
      <c r="L59" s="14"/>
      <c r="M59" s="18"/>
      <c r="N59" s="18"/>
      <c r="O59" s="5"/>
      <c r="P59" s="5"/>
    </row>
    <row r="60" spans="1:16" s="19" customFormat="1" x14ac:dyDescent="0.25">
      <c r="A60" s="5" t="s">
        <v>9</v>
      </c>
      <c r="B60" s="6">
        <v>90</v>
      </c>
      <c r="C60" s="21">
        <v>288543.17749479698</v>
      </c>
      <c r="D60" s="7">
        <v>641</v>
      </c>
      <c r="E60" s="5">
        <f t="shared" si="4"/>
        <v>144225</v>
      </c>
      <c r="F60" s="22">
        <f t="shared" si="5"/>
        <v>144318.17749479698</v>
      </c>
      <c r="G60" s="12">
        <v>641591</v>
      </c>
      <c r="H60" s="14">
        <f t="shared" si="6"/>
        <v>22.49379705993335</v>
      </c>
      <c r="I60" s="18">
        <f t="shared" si="7"/>
        <v>0.8329957373929131</v>
      </c>
      <c r="J60" s="5"/>
      <c r="K60" s="12"/>
      <c r="L60" s="14"/>
      <c r="M60" s="18"/>
      <c r="N60" s="18"/>
      <c r="O60" s="5"/>
      <c r="P60" s="5"/>
    </row>
    <row r="61" spans="1:16" s="19" customFormat="1" x14ac:dyDescent="0.25">
      <c r="A61" s="5" t="s">
        <v>8</v>
      </c>
      <c r="B61" s="6">
        <v>90</v>
      </c>
      <c r="C61" s="21">
        <v>293377.057001615</v>
      </c>
      <c r="D61" s="7">
        <v>683</v>
      </c>
      <c r="E61" s="5">
        <f t="shared" si="4"/>
        <v>153675</v>
      </c>
      <c r="F61" s="22">
        <f t="shared" si="5"/>
        <v>139702.057001615</v>
      </c>
      <c r="G61" s="12">
        <v>641591</v>
      </c>
      <c r="H61" s="14">
        <f t="shared" si="6"/>
        <v>21.774316815793082</v>
      </c>
      <c r="I61" s="18">
        <f t="shared" si="7"/>
        <v>0.80635177084025</v>
      </c>
      <c r="J61" s="5"/>
      <c r="K61" s="12"/>
      <c r="L61" s="14"/>
      <c r="M61" s="18"/>
      <c r="N61" s="18"/>
      <c r="O61" s="5"/>
      <c r="P61" s="5"/>
    </row>
    <row r="62" spans="1:16" s="19" customFormat="1" x14ac:dyDescent="0.25">
      <c r="A62" s="8" t="s">
        <v>4</v>
      </c>
      <c r="B62" s="9">
        <v>100</v>
      </c>
      <c r="C62" s="21">
        <v>302847.102810068</v>
      </c>
      <c r="D62" s="10">
        <v>802</v>
      </c>
      <c r="E62" s="8">
        <f t="shared" si="4"/>
        <v>180450</v>
      </c>
      <c r="F62" s="22">
        <f t="shared" si="5"/>
        <v>122397.102810068</v>
      </c>
      <c r="G62" s="11">
        <v>641591</v>
      </c>
      <c r="H62" s="13">
        <f t="shared" si="6"/>
        <v>19.077122779164295</v>
      </c>
      <c r="I62" s="17">
        <f t="shared" si="7"/>
        <v>0.70646862841449443</v>
      </c>
      <c r="J62" s="9"/>
      <c r="K62" s="11">
        <f>AVERAGE(F62:F67)</f>
        <v>109126.98503246601</v>
      </c>
      <c r="L62" s="13">
        <v>641591</v>
      </c>
      <c r="M62" s="17">
        <f>K62/L62*100</f>
        <v>17.008808576252786</v>
      </c>
      <c r="N62" s="17">
        <f>(K62/(43313*2*2))</f>
        <v>0.6298743162126037</v>
      </c>
      <c r="O62" s="8"/>
      <c r="P62" s="8"/>
    </row>
    <row r="63" spans="1:16" s="19" customFormat="1" x14ac:dyDescent="0.25">
      <c r="A63" s="8" t="s">
        <v>5</v>
      </c>
      <c r="B63" s="9">
        <v>100</v>
      </c>
      <c r="C63" s="21">
        <v>310492.09264155797</v>
      </c>
      <c r="D63" s="10">
        <v>798</v>
      </c>
      <c r="E63" s="8">
        <f t="shared" si="4"/>
        <v>179550</v>
      </c>
      <c r="F63" s="22">
        <f t="shared" si="5"/>
        <v>130942.09264155797</v>
      </c>
      <c r="G63" s="11">
        <v>641591</v>
      </c>
      <c r="H63" s="13">
        <f t="shared" si="6"/>
        <v>20.408966559935841</v>
      </c>
      <c r="I63" s="17">
        <f t="shared" si="7"/>
        <v>0.75578978967953026</v>
      </c>
      <c r="J63" s="9"/>
      <c r="K63" s="11"/>
      <c r="L63" s="13"/>
      <c r="M63" s="17"/>
      <c r="N63" s="17"/>
      <c r="O63" s="8"/>
      <c r="P63" s="8"/>
    </row>
    <row r="64" spans="1:16" s="19" customFormat="1" x14ac:dyDescent="0.25">
      <c r="A64" s="8" t="s">
        <v>6</v>
      </c>
      <c r="B64" s="9">
        <v>100</v>
      </c>
      <c r="C64" s="21">
        <v>298375.98355476599</v>
      </c>
      <c r="D64" s="10">
        <v>875</v>
      </c>
      <c r="E64" s="8">
        <f t="shared" si="4"/>
        <v>196875</v>
      </c>
      <c r="F64" s="22">
        <f t="shared" si="5"/>
        <v>101500.98355476599</v>
      </c>
      <c r="G64" s="11">
        <v>641591</v>
      </c>
      <c r="H64" s="13">
        <f t="shared" si="6"/>
        <v>15.820200650377886</v>
      </c>
      <c r="I64" s="17">
        <f t="shared" si="7"/>
        <v>0.58585749979663149</v>
      </c>
      <c r="J64" s="9"/>
      <c r="K64" s="11"/>
      <c r="L64" s="13"/>
      <c r="M64" s="17"/>
      <c r="N64" s="17"/>
      <c r="O64" s="8"/>
      <c r="P64" s="8"/>
    </row>
    <row r="65" spans="1:16" s="19" customFormat="1" x14ac:dyDescent="0.25">
      <c r="A65" s="8" t="s">
        <v>7</v>
      </c>
      <c r="B65" s="9">
        <v>100</v>
      </c>
      <c r="C65" s="21">
        <v>277399.86361636798</v>
      </c>
      <c r="D65" s="10">
        <v>851</v>
      </c>
      <c r="E65" s="8">
        <f t="shared" si="4"/>
        <v>191475</v>
      </c>
      <c r="F65" s="22">
        <f t="shared" si="5"/>
        <v>85924.863616367977</v>
      </c>
      <c r="G65" s="11">
        <v>641591</v>
      </c>
      <c r="H65" s="13">
        <f t="shared" si="6"/>
        <v>13.39246710386648</v>
      </c>
      <c r="I65" s="17">
        <f t="shared" si="7"/>
        <v>0.4959530834643639</v>
      </c>
      <c r="J65" s="9"/>
      <c r="K65" s="11"/>
      <c r="L65" s="13"/>
      <c r="M65" s="17"/>
      <c r="N65" s="17"/>
      <c r="O65" s="8"/>
      <c r="P65" s="8"/>
    </row>
    <row r="66" spans="1:16" s="19" customFormat="1" x14ac:dyDescent="0.25">
      <c r="A66" s="8" t="s">
        <v>9</v>
      </c>
      <c r="B66" s="9">
        <v>100</v>
      </c>
      <c r="C66" s="21">
        <v>253160.711511851</v>
      </c>
      <c r="D66" s="10">
        <v>641</v>
      </c>
      <c r="E66" s="8">
        <f t="shared" ref="E66:E73" si="8">D66*15*15</f>
        <v>144225</v>
      </c>
      <c r="F66" s="22">
        <f t="shared" ref="F66:F73" si="9">C66-E66</f>
        <v>108935.711511851</v>
      </c>
      <c r="G66" s="11">
        <v>641591</v>
      </c>
      <c r="H66" s="13">
        <f t="shared" ref="H66:H73" si="10">F66/G66*100</f>
        <v>16.978996200359887</v>
      </c>
      <c r="I66" s="17">
        <f t="shared" ref="I66:I73" si="11">(F66/(43313*2*2))</f>
        <v>0.62877029709239141</v>
      </c>
      <c r="J66" s="9"/>
      <c r="K66" s="11"/>
      <c r="L66" s="13"/>
      <c r="M66" s="17"/>
      <c r="N66" s="17"/>
      <c r="O66" s="8"/>
      <c r="P66" s="8"/>
    </row>
    <row r="67" spans="1:16" s="19" customFormat="1" x14ac:dyDescent="0.25">
      <c r="A67" s="8" t="s">
        <v>8</v>
      </c>
      <c r="B67" s="9">
        <v>100</v>
      </c>
      <c r="C67" s="21">
        <v>258736.15606018499</v>
      </c>
      <c r="D67" s="10">
        <v>683</v>
      </c>
      <c r="E67" s="8">
        <f t="shared" si="8"/>
        <v>153675</v>
      </c>
      <c r="F67" s="22">
        <f t="shared" si="9"/>
        <v>105061.15606018499</v>
      </c>
      <c r="G67" s="11">
        <v>641591</v>
      </c>
      <c r="H67" s="13">
        <f t="shared" si="10"/>
        <v>16.3750981638123</v>
      </c>
      <c r="I67" s="17">
        <f t="shared" si="11"/>
        <v>0.60640659882820969</v>
      </c>
      <c r="J67" s="9"/>
      <c r="K67" s="11"/>
      <c r="L67" s="13"/>
      <c r="M67" s="17"/>
      <c r="N67" s="17"/>
      <c r="O67" s="8"/>
      <c r="P67" s="8"/>
    </row>
    <row r="68" spans="1:16" s="19" customFormat="1" x14ac:dyDescent="0.25">
      <c r="A68" s="5" t="s">
        <v>4</v>
      </c>
      <c r="B68" s="6" t="s">
        <v>12</v>
      </c>
      <c r="C68" s="21">
        <v>500100.26333808003</v>
      </c>
      <c r="D68" s="7">
        <v>802</v>
      </c>
      <c r="E68" s="5">
        <f t="shared" si="8"/>
        <v>180450</v>
      </c>
      <c r="F68" s="22">
        <f t="shared" si="9"/>
        <v>319650.26333808003</v>
      </c>
      <c r="G68" s="12">
        <v>641591</v>
      </c>
      <c r="H68" s="14">
        <f t="shared" si="10"/>
        <v>49.82150051015055</v>
      </c>
      <c r="I68" s="18">
        <f t="shared" si="11"/>
        <v>1.8450018662877197</v>
      </c>
      <c r="J68" s="5"/>
      <c r="K68" s="12">
        <f>AVERAGE(F68:F73)</f>
        <v>289287.10506498738</v>
      </c>
      <c r="L68" s="14">
        <f ca="1">$L$2</f>
        <v>641591</v>
      </c>
      <c r="M68" s="18">
        <f ca="1">K68/L68*100</f>
        <v>45.089021676580153</v>
      </c>
      <c r="N68" s="18">
        <f>(K68/(43313*2*2))</f>
        <v>1.6697475646167859</v>
      </c>
      <c r="O68" s="5"/>
      <c r="P68" s="5"/>
    </row>
    <row r="69" spans="1:16" s="19" customFormat="1" x14ac:dyDescent="0.25">
      <c r="A69" s="5" t="s">
        <v>5</v>
      </c>
      <c r="B69" s="6" t="s">
        <v>12</v>
      </c>
      <c r="C69" s="21">
        <v>461328.25364143902</v>
      </c>
      <c r="D69" s="7">
        <v>798</v>
      </c>
      <c r="E69" s="5">
        <f t="shared" si="8"/>
        <v>179550</v>
      </c>
      <c r="F69" s="22">
        <f t="shared" si="9"/>
        <v>281778.25364143902</v>
      </c>
      <c r="G69" s="12">
        <v>641591</v>
      </c>
      <c r="H69" s="14">
        <f t="shared" si="10"/>
        <v>43.918673055176747</v>
      </c>
      <c r="I69" s="18">
        <f t="shared" si="11"/>
        <v>1.6264069311837037</v>
      </c>
      <c r="J69" s="5"/>
      <c r="K69" s="12"/>
      <c r="L69" s="14"/>
      <c r="M69" s="18"/>
      <c r="N69" s="18"/>
      <c r="O69" s="5"/>
      <c r="P69" s="5"/>
    </row>
    <row r="70" spans="1:16" s="19" customFormat="1" x14ac:dyDescent="0.25">
      <c r="A70" s="5" t="s">
        <v>6</v>
      </c>
      <c r="B70" s="6" t="s">
        <v>12</v>
      </c>
      <c r="C70" s="21">
        <v>493837.58988668199</v>
      </c>
      <c r="D70" s="7">
        <v>875</v>
      </c>
      <c r="E70" s="5">
        <f t="shared" si="8"/>
        <v>196875</v>
      </c>
      <c r="F70" s="22">
        <f t="shared" si="9"/>
        <v>296962.58988668199</v>
      </c>
      <c r="G70" s="12">
        <v>641591</v>
      </c>
      <c r="H70" s="14">
        <f t="shared" si="10"/>
        <v>46.285342201913991</v>
      </c>
      <c r="I70" s="18">
        <f t="shared" si="11"/>
        <v>1.714049995882772</v>
      </c>
      <c r="J70" s="5"/>
      <c r="K70" s="12"/>
      <c r="L70" s="14"/>
      <c r="M70" s="18"/>
      <c r="N70" s="18"/>
      <c r="O70" s="5"/>
      <c r="P70" s="5"/>
    </row>
    <row r="71" spans="1:16" s="19" customFormat="1" x14ac:dyDescent="0.25">
      <c r="A71" s="5" t="s">
        <v>7</v>
      </c>
      <c r="B71" s="6" t="s">
        <v>12</v>
      </c>
      <c r="C71" s="21">
        <v>472959.59134883003</v>
      </c>
      <c r="D71" s="7">
        <v>851</v>
      </c>
      <c r="E71" s="5">
        <f t="shared" si="8"/>
        <v>191475</v>
      </c>
      <c r="F71" s="22">
        <f t="shared" si="9"/>
        <v>281484.59134883003</v>
      </c>
      <c r="G71" s="12">
        <v>641591</v>
      </c>
      <c r="H71" s="14">
        <f t="shared" si="10"/>
        <v>43.872902105676367</v>
      </c>
      <c r="I71" s="18">
        <f t="shared" si="11"/>
        <v>1.6247119303028539</v>
      </c>
      <c r="J71" s="5"/>
      <c r="K71" s="12"/>
      <c r="L71" s="14"/>
      <c r="M71" s="18"/>
      <c r="N71" s="18"/>
      <c r="O71" s="5"/>
      <c r="P71" s="5"/>
    </row>
    <row r="72" spans="1:16" s="19" customFormat="1" x14ac:dyDescent="0.25">
      <c r="A72" s="5" t="s">
        <v>9</v>
      </c>
      <c r="B72" s="6" t="s">
        <v>12</v>
      </c>
      <c r="C72" s="21">
        <v>439117.96801771602</v>
      </c>
      <c r="D72" s="7">
        <v>641</v>
      </c>
      <c r="E72" s="5">
        <f t="shared" si="8"/>
        <v>144225</v>
      </c>
      <c r="F72" s="22">
        <f t="shared" si="9"/>
        <v>294892.96801771602</v>
      </c>
      <c r="G72" s="12">
        <v>641591</v>
      </c>
      <c r="H72" s="14">
        <f t="shared" si="10"/>
        <v>45.9627656899358</v>
      </c>
      <c r="I72" s="18">
        <f t="shared" si="11"/>
        <v>1.702104264410893</v>
      </c>
      <c r="J72" s="5"/>
      <c r="K72" s="12"/>
      <c r="L72" s="14"/>
      <c r="M72" s="18"/>
      <c r="N72" s="18"/>
      <c r="O72" s="5"/>
      <c r="P72" s="5"/>
    </row>
    <row r="73" spans="1:16" s="19" customFormat="1" x14ac:dyDescent="0.25">
      <c r="A73" s="5" t="s">
        <v>8</v>
      </c>
      <c r="B73" s="6" t="s">
        <v>12</v>
      </c>
      <c r="C73" s="21">
        <v>414628.96415717702</v>
      </c>
      <c r="D73" s="7">
        <v>683</v>
      </c>
      <c r="E73" s="5">
        <f t="shared" si="8"/>
        <v>153675</v>
      </c>
      <c r="F73" s="22">
        <f t="shared" si="9"/>
        <v>260953.96415717702</v>
      </c>
      <c r="G73" s="12">
        <v>641591</v>
      </c>
      <c r="H73" s="14">
        <f t="shared" si="10"/>
        <v>40.672946496627446</v>
      </c>
      <c r="I73" s="18">
        <f t="shared" si="11"/>
        <v>1.506210399632772</v>
      </c>
      <c r="J73" s="5"/>
      <c r="K73" s="12"/>
      <c r="L73" s="14"/>
      <c r="M73" s="18"/>
      <c r="N73" s="18"/>
      <c r="O73" s="5"/>
      <c r="P73" s="5"/>
    </row>
    <row r="74" spans="1:16" s="19" customFormat="1" x14ac:dyDescent="0.25">
      <c r="A74" s="8" t="s">
        <v>4</v>
      </c>
      <c r="B74" s="9" t="s">
        <v>14</v>
      </c>
      <c r="C74" s="21">
        <v>516156.16206368001</v>
      </c>
      <c r="D74" s="10">
        <v>802</v>
      </c>
      <c r="E74" s="8">
        <f>D74*15*15</f>
        <v>180450</v>
      </c>
      <c r="F74" s="22">
        <f>C74-E74</f>
        <v>335706.16206368001</v>
      </c>
      <c r="G74" s="11">
        <v>641591</v>
      </c>
      <c r="H74" s="13">
        <f>F74/G74*100</f>
        <v>52.324013594903917</v>
      </c>
      <c r="I74" s="17">
        <f>(F74/(43313*2*2))</f>
        <v>1.9376755365807032</v>
      </c>
      <c r="J74" s="9"/>
      <c r="K74" s="9">
        <f>AVERAGE(F74:F79)</f>
        <v>314946.18214112817</v>
      </c>
      <c r="L74" s="9">
        <f ca="1">$L$2</f>
        <v>641591</v>
      </c>
      <c r="M74" s="9">
        <f ca="1">K74/L74*100</f>
        <v>49.088310487698266</v>
      </c>
      <c r="N74" s="9">
        <f>(K74/(43313*2*2))</f>
        <v>1.8178501959061262</v>
      </c>
      <c r="O74" s="9"/>
      <c r="P74" s="9"/>
    </row>
    <row r="75" spans="1:16" s="19" customFormat="1" x14ac:dyDescent="0.25">
      <c r="A75" s="8" t="s">
        <v>5</v>
      </c>
      <c r="B75" s="9" t="s">
        <v>14</v>
      </c>
      <c r="C75" s="21">
        <v>484789.84942885599</v>
      </c>
      <c r="D75" s="10">
        <v>798</v>
      </c>
      <c r="E75" s="8">
        <f>D75*15*15</f>
        <v>179550</v>
      </c>
      <c r="F75" s="22">
        <f>C75-E75</f>
        <v>305239.84942885599</v>
      </c>
      <c r="G75" s="11">
        <v>641591</v>
      </c>
      <c r="H75" s="13">
        <f>F75/G75*100</f>
        <v>47.575456860968437</v>
      </c>
      <c r="I75" s="17">
        <f>(F75/(43313*2*2))</f>
        <v>1.7618258342117608</v>
      </c>
      <c r="J75" s="9"/>
      <c r="K75" s="9"/>
      <c r="L75" s="9"/>
      <c r="M75" s="9"/>
      <c r="N75" s="9"/>
      <c r="O75" s="9"/>
      <c r="P75" s="9"/>
    </row>
    <row r="76" spans="1:16" s="19" customFormat="1" x14ac:dyDescent="0.25">
      <c r="A76" s="8" t="s">
        <v>6</v>
      </c>
      <c r="B76" s="9" t="s">
        <v>14</v>
      </c>
      <c r="C76" s="21">
        <v>506381.34504363203</v>
      </c>
      <c r="D76" s="10">
        <v>875</v>
      </c>
      <c r="E76" s="8">
        <f>D76*15*15</f>
        <v>196875</v>
      </c>
      <c r="F76" s="22">
        <f>C76-E76</f>
        <v>309506.34504363203</v>
      </c>
      <c r="G76" s="11">
        <v>641591</v>
      </c>
      <c r="H76" s="13">
        <f>F76/G76*100</f>
        <v>48.240443685094093</v>
      </c>
      <c r="I76" s="17">
        <f>(F76/(43313*2*2))</f>
        <v>1.7864517872441994</v>
      </c>
      <c r="J76" s="9"/>
      <c r="K76" s="9"/>
      <c r="L76" s="9"/>
      <c r="M76" s="9"/>
      <c r="N76" s="9"/>
      <c r="O76" s="9"/>
      <c r="P76" s="9"/>
    </row>
    <row r="77" spans="1:16" s="19" customFormat="1" x14ac:dyDescent="0.25">
      <c r="A77" s="8" t="s">
        <v>7</v>
      </c>
      <c r="B77" s="9" t="s">
        <v>14</v>
      </c>
      <c r="C77" s="21">
        <v>485073.26655239699</v>
      </c>
      <c r="D77" s="10">
        <v>851</v>
      </c>
      <c r="E77" s="8">
        <f>D77*15*15</f>
        <v>191475</v>
      </c>
      <c r="F77" s="22">
        <f>C77-E77</f>
        <v>293598.26655239699</v>
      </c>
      <c r="G77" s="11">
        <v>641591</v>
      </c>
      <c r="H77" s="13">
        <f>F77/G77*100</f>
        <v>45.760970236863827</v>
      </c>
      <c r="I77" s="17">
        <f>(F77/(43313*2*2))</f>
        <v>1.6946313263477304</v>
      </c>
      <c r="J77" s="9"/>
      <c r="K77" s="9"/>
      <c r="L77" s="9"/>
      <c r="M77" s="9"/>
      <c r="N77" s="9"/>
      <c r="O77" s="9"/>
      <c r="P77" s="9"/>
    </row>
    <row r="78" spans="1:16" s="19" customFormat="1" x14ac:dyDescent="0.25">
      <c r="A78" s="8" t="s">
        <v>9</v>
      </c>
      <c r="B78" s="9" t="s">
        <v>14</v>
      </c>
      <c r="C78" s="21">
        <v>471049.42373942299</v>
      </c>
      <c r="D78" s="10">
        <v>641</v>
      </c>
      <c r="E78" s="8">
        <f>D78*15*15</f>
        <v>144225</v>
      </c>
      <c r="F78" s="22">
        <f>C78-E78</f>
        <v>326824.42373942299</v>
      </c>
      <c r="G78" s="11">
        <v>641591</v>
      </c>
      <c r="H78" s="13">
        <f>F78/G78*100</f>
        <v>50.939683340231234</v>
      </c>
      <c r="I78" s="17">
        <f>(F78/(43313*2*2))</f>
        <v>1.8864106835097025</v>
      </c>
      <c r="J78" s="9"/>
      <c r="K78" s="9"/>
      <c r="L78" s="9"/>
      <c r="M78" s="9"/>
      <c r="N78" s="9"/>
      <c r="O78" s="9"/>
      <c r="P78" s="9"/>
    </row>
    <row r="79" spans="1:16" s="19" customFormat="1" x14ac:dyDescent="0.25">
      <c r="A79" s="8" t="s">
        <v>8</v>
      </c>
      <c r="B79" s="9" t="s">
        <v>14</v>
      </c>
      <c r="C79" s="21">
        <v>472477.04601878102</v>
      </c>
      <c r="D79" s="10">
        <v>683</v>
      </c>
      <c r="E79" s="8">
        <f>D79*15*15</f>
        <v>153675</v>
      </c>
      <c r="F79" s="22">
        <f>C79-E79</f>
        <v>318802.04601878102</v>
      </c>
      <c r="G79" s="11">
        <v>641591</v>
      </c>
      <c r="H79" s="13">
        <f>F79/G79*100</f>
        <v>49.68929520812808</v>
      </c>
      <c r="I79" s="17">
        <f>(F79/(43313*2*2))</f>
        <v>1.8401060075426605</v>
      </c>
      <c r="J79" s="9"/>
      <c r="K79" s="9"/>
      <c r="L79" s="9"/>
      <c r="M79" s="9"/>
      <c r="N79" s="9"/>
      <c r="O79" s="9"/>
      <c r="P79" s="9"/>
    </row>
    <row r="80" spans="1:16" s="19" customFormat="1" x14ac:dyDescent="0.25">
      <c r="A80" s="5" t="s">
        <v>4</v>
      </c>
      <c r="B80" s="6" t="s">
        <v>13</v>
      </c>
      <c r="C80" s="21">
        <v>554093.2891079</v>
      </c>
      <c r="D80" s="7">
        <v>802</v>
      </c>
      <c r="E80" s="5">
        <f>D80*15*15</f>
        <v>180450</v>
      </c>
      <c r="F80" s="22">
        <f>C80-E80</f>
        <v>373643.2891079</v>
      </c>
      <c r="G80" s="12">
        <v>641591</v>
      </c>
      <c r="H80" s="14">
        <f>F80/G80*100</f>
        <v>58.236990404775</v>
      </c>
      <c r="I80" s="18">
        <f>(F80/(43313*2*2))</f>
        <v>2.1566463250519474</v>
      </c>
      <c r="J80" s="5"/>
      <c r="K80" s="5">
        <f>AVERAGE(F80:F85)</f>
        <v>355269.16488433786</v>
      </c>
      <c r="L80" s="5">
        <f ca="1">$L$2</f>
        <v>641591</v>
      </c>
      <c r="M80" s="5">
        <f ca="1">K80/L80*100</f>
        <v>55.373152816099022</v>
      </c>
      <c r="N80" s="5">
        <f>(K80/(43313*2*2))</f>
        <v>2.0505919982703684</v>
      </c>
      <c r="O80" s="5"/>
      <c r="P80" s="5"/>
    </row>
    <row r="81" spans="1:16" s="19" customFormat="1" x14ac:dyDescent="0.25">
      <c r="A81" s="5" t="s">
        <v>5</v>
      </c>
      <c r="B81" s="6" t="s">
        <v>13</v>
      </c>
      <c r="C81" s="21">
        <v>550914.83189821104</v>
      </c>
      <c r="D81" s="7">
        <v>798</v>
      </c>
      <c r="E81" s="5">
        <f>D81*15*15</f>
        <v>179550</v>
      </c>
      <c r="F81" s="22">
        <f>C81-E81</f>
        <v>371364.83189821104</v>
      </c>
      <c r="G81" s="12">
        <v>641591</v>
      </c>
      <c r="H81" s="14">
        <f>F81/G81*100</f>
        <v>57.881864287094274</v>
      </c>
      <c r="I81" s="18">
        <f>(F81/(43313*2*2))</f>
        <v>2.1434952087029937</v>
      </c>
      <c r="J81" s="5"/>
      <c r="K81" s="5"/>
      <c r="L81" s="5"/>
      <c r="M81" s="5"/>
      <c r="N81" s="5"/>
      <c r="O81" s="5"/>
      <c r="P81" s="5"/>
    </row>
    <row r="82" spans="1:16" s="19" customFormat="1" x14ac:dyDescent="0.25">
      <c r="A82" s="5" t="s">
        <v>6</v>
      </c>
      <c r="B82" s="6" t="s">
        <v>13</v>
      </c>
      <c r="C82" s="21">
        <v>615568.96968968399</v>
      </c>
      <c r="D82" s="7">
        <v>875</v>
      </c>
      <c r="E82" s="5">
        <f>D82*15*15</f>
        <v>196875</v>
      </c>
      <c r="F82" s="22">
        <f>C82-E82</f>
        <v>418693.96968968399</v>
      </c>
      <c r="G82" s="12">
        <v>641591</v>
      </c>
      <c r="H82" s="14">
        <f>F82/G82*100</f>
        <v>65.258703705270804</v>
      </c>
      <c r="I82" s="18">
        <f>(F82/(43313*2*2))</f>
        <v>2.416676111615935</v>
      </c>
      <c r="J82" s="5"/>
      <c r="K82" s="5"/>
      <c r="L82" s="5"/>
      <c r="M82" s="5"/>
      <c r="N82" s="5"/>
      <c r="O82" s="5"/>
      <c r="P82" s="5"/>
    </row>
    <row r="83" spans="1:16" s="19" customFormat="1" x14ac:dyDescent="0.25">
      <c r="A83" s="5" t="s">
        <v>7</v>
      </c>
      <c r="B83" s="6" t="s">
        <v>13</v>
      </c>
      <c r="C83" s="21">
        <v>507205.26283388102</v>
      </c>
      <c r="D83" s="7">
        <v>851</v>
      </c>
      <c r="E83" s="5">
        <f>D83*15*15</f>
        <v>191475</v>
      </c>
      <c r="F83" s="22">
        <f>C83-E83</f>
        <v>315730.26283388102</v>
      </c>
      <c r="G83" s="12">
        <v>641591</v>
      </c>
      <c r="H83" s="14">
        <f>F83/G83*100</f>
        <v>49.210519292490233</v>
      </c>
      <c r="I83" s="18">
        <f>(F83/(43313*2*2))</f>
        <v>1.8223758619460728</v>
      </c>
      <c r="J83" s="5"/>
      <c r="K83" s="5"/>
      <c r="L83" s="5"/>
      <c r="M83" s="5"/>
      <c r="N83" s="5"/>
      <c r="O83" s="5"/>
      <c r="P83" s="5"/>
    </row>
    <row r="84" spans="1:16" s="19" customFormat="1" x14ac:dyDescent="0.25">
      <c r="A84" s="5" t="s">
        <v>9</v>
      </c>
      <c r="B84" s="6" t="s">
        <v>13</v>
      </c>
      <c r="C84" s="21">
        <v>470308.03346475097</v>
      </c>
      <c r="D84" s="7">
        <v>641</v>
      </c>
      <c r="E84" s="5">
        <f>D84*15*15</f>
        <v>144225</v>
      </c>
      <c r="F84" s="22">
        <f>C84-E84</f>
        <v>326083.03346475097</v>
      </c>
      <c r="G84" s="12">
        <v>641591</v>
      </c>
      <c r="H84" s="14">
        <f>F84/G84*100</f>
        <v>50.824128372241972</v>
      </c>
      <c r="I84" s="18">
        <f>(F84/(43313*2*2))</f>
        <v>1.8821314239648084</v>
      </c>
      <c r="J84" s="5"/>
      <c r="K84" s="5"/>
      <c r="L84" s="5"/>
      <c r="M84" s="5"/>
      <c r="N84" s="5"/>
      <c r="O84" s="5"/>
      <c r="P84" s="5"/>
    </row>
    <row r="85" spans="1:16" s="19" customFormat="1" x14ac:dyDescent="0.25">
      <c r="A85" s="5" t="s">
        <v>8</v>
      </c>
      <c r="B85" s="6" t="s">
        <v>13</v>
      </c>
      <c r="C85" s="21">
        <v>479774.6023116</v>
      </c>
      <c r="D85" s="7">
        <v>683</v>
      </c>
      <c r="E85" s="5">
        <f>D85*15*15</f>
        <v>153675</v>
      </c>
      <c r="F85" s="22">
        <f>C85-E85</f>
        <v>326099.6023116</v>
      </c>
      <c r="G85" s="12">
        <v>641591</v>
      </c>
      <c r="H85" s="14">
        <f>F85/G85*100</f>
        <v>50.826710834721808</v>
      </c>
      <c r="I85" s="18">
        <f>(F85/(43313*2*2))</f>
        <v>1.8822270583404521</v>
      </c>
      <c r="J85" s="5"/>
      <c r="K85" s="5"/>
      <c r="L85" s="5"/>
      <c r="M85" s="5"/>
      <c r="N85" s="5"/>
      <c r="O85" s="5"/>
      <c r="P85" s="5"/>
    </row>
  </sheetData>
  <sortState ref="A2:N85">
    <sortCondition ref="B1"/>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test.dat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2018-06-05T14:17:20Z</dcterms:created>
  <dcterms:modified xsi:type="dcterms:W3CDTF">2018-07-13T22:42:14Z</dcterms:modified>
</cp:coreProperties>
</file>