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evrn\Desktop\HW\Диплом\"/>
    </mc:Choice>
  </mc:AlternateContent>
  <xr:revisionPtr revIDLastSave="0" documentId="13_ncr:1_{EF6E7037-A4A7-488E-ADD0-CCA2924BDA29}" xr6:coauthVersionLast="46" xr6:coauthVersionMax="46" xr10:uidLastSave="{00000000-0000-0000-0000-000000000000}"/>
  <bookViews>
    <workbookView xWindow="2508" yWindow="3408" windowWidth="12120" windowHeight="9144" activeTab="1" xr2:uid="{CA69A135-BC4F-47CE-9C3E-3C56F5931902}"/>
  </bookViews>
  <sheets>
    <sheet name="Лист1" sheetId="1" r:id="rId1"/>
    <sheet name="Зависимость дебитов от фазовых" sheetId="4" r:id="rId2"/>
    <sheet name="Eclipse 20-20-10" sheetId="2" r:id="rId3"/>
    <sheet name="Eclipse 60-60-10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3" i="1"/>
  <c r="O4" i="1"/>
  <c r="O5" i="1"/>
  <c r="O6" i="1"/>
  <c r="O7" i="1"/>
  <c r="O8" i="1"/>
  <c r="O9" i="1"/>
  <c r="O10" i="1"/>
  <c r="O11" i="1"/>
  <c r="O3" i="1"/>
  <c r="V54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B19" i="1" l="1"/>
  <c r="B17" i="1"/>
  <c r="B3" i="1"/>
  <c r="B4" i="1"/>
  <c r="V53" i="1" l="1"/>
  <c r="V57" i="1"/>
  <c r="V55" i="1"/>
  <c r="V58" i="1"/>
  <c r="V56" i="1" l="1"/>
  <c r="V52" i="1"/>
</calcChain>
</file>

<file path=xl/sharedStrings.xml><?xml version="1.0" encoding="utf-8"?>
<sst xmlns="http://schemas.openxmlformats.org/spreadsheetml/2006/main" count="1156" uniqueCount="264">
  <si>
    <t>Данные по модели:</t>
  </si>
  <si>
    <t>Радиус контура Rk, м</t>
  </si>
  <si>
    <t>Длина модели по y ly, м</t>
  </si>
  <si>
    <t>Длина модели по x lx, м</t>
  </si>
  <si>
    <t>Толщина пласта h, м</t>
  </si>
  <si>
    <t>Вязкость нефти mu, мПа*с</t>
  </si>
  <si>
    <t>Вертикальная прон. Kv, мД</t>
  </si>
  <si>
    <t>Горизонтальная прон. kh, мД</t>
  </si>
  <si>
    <t>Длина горзонтального ствола L, м</t>
  </si>
  <si>
    <t>Режим работы скважины:</t>
  </si>
  <si>
    <t>Контроль по забойному давлению Pwf, атм</t>
  </si>
  <si>
    <t>Контроль по дебиту Q, м3/сут</t>
  </si>
  <si>
    <t>Начальные свойства:</t>
  </si>
  <si>
    <t>Раадиус скважины rw, м</t>
  </si>
  <si>
    <t>Скин-фактор</t>
  </si>
  <si>
    <t>Плотность нефти, кг/м3</t>
  </si>
  <si>
    <t>Плотность воды кг/м3</t>
  </si>
  <si>
    <t>Плотность газа, кг/м3</t>
  </si>
  <si>
    <t>Сжимаемость породы, Па^-1</t>
  </si>
  <si>
    <t>Начальное пластовое давление, атм</t>
  </si>
  <si>
    <t>Шероховатость, м</t>
  </si>
  <si>
    <t>Результаты расчета с контролем по забойному давлению</t>
  </si>
  <si>
    <t>t, (сут) \ Qн, (м3/сут)</t>
  </si>
  <si>
    <t>OPM</t>
  </si>
  <si>
    <t>Справка</t>
  </si>
  <si>
    <t>Butler-1 - приток к вертикальной трещине</t>
  </si>
  <si>
    <t>Butler-3 - приток к конечной вертикальной трещине</t>
  </si>
  <si>
    <t>Butler-2 - приток к протяженной горизонтальной скважине</t>
  </si>
  <si>
    <t>Butler-1</t>
  </si>
  <si>
    <t>Butler-2</t>
  </si>
  <si>
    <t>Eclipse</t>
  </si>
  <si>
    <t>Rubis</t>
  </si>
  <si>
    <t>VOLUMEFACTOR</t>
  </si>
  <si>
    <t>VISCOSITY</t>
  </si>
  <si>
    <t>Joshi</t>
  </si>
  <si>
    <t>Ozcan</t>
  </si>
  <si>
    <t>Butler-3</t>
  </si>
  <si>
    <t>Simulated oil rate (Surface)_Дата Время</t>
  </si>
  <si>
    <t>Simulated oil rate (Surface)_Дебит жидкости</t>
  </si>
  <si>
    <t>Simulated pressure (Bottomhole)_Дата Время</t>
  </si>
  <si>
    <t>Simulated pressure (Bottomhole)_Давление</t>
  </si>
  <si>
    <t>(-)</t>
  </si>
  <si>
    <t>(Па)</t>
  </si>
  <si>
    <t xml:space="preserve">                                                                               </t>
  </si>
  <si>
    <t>t, (сут) \ Pbhp, (атм)</t>
  </si>
  <si>
    <t xml:space="preserve">Simulated oil rate (Surface)_Дебит жидкости    </t>
  </si>
  <si>
    <t>Simulated water rate (Surface)_Дата Время</t>
  </si>
  <si>
    <t>Simulated water rate (Surface)_Дебит жидкости</t>
  </si>
  <si>
    <t xml:space="preserve">(м³/сек.)                                                                          </t>
  </si>
  <si>
    <t xml:space="preserve">0.00000                                                             </t>
  </si>
  <si>
    <t xml:space="preserve">                                                                                   </t>
  </si>
  <si>
    <t xml:space="preserve">9.21000E-4                                                          </t>
  </si>
  <si>
    <t xml:space="preserve">9.19000E-4                                                          </t>
  </si>
  <si>
    <t xml:space="preserve">9.17000E-4                                                          </t>
  </si>
  <si>
    <t xml:space="preserve">9.15000E-4                                                          </t>
  </si>
  <si>
    <t xml:space="preserve">9.14000E-4                                                          </t>
  </si>
  <si>
    <t xml:space="preserve">9.12000E-4                                                          </t>
  </si>
  <si>
    <t xml:space="preserve">9.11000E-4                                                          </t>
  </si>
  <si>
    <t xml:space="preserve">9.10000E-4                                                          </t>
  </si>
  <si>
    <t xml:space="preserve">9.09000E-4                                                          </t>
  </si>
  <si>
    <t xml:space="preserve">9.08000E-4                                                          </t>
  </si>
  <si>
    <t xml:space="preserve">9.07000E-4                                                          </t>
  </si>
  <si>
    <t xml:space="preserve">9.06000E-4                                                          </t>
  </si>
  <si>
    <t xml:space="preserve">9.05000E-4                                                          </t>
  </si>
  <si>
    <t>(м³/сек,)</t>
  </si>
  <si>
    <t>01,04,2021  0:00:00</t>
  </si>
  <si>
    <t>02,04,2021  0:00:00</t>
  </si>
  <si>
    <t>03,04,2021  0:00:00</t>
  </si>
  <si>
    <t>05,04,2021  0:00:00</t>
  </si>
  <si>
    <t>09,04,2021  0:00:00</t>
  </si>
  <si>
    <t>16,04,2021  0:00:00</t>
  </si>
  <si>
    <t>01,05,2021  0:00:00</t>
  </si>
  <si>
    <t>16,05,2021  0:00:00</t>
  </si>
  <si>
    <t>31,05,2021  0:00:00</t>
  </si>
  <si>
    <t>15,06,2021  0:00:00</t>
  </si>
  <si>
    <t>30,06,2021  0:00:00</t>
  </si>
  <si>
    <t>15,07,2021  0:00:00</t>
  </si>
  <si>
    <t>30,07,2021  0:00:00</t>
  </si>
  <si>
    <t>14,08,2021  0:00:00</t>
  </si>
  <si>
    <t>29,08,2021  0:00:00</t>
  </si>
  <si>
    <t>13,09,2021  0:00:00</t>
  </si>
  <si>
    <t>28,09,2021  0:00:00</t>
  </si>
  <si>
    <t>13,10,2021  0:00:00</t>
  </si>
  <si>
    <t>28,10,2021  0:00:00</t>
  </si>
  <si>
    <t>12,11,2021  0:00:00</t>
  </si>
  <si>
    <t>27,11,2021  0:00:00</t>
  </si>
  <si>
    <t>12,12,2021  0:00:00</t>
  </si>
  <si>
    <t>27,12,2021  0:00:00</t>
  </si>
  <si>
    <t>11,01,2022  0:00:00</t>
  </si>
  <si>
    <t>26,01,2022  0:00:00</t>
  </si>
  <si>
    <t>Borisov</t>
  </si>
  <si>
    <t>1 января 2020</t>
  </si>
  <si>
    <t>3 января 2020</t>
  </si>
  <si>
    <t>5 января 2020</t>
  </si>
  <si>
    <t>7 января 2020</t>
  </si>
  <si>
    <t>9 января 2020</t>
  </si>
  <si>
    <t>11 января 2020</t>
  </si>
  <si>
    <t>13 января 2020</t>
  </si>
  <si>
    <t>15 января 2020</t>
  </si>
  <si>
    <t>17 января 2020</t>
  </si>
  <si>
    <t>19 января 2020</t>
  </si>
  <si>
    <t>21 января 2020</t>
  </si>
  <si>
    <t>23 января 2020</t>
  </si>
  <si>
    <t>25 января 2020</t>
  </si>
  <si>
    <t>27 января 2020</t>
  </si>
  <si>
    <t>29 января 2020</t>
  </si>
  <si>
    <t>31 января 2020</t>
  </si>
  <si>
    <t>2 февраля 2020</t>
  </si>
  <si>
    <t>4 февраля 2020</t>
  </si>
  <si>
    <t>6 февраля 2020</t>
  </si>
  <si>
    <t>8 февраля 2020</t>
  </si>
  <si>
    <t>10 февраля 2020</t>
  </si>
  <si>
    <t>12 февраля 2020</t>
  </si>
  <si>
    <t>14 февраля 2020</t>
  </si>
  <si>
    <t>16 февраля 2020</t>
  </si>
  <si>
    <t>18 февраля 2020</t>
  </si>
  <si>
    <t>20 февраля 2020</t>
  </si>
  <si>
    <t>22 февраля 2020</t>
  </si>
  <si>
    <t>24 февраля 2020</t>
  </si>
  <si>
    <t>26 февраля 2020</t>
  </si>
  <si>
    <t>28 февраля 2020</t>
  </si>
  <si>
    <t>1 марта 2020</t>
  </si>
  <si>
    <t>3 марта 2020</t>
  </si>
  <si>
    <t>5 марта 2020</t>
  </si>
  <si>
    <t>7 марта 2020</t>
  </si>
  <si>
    <t>9 марта 2020</t>
  </si>
  <si>
    <t>11 марта 2020</t>
  </si>
  <si>
    <t>13 марта 2020</t>
  </si>
  <si>
    <t>15 марта 2020</t>
  </si>
  <si>
    <t>17 марта 2020</t>
  </si>
  <si>
    <t>19 марта 2020</t>
  </si>
  <si>
    <t>21 марта 2020</t>
  </si>
  <si>
    <t>23 марта 2020</t>
  </si>
  <si>
    <t>25 марта 2020</t>
  </si>
  <si>
    <t>27 марта 2020</t>
  </si>
  <si>
    <t>29 марта 2020</t>
  </si>
  <si>
    <t>31 марта 2020</t>
  </si>
  <si>
    <t>2 апреля 2020</t>
  </si>
  <si>
    <t>4 апреля 2020</t>
  </si>
  <si>
    <t>6 апреля 2020</t>
  </si>
  <si>
    <t>8 апреля 2020</t>
  </si>
  <si>
    <t>10 апреля 2020</t>
  </si>
  <si>
    <t>12 апреля 2020</t>
  </si>
  <si>
    <t>14 апреля 2020</t>
  </si>
  <si>
    <t>16 апреля 2020</t>
  </si>
  <si>
    <t>18 апреля 2020</t>
  </si>
  <si>
    <t>20 апреля 2020</t>
  </si>
  <si>
    <t>22 апреля 2020</t>
  </si>
  <si>
    <t>24 апреля 2020</t>
  </si>
  <si>
    <t>26 апреля 2020</t>
  </si>
  <si>
    <t>28 апреля 2020</t>
  </si>
  <si>
    <t>30 апреля 2020</t>
  </si>
  <si>
    <t>2 мая 2020</t>
  </si>
  <si>
    <t>4 мая 2020</t>
  </si>
  <si>
    <t>6 мая 2020</t>
  </si>
  <si>
    <t>8 мая 2020</t>
  </si>
  <si>
    <t>10 мая 2020</t>
  </si>
  <si>
    <t>12 мая 2020</t>
  </si>
  <si>
    <t>14 мая 2020</t>
  </si>
  <si>
    <t>16 мая 2020</t>
  </si>
  <si>
    <t>18 мая 2020</t>
  </si>
  <si>
    <t>20 мая 2020</t>
  </si>
  <si>
    <t>22 мая 2020</t>
  </si>
  <si>
    <t>24 мая 2020</t>
  </si>
  <si>
    <t>26 мая 2020</t>
  </si>
  <si>
    <t>28 мая 2020</t>
  </si>
  <si>
    <t>30 мая 2020</t>
  </si>
  <si>
    <t>1 июня 2020</t>
  </si>
  <si>
    <t>3 июня 2020</t>
  </si>
  <si>
    <t>5 июня 2020</t>
  </si>
  <si>
    <t>7 июня 2020</t>
  </si>
  <si>
    <t>9 июня 2020</t>
  </si>
  <si>
    <t>11 июня 2020</t>
  </si>
  <si>
    <t>13 июня 2020</t>
  </si>
  <si>
    <t>15 июня 2020</t>
  </si>
  <si>
    <t>17 июня 2020</t>
  </si>
  <si>
    <t>19 июня 2020</t>
  </si>
  <si>
    <t>21 июня 2020</t>
  </si>
  <si>
    <t>23 июня 2020</t>
  </si>
  <si>
    <t>25 июня 2020</t>
  </si>
  <si>
    <t>27 июня 2020</t>
  </si>
  <si>
    <t>29 июня 2020</t>
  </si>
  <si>
    <t>1 июля 2020</t>
  </si>
  <si>
    <t>3 июля 2020</t>
  </si>
  <si>
    <t>5 июля 2020</t>
  </si>
  <si>
    <t>7 июля 2020</t>
  </si>
  <si>
    <t>9 июля 2020</t>
  </si>
  <si>
    <t>11 июля 2020</t>
  </si>
  <si>
    <t>13 июля 2020</t>
  </si>
  <si>
    <t>15 июля 2020</t>
  </si>
  <si>
    <t>17 июля 2020</t>
  </si>
  <si>
    <t>19 июля 2020</t>
  </si>
  <si>
    <t>21 июля 2020</t>
  </si>
  <si>
    <t>23 июля 2020</t>
  </si>
  <si>
    <t>25 июля 2020</t>
  </si>
  <si>
    <t>27 июля 2020</t>
  </si>
  <si>
    <t>29 июля 2020</t>
  </si>
  <si>
    <t>31 июля 2020</t>
  </si>
  <si>
    <t>2 августа 2020</t>
  </si>
  <si>
    <t>4 августа 2020</t>
  </si>
  <si>
    <t>6 августа 2020</t>
  </si>
  <si>
    <t>8 августа 2020</t>
  </si>
  <si>
    <t>10 августа 2020</t>
  </si>
  <si>
    <t>12 августа 2020</t>
  </si>
  <si>
    <t>14 августа 2020</t>
  </si>
  <si>
    <t>16 августа 2020</t>
  </si>
  <si>
    <t>18 августа 2020</t>
  </si>
  <si>
    <t>20 августа 2020</t>
  </si>
  <si>
    <t>22 августа 2020</t>
  </si>
  <si>
    <t>24 августа 2020</t>
  </si>
  <si>
    <t>26 августа 2020</t>
  </si>
  <si>
    <t>28 августа 2020</t>
  </si>
  <si>
    <t>30 августа 2020</t>
  </si>
  <si>
    <t>1 сентября 2020</t>
  </si>
  <si>
    <t>3 сентября 2020</t>
  </si>
  <si>
    <t>5 сентября 2020</t>
  </si>
  <si>
    <t>7 сентября 2020</t>
  </si>
  <si>
    <t>9 сентября 2020</t>
  </si>
  <si>
    <t>11 сентября 2020</t>
  </si>
  <si>
    <t>13 сентября 2020</t>
  </si>
  <si>
    <t>15 сентября 2020</t>
  </si>
  <si>
    <t>17 сентября 2020</t>
  </si>
  <si>
    <t>19 сентября 2020</t>
  </si>
  <si>
    <t>21 сентября 2020</t>
  </si>
  <si>
    <t>23 сентября 2020</t>
  </si>
  <si>
    <t>25 сентября 2020</t>
  </si>
  <si>
    <t>27 сентября 2020</t>
  </si>
  <si>
    <t>29 сентября 2020</t>
  </si>
  <si>
    <t>1 октября 2020</t>
  </si>
  <si>
    <t>3 октября 2020</t>
  </si>
  <si>
    <t>5 октября 2020</t>
  </si>
  <si>
    <t>7 октября 2020</t>
  </si>
  <si>
    <t>9 октября 2020</t>
  </si>
  <si>
    <t>11 октября 2020</t>
  </si>
  <si>
    <t>13 октября 2020</t>
  </si>
  <si>
    <t>15 октября 2020</t>
  </si>
  <si>
    <t>17 октября 2020</t>
  </si>
  <si>
    <t>19 октября 2020</t>
  </si>
  <si>
    <t>21 октября 2020</t>
  </si>
  <si>
    <t>23 октября 2020</t>
  </si>
  <si>
    <t>25 октября 2020</t>
  </si>
  <si>
    <t>27 октября 2020</t>
  </si>
  <si>
    <t>Скорость расчета, с</t>
  </si>
  <si>
    <t>М. ист.</t>
  </si>
  <si>
    <t>a</t>
  </si>
  <si>
    <t>b</t>
  </si>
  <si>
    <t>c</t>
  </si>
  <si>
    <t>lx/ly</t>
  </si>
  <si>
    <t>ly</t>
  </si>
  <si>
    <t>Ca</t>
  </si>
  <si>
    <t>Меттод источников</t>
  </si>
  <si>
    <t>lx</t>
  </si>
  <si>
    <t>М.ист ГПН</t>
  </si>
  <si>
    <t>Вертикальное схождение</t>
  </si>
  <si>
    <t>Факторы</t>
  </si>
  <si>
    <t>Модели</t>
  </si>
  <si>
    <t>Латеральное схождение</t>
  </si>
  <si>
    <t>Анизотропия проницаемости</t>
  </si>
  <si>
    <t>Соотношение сторон элемента симметрии</t>
  </si>
  <si>
    <t>Конечность скважины (трещины)</t>
  </si>
  <si>
    <t>Расстояние от подошвы</t>
  </si>
  <si>
    <t>-</t>
  </si>
  <si>
    <t>+</t>
  </si>
  <si>
    <t>Чем методы источников отличаются (лучше) аналитических корреляций?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</si>
</sst>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Fill="1"/>
    <xf numFmtId="2" fontId="0" fillId="0" borderId="0" xfId="0" applyNumberFormat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Alignment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Динамика</a:t>
            </a:r>
            <a:r>
              <a:rPr lang="ru-RU" sz="1600" baseline="0"/>
              <a:t> дебита нефти 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Лист1!$R$2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Лист1!$R$3:$R$11</c:f>
              <c:numCache>
                <c:formatCode>0.00</c:formatCode>
                <c:ptCount val="9"/>
                <c:pt idx="0">
                  <c:v>131.44386291503909</c:v>
                </c:pt>
                <c:pt idx="1">
                  <c:v>92.986427307128906</c:v>
                </c:pt>
                <c:pt idx="2">
                  <c:v>68.524162292480469</c:v>
                </c:pt>
                <c:pt idx="3">
                  <c:v>54.20751953125</c:v>
                </c:pt>
                <c:pt idx="4">
                  <c:v>47.13592529296875</c:v>
                </c:pt>
                <c:pt idx="5">
                  <c:v>41.860485076904297</c:v>
                </c:pt>
                <c:pt idx="6">
                  <c:v>39.518844604492188</c:v>
                </c:pt>
                <c:pt idx="7">
                  <c:v>38.363346099853523</c:v>
                </c:pt>
                <c:pt idx="8">
                  <c:v>37.768058776855469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B-432B-9709-27EF22A8DD48}"/>
            </c:ext>
          </c:extLst>
        </c:ser>
        <c:ser>
          <c:idx val="0"/>
          <c:order val="1"/>
          <c:tx>
            <c:strRef>
              <c:f>Лист1!$J$2</c:f>
              <c:strCache>
                <c:ptCount val="1"/>
                <c:pt idx="0">
                  <c:v>Butler-3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Лист1!$J$3:$J$11</c:f>
              <c:numCache>
                <c:formatCode>0.00</c:formatCode>
                <c:ptCount val="9"/>
                <c:pt idx="0">
                  <c:v>61.755476675667637</c:v>
                </c:pt>
                <c:pt idx="1">
                  <c:v>61.755171120040977</c:v>
                </c:pt>
                <c:pt idx="2">
                  <c:v>61.754341754768546</c:v>
                </c:pt>
                <c:pt idx="3">
                  <c:v>61.752944929046613</c:v>
                </c:pt>
                <c:pt idx="4">
                  <c:v>61.751133420688468</c:v>
                </c:pt>
                <c:pt idx="5">
                  <c:v>61.747510403972157</c:v>
                </c:pt>
                <c:pt idx="6">
                  <c:v>61.74395286346158</c:v>
                </c:pt>
                <c:pt idx="7">
                  <c:v>61.7404607991567</c:v>
                </c:pt>
                <c:pt idx="8">
                  <c:v>61.736968734851843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1-46AE-810F-65DC7441B440}"/>
            </c:ext>
          </c:extLst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Butler-2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Лист1!$I$3:$I$11</c:f>
              <c:numCache>
                <c:formatCode>0.00</c:formatCode>
                <c:ptCount val="9"/>
                <c:pt idx="0">
                  <c:v>70.570453492382924</c:v>
                </c:pt>
                <c:pt idx="1">
                  <c:v>70.570104321745717</c:v>
                </c:pt>
                <c:pt idx="2">
                  <c:v>70.569156572873297</c:v>
                </c:pt>
                <c:pt idx="3">
                  <c:v>70.567560364246077</c:v>
                </c:pt>
                <c:pt idx="4">
                  <c:v>70.565490281182662</c:v>
                </c:pt>
                <c:pt idx="5">
                  <c:v>70.561350115055831</c:v>
                </c:pt>
                <c:pt idx="6">
                  <c:v>70.557284771208373</c:v>
                </c:pt>
                <c:pt idx="7">
                  <c:v>70.553294249640317</c:v>
                </c:pt>
                <c:pt idx="8">
                  <c:v>70.549303728072275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1-46AE-810F-65DC7441B440}"/>
            </c:ext>
          </c:extLst>
        </c:ser>
        <c:ser>
          <c:idx val="3"/>
          <c:order val="3"/>
          <c:tx>
            <c:strRef>
              <c:f>Лист1!$H$2</c:f>
              <c:strCache>
                <c:ptCount val="1"/>
                <c:pt idx="0">
                  <c:v>Butler-1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Лист1!$H$3:$H$11</c:f>
              <c:numCache>
                <c:formatCode>0.00</c:formatCode>
                <c:ptCount val="9"/>
                <c:pt idx="0">
                  <c:v>76.57572558174121</c:v>
                </c:pt>
                <c:pt idx="1">
                  <c:v>76.575346698036014</c:v>
                </c:pt>
                <c:pt idx="2">
                  <c:v>76.574318299407651</c:v>
                </c:pt>
                <c:pt idx="3">
                  <c:v>76.572586259612535</c:v>
                </c:pt>
                <c:pt idx="4">
                  <c:v>76.570340020503224</c:v>
                </c:pt>
                <c:pt idx="5">
                  <c:v>76.565847542284615</c:v>
                </c:pt>
                <c:pt idx="6">
                  <c:v>76.56143625343141</c:v>
                </c:pt>
                <c:pt idx="7">
                  <c:v>76.557106153943565</c:v>
                </c:pt>
                <c:pt idx="8">
                  <c:v>76.552776054455762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91-46AE-810F-65DC7441B440}"/>
            </c:ext>
          </c:extLst>
        </c:ser>
        <c:ser>
          <c:idx val="4"/>
          <c:order val="4"/>
          <c:tx>
            <c:strRef>
              <c:f>Лист1!$K$2</c:f>
              <c:strCache>
                <c:ptCount val="1"/>
                <c:pt idx="0">
                  <c:v>Ozcan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Лист1!$K$3:$K$11</c:f>
              <c:numCache>
                <c:formatCode>0.00</c:formatCode>
                <c:ptCount val="9"/>
                <c:pt idx="0">
                  <c:v>48.141940258503091</c:v>
                </c:pt>
                <c:pt idx="1">
                  <c:v>48.141702060346141</c:v>
                </c:pt>
                <c:pt idx="2">
                  <c:v>48.141055522491591</c:v>
                </c:pt>
                <c:pt idx="3">
                  <c:v>48.139966616631298</c:v>
                </c:pt>
                <c:pt idx="4">
                  <c:v>48.138554441843723</c:v>
                </c:pt>
                <c:pt idx="5">
                  <c:v>48.135730092268581</c:v>
                </c:pt>
                <c:pt idx="6">
                  <c:v>48.132956785155642</c:v>
                </c:pt>
                <c:pt idx="7">
                  <c:v>48.130234520504899</c:v>
                </c:pt>
                <c:pt idx="8">
                  <c:v>48.127512255854157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91-46AE-810F-65DC7441B440}"/>
            </c:ext>
          </c:extLst>
        </c:ser>
        <c:ser>
          <c:idx val="5"/>
          <c:order val="5"/>
          <c:tx>
            <c:strRef>
              <c:f>Лист1!$L$2</c:f>
              <c:strCache>
                <c:ptCount val="1"/>
                <c:pt idx="0">
                  <c:v>Joshi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Лист1!$L$3:$L$11</c:f>
              <c:numCache>
                <c:formatCode>0.00</c:formatCode>
                <c:ptCount val="9"/>
                <c:pt idx="0">
                  <c:v>47.00194025850309</c:v>
                </c:pt>
                <c:pt idx="1">
                  <c:v>47.00170206034614</c:v>
                </c:pt>
                <c:pt idx="2">
                  <c:v>47.00105552249159</c:v>
                </c:pt>
                <c:pt idx="3">
                  <c:v>46.999966616631298</c:v>
                </c:pt>
                <c:pt idx="4">
                  <c:v>46.998554441843723</c:v>
                </c:pt>
                <c:pt idx="5">
                  <c:v>46.99573009226858</c:v>
                </c:pt>
                <c:pt idx="6">
                  <c:v>46.992956785155641</c:v>
                </c:pt>
                <c:pt idx="7">
                  <c:v>46.990234520504899</c:v>
                </c:pt>
                <c:pt idx="8">
                  <c:v>46.987512255854156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91-46AE-810F-65DC7441B440}"/>
            </c:ext>
          </c:extLst>
        </c:ser>
        <c:ser>
          <c:idx val="6"/>
          <c:order val="6"/>
          <c:tx>
            <c:strRef>
              <c:f>Лист1!$P$2</c:f>
              <c:strCache>
                <c:ptCount val="1"/>
                <c:pt idx="0">
                  <c:v>Eclipse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Лист1!$P$3:$P$11</c:f>
              <c:numCache>
                <c:formatCode>0.00</c:formatCode>
                <c:ptCount val="9"/>
                <c:pt idx="0">
                  <c:v>131.9227294921875</c:v>
                </c:pt>
                <c:pt idx="1">
                  <c:v>108.280647277832</c:v>
                </c:pt>
                <c:pt idx="2">
                  <c:v>80.395011901855469</c:v>
                </c:pt>
                <c:pt idx="3">
                  <c:v>66.057563781738281</c:v>
                </c:pt>
                <c:pt idx="4">
                  <c:v>58.853542327880859</c:v>
                </c:pt>
                <c:pt idx="5">
                  <c:v>52.736480712890618</c:v>
                </c:pt>
                <c:pt idx="6">
                  <c:v>50.367202758789063</c:v>
                </c:pt>
                <c:pt idx="7">
                  <c:v>49.376167297363281</c:v>
                </c:pt>
                <c:pt idx="8">
                  <c:v>48.956378936767578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0-49BD-AF96-0FAAC2358A27}"/>
            </c:ext>
          </c:extLst>
        </c:ser>
        <c:ser>
          <c:idx val="7"/>
          <c:order val="7"/>
          <c:tx>
            <c:strRef>
              <c:f>Лист1!$Q$2</c:f>
              <c:strCache>
                <c:ptCount val="1"/>
                <c:pt idx="0">
                  <c:v>Rubis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Лист1!$Q$3:$Q$11</c:f>
              <c:numCache>
                <c:formatCode>0.00</c:formatCode>
                <c:ptCount val="9"/>
                <c:pt idx="0">
                  <c:v>114.7392</c:v>
                </c:pt>
                <c:pt idx="1">
                  <c:v>75.081599999999995</c:v>
                </c:pt>
                <c:pt idx="2">
                  <c:v>61</c:v>
                </c:pt>
                <c:pt idx="3">
                  <c:v>51.753600000000006</c:v>
                </c:pt>
                <c:pt idx="4">
                  <c:v>46.137599999999999</c:v>
                </c:pt>
                <c:pt idx="5">
                  <c:v>41.731200000000001</c:v>
                </c:pt>
                <c:pt idx="6">
                  <c:v>39.571200000000005</c:v>
                </c:pt>
                <c:pt idx="7">
                  <c:v>38.188800000000001</c:v>
                </c:pt>
                <c:pt idx="8">
                  <c:v>37.411200000000001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70-49BD-AF96-0FAAC2358A27}"/>
            </c:ext>
          </c:extLst>
        </c:ser>
        <c:ser>
          <c:idx val="8"/>
          <c:order val="8"/>
          <c:tx>
            <c:strRef>
              <c:f>Лист1!$M$2</c:f>
              <c:strCache>
                <c:ptCount val="1"/>
                <c:pt idx="0">
                  <c:v>Borisov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Лист1!$M$3:$M$11</c:f>
              <c:numCache>
                <c:formatCode>0.00</c:formatCode>
                <c:ptCount val="9"/>
                <c:pt idx="0">
                  <c:v>55.662839703877601</c:v>
                </c:pt>
                <c:pt idx="1">
                  <c:v>55.659121579521603</c:v>
                </c:pt>
                <c:pt idx="2">
                  <c:v>55.652727979438602</c:v>
                </c:pt>
                <c:pt idx="3">
                  <c:v>55.638976821106098</c:v>
                </c:pt>
                <c:pt idx="4">
                  <c:v>55.626956852950002</c:v>
                </c:pt>
                <c:pt idx="5">
                  <c:v>55.600575875376599</c:v>
                </c:pt>
                <c:pt idx="6">
                  <c:v>55.575119510738297</c:v>
                </c:pt>
                <c:pt idx="7">
                  <c:v>55.550017253181501</c:v>
                </c:pt>
                <c:pt idx="8">
                  <c:v>55.525072376549801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F-413C-B773-83304D38B986}"/>
            </c:ext>
          </c:extLst>
        </c:ser>
        <c:ser>
          <c:idx val="9"/>
          <c:order val="9"/>
          <c:tx>
            <c:strRef>
              <c:f>Лист1!$N$2</c:f>
              <c:strCache>
                <c:ptCount val="1"/>
                <c:pt idx="0">
                  <c:v>М. ист.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Лист1!$N$3:$N$11</c:f>
              <c:numCache>
                <c:formatCode>0.00</c:formatCode>
                <c:ptCount val="9"/>
                <c:pt idx="0">
                  <c:v>52.35</c:v>
                </c:pt>
                <c:pt idx="1">
                  <c:v>52.35</c:v>
                </c:pt>
                <c:pt idx="2">
                  <c:v>52.35</c:v>
                </c:pt>
                <c:pt idx="3">
                  <c:v>52.35</c:v>
                </c:pt>
                <c:pt idx="4">
                  <c:v>52.35</c:v>
                </c:pt>
                <c:pt idx="5">
                  <c:v>52.35</c:v>
                </c:pt>
                <c:pt idx="6">
                  <c:v>52.35</c:v>
                </c:pt>
                <c:pt idx="7">
                  <c:v>52.35</c:v>
                </c:pt>
                <c:pt idx="8">
                  <c:v>52.35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8F-413C-B773-83304D38B986}"/>
            </c:ext>
          </c:extLst>
        </c:ser>
        <c:ser>
          <c:idx val="10"/>
          <c:order val="10"/>
          <c:tx>
            <c:strRef>
              <c:f>Лист1!$O$2</c:f>
              <c:strCache>
                <c:ptCount val="1"/>
                <c:pt idx="0">
                  <c:v>М.ист ГПН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Лист1!$O$3:$O$11</c:f>
              <c:numCache>
                <c:formatCode>0.00</c:formatCode>
                <c:ptCount val="9"/>
                <c:pt idx="0">
                  <c:v>43.690114821547155</c:v>
                </c:pt>
                <c:pt idx="1">
                  <c:v>43.690114821547155</c:v>
                </c:pt>
                <c:pt idx="2">
                  <c:v>43.690114821547155</c:v>
                </c:pt>
                <c:pt idx="3">
                  <c:v>43.690114821547155</c:v>
                </c:pt>
                <c:pt idx="4">
                  <c:v>43.690114821547155</c:v>
                </c:pt>
                <c:pt idx="5">
                  <c:v>43.690114821547155</c:v>
                </c:pt>
                <c:pt idx="6">
                  <c:v>43.690114821547155</c:v>
                </c:pt>
                <c:pt idx="7">
                  <c:v>43.690114821547155</c:v>
                </c:pt>
                <c:pt idx="8">
                  <c:v>43.690114821547155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8F-413C-B773-83304D38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18864"/>
        <c:axId val="562421488"/>
      </c:scatterChart>
      <c:valAx>
        <c:axId val="562418864"/>
        <c:scaling>
          <c:orientation val="minMax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t,</a:t>
                </a:r>
                <a:r>
                  <a:rPr lang="en-US" sz="1400" baseline="0"/>
                  <a:t> </a:t>
                </a:r>
                <a:r>
                  <a:rPr lang="ru-RU" sz="1400"/>
                  <a:t>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21488"/>
        <c:crosses val="autoZero"/>
        <c:crossBetween val="midCat"/>
      </c:valAx>
      <c:valAx>
        <c:axId val="562421488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q,</a:t>
                </a:r>
                <a:r>
                  <a:rPr lang="en-US" sz="1400" baseline="0"/>
                  <a:t> </a:t>
                </a:r>
                <a:r>
                  <a:rPr lang="ru-RU" sz="1400" baseline="0"/>
                  <a:t>м3/сут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Динамика</a:t>
            </a:r>
            <a:r>
              <a:rPr lang="ru-RU" sz="1600" baseline="0"/>
              <a:t> забойного давления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Лист1!$V$2</c:f>
              <c:strCache>
                <c:ptCount val="1"/>
                <c:pt idx="0">
                  <c:v>Eclipse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Лист1!$T$3:$T$11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Лист1!$V$3:$V$11</c:f>
              <c:numCache>
                <c:formatCode>0.00</c:formatCode>
                <c:ptCount val="9"/>
                <c:pt idx="0">
                  <c:v>234.76127624511699</c:v>
                </c:pt>
                <c:pt idx="1">
                  <c:v>213.0973815917969</c:v>
                </c:pt>
                <c:pt idx="2">
                  <c:v>191.1505126953125</c:v>
                </c:pt>
                <c:pt idx="3">
                  <c:v>169.40278625488281</c:v>
                </c:pt>
                <c:pt idx="4">
                  <c:v>154.8852233886719</c:v>
                </c:pt>
                <c:pt idx="5">
                  <c:v>138.8955078125</c:v>
                </c:pt>
                <c:pt idx="6">
                  <c:v>130.39140319824219</c:v>
                </c:pt>
                <c:pt idx="7">
                  <c:v>125.415168762207</c:v>
                </c:pt>
                <c:pt idx="8">
                  <c:v>122.4237594604492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6-4A34-BCCF-7DF490BCFB0D}"/>
            </c:ext>
          </c:extLst>
        </c:ser>
        <c:ser>
          <c:idx val="1"/>
          <c:order val="1"/>
          <c:tx>
            <c:strRef>
              <c:f>Лист1!$U$2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Лист1!$T$3:$T$11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Лист1!$U$3:$U$11</c:f>
              <c:numCache>
                <c:formatCode>0.00</c:formatCode>
                <c:ptCount val="9"/>
                <c:pt idx="0">
                  <c:v>234.8389</c:v>
                </c:pt>
                <c:pt idx="1">
                  <c:v>218.72839999999999</c:v>
                </c:pt>
                <c:pt idx="2">
                  <c:v>198.53489999999999</c:v>
                </c:pt>
                <c:pt idx="3">
                  <c:v>180.3569</c:v>
                </c:pt>
                <c:pt idx="4">
                  <c:v>163.2415</c:v>
                </c:pt>
                <c:pt idx="5">
                  <c:v>147.89570000000001</c:v>
                </c:pt>
                <c:pt idx="6">
                  <c:v>139.39250000000001</c:v>
                </c:pt>
                <c:pt idx="7">
                  <c:v>134.30776</c:v>
                </c:pt>
                <c:pt idx="8">
                  <c:v>131.14930000000001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F-4152-9EE5-9BEB413683D6}"/>
            </c:ext>
          </c:extLst>
        </c:ser>
        <c:ser>
          <c:idx val="2"/>
          <c:order val="2"/>
          <c:tx>
            <c:strRef>
              <c:f>Лист1!$W$2</c:f>
              <c:strCache>
                <c:ptCount val="1"/>
                <c:pt idx="0">
                  <c:v>Rubis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Лист1!$T$3:$T$11</c:f>
              <c:numCache>
                <c:formatCode>m/d/yyyy</c:formatCode>
                <c:ptCount val="9"/>
                <c:pt idx="0">
                  <c:v>43832</c:v>
                </c:pt>
                <c:pt idx="1">
                  <c:v>43835</c:v>
                </c:pt>
                <c:pt idx="2">
                  <c:v>43843.544386574067</c:v>
                </c:pt>
                <c:pt idx="3">
                  <c:v>43862.742106481477</c:v>
                </c:pt>
                <c:pt idx="4">
                  <c:v>43891</c:v>
                </c:pt>
                <c:pt idx="5">
                  <c:v>43951</c:v>
                </c:pt>
                <c:pt idx="6">
                  <c:v>44011</c:v>
                </c:pt>
                <c:pt idx="7">
                  <c:v>44071</c:v>
                </c:pt>
                <c:pt idx="8">
                  <c:v>44131</c:v>
                </c:pt>
              </c:numCache>
            </c:numRef>
          </c:xVal>
          <c:yVal>
            <c:numRef>
              <c:f>Лист1!$W$3:$W$11</c:f>
              <c:numCache>
                <c:formatCode>0.00</c:formatCode>
                <c:ptCount val="9"/>
                <c:pt idx="0">
                  <c:v>227.905</c:v>
                </c:pt>
                <c:pt idx="1">
                  <c:v>203.203</c:v>
                </c:pt>
                <c:pt idx="2">
                  <c:v>186</c:v>
                </c:pt>
                <c:pt idx="3">
                  <c:v>166.90100000000001</c:v>
                </c:pt>
                <c:pt idx="4">
                  <c:v>153.262</c:v>
                </c:pt>
                <c:pt idx="5">
                  <c:v>139.64599999999999</c:v>
                </c:pt>
                <c:pt idx="6">
                  <c:v>131.88</c:v>
                </c:pt>
                <c:pt idx="7">
                  <c:v>126.503</c:v>
                </c:pt>
                <c:pt idx="8">
                  <c:v>122.366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F-4152-9EE5-9BEB4136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024"/>
        <c:axId val="641521008"/>
      </c:scatterChart>
      <c:valAx>
        <c:axId val="6415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t,</a:t>
                </a:r>
                <a:r>
                  <a:rPr lang="en-US" sz="1400" baseline="0"/>
                  <a:t> </a:t>
                </a:r>
                <a:r>
                  <a:rPr lang="ru-RU" sz="1400" baseline="0"/>
                  <a:t>сут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1008"/>
        <c:crosses val="autoZero"/>
        <c:crossBetween val="midCat"/>
      </c:valAx>
      <c:valAx>
        <c:axId val="6415210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Phbp, </a:t>
                </a:r>
                <a:r>
                  <a:rPr lang="ru-RU" sz="1400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забойного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Лист1!$T$2:$T$25</c:f>
              <c:strCache>
                <c:ptCount val="24"/>
                <c:pt idx="0">
                  <c:v>t, (сут) \ Pbhp, (атм)</c:v>
                </c:pt>
                <c:pt idx="1">
                  <c:v>02.01.2020</c:v>
                </c:pt>
                <c:pt idx="2">
                  <c:v>05.01.2020</c:v>
                </c:pt>
                <c:pt idx="3">
                  <c:v>13.01.2020</c:v>
                </c:pt>
                <c:pt idx="4">
                  <c:v>01.02.2020</c:v>
                </c:pt>
                <c:pt idx="5">
                  <c:v>01.03.2020</c:v>
                </c:pt>
                <c:pt idx="6">
                  <c:v>30.04.2020</c:v>
                </c:pt>
                <c:pt idx="7">
                  <c:v>29.06.2020</c:v>
                </c:pt>
                <c:pt idx="8">
                  <c:v>28.08.2020</c:v>
                </c:pt>
                <c:pt idx="9">
                  <c:v>27.10.2020</c:v>
                </c:pt>
                <c:pt idx="17">
                  <c:v>Simulated water rate (Surface)_Дебит жидкости</c:v>
                </c:pt>
                <c:pt idx="18">
                  <c:v>(м³/сек.)                                                                          </c:v>
                </c:pt>
                <c:pt idx="19">
                  <c:v>0.00000                                                             </c:v>
                </c:pt>
                <c:pt idx="20">
                  <c:v>0.00000                                                             </c:v>
                </c:pt>
                <c:pt idx="21">
                  <c:v>0.00000                                                             </c:v>
                </c:pt>
                <c:pt idx="22">
                  <c:v>0.00000                                                             </c:v>
                </c:pt>
                <c:pt idx="23">
                  <c:v>0.00000                                                             </c:v>
                </c:pt>
              </c:strCache>
            </c:strRef>
          </c:xVal>
          <c:yVal>
            <c:numRef>
              <c:f>Лист1!$U$2:$U$25</c:f>
              <c:numCache>
                <c:formatCode>0.00</c:formatCode>
                <c:ptCount val="24"/>
                <c:pt idx="0" formatCode="General">
                  <c:v>0</c:v>
                </c:pt>
                <c:pt idx="1">
                  <c:v>234.8389</c:v>
                </c:pt>
                <c:pt idx="2">
                  <c:v>218.72839999999999</c:v>
                </c:pt>
                <c:pt idx="3">
                  <c:v>198.53489999999999</c:v>
                </c:pt>
                <c:pt idx="4">
                  <c:v>180.3569</c:v>
                </c:pt>
                <c:pt idx="5">
                  <c:v>163.2415</c:v>
                </c:pt>
                <c:pt idx="6">
                  <c:v>147.89570000000001</c:v>
                </c:pt>
                <c:pt idx="7">
                  <c:v>139.39250000000001</c:v>
                </c:pt>
                <c:pt idx="8">
                  <c:v>134.30776</c:v>
                </c:pt>
                <c:pt idx="9">
                  <c:v>131.14930000000001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m/d/yyyy\ h:mm">
                  <c:v>44287</c:v>
                </c:pt>
                <c:pt idx="20" formatCode="m/d/yyyy\ h:mm">
                  <c:v>44288</c:v>
                </c:pt>
                <c:pt idx="21" formatCode="m/d/yyyy\ h:mm">
                  <c:v>44289</c:v>
                </c:pt>
                <c:pt idx="22" formatCode="m/d/yyyy\ h:mm">
                  <c:v>44291</c:v>
                </c:pt>
                <c:pt idx="23" formatCode="m/d/yyyy\ h:mm">
                  <c:v>44295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D-4B73-9B71-321E300E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024"/>
        <c:axId val="641521008"/>
      </c:scatterChart>
      <c:valAx>
        <c:axId val="6415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1008"/>
        <c:crosses val="autoZero"/>
        <c:crossBetween val="midCat"/>
      </c:valAx>
      <c:valAx>
        <c:axId val="641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Pwf,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64521</xdr:colOff>
      <xdr:row>33</xdr:row>
      <xdr:rowOff>79763</xdr:rowOff>
    </xdr:from>
    <xdr:to>
      <xdr:col>12</xdr:col>
      <xdr:colOff>412931</xdr:colOff>
      <xdr:row>52</xdr:row>
      <xdr:rowOff>128452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02E15F-2C1F-4D1D-9387-ABDFA89E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83456</xdr:colOff>
      <xdr:row>54</xdr:row>
      <xdr:rowOff>96089</xdr:rowOff>
    </xdr:from>
    <xdr:to>
      <xdr:col>12</xdr:col>
      <xdr:colOff>402772</xdr:colOff>
      <xdr:row>74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C67F1-65AC-4313-8ED0-26EB352A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110836</xdr:rowOff>
    </xdr:from>
    <xdr:to>
      <xdr:col>6</xdr:col>
      <xdr:colOff>0</xdr:colOff>
      <xdr:row>82</xdr:row>
      <xdr:rowOff>110837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3414AB-76D8-4F59-B003-75555CD1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108857</xdr:colOff>
      <xdr:row>42</xdr:row>
      <xdr:rowOff>119742</xdr:rowOff>
    </xdr:from>
    <xdr:to>
      <xdr:col>19</xdr:col>
      <xdr:colOff>731333</xdr:colOff>
      <xdr:row>49</xdr:row>
      <xdr:rowOff>100532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5F4AA95-D1EC-48D7-A85E-8C4E2428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93286" y="7892142"/>
          <a:ext cx="5847619" cy="12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195944</xdr:colOff>
      <xdr:row>50</xdr:row>
      <xdr:rowOff>21771</xdr:rowOff>
    </xdr:from>
    <xdr:to>
      <xdr:col>18</xdr:col>
      <xdr:colOff>2588916</xdr:colOff>
      <xdr:row>69</xdr:row>
      <xdr:rowOff>86637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687DB80-A65F-494B-9293-4F1BE40B7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57315" y="9274628"/>
          <a:ext cx="4200000" cy="3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87D8-DF00-4AB4-AEE7-3A17E95F6F3F}">
  <sheetPr codeName="Лист1"/>
  <dimension ref="A1:AR151"/>
  <sheetViews>
    <sheetView topLeftCell="I1" zoomScale="70" zoomScaleNormal="70" workbookViewId="0">
      <selection activeCell="L20" sqref="L20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4" width="10.21875" customWidth="1"/>
    <col min="5" max="5" width="16.77734375" bestFit="1" customWidth="1"/>
    <col min="6" max="6" width="9.77734375" bestFit="1" customWidth="1"/>
    <col min="7" max="7" width="15.109375" customWidth="1"/>
    <col min="8" max="8" width="13.21875" customWidth="1"/>
    <col min="9" max="9" width="12.77734375" customWidth="1"/>
    <col min="10" max="10" width="20.109375" customWidth="1"/>
    <col min="11" max="11" width="22" customWidth="1"/>
    <col min="12" max="12" width="22.109375" customWidth="1"/>
    <col min="13" max="13" width="14.109375" customWidth="1"/>
    <col min="14" max="14" width="7.77734375" bestFit="1" customWidth="1"/>
    <col min="15" max="16" width="10.109375" bestFit="1" customWidth="1"/>
    <col min="17" max="17" width="7.109375" customWidth="1"/>
    <col min="18" max="18" width="9" customWidth="1"/>
    <col min="19" max="19" width="39.6640625" bestFit="1" customWidth="1"/>
    <col min="20" max="20" width="20.77734375" customWidth="1"/>
    <col min="21" max="21" width="10.109375" customWidth="1"/>
    <col min="22" max="22" width="9.44140625" customWidth="1"/>
    <col min="23" max="24" width="7.109375" bestFit="1" customWidth="1"/>
    <col min="26" max="26" width="7.109375" bestFit="1" customWidth="1"/>
    <col min="28" max="28" width="36.88671875" bestFit="1" customWidth="1"/>
    <col min="29" max="29" width="41.109375" bestFit="1" customWidth="1"/>
    <col min="31" max="31" width="44.88671875" bestFit="1" customWidth="1"/>
    <col min="32" max="32" width="41.88671875" bestFit="1" customWidth="1"/>
    <col min="33" max="33" width="41.5546875" bestFit="1" customWidth="1"/>
  </cols>
  <sheetData>
    <row r="1" spans="1:44" x14ac:dyDescent="0.3">
      <c r="A1" s="18" t="s">
        <v>0</v>
      </c>
      <c r="B1" s="19"/>
      <c r="G1" s="16" t="s">
        <v>21</v>
      </c>
      <c r="H1" s="16"/>
      <c r="I1" s="16"/>
      <c r="J1" s="16"/>
      <c r="K1" s="16"/>
      <c r="L1" s="16"/>
      <c r="M1" s="16"/>
      <c r="T1" s="16" t="s">
        <v>21</v>
      </c>
      <c r="U1" s="16"/>
      <c r="V1" s="16"/>
      <c r="W1" s="16"/>
      <c r="AJ1" t="s">
        <v>91</v>
      </c>
      <c r="AK1">
        <v>286.38705444335898</v>
      </c>
      <c r="AL1">
        <v>0</v>
      </c>
      <c r="AM1">
        <v>0</v>
      </c>
      <c r="AO1" t="s">
        <v>91</v>
      </c>
      <c r="AP1">
        <v>286.38705444335898</v>
      </c>
      <c r="AQ1">
        <v>0</v>
      </c>
      <c r="AR1">
        <v>0</v>
      </c>
    </row>
    <row r="2" spans="1:44" x14ac:dyDescent="0.3">
      <c r="A2" s="2" t="s">
        <v>3</v>
      </c>
      <c r="B2">
        <v>1500</v>
      </c>
      <c r="E2" t="s">
        <v>32</v>
      </c>
      <c r="F2" t="s">
        <v>33</v>
      </c>
      <c r="G2" t="s">
        <v>22</v>
      </c>
      <c r="H2" t="s">
        <v>28</v>
      </c>
      <c r="I2" t="s">
        <v>29</v>
      </c>
      <c r="J2" t="s">
        <v>36</v>
      </c>
      <c r="K2" t="s">
        <v>35</v>
      </c>
      <c r="L2" t="s">
        <v>34</v>
      </c>
      <c r="M2" t="s">
        <v>90</v>
      </c>
      <c r="N2" t="s">
        <v>243</v>
      </c>
      <c r="O2" t="s">
        <v>252</v>
      </c>
      <c r="P2" t="s">
        <v>30</v>
      </c>
      <c r="Q2" t="s">
        <v>31</v>
      </c>
      <c r="R2" t="s">
        <v>23</v>
      </c>
      <c r="T2" t="s">
        <v>44</v>
      </c>
      <c r="U2" t="s">
        <v>23</v>
      </c>
      <c r="V2" t="s">
        <v>30</v>
      </c>
      <c r="W2" t="s">
        <v>31</v>
      </c>
      <c r="AJ2" t="s">
        <v>92</v>
      </c>
      <c r="AK2">
        <v>224.76127624511699</v>
      </c>
      <c r="AL2">
        <v>100</v>
      </c>
      <c r="AM2">
        <v>200</v>
      </c>
      <c r="AO2" t="s">
        <v>92</v>
      </c>
      <c r="AP2">
        <v>200</v>
      </c>
      <c r="AQ2">
        <v>131.92272949218801</v>
      </c>
      <c r="AR2">
        <v>331.4580078125</v>
      </c>
    </row>
    <row r="3" spans="1:44" x14ac:dyDescent="0.3">
      <c r="A3" s="1" t="s">
        <v>2</v>
      </c>
      <c r="B3">
        <f>B2</f>
        <v>1500</v>
      </c>
      <c r="E3" s="8">
        <v>1.250647408381331</v>
      </c>
      <c r="F3" s="8">
        <v>1.246438946440467</v>
      </c>
      <c r="G3" s="5">
        <v>43832</v>
      </c>
      <c r="H3" s="8">
        <v>76.57572558174121</v>
      </c>
      <c r="I3" s="8">
        <v>70.570453492382924</v>
      </c>
      <c r="J3" s="8">
        <v>61.755476675667637</v>
      </c>
      <c r="K3" s="8">
        <v>48.141940258503091</v>
      </c>
      <c r="L3" s="8">
        <f>K3-1.14</f>
        <v>47.00194025850309</v>
      </c>
      <c r="M3" s="8">
        <v>55.662839703877601</v>
      </c>
      <c r="N3" s="8">
        <v>52.35</v>
      </c>
      <c r="O3" s="8">
        <f>2*3.14*$B$6*$B$5*($B$18-$B$22)*10^-7/(F3*E3*(0.5*LN(4*$B$2*$B$3/$B$8/$B$8*16/$V$52)+$B$5*SQRT($B$6/$B$7)/$B$8*LN($B$5*SQRT($B$6/$B$7)/(2*3.14*$B$9*SIN(3.14*0.5)))))*86400</f>
        <v>43.690114821547155</v>
      </c>
      <c r="P3" s="8">
        <v>131.9227294921875</v>
      </c>
      <c r="Q3" s="13">
        <v>114.7392</v>
      </c>
      <c r="R3" s="8">
        <v>131.44386291503909</v>
      </c>
      <c r="T3" s="5">
        <v>43832</v>
      </c>
      <c r="U3" s="8">
        <v>234.8389</v>
      </c>
      <c r="V3" s="8">
        <v>234.76127624511699</v>
      </c>
      <c r="W3" s="8">
        <v>227.905</v>
      </c>
      <c r="AJ3" t="s">
        <v>93</v>
      </c>
      <c r="AK3">
        <v>213.09738159179699</v>
      </c>
      <c r="AL3">
        <v>100</v>
      </c>
      <c r="AM3">
        <v>400</v>
      </c>
      <c r="AO3" t="s">
        <v>93</v>
      </c>
      <c r="AP3">
        <v>200</v>
      </c>
      <c r="AQ3">
        <v>108.280647277832</v>
      </c>
      <c r="AR3">
        <v>562.31640625</v>
      </c>
    </row>
    <row r="4" spans="1:44" x14ac:dyDescent="0.3">
      <c r="A4" s="1" t="s">
        <v>1</v>
      </c>
      <c r="B4">
        <f>B2/2</f>
        <v>750</v>
      </c>
      <c r="E4" s="8">
        <v>1.250647408381331</v>
      </c>
      <c r="F4" s="8">
        <v>1.246438946440467</v>
      </c>
      <c r="G4" s="5">
        <v>43835</v>
      </c>
      <c r="H4" s="8">
        <v>76.575346698036014</v>
      </c>
      <c r="I4" s="8">
        <v>70.570104321745717</v>
      </c>
      <c r="J4" s="8">
        <v>61.755171120040977</v>
      </c>
      <c r="K4" s="8">
        <v>48.141702060346141</v>
      </c>
      <c r="L4" s="8">
        <f t="shared" ref="L4:L11" si="0">K4-1.14</f>
        <v>47.00170206034614</v>
      </c>
      <c r="M4" s="8">
        <v>55.659121579521603</v>
      </c>
      <c r="N4" s="8">
        <v>52.35</v>
      </c>
      <c r="O4" s="8">
        <f>2*3.14*$B$6*$B$5*($B$18-$B$22)*10^-7/(F4*E4*(0.5*LN(4*$B$2*$B$3/$B$8/$B$8*16/$V$52)+$B$5*SQRT($B$6/$B$7)/$B$8*LN($B$5*SQRT($B$6/$B$7)/(2*3.14*$B$9*SIN(3.14*0.5)))))*86400</f>
        <v>43.690114821547155</v>
      </c>
      <c r="P4" s="8">
        <v>108.280647277832</v>
      </c>
      <c r="Q4" s="13">
        <v>75.081599999999995</v>
      </c>
      <c r="R4" s="8">
        <v>92.986427307128906</v>
      </c>
      <c r="T4" s="5">
        <v>43835</v>
      </c>
      <c r="U4" s="8">
        <v>218.72839999999999</v>
      </c>
      <c r="V4" s="8">
        <v>213.0973815917969</v>
      </c>
      <c r="W4" s="12">
        <v>203.203</v>
      </c>
      <c r="AJ4" t="s">
        <v>94</v>
      </c>
      <c r="AK4">
        <v>205.354080200195</v>
      </c>
      <c r="AL4">
        <v>100</v>
      </c>
      <c r="AM4">
        <v>600</v>
      </c>
      <c r="AO4" t="s">
        <v>94</v>
      </c>
      <c r="AP4">
        <v>200</v>
      </c>
      <c r="AQ4">
        <v>97.001602172851605</v>
      </c>
      <c r="AR4">
        <v>763.76605224609398</v>
      </c>
    </row>
    <row r="5" spans="1:44" x14ac:dyDescent="0.3">
      <c r="A5" s="1" t="s">
        <v>4</v>
      </c>
      <c r="B5">
        <v>10</v>
      </c>
      <c r="E5" s="8">
        <v>1.250647408381331</v>
      </c>
      <c r="F5" s="8">
        <v>1.246438946440467</v>
      </c>
      <c r="G5" s="5">
        <v>43843.544386574067</v>
      </c>
      <c r="H5" s="8">
        <v>76.574318299407651</v>
      </c>
      <c r="I5" s="8">
        <v>70.569156572873297</v>
      </c>
      <c r="J5" s="8">
        <v>61.754341754768546</v>
      </c>
      <c r="K5" s="8">
        <v>48.141055522491591</v>
      </c>
      <c r="L5" s="8">
        <f t="shared" si="0"/>
        <v>47.00105552249159</v>
      </c>
      <c r="M5" s="8">
        <v>55.652727979438602</v>
      </c>
      <c r="N5" s="8">
        <v>52.35</v>
      </c>
      <c r="O5" s="8">
        <f>2*3.14*$B$6*$B$5*($B$18-$B$22)*10^-7/(F5*E5*(0.5*LN(4*$B$2*$B$3/$B$8/$B$8*16/$V$52)+$B$5*SQRT($B$6/$B$7)/$B$8*LN($B$5*SQRT($B$6/$B$7)/(2*3.14*$B$9*SIN(3.14*0.5)))))*86400</f>
        <v>43.690114821547155</v>
      </c>
      <c r="P5" s="8">
        <v>80.395011901855469</v>
      </c>
      <c r="Q5" s="14">
        <v>61</v>
      </c>
      <c r="R5" s="8">
        <v>68.524162292480469</v>
      </c>
      <c r="T5" s="5">
        <v>43843.544386574067</v>
      </c>
      <c r="U5" s="8">
        <v>198.53489999999999</v>
      </c>
      <c r="V5" s="8">
        <v>191.1505126953125</v>
      </c>
      <c r="W5" s="12">
        <v>186</v>
      </c>
      <c r="AJ5" t="s">
        <v>95</v>
      </c>
      <c r="AK5">
        <v>199.50013732910199</v>
      </c>
      <c r="AL5">
        <v>100</v>
      </c>
      <c r="AM5">
        <v>800</v>
      </c>
      <c r="AO5" t="s">
        <v>95</v>
      </c>
      <c r="AP5">
        <v>200</v>
      </c>
      <c r="AQ5">
        <v>90.133392333984403</v>
      </c>
      <c r="AR5">
        <v>948.74523925781295</v>
      </c>
    </row>
    <row r="6" spans="1:44" x14ac:dyDescent="0.3">
      <c r="A6" s="1" t="s">
        <v>7</v>
      </c>
      <c r="B6">
        <v>5</v>
      </c>
      <c r="E6" s="8">
        <v>1.250647408381331</v>
      </c>
      <c r="F6" s="8">
        <v>1.246438946440467</v>
      </c>
      <c r="G6" s="5">
        <v>43862.742106481477</v>
      </c>
      <c r="H6" s="8">
        <v>76.572586259612535</v>
      </c>
      <c r="I6" s="8">
        <v>70.567560364246077</v>
      </c>
      <c r="J6" s="8">
        <v>61.752944929046613</v>
      </c>
      <c r="K6" s="8">
        <v>48.139966616631298</v>
      </c>
      <c r="L6" s="8">
        <f t="shared" si="0"/>
        <v>46.999966616631298</v>
      </c>
      <c r="M6" s="8">
        <v>55.638976821106098</v>
      </c>
      <c r="N6" s="8">
        <v>52.35</v>
      </c>
      <c r="O6" s="8">
        <f>2*3.14*$B$6*$B$5*($B$18-$B$22)*10^-7/(F6*E6*(0.5*LN(4*$B$2*$B$3/$B$8/$B$8*16/$V$52)+$B$5*SQRT($B$6/$B$7)/$B$8*LN($B$5*SQRT($B$6/$B$7)/(2*3.14*$B$9*SIN(3.14*0.5)))))*86400</f>
        <v>43.690114821547155</v>
      </c>
      <c r="P6" s="8">
        <v>66.057563781738281</v>
      </c>
      <c r="Q6" s="13">
        <v>51.753600000000006</v>
      </c>
      <c r="R6" s="8">
        <v>54.20751953125</v>
      </c>
      <c r="T6" s="5">
        <v>43862.742106481477</v>
      </c>
      <c r="U6" s="8">
        <v>180.3569</v>
      </c>
      <c r="V6" s="8">
        <v>169.40278625488281</v>
      </c>
      <c r="W6" s="12">
        <v>166.90100000000001</v>
      </c>
      <c r="AJ6" t="s">
        <v>96</v>
      </c>
      <c r="AK6">
        <v>194.94647216796901</v>
      </c>
      <c r="AL6">
        <v>100</v>
      </c>
      <c r="AM6">
        <v>1000</v>
      </c>
      <c r="AO6" t="s">
        <v>96</v>
      </c>
      <c r="AP6">
        <v>200</v>
      </c>
      <c r="AQ6">
        <v>85.324996948242202</v>
      </c>
      <c r="AR6">
        <v>1122.77600097656</v>
      </c>
    </row>
    <row r="7" spans="1:44" x14ac:dyDescent="0.3">
      <c r="A7" s="1" t="s">
        <v>6</v>
      </c>
      <c r="B7">
        <v>1.25</v>
      </c>
      <c r="E7" s="8">
        <v>1.250647408381331</v>
      </c>
      <c r="F7" s="8">
        <v>1.246438946440467</v>
      </c>
      <c r="G7" s="5">
        <v>43891</v>
      </c>
      <c r="H7" s="8">
        <v>76.570340020503224</v>
      </c>
      <c r="I7" s="8">
        <v>70.565490281182662</v>
      </c>
      <c r="J7" s="8">
        <v>61.751133420688468</v>
      </c>
      <c r="K7" s="8">
        <v>48.138554441843723</v>
      </c>
      <c r="L7" s="8">
        <f t="shared" si="0"/>
        <v>46.998554441843723</v>
      </c>
      <c r="M7" s="8">
        <v>55.626956852950002</v>
      </c>
      <c r="N7" s="8">
        <v>52.35</v>
      </c>
      <c r="O7" s="8">
        <f>2*3.14*$B$6*$B$5*($B$18-$B$22)*10^-7/(F7*E7*(0.5*LN(4*$B$2*$B$3/$B$8/$B$8*16/$V$52)+$B$5*SQRT($B$6/$B$7)/$B$8*LN($B$5*SQRT($B$6/$B$7)/(2*3.14*$B$9*SIN(3.14*0.5)))))*86400</f>
        <v>43.690114821547155</v>
      </c>
      <c r="P7" s="8">
        <v>58.853542327880859</v>
      </c>
      <c r="Q7" s="15">
        <v>46.137599999999999</v>
      </c>
      <c r="R7" s="8">
        <v>47.13592529296875</v>
      </c>
      <c r="T7" s="5">
        <v>43891</v>
      </c>
      <c r="U7" s="8">
        <v>163.2415</v>
      </c>
      <c r="V7" s="8">
        <v>154.8852233886719</v>
      </c>
      <c r="W7" s="12">
        <v>153.262</v>
      </c>
      <c r="AJ7" t="s">
        <v>97</v>
      </c>
      <c r="AK7">
        <v>191.15051269531199</v>
      </c>
      <c r="AL7">
        <v>100</v>
      </c>
      <c r="AM7">
        <v>1200</v>
      </c>
      <c r="AO7" t="s">
        <v>97</v>
      </c>
      <c r="AP7">
        <v>200</v>
      </c>
      <c r="AQ7">
        <v>80.395011901855497</v>
      </c>
      <c r="AR7">
        <v>1287.6865234375</v>
      </c>
    </row>
    <row r="8" spans="1:44" x14ac:dyDescent="0.3">
      <c r="A8" s="1" t="s">
        <v>8</v>
      </c>
      <c r="B8">
        <v>200</v>
      </c>
      <c r="E8" s="8">
        <v>1.250647408381331</v>
      </c>
      <c r="F8" s="8">
        <v>1.246438946440467</v>
      </c>
      <c r="G8" s="5">
        <v>43951</v>
      </c>
      <c r="H8" s="8">
        <v>76.565847542284615</v>
      </c>
      <c r="I8" s="8">
        <v>70.561350115055831</v>
      </c>
      <c r="J8" s="8">
        <v>61.747510403972157</v>
      </c>
      <c r="K8" s="8">
        <v>48.135730092268581</v>
      </c>
      <c r="L8" s="8">
        <f t="shared" si="0"/>
        <v>46.99573009226858</v>
      </c>
      <c r="M8" s="8">
        <v>55.600575875376599</v>
      </c>
      <c r="N8" s="8">
        <v>52.35</v>
      </c>
      <c r="O8" s="8">
        <f>2*3.14*$B$6*$B$5*($B$18-$B$22)*10^-7/(F8*E8*(0.5*LN(4*$B$2*$B$3/$B$8/$B$8*16/$V$52)+$B$5*SQRT($B$6/$B$7)/$B$8*LN($B$5*SQRT($B$6/$B$7)/(2*3.14*$B$9*SIN(3.14*0.5)))))*86400</f>
        <v>43.690114821547155</v>
      </c>
      <c r="P8" s="8">
        <v>52.736480712890618</v>
      </c>
      <c r="Q8" s="15">
        <v>41.731200000000001</v>
      </c>
      <c r="R8" s="8">
        <v>41.860485076904297</v>
      </c>
      <c r="T8" s="5">
        <v>43951</v>
      </c>
      <c r="U8" s="8">
        <v>147.89570000000001</v>
      </c>
      <c r="V8" s="8">
        <v>138.8955078125</v>
      </c>
      <c r="W8" s="12">
        <v>139.64599999999999</v>
      </c>
      <c r="AJ8" t="s">
        <v>98</v>
      </c>
      <c r="AK8">
        <v>187.87232971191401</v>
      </c>
      <c r="AL8">
        <v>100</v>
      </c>
      <c r="AM8">
        <v>1400</v>
      </c>
      <c r="AO8" t="s">
        <v>98</v>
      </c>
      <c r="AP8">
        <v>200</v>
      </c>
      <c r="AQ8">
        <v>77.738777160644503</v>
      </c>
      <c r="AR8">
        <v>1444.86511230469</v>
      </c>
    </row>
    <row r="9" spans="1:44" x14ac:dyDescent="0.3">
      <c r="A9" s="1" t="s">
        <v>13</v>
      </c>
      <c r="B9">
        <v>7.8E-2</v>
      </c>
      <c r="E9" s="8">
        <v>1.250647408381331</v>
      </c>
      <c r="F9" s="8">
        <v>1.246438946440467</v>
      </c>
      <c r="G9" s="5">
        <v>44011</v>
      </c>
      <c r="H9" s="8">
        <v>76.56143625343141</v>
      </c>
      <c r="I9" s="8">
        <v>70.557284771208373</v>
      </c>
      <c r="J9" s="8">
        <v>61.74395286346158</v>
      </c>
      <c r="K9" s="8">
        <v>48.132956785155642</v>
      </c>
      <c r="L9" s="8">
        <f t="shared" si="0"/>
        <v>46.992956785155641</v>
      </c>
      <c r="M9" s="8">
        <v>55.575119510738297</v>
      </c>
      <c r="N9" s="8">
        <v>52.35</v>
      </c>
      <c r="O9" s="8">
        <f>2*3.14*$B$6*$B$5*($B$18-$B$22)*10^-7/(F9*E9*(0.5*LN(4*$B$2*$B$3/$B$8/$B$8*16/$V$52)+$B$5*SQRT($B$6/$B$7)/$B$8*LN($B$5*SQRT($B$6/$B$7)/(2*3.14*$B$9*SIN(3.14*0.5)))))*86400</f>
        <v>43.690114821547155</v>
      </c>
      <c r="P9" s="8">
        <v>50.367202758789063</v>
      </c>
      <c r="Q9" s="15">
        <v>39.571200000000005</v>
      </c>
      <c r="R9" s="8">
        <v>39.518844604492188</v>
      </c>
      <c r="T9" s="5">
        <v>44011</v>
      </c>
      <c r="U9" s="8">
        <v>139.39250000000001</v>
      </c>
      <c r="V9" s="8">
        <v>130.39140319824219</v>
      </c>
      <c r="W9" s="8">
        <v>131.88</v>
      </c>
      <c r="AJ9" t="s">
        <v>99</v>
      </c>
      <c r="AK9">
        <v>184.98457336425801</v>
      </c>
      <c r="AL9">
        <v>100</v>
      </c>
      <c r="AM9">
        <v>1600</v>
      </c>
      <c r="AO9" t="s">
        <v>99</v>
      </c>
      <c r="AP9">
        <v>200</v>
      </c>
      <c r="AQ9">
        <v>75.816352844238295</v>
      </c>
      <c r="AR9">
        <v>1597.91040039063</v>
      </c>
    </row>
    <row r="10" spans="1:44" x14ac:dyDescent="0.3">
      <c r="A10" s="1" t="s">
        <v>14</v>
      </c>
      <c r="B10">
        <v>0</v>
      </c>
      <c r="E10" s="8">
        <v>1.250647408381331</v>
      </c>
      <c r="F10" s="8">
        <v>1.246438946440467</v>
      </c>
      <c r="G10" s="5">
        <v>44071</v>
      </c>
      <c r="H10" s="8">
        <v>76.557106153943565</v>
      </c>
      <c r="I10" s="8">
        <v>70.553294249640317</v>
      </c>
      <c r="J10" s="8">
        <v>61.7404607991567</v>
      </c>
      <c r="K10" s="8">
        <v>48.130234520504899</v>
      </c>
      <c r="L10" s="8">
        <f t="shared" si="0"/>
        <v>46.990234520504899</v>
      </c>
      <c r="M10" s="8">
        <v>55.550017253181501</v>
      </c>
      <c r="N10" s="8">
        <v>52.35</v>
      </c>
      <c r="O10" s="8">
        <f>2*3.14*$B$6*$B$5*($B$18-$B$22)*10^-7/(F10*E10*(0.5*LN(4*$B$2*$B$3/$B$8/$B$8*16/$V$52)+$B$5*SQRT($B$6/$B$7)/$B$8*LN($B$5*SQRT($B$6/$B$7)/(2*3.14*$B$9*SIN(3.14*0.5)))))*86400</f>
        <v>43.690114821547155</v>
      </c>
      <c r="P10" s="8">
        <v>49.376167297363281</v>
      </c>
      <c r="Q10" s="15">
        <v>38.188800000000001</v>
      </c>
      <c r="R10" s="8">
        <v>38.363346099853523</v>
      </c>
      <c r="T10" s="5">
        <v>44071</v>
      </c>
      <c r="U10" s="8">
        <v>134.30776</v>
      </c>
      <c r="V10" s="8">
        <v>125.415168762207</v>
      </c>
      <c r="W10" s="8">
        <v>126.503</v>
      </c>
      <c r="AJ10" t="s">
        <v>100</v>
      </c>
      <c r="AK10">
        <v>182.40879821777301</v>
      </c>
      <c r="AL10">
        <v>100</v>
      </c>
      <c r="AM10">
        <v>1800</v>
      </c>
      <c r="AO10" t="s">
        <v>100</v>
      </c>
      <c r="AP10">
        <v>200</v>
      </c>
      <c r="AQ10">
        <v>74.078895568847699</v>
      </c>
      <c r="AR10">
        <v>1747.34167480469</v>
      </c>
    </row>
    <row r="11" spans="1:44" x14ac:dyDescent="0.3">
      <c r="E11" s="8">
        <v>1.250647408381331</v>
      </c>
      <c r="F11" s="8">
        <v>1.246438946440467</v>
      </c>
      <c r="G11" s="5">
        <v>44131</v>
      </c>
      <c r="H11" s="8">
        <v>76.552776054455762</v>
      </c>
      <c r="I11" s="8">
        <v>70.549303728072275</v>
      </c>
      <c r="J11" s="8">
        <v>61.736968734851843</v>
      </c>
      <c r="K11" s="8">
        <v>48.127512255854157</v>
      </c>
      <c r="L11" s="8">
        <f t="shared" si="0"/>
        <v>46.987512255854156</v>
      </c>
      <c r="M11" s="8">
        <v>55.525072376549801</v>
      </c>
      <c r="N11" s="8">
        <v>52.35</v>
      </c>
      <c r="O11" s="8">
        <f>2*3.14*$B$6*$B$5*($B$18-$B$22)*10^-7/(F11*E11*(0.5*LN(4*$B$2*$B$3/$B$8/$B$8*16/$V$52)+$B$5*SQRT($B$6/$B$7)/$B$8*LN($B$5*SQRT($B$6/$B$7)/(2*3.14*$B$9*SIN(3.14*0.5)))))*86400</f>
        <v>43.690114821547155</v>
      </c>
      <c r="P11" s="8">
        <v>48.956378936767578</v>
      </c>
      <c r="Q11" s="15">
        <v>37.411200000000001</v>
      </c>
      <c r="R11" s="8">
        <v>37.768058776855469</v>
      </c>
      <c r="T11" s="5">
        <v>44131</v>
      </c>
      <c r="U11" s="8">
        <v>131.14930000000001</v>
      </c>
      <c r="V11" s="8">
        <v>122.4237594604492</v>
      </c>
      <c r="W11" s="8">
        <v>122.366</v>
      </c>
      <c r="AJ11" t="s">
        <v>101</v>
      </c>
      <c r="AK11">
        <v>180.08171081543</v>
      </c>
      <c r="AL11">
        <v>100</v>
      </c>
      <c r="AM11">
        <v>2000</v>
      </c>
      <c r="AO11" t="s">
        <v>101</v>
      </c>
      <c r="AP11">
        <v>200</v>
      </c>
      <c r="AQ11">
        <v>72.528297424316406</v>
      </c>
      <c r="AR11">
        <v>1893.533203125</v>
      </c>
    </row>
    <row r="12" spans="1:44" x14ac:dyDescent="0.3">
      <c r="A12" s="18" t="s">
        <v>12</v>
      </c>
      <c r="B12" s="19"/>
      <c r="G12" s="4"/>
      <c r="H12" s="4"/>
      <c r="I12" s="4"/>
      <c r="J12" s="4"/>
      <c r="K12" s="4"/>
      <c r="L12" s="4"/>
      <c r="M12" s="4"/>
      <c r="AJ12" t="s">
        <v>102</v>
      </c>
      <c r="AK12">
        <v>177.95133972168</v>
      </c>
      <c r="AL12">
        <v>100</v>
      </c>
      <c r="AM12">
        <v>2200</v>
      </c>
      <c r="AO12" t="s">
        <v>102</v>
      </c>
      <c r="AP12">
        <v>200</v>
      </c>
      <c r="AQ12">
        <v>71.148109436035199</v>
      </c>
      <c r="AR12">
        <v>2036.83959960937</v>
      </c>
    </row>
    <row r="13" spans="1:44" x14ac:dyDescent="0.3">
      <c r="A13" s="1" t="s">
        <v>5</v>
      </c>
      <c r="B13">
        <v>1.0900000000000001</v>
      </c>
      <c r="G13" s="4"/>
      <c r="H13" s="4"/>
      <c r="I13" s="4"/>
      <c r="J13" s="4"/>
      <c r="M13" s="4"/>
      <c r="AJ13" t="s">
        <v>103</v>
      </c>
      <c r="AK13">
        <v>175.98268127441401</v>
      </c>
      <c r="AL13">
        <v>100</v>
      </c>
      <c r="AM13">
        <v>2400</v>
      </c>
      <c r="AO13" t="s">
        <v>103</v>
      </c>
      <c r="AP13">
        <v>200</v>
      </c>
      <c r="AQ13">
        <v>69.914749145507798</v>
      </c>
      <c r="AR13">
        <v>2177.57275390625</v>
      </c>
    </row>
    <row r="14" spans="1:44" x14ac:dyDescent="0.3">
      <c r="A14" s="1" t="s">
        <v>15</v>
      </c>
      <c r="B14">
        <v>896</v>
      </c>
      <c r="G14" s="4"/>
      <c r="J14" s="4"/>
      <c r="K14" s="4"/>
      <c r="M14" s="4"/>
      <c r="T14" s="5"/>
      <c r="AJ14" t="s">
        <v>104</v>
      </c>
      <c r="AK14">
        <v>174.15423583984401</v>
      </c>
      <c r="AL14">
        <v>100</v>
      </c>
      <c r="AM14">
        <v>2600</v>
      </c>
      <c r="AO14" t="s">
        <v>104</v>
      </c>
      <c r="AP14">
        <v>200</v>
      </c>
      <c r="AQ14">
        <v>68.805435180664105</v>
      </c>
      <c r="AR14">
        <v>2315.99780273437</v>
      </c>
    </row>
    <row r="15" spans="1:44" x14ac:dyDescent="0.3">
      <c r="A15" s="1" t="s">
        <v>17</v>
      </c>
      <c r="B15">
        <v>0.9</v>
      </c>
      <c r="K15" s="4"/>
      <c r="M15" s="4"/>
      <c r="T15" s="5"/>
      <c r="X15" s="7"/>
      <c r="AJ15" t="s">
        <v>105</v>
      </c>
      <c r="AK15">
        <v>172.45132446289099</v>
      </c>
      <c r="AL15">
        <v>100</v>
      </c>
      <c r="AM15">
        <v>2800</v>
      </c>
      <c r="AO15" t="s">
        <v>105</v>
      </c>
      <c r="AP15">
        <v>200</v>
      </c>
      <c r="AQ15">
        <v>67.804176330566406</v>
      </c>
      <c r="AR15">
        <v>2452.34155273437</v>
      </c>
    </row>
    <row r="16" spans="1:44" ht="16.8" customHeight="1" x14ac:dyDescent="0.3">
      <c r="A16" s="1" t="s">
        <v>16</v>
      </c>
      <c r="B16">
        <v>1190</v>
      </c>
      <c r="H16" t="s">
        <v>254</v>
      </c>
      <c r="K16" s="4"/>
      <c r="M16" s="4"/>
      <c r="S16" s="6"/>
      <c r="T16" s="5"/>
      <c r="V16" s="6"/>
      <c r="W16" s="3"/>
      <c r="X16" s="8"/>
      <c r="Z16" s="8"/>
      <c r="AJ16" t="s">
        <v>106</v>
      </c>
      <c r="AK16">
        <v>170.87391662597699</v>
      </c>
      <c r="AL16">
        <v>100</v>
      </c>
      <c r="AM16">
        <v>3000</v>
      </c>
      <c r="AO16" t="s">
        <v>106</v>
      </c>
      <c r="AP16">
        <v>200</v>
      </c>
      <c r="AQ16">
        <v>66.892646789550795</v>
      </c>
      <c r="AR16">
        <v>2586.7978515625</v>
      </c>
    </row>
    <row r="17" spans="1:44" ht="27" customHeight="1" x14ac:dyDescent="0.3">
      <c r="A17" s="1" t="s">
        <v>18</v>
      </c>
      <c r="B17" s="3">
        <f>1.5*10^-5</f>
        <v>1.5000000000000002E-5</v>
      </c>
      <c r="E17" s="22" t="s">
        <v>242</v>
      </c>
      <c r="F17" s="22"/>
      <c r="G17" s="23" t="s">
        <v>255</v>
      </c>
      <c r="H17" s="23" t="s">
        <v>256</v>
      </c>
      <c r="I17" s="23" t="s">
        <v>253</v>
      </c>
      <c r="J17" s="23" t="s">
        <v>259</v>
      </c>
      <c r="K17" s="24" t="s">
        <v>258</v>
      </c>
      <c r="L17" s="23" t="s">
        <v>257</v>
      </c>
      <c r="M17" s="24" t="s">
        <v>260</v>
      </c>
      <c r="N17" s="23"/>
      <c r="O17" s="23"/>
      <c r="P17" s="23"/>
      <c r="S17" s="6"/>
      <c r="T17" s="5"/>
      <c r="V17" s="6"/>
      <c r="W17" s="3"/>
      <c r="X17" s="8"/>
      <c r="Z17" s="8"/>
      <c r="AJ17" t="s">
        <v>107</v>
      </c>
      <c r="AK17">
        <v>169.40278625488301</v>
      </c>
      <c r="AL17">
        <v>100</v>
      </c>
      <c r="AM17">
        <v>3200</v>
      </c>
      <c r="AO17" t="s">
        <v>107</v>
      </c>
      <c r="AP17">
        <v>200</v>
      </c>
      <c r="AQ17">
        <v>66.057563781738295</v>
      </c>
      <c r="AR17">
        <v>2719.52807617187</v>
      </c>
    </row>
    <row r="18" spans="1:44" x14ac:dyDescent="0.3">
      <c r="A18" s="1" t="s">
        <v>19</v>
      </c>
      <c r="B18">
        <v>286</v>
      </c>
      <c r="E18" t="s">
        <v>23</v>
      </c>
      <c r="G18" t="s">
        <v>28</v>
      </c>
      <c r="H18" t="s">
        <v>261</v>
      </c>
      <c r="I18" t="s">
        <v>261</v>
      </c>
      <c r="J18" t="s">
        <v>261</v>
      </c>
      <c r="K18" t="s">
        <v>261</v>
      </c>
      <c r="L18" t="s">
        <v>261</v>
      </c>
      <c r="M18" t="s">
        <v>261</v>
      </c>
      <c r="S18" s="6"/>
      <c r="T18" s="5"/>
      <c r="V18" s="6"/>
      <c r="W18" s="3"/>
      <c r="X18" s="8"/>
      <c r="Z18" s="8"/>
      <c r="AJ18" t="s">
        <v>108</v>
      </c>
      <c r="AK18">
        <v>168.026931762695</v>
      </c>
      <c r="AL18">
        <v>100</v>
      </c>
      <c r="AM18">
        <v>3400</v>
      </c>
      <c r="AO18" t="s">
        <v>108</v>
      </c>
      <c r="AP18">
        <v>200</v>
      </c>
      <c r="AQ18">
        <v>65.289344787597699</v>
      </c>
      <c r="AR18">
        <v>2850.67309570312</v>
      </c>
    </row>
    <row r="19" spans="1:44" x14ac:dyDescent="0.3">
      <c r="A19" s="1" t="s">
        <v>20</v>
      </c>
      <c r="B19" s="3">
        <f>1*10^-3</f>
        <v>1E-3</v>
      </c>
      <c r="E19" t="s">
        <v>30</v>
      </c>
      <c r="G19" t="s">
        <v>29</v>
      </c>
      <c r="H19" t="s">
        <v>262</v>
      </c>
      <c r="I19" t="s">
        <v>261</v>
      </c>
      <c r="J19" t="s">
        <v>261</v>
      </c>
      <c r="K19" t="s">
        <v>261</v>
      </c>
      <c r="L19" t="s">
        <v>261</v>
      </c>
      <c r="M19" t="s">
        <v>261</v>
      </c>
      <c r="Q19" t="s">
        <v>37</v>
      </c>
      <c r="R19" t="s">
        <v>45</v>
      </c>
      <c r="S19" s="6" t="s">
        <v>46</v>
      </c>
      <c r="T19" s="5" t="s">
        <v>47</v>
      </c>
      <c r="U19" t="s">
        <v>39</v>
      </c>
      <c r="V19" s="6" t="s">
        <v>40</v>
      </c>
      <c r="W19" s="3"/>
      <c r="X19" s="8"/>
      <c r="Z19" s="8"/>
      <c r="AJ19" t="s">
        <v>109</v>
      </c>
      <c r="AK19">
        <v>166.72909545898401</v>
      </c>
      <c r="AL19">
        <v>100</v>
      </c>
      <c r="AM19">
        <v>3600</v>
      </c>
      <c r="AO19" t="s">
        <v>109</v>
      </c>
      <c r="AP19">
        <v>200</v>
      </c>
      <c r="AQ19">
        <v>64.578208923339801</v>
      </c>
      <c r="AR19">
        <v>2980.3544921875</v>
      </c>
    </row>
    <row r="20" spans="1:44" x14ac:dyDescent="0.3">
      <c r="E20" t="s">
        <v>31</v>
      </c>
      <c r="G20" t="s">
        <v>36</v>
      </c>
      <c r="H20" t="s">
        <v>262</v>
      </c>
      <c r="I20" t="s">
        <v>262</v>
      </c>
      <c r="J20" t="s">
        <v>262</v>
      </c>
      <c r="K20" t="s">
        <v>262</v>
      </c>
      <c r="L20" t="s">
        <v>262</v>
      </c>
      <c r="M20" t="s">
        <v>261</v>
      </c>
      <c r="Q20" t="s">
        <v>41</v>
      </c>
      <c r="R20" t="s">
        <v>48</v>
      </c>
      <c r="S20" s="6" t="s">
        <v>41</v>
      </c>
      <c r="T20" s="5" t="s">
        <v>48</v>
      </c>
      <c r="U20" t="s">
        <v>41</v>
      </c>
      <c r="V20" s="6" t="s">
        <v>42</v>
      </c>
      <c r="W20" s="3"/>
      <c r="X20" s="8"/>
      <c r="Z20" s="8"/>
      <c r="AB20" t="s">
        <v>37</v>
      </c>
      <c r="AC20" t="s">
        <v>38</v>
      </c>
      <c r="AE20" t="s">
        <v>47</v>
      </c>
      <c r="AF20" t="s">
        <v>39</v>
      </c>
      <c r="AG20" t="s">
        <v>40</v>
      </c>
      <c r="AJ20" t="s">
        <v>110</v>
      </c>
      <c r="AK20">
        <v>165.49530029296901</v>
      </c>
      <c r="AL20">
        <v>100</v>
      </c>
      <c r="AM20">
        <v>3800</v>
      </c>
      <c r="AO20" t="s">
        <v>110</v>
      </c>
      <c r="AP20">
        <v>200</v>
      </c>
      <c r="AQ20">
        <v>63.9190673828125</v>
      </c>
      <c r="AR20">
        <v>3108.67919921875</v>
      </c>
    </row>
    <row r="21" spans="1:44" x14ac:dyDescent="0.3">
      <c r="A21" s="18" t="s">
        <v>9</v>
      </c>
      <c r="B21" s="19"/>
      <c r="G21" t="s">
        <v>35</v>
      </c>
      <c r="H21" t="s">
        <v>262</v>
      </c>
      <c r="I21" t="s">
        <v>262</v>
      </c>
      <c r="J21" t="s">
        <v>262</v>
      </c>
      <c r="K21" t="s">
        <v>262</v>
      </c>
      <c r="L21" t="s">
        <v>262</v>
      </c>
      <c r="M21" t="s">
        <v>262</v>
      </c>
      <c r="Q21" s="6">
        <v>44287</v>
      </c>
      <c r="R21" t="s">
        <v>49</v>
      </c>
      <c r="S21" s="6">
        <v>44287</v>
      </c>
      <c r="T21" s="5" t="s">
        <v>49</v>
      </c>
      <c r="U21" s="6">
        <v>44287</v>
      </c>
      <c r="V21" s="3">
        <v>28979000</v>
      </c>
      <c r="W21" s="3"/>
      <c r="X21" s="8">
        <f>V21/100000</f>
        <v>289.79000000000002</v>
      </c>
      <c r="Z21" s="8"/>
      <c r="AB21" t="s">
        <v>41</v>
      </c>
      <c r="AC21" t="s">
        <v>64</v>
      </c>
      <c r="AE21" t="s">
        <v>48</v>
      </c>
      <c r="AF21" t="s">
        <v>41</v>
      </c>
      <c r="AG21" t="s">
        <v>42</v>
      </c>
      <c r="AJ21" t="s">
        <v>111</v>
      </c>
      <c r="AK21">
        <v>164.31752014160199</v>
      </c>
      <c r="AL21">
        <v>100</v>
      </c>
      <c r="AM21">
        <v>4000</v>
      </c>
      <c r="AO21" t="s">
        <v>111</v>
      </c>
      <c r="AP21">
        <v>200</v>
      </c>
      <c r="AQ21">
        <v>63.307388305664098</v>
      </c>
      <c r="AR21">
        <v>3235.74584960937</v>
      </c>
    </row>
    <row r="22" spans="1:44" x14ac:dyDescent="0.3">
      <c r="A22" s="1" t="s">
        <v>10</v>
      </c>
      <c r="B22" s="10">
        <v>200</v>
      </c>
      <c r="G22" t="s">
        <v>34</v>
      </c>
      <c r="H22" t="s">
        <v>262</v>
      </c>
      <c r="I22" t="s">
        <v>262</v>
      </c>
      <c r="J22" t="s">
        <v>262</v>
      </c>
      <c r="K22" t="s">
        <v>262</v>
      </c>
      <c r="L22" t="s">
        <v>262</v>
      </c>
      <c r="M22" t="s">
        <v>262</v>
      </c>
      <c r="Q22" s="6">
        <v>44288</v>
      </c>
      <c r="R22" t="s">
        <v>51</v>
      </c>
      <c r="S22" s="6">
        <v>44288</v>
      </c>
      <c r="T22" s="5" t="s">
        <v>49</v>
      </c>
      <c r="U22" s="6">
        <v>44288</v>
      </c>
      <c r="V22" s="3">
        <v>22790500</v>
      </c>
      <c r="W22" s="3"/>
      <c r="X22" s="8">
        <f t="shared" ref="X22:X46" si="1">V22/100000</f>
        <v>227.905</v>
      </c>
      <c r="Z22" s="8">
        <f>AC22*86400</f>
        <v>0</v>
      </c>
      <c r="AB22" s="6" t="s">
        <v>65</v>
      </c>
      <c r="AC22">
        <v>0</v>
      </c>
      <c r="AD22" s="6"/>
      <c r="AE22" t="s">
        <v>49</v>
      </c>
      <c r="AF22" s="6">
        <v>44287</v>
      </c>
      <c r="AG22" s="3">
        <v>28979000</v>
      </c>
      <c r="AJ22" t="s">
        <v>112</v>
      </c>
      <c r="AK22">
        <v>163.19003295898401</v>
      </c>
      <c r="AL22">
        <v>100</v>
      </c>
      <c r="AM22">
        <v>4200</v>
      </c>
      <c r="AO22" t="s">
        <v>112</v>
      </c>
      <c r="AP22">
        <v>200</v>
      </c>
      <c r="AQ22">
        <v>62.736534118652301</v>
      </c>
      <c r="AR22">
        <v>3361.64111328125</v>
      </c>
    </row>
    <row r="23" spans="1:44" x14ac:dyDescent="0.3">
      <c r="A23" s="1" t="s">
        <v>11</v>
      </c>
      <c r="B23" s="11">
        <v>100</v>
      </c>
      <c r="G23" t="s">
        <v>90</v>
      </c>
      <c r="H23" t="s">
        <v>262</v>
      </c>
      <c r="I23" t="s">
        <v>262</v>
      </c>
      <c r="J23" t="s">
        <v>262</v>
      </c>
      <c r="K23" t="s">
        <v>262</v>
      </c>
      <c r="L23" t="s">
        <v>262</v>
      </c>
      <c r="M23" t="s">
        <v>261</v>
      </c>
      <c r="Q23" s="6">
        <v>44289</v>
      </c>
      <c r="R23" t="s">
        <v>52</v>
      </c>
      <c r="S23" s="6">
        <v>44289</v>
      </c>
      <c r="T23" s="6" t="s">
        <v>49</v>
      </c>
      <c r="U23" s="6">
        <v>44289</v>
      </c>
      <c r="V23" s="3">
        <v>21538400</v>
      </c>
      <c r="W23" s="3"/>
      <c r="X23" s="8">
        <f t="shared" si="1"/>
        <v>215.38399999999999</v>
      </c>
      <c r="Z23" s="8">
        <f>AC23*86400</f>
        <v>114.7392</v>
      </c>
      <c r="AB23" s="6" t="s">
        <v>66</v>
      </c>
      <c r="AC23" s="3">
        <v>1.328E-3</v>
      </c>
      <c r="AD23" s="6"/>
      <c r="AE23" t="s">
        <v>49</v>
      </c>
      <c r="AF23" s="6">
        <v>44288</v>
      </c>
      <c r="AG23" s="3">
        <v>20265000</v>
      </c>
      <c r="AJ23" t="s">
        <v>113</v>
      </c>
      <c r="AK23">
        <v>162.10939025878901</v>
      </c>
      <c r="AL23">
        <v>100</v>
      </c>
      <c r="AM23">
        <v>4400</v>
      </c>
      <c r="AO23" t="s">
        <v>113</v>
      </c>
      <c r="AP23">
        <v>200</v>
      </c>
      <c r="AQ23">
        <v>62.2011909484863</v>
      </c>
      <c r="AR23">
        <v>3486.43994140625</v>
      </c>
    </row>
    <row r="24" spans="1:44" x14ac:dyDescent="0.3">
      <c r="G24" t="s">
        <v>243</v>
      </c>
      <c r="H24" t="s">
        <v>262</v>
      </c>
      <c r="I24" t="s">
        <v>262</v>
      </c>
      <c r="J24" t="s">
        <v>262</v>
      </c>
      <c r="K24" t="s">
        <v>262</v>
      </c>
      <c r="L24" t="s">
        <v>262</v>
      </c>
      <c r="M24" t="s">
        <v>261</v>
      </c>
      <c r="Q24" s="6">
        <v>44291</v>
      </c>
      <c r="R24" t="s">
        <v>53</v>
      </c>
      <c r="S24" s="6">
        <v>44291</v>
      </c>
      <c r="T24" s="6" t="s">
        <v>49</v>
      </c>
      <c r="U24" s="6">
        <v>44291</v>
      </c>
      <c r="V24" s="3">
        <v>20320300</v>
      </c>
      <c r="W24" s="3"/>
      <c r="X24" s="8">
        <f t="shared" si="1"/>
        <v>203.203</v>
      </c>
      <c r="Z24" s="8">
        <f t="shared" ref="Z24:Z45" si="2">AC24*86400</f>
        <v>89.337599999999995</v>
      </c>
      <c r="AB24" s="6" t="s">
        <v>67</v>
      </c>
      <c r="AC24" s="3">
        <v>1.034E-3</v>
      </c>
      <c r="AD24" s="6"/>
      <c r="AE24" t="s">
        <v>49</v>
      </c>
      <c r="AF24" s="6">
        <v>44289</v>
      </c>
      <c r="AG24" s="3">
        <v>20265000</v>
      </c>
      <c r="AJ24" t="s">
        <v>114</v>
      </c>
      <c r="AK24">
        <v>161.07757568359401</v>
      </c>
      <c r="AL24">
        <v>100</v>
      </c>
      <c r="AM24">
        <v>4600</v>
      </c>
      <c r="AO24" t="s">
        <v>114</v>
      </c>
      <c r="AP24">
        <v>200</v>
      </c>
      <c r="AQ24">
        <v>61.697673797607401</v>
      </c>
      <c r="AR24">
        <v>3610.2080078125</v>
      </c>
    </row>
    <row r="25" spans="1:44" x14ac:dyDescent="0.3">
      <c r="G25" t="s">
        <v>252</v>
      </c>
      <c r="H25" t="s">
        <v>262</v>
      </c>
      <c r="I25" t="s">
        <v>262</v>
      </c>
      <c r="J25" t="s">
        <v>262</v>
      </c>
      <c r="K25" t="s">
        <v>262</v>
      </c>
      <c r="L25" t="s">
        <v>262</v>
      </c>
      <c r="M25" t="s">
        <v>262</v>
      </c>
      <c r="Q25" s="6">
        <v>44295</v>
      </c>
      <c r="R25" t="s">
        <v>54</v>
      </c>
      <c r="S25" s="6">
        <v>44295</v>
      </c>
      <c r="T25" s="6" t="s">
        <v>49</v>
      </c>
      <c r="U25" s="6">
        <v>44295</v>
      </c>
      <c r="V25" s="3">
        <v>19094500</v>
      </c>
      <c r="W25" s="3"/>
      <c r="X25" s="8">
        <f t="shared" si="1"/>
        <v>190.94499999999999</v>
      </c>
      <c r="Z25" s="8">
        <f t="shared" si="2"/>
        <v>75.081599999999995</v>
      </c>
      <c r="AB25" s="6" t="s">
        <v>68</v>
      </c>
      <c r="AC25" s="3">
        <v>8.6899999999999998E-4</v>
      </c>
      <c r="AD25" s="6"/>
      <c r="AE25" t="s">
        <v>49</v>
      </c>
      <c r="AF25" s="6">
        <v>44291</v>
      </c>
      <c r="AG25" s="3">
        <v>20265000</v>
      </c>
      <c r="AJ25" t="s">
        <v>115</v>
      </c>
      <c r="AK25">
        <v>160.08738708496099</v>
      </c>
      <c r="AL25">
        <v>100</v>
      </c>
      <c r="AM25">
        <v>4800</v>
      </c>
      <c r="AO25" t="s">
        <v>115</v>
      </c>
      <c r="AP25">
        <v>200</v>
      </c>
      <c r="AQ25">
        <v>61.223636627197301</v>
      </c>
      <c r="AR25">
        <v>3733.00634765625</v>
      </c>
    </row>
    <row r="26" spans="1:44" x14ac:dyDescent="0.3">
      <c r="A26" s="20" t="s">
        <v>24</v>
      </c>
      <c r="B26" s="21"/>
      <c r="H26" t="s">
        <v>263</v>
      </c>
      <c r="Q26" s="6">
        <v>44302</v>
      </c>
      <c r="R26" t="s">
        <v>55</v>
      </c>
      <c r="S26" s="6">
        <v>44302</v>
      </c>
      <c r="T26" s="6" t="s">
        <v>49</v>
      </c>
      <c r="U26" s="6">
        <v>44302</v>
      </c>
      <c r="V26" s="3">
        <v>17949300</v>
      </c>
      <c r="W26" s="3"/>
      <c r="X26" s="8">
        <f t="shared" si="1"/>
        <v>179.49299999999999</v>
      </c>
      <c r="Z26" s="8">
        <f t="shared" si="2"/>
        <v>65.059200000000004</v>
      </c>
      <c r="AB26" s="6" t="s">
        <v>69</v>
      </c>
      <c r="AC26" s="3">
        <v>7.5299999999999998E-4</v>
      </c>
      <c r="AD26" s="6"/>
      <c r="AE26" t="s">
        <v>49</v>
      </c>
      <c r="AF26" s="6">
        <v>44295</v>
      </c>
      <c r="AG26" s="3">
        <v>20265000</v>
      </c>
      <c r="AJ26" t="s">
        <v>116</v>
      </c>
      <c r="AK26">
        <v>159.13652038574199</v>
      </c>
      <c r="AL26">
        <v>100</v>
      </c>
      <c r="AM26">
        <v>5000</v>
      </c>
      <c r="AO26" t="s">
        <v>116</v>
      </c>
      <c r="AP26">
        <v>200</v>
      </c>
      <c r="AQ26">
        <v>60.7763061523437</v>
      </c>
      <c r="AR26">
        <v>3854.890625</v>
      </c>
    </row>
    <row r="27" spans="1:44" x14ac:dyDescent="0.3">
      <c r="A27" s="17" t="s">
        <v>25</v>
      </c>
      <c r="B27" s="17"/>
      <c r="Q27" s="6">
        <v>44317</v>
      </c>
      <c r="R27" t="s">
        <v>56</v>
      </c>
      <c r="S27" s="6">
        <v>44317</v>
      </c>
      <c r="T27" s="6" t="s">
        <v>49</v>
      </c>
      <c r="U27" s="6">
        <v>44317</v>
      </c>
      <c r="V27" s="3">
        <v>16690100</v>
      </c>
      <c r="W27" s="3"/>
      <c r="X27" s="8">
        <f t="shared" si="1"/>
        <v>166.90100000000001</v>
      </c>
      <c r="Z27" s="8">
        <f t="shared" si="2"/>
        <v>57.888000000000005</v>
      </c>
      <c r="AB27" s="6" t="s">
        <v>70</v>
      </c>
      <c r="AC27" s="3">
        <v>6.7000000000000002E-4</v>
      </c>
      <c r="AD27" s="6"/>
      <c r="AE27" t="s">
        <v>49</v>
      </c>
      <c r="AF27" s="6">
        <v>44302</v>
      </c>
      <c r="AG27" s="3">
        <v>20265000</v>
      </c>
      <c r="AJ27" t="s">
        <v>117</v>
      </c>
      <c r="AK27">
        <v>158.22267150878901</v>
      </c>
      <c r="AL27">
        <v>100</v>
      </c>
      <c r="AM27">
        <v>5200</v>
      </c>
      <c r="AO27" t="s">
        <v>117</v>
      </c>
      <c r="AP27">
        <v>200</v>
      </c>
      <c r="AQ27">
        <v>60.352691650390597</v>
      </c>
      <c r="AR27">
        <v>3975.91015625</v>
      </c>
    </row>
    <row r="28" spans="1:44" x14ac:dyDescent="0.3">
      <c r="A28" s="17" t="s">
        <v>27</v>
      </c>
      <c r="B28" s="17"/>
      <c r="C28" s="9"/>
      <c r="D28" s="9"/>
      <c r="E28" s="9"/>
      <c r="Q28" s="6">
        <v>44332</v>
      </c>
      <c r="R28" t="s">
        <v>57</v>
      </c>
      <c r="S28" s="6">
        <v>44332</v>
      </c>
      <c r="T28" s="6" t="s">
        <v>49</v>
      </c>
      <c r="U28" s="6">
        <v>44332</v>
      </c>
      <c r="V28" s="3">
        <v>15895900</v>
      </c>
      <c r="W28" s="3"/>
      <c r="X28" s="8">
        <f t="shared" si="1"/>
        <v>158.959</v>
      </c>
      <c r="Z28" s="8">
        <f t="shared" si="2"/>
        <v>51.753600000000006</v>
      </c>
      <c r="AB28" s="6" t="s">
        <v>71</v>
      </c>
      <c r="AC28" s="3">
        <v>5.9900000000000003E-4</v>
      </c>
      <c r="AD28" s="6"/>
      <c r="AE28" t="s">
        <v>49</v>
      </c>
      <c r="AF28" s="6">
        <v>44317</v>
      </c>
      <c r="AG28" s="3">
        <v>20265000</v>
      </c>
      <c r="AJ28" t="s">
        <v>118</v>
      </c>
      <c r="AK28">
        <v>157.34124755859401</v>
      </c>
      <c r="AL28">
        <v>100</v>
      </c>
      <c r="AM28">
        <v>5400</v>
      </c>
      <c r="AO28" t="s">
        <v>118</v>
      </c>
      <c r="AP28">
        <v>200</v>
      </c>
      <c r="AQ28">
        <v>59.950519561767599</v>
      </c>
      <c r="AR28">
        <v>4096.10986328125</v>
      </c>
    </row>
    <row r="29" spans="1:44" x14ac:dyDescent="0.3">
      <c r="A29" s="17" t="s">
        <v>26</v>
      </c>
      <c r="B29" s="17"/>
      <c r="C29" s="9"/>
      <c r="D29" s="9"/>
      <c r="E29" s="9"/>
      <c r="Q29" s="6">
        <v>44347</v>
      </c>
      <c r="R29" t="s">
        <v>58</v>
      </c>
      <c r="S29" s="6">
        <v>44347</v>
      </c>
      <c r="T29" s="6" t="s">
        <v>49</v>
      </c>
      <c r="U29" s="6">
        <v>44347</v>
      </c>
      <c r="V29" s="3">
        <v>15326200</v>
      </c>
      <c r="W29" s="3"/>
      <c r="X29" s="8">
        <f t="shared" si="1"/>
        <v>153.262</v>
      </c>
      <c r="Z29" s="8">
        <f t="shared" si="2"/>
        <v>48.470399999999998</v>
      </c>
      <c r="AB29" s="6" t="s">
        <v>72</v>
      </c>
      <c r="AC29" s="3">
        <v>5.6099999999999998E-4</v>
      </c>
      <c r="AD29" s="6"/>
      <c r="AE29" t="s">
        <v>49</v>
      </c>
      <c r="AF29" s="6">
        <v>44332</v>
      </c>
      <c r="AG29" s="3">
        <v>20265000</v>
      </c>
      <c r="AJ29" t="s">
        <v>119</v>
      </c>
      <c r="AK29">
        <v>156.493576049805</v>
      </c>
      <c r="AL29">
        <v>100</v>
      </c>
      <c r="AM29">
        <v>5600</v>
      </c>
      <c r="AO29" t="s">
        <v>119</v>
      </c>
      <c r="AP29">
        <v>200</v>
      </c>
      <c r="AQ29">
        <v>59.567562103271499</v>
      </c>
      <c r="AR29">
        <v>4215.529296875</v>
      </c>
    </row>
    <row r="30" spans="1:44" x14ac:dyDescent="0.3">
      <c r="Q30" s="6">
        <v>44362</v>
      </c>
      <c r="R30" t="s">
        <v>59</v>
      </c>
      <c r="S30" s="6">
        <v>44362</v>
      </c>
      <c r="T30" s="6" t="s">
        <v>49</v>
      </c>
      <c r="U30" s="6">
        <v>44362</v>
      </c>
      <c r="V30" s="3">
        <v>14887500</v>
      </c>
      <c r="W30" s="3"/>
      <c r="X30" s="8">
        <f t="shared" si="1"/>
        <v>148.875</v>
      </c>
      <c r="Z30" s="8">
        <f t="shared" si="2"/>
        <v>46.137599999999999</v>
      </c>
      <c r="AB30" s="6" t="s">
        <v>73</v>
      </c>
      <c r="AC30" s="3">
        <v>5.3399999999999997E-4</v>
      </c>
      <c r="AD30" s="6"/>
      <c r="AE30" t="s">
        <v>49</v>
      </c>
      <c r="AF30" s="6">
        <v>44347</v>
      </c>
      <c r="AG30" s="3">
        <v>20265000</v>
      </c>
      <c r="AJ30" t="s">
        <v>120</v>
      </c>
      <c r="AK30">
        <v>155.67523193359401</v>
      </c>
      <c r="AL30">
        <v>100</v>
      </c>
      <c r="AM30">
        <v>5800</v>
      </c>
      <c r="AO30" t="s">
        <v>120</v>
      </c>
      <c r="AP30">
        <v>200</v>
      </c>
      <c r="AQ30">
        <v>59.202320098877003</v>
      </c>
      <c r="AR30">
        <v>4334.205078125</v>
      </c>
    </row>
    <row r="31" spans="1:44" x14ac:dyDescent="0.3">
      <c r="Q31" s="6">
        <v>44377</v>
      </c>
      <c r="R31" t="s">
        <v>59</v>
      </c>
      <c r="S31" s="6">
        <v>44377</v>
      </c>
      <c r="T31" s="6" t="s">
        <v>49</v>
      </c>
      <c r="U31" s="6">
        <v>44377</v>
      </c>
      <c r="V31" s="3">
        <v>14530400</v>
      </c>
      <c r="W31" s="3"/>
      <c r="X31" s="8">
        <f t="shared" si="1"/>
        <v>145.304</v>
      </c>
      <c r="Z31" s="8">
        <f t="shared" si="2"/>
        <v>44.5824</v>
      </c>
      <c r="AB31" s="6" t="s">
        <v>74</v>
      </c>
      <c r="AC31" s="3">
        <v>5.1599999999999997E-4</v>
      </c>
      <c r="AD31" s="6"/>
      <c r="AE31" t="s">
        <v>49</v>
      </c>
      <c r="AF31" s="6">
        <v>44362</v>
      </c>
      <c r="AG31" s="3">
        <v>20265000</v>
      </c>
      <c r="AJ31" t="s">
        <v>121</v>
      </c>
      <c r="AK31">
        <v>154.88522338867199</v>
      </c>
      <c r="AL31">
        <v>100</v>
      </c>
      <c r="AM31">
        <v>6000</v>
      </c>
      <c r="AO31" t="s">
        <v>121</v>
      </c>
      <c r="AP31">
        <v>200</v>
      </c>
      <c r="AQ31">
        <v>58.853542327880902</v>
      </c>
      <c r="AR31">
        <v>4452.17138671875</v>
      </c>
    </row>
    <row r="32" spans="1:44" x14ac:dyDescent="0.3">
      <c r="Q32" s="6">
        <v>44392</v>
      </c>
      <c r="R32" t="s">
        <v>60</v>
      </c>
      <c r="S32" s="6">
        <v>44392</v>
      </c>
      <c r="T32" s="6" t="s">
        <v>49</v>
      </c>
      <c r="U32" s="6">
        <v>44392</v>
      </c>
      <c r="V32" s="3">
        <v>14225900</v>
      </c>
      <c r="W32" s="3"/>
      <c r="X32" s="8">
        <f t="shared" si="1"/>
        <v>142.25899999999999</v>
      </c>
      <c r="Z32" s="8">
        <f t="shared" si="2"/>
        <v>43.459199999999996</v>
      </c>
      <c r="AB32" s="6" t="s">
        <v>75</v>
      </c>
      <c r="AC32" s="3">
        <v>5.0299999999999997E-4</v>
      </c>
      <c r="AD32" s="6"/>
      <c r="AE32" t="s">
        <v>49</v>
      </c>
      <c r="AF32" s="6">
        <v>44377</v>
      </c>
      <c r="AG32" s="3">
        <v>20265000</v>
      </c>
      <c r="AJ32" t="s">
        <v>122</v>
      </c>
      <c r="AK32">
        <v>154.12286376953099</v>
      </c>
      <c r="AL32">
        <v>100</v>
      </c>
      <c r="AM32">
        <v>6200</v>
      </c>
      <c r="AO32" t="s">
        <v>122</v>
      </c>
      <c r="AP32">
        <v>200</v>
      </c>
      <c r="AQ32">
        <v>58.519805908203097</v>
      </c>
      <c r="AR32">
        <v>4569.458984375</v>
      </c>
    </row>
    <row r="33" spans="17:44" x14ac:dyDescent="0.3">
      <c r="Q33" s="6">
        <v>44407</v>
      </c>
      <c r="R33" t="s">
        <v>60</v>
      </c>
      <c r="S33" s="6">
        <v>44407</v>
      </c>
      <c r="T33" s="6" t="s">
        <v>49</v>
      </c>
      <c r="U33" s="6">
        <v>44407</v>
      </c>
      <c r="V33" s="3">
        <v>13964600</v>
      </c>
      <c r="W33" s="3"/>
      <c r="X33" s="8">
        <f t="shared" si="1"/>
        <v>139.64599999999999</v>
      </c>
      <c r="Z33" s="8">
        <f t="shared" si="2"/>
        <v>42.508800000000001</v>
      </c>
      <c r="AB33" s="6" t="s">
        <v>76</v>
      </c>
      <c r="AC33" s="3">
        <v>4.9200000000000003E-4</v>
      </c>
      <c r="AD33" s="6"/>
      <c r="AE33" t="s">
        <v>49</v>
      </c>
      <c r="AF33" s="6">
        <v>44392</v>
      </c>
      <c r="AG33" s="3">
        <v>20265000</v>
      </c>
      <c r="AJ33" t="s">
        <v>123</v>
      </c>
      <c r="AK33">
        <v>153.38436889648401</v>
      </c>
      <c r="AL33">
        <v>100</v>
      </c>
      <c r="AM33">
        <v>6400</v>
      </c>
      <c r="AO33" t="s">
        <v>123</v>
      </c>
      <c r="AP33">
        <v>200</v>
      </c>
      <c r="AQ33">
        <v>58.200038909912102</v>
      </c>
      <c r="AR33">
        <v>4686.0966796875</v>
      </c>
    </row>
    <row r="34" spans="17:44" x14ac:dyDescent="0.3">
      <c r="Q34" s="6">
        <v>44422</v>
      </c>
      <c r="R34" t="s">
        <v>61</v>
      </c>
      <c r="S34" s="6">
        <v>44422</v>
      </c>
      <c r="T34" s="6" t="s">
        <v>49</v>
      </c>
      <c r="U34" s="6">
        <v>44422</v>
      </c>
      <c r="V34" s="3">
        <v>13738600</v>
      </c>
      <c r="W34" s="3"/>
      <c r="X34" s="8">
        <f t="shared" si="1"/>
        <v>137.386</v>
      </c>
      <c r="Z34" s="8">
        <f t="shared" si="2"/>
        <v>41.731200000000001</v>
      </c>
      <c r="AB34" s="6" t="s">
        <v>77</v>
      </c>
      <c r="AC34" s="3">
        <v>4.8299999999999998E-4</v>
      </c>
      <c r="AD34" s="6"/>
      <c r="AE34" t="s">
        <v>49</v>
      </c>
      <c r="AF34" s="6">
        <v>44407</v>
      </c>
      <c r="AG34" s="3">
        <v>20265000</v>
      </c>
      <c r="AJ34" t="s">
        <v>124</v>
      </c>
      <c r="AK34">
        <v>152.66859436035199</v>
      </c>
      <c r="AL34">
        <v>100</v>
      </c>
      <c r="AM34">
        <v>6600</v>
      </c>
      <c r="AO34" t="s">
        <v>124</v>
      </c>
      <c r="AP34">
        <v>200</v>
      </c>
      <c r="AQ34">
        <v>57.893394470214801</v>
      </c>
      <c r="AR34">
        <v>4802.111328125</v>
      </c>
    </row>
    <row r="35" spans="17:44" x14ac:dyDescent="0.3">
      <c r="Q35" s="6">
        <v>44437</v>
      </c>
      <c r="R35" t="s">
        <v>61</v>
      </c>
      <c r="S35" s="6">
        <v>44437</v>
      </c>
      <c r="T35" s="6" t="s">
        <v>49</v>
      </c>
      <c r="U35" s="6">
        <v>44437</v>
      </c>
      <c r="V35" s="3">
        <v>13534300</v>
      </c>
      <c r="W35" s="3"/>
      <c r="X35" s="8">
        <f t="shared" si="1"/>
        <v>135.34299999999999</v>
      </c>
      <c r="Z35" s="8">
        <f t="shared" si="2"/>
        <v>41.04</v>
      </c>
      <c r="AB35" s="6" t="s">
        <v>78</v>
      </c>
      <c r="AC35" s="3">
        <v>4.75E-4</v>
      </c>
      <c r="AD35" s="6"/>
      <c r="AE35" t="s">
        <v>49</v>
      </c>
      <c r="AF35" s="6">
        <v>44422</v>
      </c>
      <c r="AG35" s="3">
        <v>20265000</v>
      </c>
      <c r="AJ35" t="s">
        <v>125</v>
      </c>
      <c r="AK35">
        <v>151.97378540039099</v>
      </c>
      <c r="AL35">
        <v>100</v>
      </c>
      <c r="AM35">
        <v>6800</v>
      </c>
      <c r="AO35" t="s">
        <v>125</v>
      </c>
      <c r="AP35">
        <v>200</v>
      </c>
      <c r="AQ35">
        <v>57.5990180969238</v>
      </c>
      <c r="AR35">
        <v>4917.5283203125</v>
      </c>
    </row>
    <row r="36" spans="17:44" x14ac:dyDescent="0.3">
      <c r="Q36" s="6">
        <v>44452</v>
      </c>
      <c r="R36" t="s">
        <v>61</v>
      </c>
      <c r="S36" s="6">
        <v>44452</v>
      </c>
      <c r="T36" s="6" t="s">
        <v>49</v>
      </c>
      <c r="U36" s="6">
        <v>44452</v>
      </c>
      <c r="V36" s="3">
        <v>13353000</v>
      </c>
      <c r="W36" s="3"/>
      <c r="X36" s="8">
        <f t="shared" si="1"/>
        <v>133.53</v>
      </c>
      <c r="Z36" s="8">
        <f t="shared" si="2"/>
        <v>40.521599999999999</v>
      </c>
      <c r="AB36" s="6" t="s">
        <v>79</v>
      </c>
      <c r="AC36" s="3">
        <v>4.6900000000000002E-4</v>
      </c>
      <c r="AD36" s="6"/>
      <c r="AE36" t="s">
        <v>49</v>
      </c>
      <c r="AF36" s="6">
        <v>44437</v>
      </c>
      <c r="AG36" s="3">
        <v>20265000</v>
      </c>
      <c r="AJ36" t="s">
        <v>126</v>
      </c>
      <c r="AK36">
        <v>151.30006408691401</v>
      </c>
      <c r="AL36">
        <v>100</v>
      </c>
      <c r="AM36">
        <v>7000</v>
      </c>
      <c r="AO36" t="s">
        <v>126</v>
      </c>
      <c r="AP36">
        <v>200</v>
      </c>
      <c r="AQ36">
        <v>57.316349029541001</v>
      </c>
      <c r="AR36">
        <v>5032.37158203125</v>
      </c>
    </row>
    <row r="37" spans="17:44" x14ac:dyDescent="0.3">
      <c r="Q37" s="6">
        <v>44467</v>
      </c>
      <c r="R37" t="s">
        <v>61</v>
      </c>
      <c r="S37" s="6">
        <v>44467</v>
      </c>
      <c r="T37" s="6" t="s">
        <v>49</v>
      </c>
      <c r="U37" s="6">
        <v>44467</v>
      </c>
      <c r="V37" s="3">
        <v>13188000</v>
      </c>
      <c r="W37" s="3"/>
      <c r="X37" s="8">
        <f t="shared" si="1"/>
        <v>131.88</v>
      </c>
      <c r="Z37" s="8">
        <f t="shared" si="2"/>
        <v>40.0032</v>
      </c>
      <c r="AB37" s="6" t="s">
        <v>80</v>
      </c>
      <c r="AC37" s="3">
        <v>4.6299999999999998E-4</v>
      </c>
      <c r="AD37" s="6"/>
      <c r="AE37" t="s">
        <v>49</v>
      </c>
      <c r="AF37" s="6">
        <v>44452</v>
      </c>
      <c r="AG37" s="3">
        <v>20265000</v>
      </c>
      <c r="AJ37" t="s">
        <v>127</v>
      </c>
      <c r="AK37">
        <v>150.64390563964801</v>
      </c>
      <c r="AL37">
        <v>100</v>
      </c>
      <c r="AM37">
        <v>7200</v>
      </c>
      <c r="AO37" t="s">
        <v>127</v>
      </c>
      <c r="AP37">
        <v>200</v>
      </c>
      <c r="AQ37">
        <v>57.044845581054702</v>
      </c>
      <c r="AR37">
        <v>5146.6630859375</v>
      </c>
    </row>
    <row r="38" spans="17:44" x14ac:dyDescent="0.3">
      <c r="Q38" s="6">
        <v>44482</v>
      </c>
      <c r="R38" t="s">
        <v>62</v>
      </c>
      <c r="S38" s="6">
        <v>44482</v>
      </c>
      <c r="T38" s="6" t="s">
        <v>49</v>
      </c>
      <c r="U38" s="6">
        <v>44482</v>
      </c>
      <c r="V38" s="3">
        <v>13038000</v>
      </c>
      <c r="W38" s="3"/>
      <c r="X38" s="8">
        <f t="shared" si="1"/>
        <v>130.38</v>
      </c>
      <c r="Z38" s="8">
        <f t="shared" si="2"/>
        <v>39.571200000000005</v>
      </c>
      <c r="AB38" s="6" t="s">
        <v>81</v>
      </c>
      <c r="AC38" s="3">
        <v>4.5800000000000002E-4</v>
      </c>
      <c r="AD38" s="6"/>
      <c r="AE38" t="s">
        <v>49</v>
      </c>
      <c r="AF38" s="6">
        <v>44467</v>
      </c>
      <c r="AG38" s="3">
        <v>20265000</v>
      </c>
      <c r="AJ38" t="s">
        <v>128</v>
      </c>
      <c r="AK38">
        <v>150.00645446777301</v>
      </c>
      <c r="AL38">
        <v>100</v>
      </c>
      <c r="AM38">
        <v>7400</v>
      </c>
      <c r="AO38" t="s">
        <v>128</v>
      </c>
      <c r="AP38">
        <v>200</v>
      </c>
      <c r="AQ38">
        <v>56.7839164733887</v>
      </c>
      <c r="AR38">
        <v>5260.4248046875</v>
      </c>
    </row>
    <row r="39" spans="17:44" x14ac:dyDescent="0.3">
      <c r="Q39" s="6">
        <v>44497</v>
      </c>
      <c r="R39" t="s">
        <v>62</v>
      </c>
      <c r="S39" s="6">
        <v>44497</v>
      </c>
      <c r="T39" s="6" t="s">
        <v>49</v>
      </c>
      <c r="U39" s="6">
        <v>44497</v>
      </c>
      <c r="V39" s="3">
        <v>12897800</v>
      </c>
      <c r="W39" s="3"/>
      <c r="X39" s="8">
        <f t="shared" si="1"/>
        <v>128.97800000000001</v>
      </c>
      <c r="Z39" s="8">
        <f t="shared" si="2"/>
        <v>39.139200000000002</v>
      </c>
      <c r="AB39" s="6" t="s">
        <v>82</v>
      </c>
      <c r="AC39" s="3">
        <v>4.5300000000000001E-4</v>
      </c>
      <c r="AD39" s="6"/>
      <c r="AE39" t="s">
        <v>49</v>
      </c>
      <c r="AF39" s="6">
        <v>44482</v>
      </c>
      <c r="AG39" s="3">
        <v>20265000</v>
      </c>
      <c r="AJ39" t="s">
        <v>129</v>
      </c>
      <c r="AK39">
        <v>149.384841918945</v>
      </c>
      <c r="AL39">
        <v>100</v>
      </c>
      <c r="AM39">
        <v>7600</v>
      </c>
      <c r="AO39" t="s">
        <v>129</v>
      </c>
      <c r="AP39">
        <v>200</v>
      </c>
      <c r="AQ39">
        <v>56.533069610595703</v>
      </c>
      <c r="AR39">
        <v>5373.677734375</v>
      </c>
    </row>
    <row r="40" spans="17:44" x14ac:dyDescent="0.3">
      <c r="Q40" s="6">
        <v>44512</v>
      </c>
      <c r="R40" t="s">
        <v>62</v>
      </c>
      <c r="S40" s="6">
        <v>44512</v>
      </c>
      <c r="T40" s="6" t="s">
        <v>49</v>
      </c>
      <c r="U40" s="6">
        <v>44512</v>
      </c>
      <c r="V40" s="3">
        <v>12770200</v>
      </c>
      <c r="W40" s="3"/>
      <c r="X40" s="8">
        <f t="shared" si="1"/>
        <v>127.702</v>
      </c>
      <c r="Z40" s="8">
        <f t="shared" si="2"/>
        <v>38.793600000000005</v>
      </c>
      <c r="AB40" s="6" t="s">
        <v>83</v>
      </c>
      <c r="AC40" s="3">
        <v>4.4900000000000002E-4</v>
      </c>
      <c r="AD40" s="6"/>
      <c r="AE40" t="s">
        <v>49</v>
      </c>
      <c r="AF40" s="6">
        <v>44497</v>
      </c>
      <c r="AG40" s="3">
        <v>20265000</v>
      </c>
      <c r="AJ40" t="s">
        <v>130</v>
      </c>
      <c r="AK40">
        <v>148.779861450195</v>
      </c>
      <c r="AL40">
        <v>100</v>
      </c>
      <c r="AM40">
        <v>7800</v>
      </c>
      <c r="AO40" t="s">
        <v>130</v>
      </c>
      <c r="AP40">
        <v>200</v>
      </c>
      <c r="AQ40">
        <v>56.291759490966797</v>
      </c>
      <c r="AR40">
        <v>5486.44091796875</v>
      </c>
    </row>
    <row r="41" spans="17:44" x14ac:dyDescent="0.3">
      <c r="Q41" s="6">
        <v>44527</v>
      </c>
      <c r="R41" t="s">
        <v>62</v>
      </c>
      <c r="S41" s="6">
        <v>44527</v>
      </c>
      <c r="T41" s="6" t="s">
        <v>49</v>
      </c>
      <c r="U41" s="6">
        <v>44527</v>
      </c>
      <c r="V41" s="3">
        <v>12650300</v>
      </c>
      <c r="W41" s="3"/>
      <c r="X41" s="8">
        <f t="shared" si="1"/>
        <v>126.503</v>
      </c>
      <c r="Z41" s="8">
        <f t="shared" si="2"/>
        <v>38.448</v>
      </c>
      <c r="AB41" s="6" t="s">
        <v>84</v>
      </c>
      <c r="AC41" s="3">
        <v>4.4499999999999997E-4</v>
      </c>
      <c r="AD41" s="6"/>
      <c r="AE41" t="s">
        <v>49</v>
      </c>
      <c r="AF41" s="6">
        <v>44512</v>
      </c>
      <c r="AG41" s="3">
        <v>20265000</v>
      </c>
      <c r="AJ41" t="s">
        <v>131</v>
      </c>
      <c r="AK41">
        <v>148.19076538085901</v>
      </c>
      <c r="AL41">
        <v>100</v>
      </c>
      <c r="AM41">
        <v>8000</v>
      </c>
      <c r="AO41" t="s">
        <v>131</v>
      </c>
      <c r="AP41">
        <v>200</v>
      </c>
      <c r="AQ41">
        <v>56.059432983398402</v>
      </c>
      <c r="AR41">
        <v>5598.732421875</v>
      </c>
    </row>
    <row r="42" spans="17:44" x14ac:dyDescent="0.3">
      <c r="Q42" s="6">
        <v>44542</v>
      </c>
      <c r="R42" t="s">
        <v>62</v>
      </c>
      <c r="S42" s="6">
        <v>44542</v>
      </c>
      <c r="T42" s="6" t="s">
        <v>49</v>
      </c>
      <c r="U42" s="6">
        <v>44542</v>
      </c>
      <c r="V42" s="3">
        <v>12536800</v>
      </c>
      <c r="W42" s="3"/>
      <c r="X42" s="8">
        <f t="shared" si="1"/>
        <v>125.36799999999999</v>
      </c>
      <c r="Z42" s="8">
        <f t="shared" si="2"/>
        <v>38.188800000000001</v>
      </c>
      <c r="AB42" s="6" t="s">
        <v>85</v>
      </c>
      <c r="AC42" s="3">
        <v>4.4200000000000001E-4</v>
      </c>
      <c r="AD42" s="6"/>
      <c r="AE42" t="s">
        <v>49</v>
      </c>
      <c r="AF42" s="6">
        <v>44527</v>
      </c>
      <c r="AG42" s="3">
        <v>20265000</v>
      </c>
      <c r="AJ42" t="s">
        <v>132</v>
      </c>
      <c r="AK42">
        <v>147.61570739746099</v>
      </c>
      <c r="AL42">
        <v>100</v>
      </c>
      <c r="AM42">
        <v>8200</v>
      </c>
      <c r="AO42" t="s">
        <v>132</v>
      </c>
      <c r="AP42">
        <v>200</v>
      </c>
      <c r="AQ42">
        <v>55.8355903625488</v>
      </c>
      <c r="AR42">
        <v>5710.5703125</v>
      </c>
    </row>
    <row r="43" spans="17:44" x14ac:dyDescent="0.3">
      <c r="Q43" s="6">
        <v>44557</v>
      </c>
      <c r="R43" t="s">
        <v>62</v>
      </c>
      <c r="S43" s="6">
        <v>44557</v>
      </c>
      <c r="T43" s="6" t="s">
        <v>49</v>
      </c>
      <c r="U43" s="6">
        <v>44557</v>
      </c>
      <c r="V43" s="3">
        <v>12432000</v>
      </c>
      <c r="W43" s="3"/>
      <c r="X43" s="8">
        <f t="shared" si="1"/>
        <v>124.32</v>
      </c>
      <c r="Z43" s="8">
        <f t="shared" si="2"/>
        <v>37.843200000000003</v>
      </c>
      <c r="AB43" s="6" t="s">
        <v>86</v>
      </c>
      <c r="AC43" s="3">
        <v>4.3800000000000002E-4</v>
      </c>
      <c r="AD43" s="6"/>
      <c r="AE43" t="s">
        <v>49</v>
      </c>
      <c r="AF43" s="6">
        <v>44542</v>
      </c>
      <c r="AG43" s="3">
        <v>20265000</v>
      </c>
      <c r="AJ43" t="s">
        <v>133</v>
      </c>
      <c r="AK43">
        <v>147.05633544921901</v>
      </c>
      <c r="AL43">
        <v>100</v>
      </c>
      <c r="AM43">
        <v>8400</v>
      </c>
      <c r="AO43" t="s">
        <v>133</v>
      </c>
      <c r="AP43">
        <v>200</v>
      </c>
      <c r="AQ43">
        <v>55.619792938232401</v>
      </c>
      <c r="AR43">
        <v>5821.97021484375</v>
      </c>
    </row>
    <row r="44" spans="17:44" x14ac:dyDescent="0.3">
      <c r="Q44" s="6">
        <v>44572</v>
      </c>
      <c r="R44" t="s">
        <v>63</v>
      </c>
      <c r="S44" s="6">
        <v>44572</v>
      </c>
      <c r="T44" s="6" t="s">
        <v>49</v>
      </c>
      <c r="U44" s="6">
        <v>44572</v>
      </c>
      <c r="V44" s="3">
        <v>12331300</v>
      </c>
      <c r="W44" s="3"/>
      <c r="X44" s="8">
        <f t="shared" si="1"/>
        <v>123.313</v>
      </c>
      <c r="Z44" s="8">
        <f t="shared" si="2"/>
        <v>37.584000000000003</v>
      </c>
      <c r="AB44" s="6" t="s">
        <v>87</v>
      </c>
      <c r="AC44" s="3">
        <v>4.35E-4</v>
      </c>
      <c r="AD44" s="6"/>
      <c r="AE44" t="s">
        <v>49</v>
      </c>
      <c r="AF44" s="6">
        <v>44557</v>
      </c>
      <c r="AG44" s="3">
        <v>20265000</v>
      </c>
      <c r="AJ44" t="s">
        <v>134</v>
      </c>
      <c r="AK44">
        <v>146.51078796386699</v>
      </c>
      <c r="AL44">
        <v>100</v>
      </c>
      <c r="AM44">
        <v>8600</v>
      </c>
      <c r="AO44" t="s">
        <v>134</v>
      </c>
      <c r="AP44">
        <v>200</v>
      </c>
      <c r="AQ44">
        <v>55.411643981933601</v>
      </c>
      <c r="AR44">
        <v>5932.94873046875</v>
      </c>
    </row>
    <row r="45" spans="17:44" x14ac:dyDescent="0.3">
      <c r="Q45" s="6">
        <v>44587</v>
      </c>
      <c r="R45" t="s">
        <v>63</v>
      </c>
      <c r="S45" s="6">
        <v>44587</v>
      </c>
      <c r="T45" s="6" t="s">
        <v>49</v>
      </c>
      <c r="U45" s="6">
        <v>44587</v>
      </c>
      <c r="V45" s="3">
        <v>12236600</v>
      </c>
      <c r="W45" s="3"/>
      <c r="X45" s="8">
        <f t="shared" si="1"/>
        <v>122.366</v>
      </c>
      <c r="Z45" s="8">
        <f t="shared" si="2"/>
        <v>37.411200000000001</v>
      </c>
      <c r="AB45" s="6" t="s">
        <v>88</v>
      </c>
      <c r="AC45" s="3">
        <v>4.3300000000000001E-4</v>
      </c>
      <c r="AD45" s="6"/>
      <c r="AE45" t="s">
        <v>49</v>
      </c>
      <c r="AF45" s="6">
        <v>44572</v>
      </c>
      <c r="AG45" s="3">
        <v>20265000</v>
      </c>
      <c r="AJ45" t="s">
        <v>135</v>
      </c>
      <c r="AK45">
        <v>145.97819519043</v>
      </c>
      <c r="AL45">
        <v>100</v>
      </c>
      <c r="AM45">
        <v>8800</v>
      </c>
      <c r="AO45" t="s">
        <v>135</v>
      </c>
      <c r="AP45">
        <v>200</v>
      </c>
      <c r="AQ45">
        <v>55.2106742858887</v>
      </c>
      <c r="AR45">
        <v>6043.51953125</v>
      </c>
    </row>
    <row r="46" spans="17:44" x14ac:dyDescent="0.3">
      <c r="R46" t="s">
        <v>50</v>
      </c>
      <c r="T46" t="s">
        <v>50</v>
      </c>
      <c r="V46" t="s">
        <v>50</v>
      </c>
      <c r="X46" s="8" t="e">
        <f t="shared" si="1"/>
        <v>#VALUE!</v>
      </c>
      <c r="Z46" s="8"/>
      <c r="AB46" s="6" t="s">
        <v>89</v>
      </c>
      <c r="AC46" s="3">
        <v>4.2999999999999999E-4</v>
      </c>
      <c r="AD46" s="6"/>
      <c r="AE46" t="s">
        <v>49</v>
      </c>
      <c r="AF46" s="6">
        <v>44587</v>
      </c>
      <c r="AG46" s="3">
        <v>20265000</v>
      </c>
      <c r="AJ46" t="s">
        <v>136</v>
      </c>
      <c r="AK46">
        <v>145.45790100097699</v>
      </c>
      <c r="AL46">
        <v>100</v>
      </c>
      <c r="AM46">
        <v>9000</v>
      </c>
      <c r="AO46" t="s">
        <v>136</v>
      </c>
      <c r="AP46">
        <v>200</v>
      </c>
      <c r="AQ46">
        <v>55.016387939453097</v>
      </c>
      <c r="AR46">
        <v>6153.697265625</v>
      </c>
    </row>
    <row r="47" spans="17:44" x14ac:dyDescent="0.3">
      <c r="X47" s="8"/>
      <c r="AC47" t="s">
        <v>43</v>
      </c>
      <c r="AE47" t="s">
        <v>50</v>
      </c>
      <c r="AG47" t="s">
        <v>50</v>
      </c>
      <c r="AJ47" t="s">
        <v>137</v>
      </c>
      <c r="AK47">
        <v>144.94873046875</v>
      </c>
      <c r="AL47">
        <v>100</v>
      </c>
      <c r="AM47">
        <v>9200</v>
      </c>
      <c r="AO47" t="s">
        <v>137</v>
      </c>
      <c r="AP47">
        <v>200</v>
      </c>
      <c r="AQ47">
        <v>54.828384399414098</v>
      </c>
      <c r="AR47">
        <v>6263.494140625</v>
      </c>
    </row>
    <row r="48" spans="17:44" x14ac:dyDescent="0.3">
      <c r="AJ48" t="s">
        <v>138</v>
      </c>
      <c r="AK48">
        <v>144.451248168945</v>
      </c>
      <c r="AL48">
        <v>100</v>
      </c>
      <c r="AM48">
        <v>9400</v>
      </c>
      <c r="AO48" t="s">
        <v>138</v>
      </c>
      <c r="AP48">
        <v>200</v>
      </c>
      <c r="AQ48">
        <v>54.646331787109403</v>
      </c>
      <c r="AR48">
        <v>6372.92236328125</v>
      </c>
    </row>
    <row r="49" spans="20:44" x14ac:dyDescent="0.3">
      <c r="AJ49" t="s">
        <v>139</v>
      </c>
      <c r="AK49">
        <v>143.96533203125</v>
      </c>
      <c r="AL49">
        <v>100</v>
      </c>
      <c r="AM49">
        <v>9600</v>
      </c>
      <c r="AO49" t="s">
        <v>139</v>
      </c>
      <c r="AP49">
        <v>200</v>
      </c>
      <c r="AQ49">
        <v>54.4700317382813</v>
      </c>
      <c r="AR49">
        <v>6481.99365234375</v>
      </c>
    </row>
    <row r="50" spans="20:44" x14ac:dyDescent="0.3">
      <c r="AJ50" t="s">
        <v>140</v>
      </c>
      <c r="AK50">
        <v>143.48947143554699</v>
      </c>
      <c r="AL50">
        <v>100</v>
      </c>
      <c r="AM50">
        <v>9800</v>
      </c>
      <c r="AO50" t="s">
        <v>140</v>
      </c>
      <c r="AP50">
        <v>200</v>
      </c>
      <c r="AQ50">
        <v>54.299308776855497</v>
      </c>
      <c r="AR50">
        <v>6590.71923828125</v>
      </c>
    </row>
    <row r="51" spans="20:44" x14ac:dyDescent="0.3">
      <c r="T51" t="s">
        <v>250</v>
      </c>
      <c r="AJ51" t="s">
        <v>141</v>
      </c>
      <c r="AK51">
        <v>143.02388000488301</v>
      </c>
      <c r="AL51">
        <v>100</v>
      </c>
      <c r="AM51">
        <v>10000</v>
      </c>
      <c r="AO51" t="s">
        <v>141</v>
      </c>
      <c r="AP51">
        <v>200</v>
      </c>
      <c r="AQ51">
        <v>54.134021759033203</v>
      </c>
      <c r="AR51">
        <v>6699.11083984375</v>
      </c>
    </row>
    <row r="52" spans="20:44" x14ac:dyDescent="0.3">
      <c r="T52" t="s">
        <v>249</v>
      </c>
      <c r="V52">
        <f>(V53*V56*V56+V54)*EXP(-V55*V56)</f>
        <v>7.9974026933806943</v>
      </c>
      <c r="AJ52" t="s">
        <v>142</v>
      </c>
      <c r="AK52">
        <v>142.56869506835901</v>
      </c>
      <c r="AL52">
        <v>100</v>
      </c>
      <c r="AM52">
        <v>10200</v>
      </c>
      <c r="AO52" t="s">
        <v>142</v>
      </c>
      <c r="AP52">
        <v>200</v>
      </c>
      <c r="AQ52">
        <v>53.973983764648402</v>
      </c>
      <c r="AR52">
        <v>6807.177734375</v>
      </c>
    </row>
    <row r="53" spans="20:44" x14ac:dyDescent="0.3">
      <c r="T53" t="s">
        <v>244</v>
      </c>
      <c r="V53">
        <f>17.2*EXP(-0.78*B8*B8/B3/B2)</f>
        <v>16.963139362459458</v>
      </c>
      <c r="AJ53" t="s">
        <v>143</v>
      </c>
      <c r="AK53">
        <v>142.12438964843801</v>
      </c>
      <c r="AL53">
        <v>100</v>
      </c>
      <c r="AM53">
        <v>10400</v>
      </c>
      <c r="AO53" t="s">
        <v>143</v>
      </c>
      <c r="AP53">
        <v>200</v>
      </c>
      <c r="AQ53">
        <v>53.818973541259801</v>
      </c>
      <c r="AR53">
        <v>6914.93115234375</v>
      </c>
    </row>
    <row r="54" spans="20:44" x14ac:dyDescent="0.3">
      <c r="T54" t="s">
        <v>245</v>
      </c>
      <c r="V54">
        <f>-6</f>
        <v>-6</v>
      </c>
      <c r="AJ54" t="s">
        <v>144</v>
      </c>
      <c r="AK54">
        <v>141.69055175781301</v>
      </c>
      <c r="AL54">
        <v>100</v>
      </c>
      <c r="AM54">
        <v>10600</v>
      </c>
      <c r="AO54" t="s">
        <v>144</v>
      </c>
      <c r="AP54">
        <v>200</v>
      </c>
      <c r="AQ54">
        <v>53.668754577636697</v>
      </c>
      <c r="AR54">
        <v>7022.380859375</v>
      </c>
    </row>
    <row r="55" spans="20:44" x14ac:dyDescent="0.3">
      <c r="T55" t="s">
        <v>246</v>
      </c>
      <c r="V55">
        <f>1.03*EXP(-0.356*B8*B8/B3/B2)</f>
        <v>1.023501829235069</v>
      </c>
      <c r="AJ55" t="s">
        <v>145</v>
      </c>
      <c r="AK55">
        <v>141.26580810546901</v>
      </c>
      <c r="AL55">
        <v>100</v>
      </c>
      <c r="AM55">
        <v>10800</v>
      </c>
      <c r="AO55" t="s">
        <v>145</v>
      </c>
      <c r="AP55">
        <v>200</v>
      </c>
      <c r="AQ55">
        <v>53.523086547851598</v>
      </c>
      <c r="AR55">
        <v>7129.53564453125</v>
      </c>
    </row>
    <row r="56" spans="20:44" x14ac:dyDescent="0.3">
      <c r="T56" t="s">
        <v>247</v>
      </c>
      <c r="V56">
        <f>V57/V58</f>
        <v>2.0204444444444443</v>
      </c>
      <c r="AJ56" t="s">
        <v>146</v>
      </c>
      <c r="AK56">
        <v>140.84994506835901</v>
      </c>
      <c r="AL56">
        <v>100</v>
      </c>
      <c r="AM56">
        <v>11000</v>
      </c>
      <c r="AO56" t="s">
        <v>146</v>
      </c>
      <c r="AP56">
        <v>200</v>
      </c>
      <c r="AQ56">
        <v>53.381797790527301</v>
      </c>
      <c r="AR56">
        <v>7236.404296875</v>
      </c>
    </row>
    <row r="57" spans="20:44" x14ac:dyDescent="0.3">
      <c r="T57" t="s">
        <v>251</v>
      </c>
      <c r="V57">
        <f>SQRT(2*B2*B3+1.15*B8*B8)</f>
        <v>2132.1350801485351</v>
      </c>
      <c r="AJ57" t="s">
        <v>147</v>
      </c>
      <c r="AK57">
        <v>140.44250488281199</v>
      </c>
      <c r="AL57">
        <v>100</v>
      </c>
      <c r="AM57">
        <v>11200</v>
      </c>
      <c r="AO57" t="s">
        <v>147</v>
      </c>
      <c r="AP57">
        <v>200</v>
      </c>
      <c r="AQ57">
        <v>53.244754791259801</v>
      </c>
      <c r="AR57">
        <v>7342.99609375</v>
      </c>
    </row>
    <row r="58" spans="20:44" x14ac:dyDescent="0.3">
      <c r="T58" t="s">
        <v>248</v>
      </c>
      <c r="V58">
        <f>(B2*B3)/SQRT(2*B2*B3+1.15*B8*B8)</f>
        <v>1055.2802310457994</v>
      </c>
      <c r="AJ58" t="s">
        <v>148</v>
      </c>
      <c r="AK58">
        <v>140.04351806640599</v>
      </c>
      <c r="AL58">
        <v>100</v>
      </c>
      <c r="AM58">
        <v>11400</v>
      </c>
      <c r="AO58" t="s">
        <v>148</v>
      </c>
      <c r="AP58">
        <v>200</v>
      </c>
      <c r="AQ58">
        <v>53.111839294433601</v>
      </c>
      <c r="AR58">
        <v>7449.31884765625</v>
      </c>
    </row>
    <row r="59" spans="20:44" x14ac:dyDescent="0.3">
      <c r="AJ59" t="s">
        <v>149</v>
      </c>
      <c r="AK59">
        <v>139.65264892578099</v>
      </c>
      <c r="AL59">
        <v>100</v>
      </c>
      <c r="AM59">
        <v>11600</v>
      </c>
      <c r="AO59" t="s">
        <v>149</v>
      </c>
      <c r="AP59">
        <v>200</v>
      </c>
      <c r="AQ59">
        <v>52.982913970947301</v>
      </c>
      <c r="AR59">
        <v>7555.380859375</v>
      </c>
    </row>
    <row r="60" spans="20:44" x14ac:dyDescent="0.3">
      <c r="AJ60" t="s">
        <v>150</v>
      </c>
      <c r="AK60">
        <v>139.27027893066401</v>
      </c>
      <c r="AL60">
        <v>100</v>
      </c>
      <c r="AM60">
        <v>11800</v>
      </c>
      <c r="AO60" t="s">
        <v>150</v>
      </c>
      <c r="AP60">
        <v>200</v>
      </c>
      <c r="AQ60">
        <v>52.857837677002003</v>
      </c>
      <c r="AR60">
        <v>7661.189453125</v>
      </c>
    </row>
    <row r="61" spans="20:44" x14ac:dyDescent="0.3">
      <c r="AJ61" t="s">
        <v>151</v>
      </c>
      <c r="AK61">
        <v>138.8955078125</v>
      </c>
      <c r="AL61">
        <v>100</v>
      </c>
      <c r="AM61">
        <v>12000</v>
      </c>
      <c r="AO61" t="s">
        <v>151</v>
      </c>
      <c r="AP61">
        <v>200</v>
      </c>
      <c r="AQ61">
        <v>52.736480712890597</v>
      </c>
      <c r="AR61">
        <v>7766.7529296875</v>
      </c>
    </row>
    <row r="62" spans="20:44" x14ac:dyDescent="0.3">
      <c r="AJ62" t="s">
        <v>152</v>
      </c>
      <c r="AK62">
        <v>138.52793884277301</v>
      </c>
      <c r="AL62">
        <v>100</v>
      </c>
      <c r="AM62">
        <v>12200</v>
      </c>
      <c r="AO62" t="s">
        <v>152</v>
      </c>
      <c r="AP62">
        <v>200</v>
      </c>
      <c r="AQ62">
        <v>52.618728637695298</v>
      </c>
      <c r="AR62">
        <v>7872.078125</v>
      </c>
    </row>
    <row r="63" spans="20:44" x14ac:dyDescent="0.3">
      <c r="AJ63" t="s">
        <v>153</v>
      </c>
      <c r="AK63">
        <v>138.16807556152301</v>
      </c>
      <c r="AL63">
        <v>100</v>
      </c>
      <c r="AM63">
        <v>12400</v>
      </c>
      <c r="AO63" t="s">
        <v>153</v>
      </c>
      <c r="AP63">
        <v>200</v>
      </c>
      <c r="AQ63">
        <v>52.5044975280762</v>
      </c>
      <c r="AR63">
        <v>7977.17236328125</v>
      </c>
    </row>
    <row r="64" spans="20:44" x14ac:dyDescent="0.3">
      <c r="AJ64" t="s">
        <v>154</v>
      </c>
      <c r="AK64">
        <v>137.81517028808599</v>
      </c>
      <c r="AL64">
        <v>100</v>
      </c>
      <c r="AM64">
        <v>12600</v>
      </c>
      <c r="AO64" t="s">
        <v>154</v>
      </c>
      <c r="AP64">
        <v>200</v>
      </c>
      <c r="AQ64">
        <v>52.393669128417997</v>
      </c>
      <c r="AR64">
        <v>8082.0419921875</v>
      </c>
    </row>
    <row r="65" spans="36:44" x14ac:dyDescent="0.3">
      <c r="AJ65" t="s">
        <v>155</v>
      </c>
      <c r="AK65">
        <v>137.46940612793</v>
      </c>
      <c r="AL65">
        <v>100</v>
      </c>
      <c r="AM65">
        <v>12800</v>
      </c>
      <c r="AO65" t="s">
        <v>155</v>
      </c>
      <c r="AP65">
        <v>200</v>
      </c>
      <c r="AQ65">
        <v>52.286140441894503</v>
      </c>
      <c r="AR65">
        <v>8186.69482421875</v>
      </c>
    </row>
    <row r="66" spans="36:44" x14ac:dyDescent="0.3">
      <c r="AJ66" t="s">
        <v>156</v>
      </c>
      <c r="AK66">
        <v>137.12982177734401</v>
      </c>
      <c r="AL66">
        <v>100</v>
      </c>
      <c r="AM66">
        <v>13000</v>
      </c>
      <c r="AO66" t="s">
        <v>156</v>
      </c>
      <c r="AP66">
        <v>200</v>
      </c>
      <c r="AQ66">
        <v>52.181808471679702</v>
      </c>
      <c r="AR66">
        <v>8291.1357421875</v>
      </c>
    </row>
    <row r="67" spans="36:44" x14ac:dyDescent="0.3">
      <c r="AJ67" t="s">
        <v>157</v>
      </c>
      <c r="AK67">
        <v>136.79627990722699</v>
      </c>
      <c r="AL67">
        <v>100</v>
      </c>
      <c r="AM67">
        <v>13200</v>
      </c>
      <c r="AO67" t="s">
        <v>157</v>
      </c>
      <c r="AP67">
        <v>200</v>
      </c>
      <c r="AQ67">
        <v>52.080581665039098</v>
      </c>
      <c r="AR67">
        <v>8395.373046875</v>
      </c>
    </row>
    <row r="68" spans="36:44" x14ac:dyDescent="0.3">
      <c r="AJ68" t="s">
        <v>158</v>
      </c>
      <c r="AK68">
        <v>136.46913146972699</v>
      </c>
      <c r="AL68">
        <v>100</v>
      </c>
      <c r="AM68">
        <v>13400</v>
      </c>
      <c r="AO68" t="s">
        <v>158</v>
      </c>
      <c r="AP68">
        <v>200</v>
      </c>
      <c r="AQ68">
        <v>51.982372283935497</v>
      </c>
      <c r="AR68">
        <v>8499.41015625</v>
      </c>
    </row>
    <row r="69" spans="36:44" x14ac:dyDescent="0.3">
      <c r="AJ69" t="s">
        <v>159</v>
      </c>
      <c r="AK69">
        <v>136.14837646484401</v>
      </c>
      <c r="AL69">
        <v>100</v>
      </c>
      <c r="AM69">
        <v>13600</v>
      </c>
      <c r="AO69" t="s">
        <v>159</v>
      </c>
      <c r="AP69">
        <v>200</v>
      </c>
      <c r="AQ69">
        <v>51.887088775634801</v>
      </c>
      <c r="AR69">
        <v>8603.255859375</v>
      </c>
    </row>
    <row r="70" spans="36:44" x14ac:dyDescent="0.3">
      <c r="AJ70" t="s">
        <v>160</v>
      </c>
      <c r="AK70">
        <v>135.833251953125</v>
      </c>
      <c r="AL70">
        <v>100</v>
      </c>
      <c r="AM70">
        <v>13800</v>
      </c>
      <c r="AO70" t="s">
        <v>160</v>
      </c>
      <c r="AP70">
        <v>200</v>
      </c>
      <c r="AQ70">
        <v>51.794643402099602</v>
      </c>
      <c r="AR70">
        <v>8706.9140625</v>
      </c>
    </row>
    <row r="71" spans="36:44" x14ac:dyDescent="0.3">
      <c r="AJ71" t="s">
        <v>161</v>
      </c>
      <c r="AK71">
        <v>135.52407836914099</v>
      </c>
      <c r="AL71">
        <v>100</v>
      </c>
      <c r="AM71">
        <v>14000</v>
      </c>
      <c r="AO71" t="s">
        <v>161</v>
      </c>
      <c r="AP71">
        <v>200</v>
      </c>
      <c r="AQ71">
        <v>51.704929351806598</v>
      </c>
      <c r="AR71">
        <v>8810.390625</v>
      </c>
    </row>
    <row r="72" spans="36:44" x14ac:dyDescent="0.3">
      <c r="AJ72" t="s">
        <v>162</v>
      </c>
      <c r="AK72">
        <v>135.22012329101599</v>
      </c>
      <c r="AL72">
        <v>100</v>
      </c>
      <c r="AM72">
        <v>14200</v>
      </c>
      <c r="AO72" t="s">
        <v>162</v>
      </c>
      <c r="AP72">
        <v>200</v>
      </c>
      <c r="AQ72">
        <v>51.617866516113303</v>
      </c>
      <c r="AR72">
        <v>8913.69140625</v>
      </c>
    </row>
    <row r="73" spans="36:44" x14ac:dyDescent="0.3">
      <c r="AJ73" t="s">
        <v>163</v>
      </c>
      <c r="AK73">
        <v>134.92193603515599</v>
      </c>
      <c r="AL73">
        <v>100</v>
      </c>
      <c r="AM73">
        <v>14400</v>
      </c>
      <c r="AO73" t="s">
        <v>163</v>
      </c>
      <c r="AP73">
        <v>200</v>
      </c>
      <c r="AQ73">
        <v>51.533359527587898</v>
      </c>
      <c r="AR73">
        <v>9016.8212890625</v>
      </c>
    </row>
    <row r="74" spans="36:44" x14ac:dyDescent="0.3">
      <c r="AJ74" t="s">
        <v>164</v>
      </c>
      <c r="AK74">
        <v>134.628662109375</v>
      </c>
      <c r="AL74">
        <v>100</v>
      </c>
      <c r="AM74">
        <v>14600</v>
      </c>
      <c r="AO74" t="s">
        <v>164</v>
      </c>
      <c r="AP74">
        <v>200</v>
      </c>
      <c r="AQ74">
        <v>51.451324462890597</v>
      </c>
      <c r="AR74">
        <v>9119.78515625</v>
      </c>
    </row>
    <row r="75" spans="36:44" x14ac:dyDescent="0.3">
      <c r="AJ75" t="s">
        <v>165</v>
      </c>
      <c r="AK75">
        <v>134.34077453613301</v>
      </c>
      <c r="AL75">
        <v>100</v>
      </c>
      <c r="AM75">
        <v>14800</v>
      </c>
      <c r="AO75" t="s">
        <v>165</v>
      </c>
      <c r="AP75">
        <v>200</v>
      </c>
      <c r="AQ75">
        <v>51.371673583984403</v>
      </c>
      <c r="AR75">
        <v>9222.587890625</v>
      </c>
    </row>
    <row r="76" spans="36:44" x14ac:dyDescent="0.3">
      <c r="AJ76" t="s">
        <v>166</v>
      </c>
      <c r="AK76">
        <v>134.05796813964801</v>
      </c>
      <c r="AL76">
        <v>100</v>
      </c>
      <c r="AM76">
        <v>15000</v>
      </c>
      <c r="AO76" t="s">
        <v>166</v>
      </c>
      <c r="AP76">
        <v>200</v>
      </c>
      <c r="AQ76">
        <v>51.2943305969238</v>
      </c>
      <c r="AR76">
        <v>9325.2333984375</v>
      </c>
    </row>
    <row r="77" spans="36:44" x14ac:dyDescent="0.3">
      <c r="AJ77" t="s">
        <v>167</v>
      </c>
      <c r="AK77">
        <v>133.78057861328099</v>
      </c>
      <c r="AL77">
        <v>100</v>
      </c>
      <c r="AM77">
        <v>15200</v>
      </c>
      <c r="AO77" t="s">
        <v>167</v>
      </c>
      <c r="AP77">
        <v>200</v>
      </c>
      <c r="AQ77">
        <v>51.219215393066399</v>
      </c>
      <c r="AR77">
        <v>9427.728515625</v>
      </c>
    </row>
    <row r="78" spans="36:44" x14ac:dyDescent="0.3">
      <c r="AJ78" t="s">
        <v>168</v>
      </c>
      <c r="AK78">
        <v>133.50801086425801</v>
      </c>
      <c r="AL78">
        <v>100</v>
      </c>
      <c r="AM78">
        <v>15400</v>
      </c>
      <c r="AO78" t="s">
        <v>168</v>
      </c>
      <c r="AP78">
        <v>200</v>
      </c>
      <c r="AQ78">
        <v>51.146255493164098</v>
      </c>
      <c r="AR78">
        <v>9530.0751953125</v>
      </c>
    </row>
    <row r="79" spans="36:44" x14ac:dyDescent="0.3">
      <c r="AJ79" t="s">
        <v>169</v>
      </c>
      <c r="AK79">
        <v>133.24044799804699</v>
      </c>
      <c r="AL79">
        <v>100</v>
      </c>
      <c r="AM79">
        <v>15600</v>
      </c>
      <c r="AO79" t="s">
        <v>169</v>
      </c>
      <c r="AP79">
        <v>200</v>
      </c>
      <c r="AQ79">
        <v>51.075386047363303</v>
      </c>
      <c r="AR79">
        <v>9632.2783203125</v>
      </c>
    </row>
    <row r="80" spans="36:44" x14ac:dyDescent="0.3">
      <c r="AJ80" t="s">
        <v>170</v>
      </c>
      <c r="AK80">
        <v>132.977783203125</v>
      </c>
      <c r="AL80">
        <v>100</v>
      </c>
      <c r="AM80">
        <v>15800</v>
      </c>
      <c r="AO80" t="s">
        <v>170</v>
      </c>
      <c r="AP80">
        <v>200</v>
      </c>
      <c r="AQ80">
        <v>51.006546020507798</v>
      </c>
      <c r="AR80">
        <v>9734.3427734375</v>
      </c>
    </row>
    <row r="81" spans="36:44" x14ac:dyDescent="0.3">
      <c r="AJ81" t="s">
        <v>171</v>
      </c>
      <c r="AK81">
        <v>132.72021484375</v>
      </c>
      <c r="AL81">
        <v>100</v>
      </c>
      <c r="AM81">
        <v>16000</v>
      </c>
      <c r="AO81" t="s">
        <v>171</v>
      </c>
      <c r="AP81">
        <v>200</v>
      </c>
      <c r="AQ81">
        <v>50.939670562744098</v>
      </c>
      <c r="AR81">
        <v>9836.2724609375</v>
      </c>
    </row>
    <row r="82" spans="36:44" x14ac:dyDescent="0.3">
      <c r="AJ82" t="s">
        <v>172</v>
      </c>
      <c r="AK82">
        <v>132.46742248535199</v>
      </c>
      <c r="AL82">
        <v>100</v>
      </c>
      <c r="AM82">
        <v>16200</v>
      </c>
      <c r="AO82" t="s">
        <v>172</v>
      </c>
      <c r="AP82">
        <v>200</v>
      </c>
      <c r="AQ82">
        <v>50.874702453613303</v>
      </c>
      <c r="AR82">
        <v>9938.0703125</v>
      </c>
    </row>
    <row r="83" spans="36:44" x14ac:dyDescent="0.3">
      <c r="AJ83" t="s">
        <v>173</v>
      </c>
      <c r="AK83">
        <v>132.21936035156301</v>
      </c>
      <c r="AL83">
        <v>100</v>
      </c>
      <c r="AM83">
        <v>16400</v>
      </c>
      <c r="AO83" t="s">
        <v>173</v>
      </c>
      <c r="AP83">
        <v>200</v>
      </c>
      <c r="AQ83">
        <v>50.811588287353501</v>
      </c>
      <c r="AR83">
        <v>10039.740234375</v>
      </c>
    </row>
    <row r="84" spans="36:44" x14ac:dyDescent="0.3">
      <c r="AJ84" t="s">
        <v>174</v>
      </c>
      <c r="AK84">
        <v>131.976150512695</v>
      </c>
      <c r="AL84">
        <v>100</v>
      </c>
      <c r="AM84">
        <v>16600</v>
      </c>
      <c r="AO84" t="s">
        <v>174</v>
      </c>
      <c r="AP84">
        <v>200</v>
      </c>
      <c r="AQ84">
        <v>50.750270843505902</v>
      </c>
      <c r="AR84">
        <v>10141.287109375</v>
      </c>
    </row>
    <row r="85" spans="36:44" x14ac:dyDescent="0.3">
      <c r="AJ85" t="s">
        <v>175</v>
      </c>
      <c r="AK85">
        <v>131.73716735839801</v>
      </c>
      <c r="AL85">
        <v>100</v>
      </c>
      <c r="AM85">
        <v>16800</v>
      </c>
      <c r="AO85" t="s">
        <v>175</v>
      </c>
      <c r="AP85">
        <v>200</v>
      </c>
      <c r="AQ85">
        <v>50.690700531005902</v>
      </c>
      <c r="AR85">
        <v>10242.712890625</v>
      </c>
    </row>
    <row r="86" spans="36:44" x14ac:dyDescent="0.3">
      <c r="AJ86" t="s">
        <v>176</v>
      </c>
      <c r="AK86">
        <v>131.50241088867199</v>
      </c>
      <c r="AL86">
        <v>100</v>
      </c>
      <c r="AM86">
        <v>17000</v>
      </c>
      <c r="AO86" t="s">
        <v>176</v>
      </c>
      <c r="AP86">
        <v>200</v>
      </c>
      <c r="AQ86">
        <v>50.632820129394503</v>
      </c>
      <c r="AR86">
        <v>10344.021484375</v>
      </c>
    </row>
    <row r="87" spans="36:44" x14ac:dyDescent="0.3">
      <c r="AJ87" t="s">
        <v>177</v>
      </c>
      <c r="AK87">
        <v>131.27198791503901</v>
      </c>
      <c r="AL87">
        <v>100</v>
      </c>
      <c r="AM87">
        <v>17200</v>
      </c>
      <c r="AO87" t="s">
        <v>177</v>
      </c>
      <c r="AP87">
        <v>200</v>
      </c>
      <c r="AQ87">
        <v>50.576587677002003</v>
      </c>
      <c r="AR87">
        <v>10445.216796875</v>
      </c>
    </row>
    <row r="88" spans="36:44" x14ac:dyDescent="0.3">
      <c r="AJ88" t="s">
        <v>178</v>
      </c>
      <c r="AK88">
        <v>131.04570007324199</v>
      </c>
      <c r="AL88">
        <v>100</v>
      </c>
      <c r="AM88">
        <v>17400</v>
      </c>
      <c r="AO88" t="s">
        <v>178</v>
      </c>
      <c r="AP88">
        <v>200</v>
      </c>
      <c r="AQ88">
        <v>50.5219535827637</v>
      </c>
      <c r="AR88">
        <v>10546.30078125</v>
      </c>
    </row>
    <row r="89" spans="36:44" x14ac:dyDescent="0.3">
      <c r="AJ89" t="s">
        <v>179</v>
      </c>
      <c r="AK89">
        <v>130.82385253906301</v>
      </c>
      <c r="AL89">
        <v>100</v>
      </c>
      <c r="AM89">
        <v>17600</v>
      </c>
      <c r="AO89" t="s">
        <v>179</v>
      </c>
      <c r="AP89">
        <v>200</v>
      </c>
      <c r="AQ89">
        <v>50.4688720703125</v>
      </c>
      <c r="AR89">
        <v>10647.2783203125</v>
      </c>
    </row>
    <row r="90" spans="36:44" x14ac:dyDescent="0.3">
      <c r="AJ90" t="s">
        <v>180</v>
      </c>
      <c r="AK90">
        <v>130.60578918457</v>
      </c>
      <c r="AL90">
        <v>100</v>
      </c>
      <c r="AM90">
        <v>17800</v>
      </c>
      <c r="AO90" t="s">
        <v>180</v>
      </c>
      <c r="AP90">
        <v>200</v>
      </c>
      <c r="AQ90">
        <v>50.417304992675803</v>
      </c>
      <c r="AR90">
        <v>10748.1513671875</v>
      </c>
    </row>
    <row r="91" spans="36:44" x14ac:dyDescent="0.3">
      <c r="AJ91" t="s">
        <v>181</v>
      </c>
      <c r="AK91">
        <v>130.39140319824199</v>
      </c>
      <c r="AL91">
        <v>100</v>
      </c>
      <c r="AM91">
        <v>18000</v>
      </c>
      <c r="AO91" t="s">
        <v>181</v>
      </c>
      <c r="AP91">
        <v>200</v>
      </c>
      <c r="AQ91">
        <v>50.367202758789098</v>
      </c>
      <c r="AR91">
        <v>10848.9228515625</v>
      </c>
    </row>
    <row r="92" spans="36:44" x14ac:dyDescent="0.3">
      <c r="AJ92" t="s">
        <v>182</v>
      </c>
      <c r="AK92">
        <v>130.18089294433599</v>
      </c>
      <c r="AL92">
        <v>100</v>
      </c>
      <c r="AM92">
        <v>18200</v>
      </c>
      <c r="AO92" t="s">
        <v>182</v>
      </c>
      <c r="AP92">
        <v>200</v>
      </c>
      <c r="AQ92">
        <v>50.318527221679702</v>
      </c>
      <c r="AR92">
        <v>10949.5966796875</v>
      </c>
    </row>
    <row r="93" spans="36:44" x14ac:dyDescent="0.3">
      <c r="AJ93" t="s">
        <v>183</v>
      </c>
      <c r="AK93">
        <v>129.97396850585901</v>
      </c>
      <c r="AL93">
        <v>100</v>
      </c>
      <c r="AM93">
        <v>18400</v>
      </c>
      <c r="AO93" t="s">
        <v>183</v>
      </c>
      <c r="AP93">
        <v>200</v>
      </c>
      <c r="AQ93">
        <v>50.271236419677699</v>
      </c>
      <c r="AR93">
        <v>11050.173828125</v>
      </c>
    </row>
    <row r="94" spans="36:44" x14ac:dyDescent="0.3">
      <c r="AJ94" t="s">
        <v>184</v>
      </c>
      <c r="AK94">
        <v>129.77076721191401</v>
      </c>
      <c r="AL94">
        <v>100</v>
      </c>
      <c r="AM94">
        <v>18600</v>
      </c>
      <c r="AO94" t="s">
        <v>184</v>
      </c>
      <c r="AP94">
        <v>200</v>
      </c>
      <c r="AQ94">
        <v>50.225292205810497</v>
      </c>
      <c r="AR94">
        <v>11150.6591796875</v>
      </c>
    </row>
    <row r="95" spans="36:44" x14ac:dyDescent="0.3">
      <c r="AJ95" t="s">
        <v>185</v>
      </c>
      <c r="AK95">
        <v>129.570724487305</v>
      </c>
      <c r="AL95">
        <v>100</v>
      </c>
      <c r="AM95">
        <v>18800</v>
      </c>
      <c r="AO95" t="s">
        <v>185</v>
      </c>
      <c r="AP95">
        <v>200</v>
      </c>
      <c r="AQ95">
        <v>50.180660247802699</v>
      </c>
      <c r="AR95">
        <v>11251.0537109375</v>
      </c>
    </row>
    <row r="96" spans="36:44" x14ac:dyDescent="0.3">
      <c r="AJ96" t="s">
        <v>186</v>
      </c>
      <c r="AK96">
        <v>129.37417602539099</v>
      </c>
      <c r="AL96">
        <v>100</v>
      </c>
      <c r="AM96">
        <v>19000</v>
      </c>
      <c r="AO96" t="s">
        <v>186</v>
      </c>
      <c r="AP96">
        <v>200</v>
      </c>
      <c r="AQ96">
        <v>50.137298583984403</v>
      </c>
      <c r="AR96">
        <v>11351.3603515625</v>
      </c>
    </row>
    <row r="97" spans="36:44" x14ac:dyDescent="0.3">
      <c r="AJ97" t="s">
        <v>187</v>
      </c>
      <c r="AK97">
        <v>129.18089294433599</v>
      </c>
      <c r="AL97">
        <v>100</v>
      </c>
      <c r="AM97">
        <v>19200</v>
      </c>
      <c r="AO97" t="s">
        <v>187</v>
      </c>
      <c r="AP97">
        <v>200</v>
      </c>
      <c r="AQ97">
        <v>50.095172882080099</v>
      </c>
      <c r="AR97">
        <v>11451.58203125</v>
      </c>
    </row>
    <row r="98" spans="36:44" x14ac:dyDescent="0.3">
      <c r="AJ98" t="s">
        <v>188</v>
      </c>
      <c r="AK98">
        <v>128.99122619628901</v>
      </c>
      <c r="AL98">
        <v>100</v>
      </c>
      <c r="AM98">
        <v>19400</v>
      </c>
      <c r="AO98" t="s">
        <v>188</v>
      </c>
      <c r="AP98">
        <v>200</v>
      </c>
      <c r="AQ98">
        <v>50.054248809814503</v>
      </c>
      <c r="AR98">
        <v>11551.7216796875</v>
      </c>
    </row>
    <row r="99" spans="36:44" x14ac:dyDescent="0.3">
      <c r="AJ99" t="s">
        <v>189</v>
      </c>
      <c r="AK99">
        <v>128.80473327636699</v>
      </c>
      <c r="AL99">
        <v>100</v>
      </c>
      <c r="AM99">
        <v>19600</v>
      </c>
      <c r="AO99" t="s">
        <v>189</v>
      </c>
      <c r="AP99">
        <v>200</v>
      </c>
      <c r="AQ99">
        <v>50.014488220214801</v>
      </c>
      <c r="AR99">
        <v>11651.7802734375</v>
      </c>
    </row>
    <row r="100" spans="36:44" x14ac:dyDescent="0.3">
      <c r="AJ100" t="s">
        <v>190</v>
      </c>
      <c r="AK100">
        <v>128.62141418457</v>
      </c>
      <c r="AL100">
        <v>100</v>
      </c>
      <c r="AM100">
        <v>19800</v>
      </c>
      <c r="AO100" t="s">
        <v>190</v>
      </c>
      <c r="AP100">
        <v>200</v>
      </c>
      <c r="AQ100">
        <v>49.975860595703097</v>
      </c>
      <c r="AR100">
        <v>11751.7607421875</v>
      </c>
    </row>
    <row r="101" spans="36:44" x14ac:dyDescent="0.3">
      <c r="AJ101" t="s">
        <v>191</v>
      </c>
      <c r="AK101">
        <v>128.44143676757801</v>
      </c>
      <c r="AL101">
        <v>100</v>
      </c>
      <c r="AM101">
        <v>20000</v>
      </c>
      <c r="AO101" t="s">
        <v>191</v>
      </c>
      <c r="AP101">
        <v>200</v>
      </c>
      <c r="AQ101">
        <v>49.938331604003899</v>
      </c>
      <c r="AR101">
        <v>11851.6650390625</v>
      </c>
    </row>
    <row r="102" spans="36:44" x14ac:dyDescent="0.3">
      <c r="AJ102" t="s">
        <v>192</v>
      </c>
      <c r="AK102">
        <v>128.26455688476599</v>
      </c>
      <c r="AL102">
        <v>100</v>
      </c>
      <c r="AM102">
        <v>20200</v>
      </c>
      <c r="AO102" t="s">
        <v>192</v>
      </c>
      <c r="AP102">
        <v>200</v>
      </c>
      <c r="AQ102">
        <v>49.9018745422363</v>
      </c>
      <c r="AR102">
        <v>11951.49609375</v>
      </c>
    </row>
    <row r="103" spans="36:44" x14ac:dyDescent="0.3">
      <c r="AJ103" t="s">
        <v>193</v>
      </c>
      <c r="AK103">
        <v>128.090896606445</v>
      </c>
      <c r="AL103">
        <v>100</v>
      </c>
      <c r="AM103">
        <v>20400</v>
      </c>
      <c r="AO103" t="s">
        <v>193</v>
      </c>
      <c r="AP103">
        <v>200</v>
      </c>
      <c r="AQ103">
        <v>49.866455078125</v>
      </c>
      <c r="AR103">
        <v>12051.2548828125</v>
      </c>
    </row>
    <row r="104" spans="36:44" x14ac:dyDescent="0.3">
      <c r="AJ104" t="s">
        <v>194</v>
      </c>
      <c r="AK104">
        <v>127.91999053955099</v>
      </c>
      <c r="AL104">
        <v>100</v>
      </c>
      <c r="AM104">
        <v>20600</v>
      </c>
      <c r="AO104" t="s">
        <v>194</v>
      </c>
      <c r="AP104">
        <v>200</v>
      </c>
      <c r="AQ104">
        <v>49.832046508789098</v>
      </c>
      <c r="AR104">
        <v>12150.9453125</v>
      </c>
    </row>
    <row r="105" spans="36:44" x14ac:dyDescent="0.3">
      <c r="AJ105" t="s">
        <v>195</v>
      </c>
      <c r="AK105">
        <v>127.75185394287099</v>
      </c>
      <c r="AL105">
        <v>100</v>
      </c>
      <c r="AM105">
        <v>20800</v>
      </c>
      <c r="AO105" t="s">
        <v>195</v>
      </c>
      <c r="AP105">
        <v>200</v>
      </c>
      <c r="AQ105">
        <v>49.798614501953097</v>
      </c>
      <c r="AR105">
        <v>12250.5673828125</v>
      </c>
    </row>
    <row r="106" spans="36:44" x14ac:dyDescent="0.3">
      <c r="AJ106" t="s">
        <v>196</v>
      </c>
      <c r="AK106">
        <v>127.586616516113</v>
      </c>
      <c r="AL106">
        <v>100</v>
      </c>
      <c r="AM106">
        <v>21000</v>
      </c>
      <c r="AO106" t="s">
        <v>196</v>
      </c>
      <c r="AP106">
        <v>200</v>
      </c>
      <c r="AQ106">
        <v>49.7661323547363</v>
      </c>
      <c r="AR106">
        <v>12350.1240234375</v>
      </c>
    </row>
    <row r="107" spans="36:44" x14ac:dyDescent="0.3">
      <c r="AJ107" t="s">
        <v>197</v>
      </c>
      <c r="AK107">
        <v>127.42416381835901</v>
      </c>
      <c r="AL107">
        <v>100</v>
      </c>
      <c r="AM107">
        <v>21200</v>
      </c>
      <c r="AO107" t="s">
        <v>197</v>
      </c>
      <c r="AP107">
        <v>200</v>
      </c>
      <c r="AQ107">
        <v>49.734573364257798</v>
      </c>
      <c r="AR107">
        <v>12449.6162109375</v>
      </c>
    </row>
    <row r="108" spans="36:44" x14ac:dyDescent="0.3">
      <c r="AJ108" t="s">
        <v>198</v>
      </c>
      <c r="AK108">
        <v>127.26430511474599</v>
      </c>
      <c r="AL108">
        <v>100</v>
      </c>
      <c r="AM108">
        <v>21400</v>
      </c>
      <c r="AO108" t="s">
        <v>198</v>
      </c>
      <c r="AP108">
        <v>200</v>
      </c>
      <c r="AQ108">
        <v>49.703914642333999</v>
      </c>
      <c r="AR108">
        <v>12549.046875</v>
      </c>
    </row>
    <row r="109" spans="36:44" x14ac:dyDescent="0.3">
      <c r="AJ109" t="s">
        <v>199</v>
      </c>
      <c r="AK109">
        <v>127.10717010498099</v>
      </c>
      <c r="AL109">
        <v>100</v>
      </c>
      <c r="AM109">
        <v>21600</v>
      </c>
      <c r="AO109" t="s">
        <v>199</v>
      </c>
      <c r="AP109">
        <v>200</v>
      </c>
      <c r="AQ109">
        <v>49.674121856689503</v>
      </c>
      <c r="AR109">
        <v>12648.41796875</v>
      </c>
    </row>
    <row r="110" spans="36:44" x14ac:dyDescent="0.3">
      <c r="AJ110" t="s">
        <v>200</v>
      </c>
      <c r="AK110">
        <v>126.95269775390599</v>
      </c>
      <c r="AL110">
        <v>100</v>
      </c>
      <c r="AM110">
        <v>21800</v>
      </c>
      <c r="AO110" t="s">
        <v>200</v>
      </c>
      <c r="AP110">
        <v>200</v>
      </c>
      <c r="AQ110">
        <v>49.645175933837898</v>
      </c>
      <c r="AR110">
        <v>12747.7294921875</v>
      </c>
    </row>
    <row r="111" spans="36:44" x14ac:dyDescent="0.3">
      <c r="AJ111" t="s">
        <v>201</v>
      </c>
      <c r="AK111">
        <v>126.80086517334</v>
      </c>
      <c r="AL111">
        <v>100</v>
      </c>
      <c r="AM111">
        <v>22000</v>
      </c>
      <c r="AO111" t="s">
        <v>201</v>
      </c>
      <c r="AP111">
        <v>200</v>
      </c>
      <c r="AQ111">
        <v>49.617053985595703</v>
      </c>
      <c r="AR111">
        <v>12846.984375</v>
      </c>
    </row>
    <row r="112" spans="36:44" x14ac:dyDescent="0.3">
      <c r="AJ112" t="s">
        <v>202</v>
      </c>
      <c r="AK112">
        <v>126.651420593262</v>
      </c>
      <c r="AL112">
        <v>100</v>
      </c>
      <c r="AM112">
        <v>22200</v>
      </c>
      <c r="AO112" t="s">
        <v>202</v>
      </c>
      <c r="AP112">
        <v>200</v>
      </c>
      <c r="AQ112">
        <v>49.589729309082003</v>
      </c>
      <c r="AR112">
        <v>12946.1845703125</v>
      </c>
    </row>
    <row r="113" spans="36:44" x14ac:dyDescent="0.3">
      <c r="AJ113" t="s">
        <v>203</v>
      </c>
      <c r="AK113">
        <v>126.50449371337901</v>
      </c>
      <c r="AL113">
        <v>100</v>
      </c>
      <c r="AM113">
        <v>22400</v>
      </c>
      <c r="AO113" t="s">
        <v>203</v>
      </c>
      <c r="AP113">
        <v>200</v>
      </c>
      <c r="AQ113">
        <v>49.563179016113303</v>
      </c>
      <c r="AR113">
        <v>13045.330078125</v>
      </c>
    </row>
    <row r="114" spans="36:44" x14ac:dyDescent="0.3">
      <c r="AJ114" t="s">
        <v>204</v>
      </c>
      <c r="AK114">
        <v>126.360221862793</v>
      </c>
      <c r="AL114">
        <v>100</v>
      </c>
      <c r="AM114">
        <v>22600</v>
      </c>
      <c r="AO114" t="s">
        <v>204</v>
      </c>
      <c r="AP114">
        <v>200</v>
      </c>
      <c r="AQ114">
        <v>49.537380218505902</v>
      </c>
      <c r="AR114">
        <v>13144.4248046875</v>
      </c>
    </row>
    <row r="115" spans="36:44" x14ac:dyDescent="0.3">
      <c r="AJ115" t="s">
        <v>205</v>
      </c>
      <c r="AK115">
        <v>126.21811676025401</v>
      </c>
      <c r="AL115">
        <v>100</v>
      </c>
      <c r="AM115">
        <v>22800</v>
      </c>
      <c r="AO115" t="s">
        <v>205</v>
      </c>
      <c r="AP115">
        <v>200</v>
      </c>
      <c r="AQ115">
        <v>49.512317657470703</v>
      </c>
      <c r="AR115">
        <v>13243.4677734375</v>
      </c>
    </row>
    <row r="116" spans="36:44" x14ac:dyDescent="0.3">
      <c r="AJ116" t="s">
        <v>206</v>
      </c>
      <c r="AK116">
        <v>126.078643798828</v>
      </c>
      <c r="AL116">
        <v>100</v>
      </c>
      <c r="AM116">
        <v>23000</v>
      </c>
      <c r="AO116" t="s">
        <v>206</v>
      </c>
      <c r="AP116">
        <v>200</v>
      </c>
      <c r="AQ116">
        <v>49.487964630127003</v>
      </c>
      <c r="AR116">
        <v>13342.4619140625</v>
      </c>
    </row>
    <row r="117" spans="36:44" x14ac:dyDescent="0.3">
      <c r="AJ117" t="s">
        <v>207</v>
      </c>
      <c r="AK117">
        <v>125.941413879395</v>
      </c>
      <c r="AL117">
        <v>100</v>
      </c>
      <c r="AM117">
        <v>23200</v>
      </c>
      <c r="AO117" t="s">
        <v>207</v>
      </c>
      <c r="AP117">
        <v>200</v>
      </c>
      <c r="AQ117">
        <v>49.464302062988303</v>
      </c>
      <c r="AR117">
        <v>13441.408203125</v>
      </c>
    </row>
    <row r="118" spans="36:44" x14ac:dyDescent="0.3">
      <c r="AJ118" t="s">
        <v>208</v>
      </c>
      <c r="AK118">
        <v>125.80638122558599</v>
      </c>
      <c r="AL118">
        <v>100</v>
      </c>
      <c r="AM118">
        <v>23400</v>
      </c>
      <c r="AO118" t="s">
        <v>208</v>
      </c>
      <c r="AP118">
        <v>200</v>
      </c>
      <c r="AQ118">
        <v>49.441310882568402</v>
      </c>
      <c r="AR118">
        <v>13540.3076171875</v>
      </c>
    </row>
    <row r="119" spans="36:44" x14ac:dyDescent="0.3">
      <c r="AJ119" t="s">
        <v>209</v>
      </c>
      <c r="AK119">
        <v>125.673667907715</v>
      </c>
      <c r="AL119">
        <v>100</v>
      </c>
      <c r="AM119">
        <v>23600</v>
      </c>
      <c r="AO119" t="s">
        <v>209</v>
      </c>
      <c r="AP119">
        <v>200</v>
      </c>
      <c r="AQ119">
        <v>49.418972015380902</v>
      </c>
      <c r="AR119">
        <v>13639.162109375</v>
      </c>
    </row>
    <row r="120" spans="36:44" x14ac:dyDescent="0.3">
      <c r="AJ120" t="s">
        <v>210</v>
      </c>
      <c r="AK120">
        <v>125.543251037598</v>
      </c>
      <c r="AL120">
        <v>100</v>
      </c>
      <c r="AM120">
        <v>23800</v>
      </c>
      <c r="AO120" t="s">
        <v>210</v>
      </c>
      <c r="AP120">
        <v>200</v>
      </c>
      <c r="AQ120">
        <v>49.397262573242202</v>
      </c>
      <c r="AR120">
        <v>13737.9736328125</v>
      </c>
    </row>
    <row r="121" spans="36:44" x14ac:dyDescent="0.3">
      <c r="AJ121" t="s">
        <v>211</v>
      </c>
      <c r="AK121">
        <v>125.415168762207</v>
      </c>
      <c r="AL121">
        <v>100</v>
      </c>
      <c r="AM121">
        <v>24000</v>
      </c>
      <c r="AO121" t="s">
        <v>211</v>
      </c>
      <c r="AP121">
        <v>200</v>
      </c>
      <c r="AQ121">
        <v>49.376167297363303</v>
      </c>
      <c r="AR121">
        <v>13836.7412109375</v>
      </c>
    </row>
    <row r="122" spans="36:44" x14ac:dyDescent="0.3">
      <c r="AJ122" t="s">
        <v>212</v>
      </c>
      <c r="AK122">
        <v>125.28912353515599</v>
      </c>
      <c r="AL122">
        <v>100</v>
      </c>
      <c r="AM122">
        <v>24200</v>
      </c>
      <c r="AO122" t="s">
        <v>212</v>
      </c>
      <c r="AP122">
        <v>200</v>
      </c>
      <c r="AQ122">
        <v>49.355670928955099</v>
      </c>
      <c r="AR122">
        <v>13935.4677734375</v>
      </c>
    </row>
    <row r="123" spans="36:44" x14ac:dyDescent="0.3">
      <c r="AJ123" t="s">
        <v>213</v>
      </c>
      <c r="AK123">
        <v>125.165283203125</v>
      </c>
      <c r="AL123">
        <v>100</v>
      </c>
      <c r="AM123">
        <v>24400</v>
      </c>
      <c r="AO123" t="s">
        <v>213</v>
      </c>
      <c r="AP123">
        <v>200</v>
      </c>
      <c r="AQ123">
        <v>49.335750579833999</v>
      </c>
      <c r="AR123">
        <v>14034.154296875</v>
      </c>
    </row>
    <row r="124" spans="36:44" x14ac:dyDescent="0.3">
      <c r="AJ124" t="s">
        <v>214</v>
      </c>
      <c r="AK124">
        <v>125.043380737305</v>
      </c>
      <c r="AL124">
        <v>100</v>
      </c>
      <c r="AM124">
        <v>24600</v>
      </c>
      <c r="AO124" t="s">
        <v>214</v>
      </c>
      <c r="AP124">
        <v>200</v>
      </c>
      <c r="AQ124">
        <v>49.316390991210902</v>
      </c>
      <c r="AR124">
        <v>14132.8017578125</v>
      </c>
    </row>
    <row r="125" spans="36:44" x14ac:dyDescent="0.3">
      <c r="AJ125" t="s">
        <v>215</v>
      </c>
      <c r="AK125">
        <v>124.92366027832</v>
      </c>
      <c r="AL125">
        <v>100</v>
      </c>
      <c r="AM125">
        <v>24800</v>
      </c>
      <c r="AO125" t="s">
        <v>215</v>
      </c>
      <c r="AP125">
        <v>200</v>
      </c>
      <c r="AQ125">
        <v>49.297576904296903</v>
      </c>
      <c r="AR125">
        <v>14231.41015625</v>
      </c>
    </row>
    <row r="126" spans="36:44" x14ac:dyDescent="0.3">
      <c r="AJ126" t="s">
        <v>216</v>
      </c>
      <c r="AK126">
        <v>124.80598449707</v>
      </c>
      <c r="AL126">
        <v>100</v>
      </c>
      <c r="AM126">
        <v>25000</v>
      </c>
      <c r="AO126" t="s">
        <v>216</v>
      </c>
      <c r="AP126">
        <v>200</v>
      </c>
      <c r="AQ126">
        <v>49.279293060302699</v>
      </c>
      <c r="AR126">
        <v>14329.982421875</v>
      </c>
    </row>
    <row r="127" spans="36:44" x14ac:dyDescent="0.3">
      <c r="AJ127" t="s">
        <v>217</v>
      </c>
      <c r="AK127">
        <v>124.690353393555</v>
      </c>
      <c r="AL127">
        <v>100</v>
      </c>
      <c r="AM127">
        <v>25200</v>
      </c>
      <c r="AO127" t="s">
        <v>217</v>
      </c>
      <c r="AP127">
        <v>200</v>
      </c>
      <c r="AQ127">
        <v>49.261524200439503</v>
      </c>
      <c r="AR127">
        <v>14428.51953125</v>
      </c>
    </row>
    <row r="128" spans="36:44" x14ac:dyDescent="0.3">
      <c r="AJ128" t="s">
        <v>218</v>
      </c>
      <c r="AK128">
        <v>124.57672119140599</v>
      </c>
      <c r="AL128">
        <v>100</v>
      </c>
      <c r="AM128">
        <v>25400</v>
      </c>
      <c r="AO128" t="s">
        <v>218</v>
      </c>
      <c r="AP128">
        <v>200</v>
      </c>
      <c r="AQ128">
        <v>49.244251251220703</v>
      </c>
      <c r="AR128">
        <v>14527.0205078125</v>
      </c>
    </row>
    <row r="129" spans="36:44" x14ac:dyDescent="0.3">
      <c r="AJ129" t="s">
        <v>219</v>
      </c>
      <c r="AK129">
        <v>124.464897155762</v>
      </c>
      <c r="AL129">
        <v>100</v>
      </c>
      <c r="AM129">
        <v>25600</v>
      </c>
      <c r="AO129" t="s">
        <v>219</v>
      </c>
      <c r="AP129">
        <v>200</v>
      </c>
      <c r="AQ129">
        <v>49.227462768554702</v>
      </c>
      <c r="AR129">
        <v>14625.48828125</v>
      </c>
    </row>
    <row r="130" spans="36:44" x14ac:dyDescent="0.3">
      <c r="AJ130" t="s">
        <v>220</v>
      </c>
      <c r="AK130">
        <v>124.355026245117</v>
      </c>
      <c r="AL130">
        <v>100</v>
      </c>
      <c r="AM130">
        <v>25800</v>
      </c>
      <c r="AO130" t="s">
        <v>220</v>
      </c>
      <c r="AP130">
        <v>200</v>
      </c>
      <c r="AQ130">
        <v>49.211147308349602</v>
      </c>
      <c r="AR130">
        <v>14723.9228515625</v>
      </c>
    </row>
    <row r="131" spans="36:44" x14ac:dyDescent="0.3">
      <c r="AJ131" t="s">
        <v>221</v>
      </c>
      <c r="AK131">
        <v>124.247100830078</v>
      </c>
      <c r="AL131">
        <v>100</v>
      </c>
      <c r="AM131">
        <v>26000</v>
      </c>
      <c r="AO131" t="s">
        <v>221</v>
      </c>
      <c r="AP131">
        <v>200</v>
      </c>
      <c r="AQ131">
        <v>49.195289611816399</v>
      </c>
      <c r="AR131">
        <v>14822.3251953125</v>
      </c>
    </row>
    <row r="132" spans="36:44" x14ac:dyDescent="0.3">
      <c r="AJ132" t="s">
        <v>222</v>
      </c>
      <c r="AK132">
        <v>124.14089202880901</v>
      </c>
      <c r="AL132">
        <v>100</v>
      </c>
      <c r="AM132">
        <v>26200</v>
      </c>
      <c r="AO132" t="s">
        <v>222</v>
      </c>
      <c r="AP132">
        <v>200</v>
      </c>
      <c r="AQ132">
        <v>49.179874420166001</v>
      </c>
      <c r="AR132">
        <v>14920.6962890625</v>
      </c>
    </row>
    <row r="133" spans="36:44" x14ac:dyDescent="0.3">
      <c r="AJ133" t="s">
        <v>223</v>
      </c>
      <c r="AK133">
        <v>124.03652954101599</v>
      </c>
      <c r="AL133">
        <v>100</v>
      </c>
      <c r="AM133">
        <v>26400</v>
      </c>
      <c r="AO133" t="s">
        <v>223</v>
      </c>
      <c r="AP133">
        <v>200</v>
      </c>
      <c r="AQ133">
        <v>49.164890289306598</v>
      </c>
      <c r="AR133">
        <v>15019.037109375</v>
      </c>
    </row>
    <row r="134" spans="36:44" x14ac:dyDescent="0.3">
      <c r="AJ134" t="s">
        <v>224</v>
      </c>
      <c r="AK134">
        <v>123.93373870849599</v>
      </c>
      <c r="AL134">
        <v>100</v>
      </c>
      <c r="AM134">
        <v>26600</v>
      </c>
      <c r="AO134" t="s">
        <v>224</v>
      </c>
      <c r="AP134">
        <v>200</v>
      </c>
      <c r="AQ134">
        <v>49.150321960449197</v>
      </c>
      <c r="AR134">
        <v>15117.3486328125</v>
      </c>
    </row>
    <row r="135" spans="36:44" x14ac:dyDescent="0.3">
      <c r="AJ135" t="s">
        <v>225</v>
      </c>
      <c r="AK135">
        <v>123.83274078369099</v>
      </c>
      <c r="AL135">
        <v>100</v>
      </c>
      <c r="AM135">
        <v>26800</v>
      </c>
      <c r="AO135" t="s">
        <v>225</v>
      </c>
      <c r="AP135">
        <v>200</v>
      </c>
      <c r="AQ135">
        <v>49.136161804199197</v>
      </c>
      <c r="AR135">
        <v>15215.6318359375</v>
      </c>
    </row>
    <row r="136" spans="36:44" x14ac:dyDescent="0.3">
      <c r="AJ136" t="s">
        <v>226</v>
      </c>
      <c r="AK136">
        <v>123.73342132568401</v>
      </c>
      <c r="AL136">
        <v>100</v>
      </c>
      <c r="AM136">
        <v>27000</v>
      </c>
      <c r="AO136" t="s">
        <v>226</v>
      </c>
      <c r="AP136">
        <v>200</v>
      </c>
      <c r="AQ136">
        <v>49.122402191162102</v>
      </c>
      <c r="AR136">
        <v>15313.88671875</v>
      </c>
    </row>
    <row r="137" spans="36:44" x14ac:dyDescent="0.3">
      <c r="AJ137" t="s">
        <v>227</v>
      </c>
      <c r="AK137">
        <v>123.63575744628901</v>
      </c>
      <c r="AL137">
        <v>100</v>
      </c>
      <c r="AM137">
        <v>27200</v>
      </c>
      <c r="AO137" t="s">
        <v>227</v>
      </c>
      <c r="AP137">
        <v>200</v>
      </c>
      <c r="AQ137">
        <v>49.109020233154297</v>
      </c>
      <c r="AR137">
        <v>15412.1142578125</v>
      </c>
    </row>
    <row r="138" spans="36:44" x14ac:dyDescent="0.3">
      <c r="AJ138" t="s">
        <v>228</v>
      </c>
      <c r="AK138">
        <v>123.53971862793</v>
      </c>
      <c r="AL138">
        <v>100</v>
      </c>
      <c r="AM138">
        <v>27400</v>
      </c>
      <c r="AO138" t="s">
        <v>228</v>
      </c>
      <c r="AP138">
        <v>200</v>
      </c>
      <c r="AQ138">
        <v>49.096015930175803</v>
      </c>
      <c r="AR138">
        <v>15510.31640625</v>
      </c>
    </row>
    <row r="139" spans="36:44" x14ac:dyDescent="0.3">
      <c r="AJ139" t="s">
        <v>229</v>
      </c>
      <c r="AK139">
        <v>123.44514465332</v>
      </c>
      <c r="AL139">
        <v>100</v>
      </c>
      <c r="AM139">
        <v>27600</v>
      </c>
      <c r="AO139" t="s">
        <v>229</v>
      </c>
      <c r="AP139">
        <v>200</v>
      </c>
      <c r="AQ139">
        <v>49.083370208740199</v>
      </c>
      <c r="AR139">
        <v>15608.4921875</v>
      </c>
    </row>
    <row r="140" spans="36:44" x14ac:dyDescent="0.3">
      <c r="AJ140" t="s">
        <v>230</v>
      </c>
      <c r="AK140">
        <v>123.352127075195</v>
      </c>
      <c r="AL140">
        <v>100</v>
      </c>
      <c r="AM140">
        <v>27800</v>
      </c>
      <c r="AO140" t="s">
        <v>230</v>
      </c>
      <c r="AP140">
        <v>200</v>
      </c>
      <c r="AQ140">
        <v>49.071079254150398</v>
      </c>
      <c r="AR140">
        <v>15706.6435546875</v>
      </c>
    </row>
    <row r="141" spans="36:44" x14ac:dyDescent="0.3">
      <c r="AJ141" t="s">
        <v>231</v>
      </c>
      <c r="AK141">
        <v>123.26065826416</v>
      </c>
      <c r="AL141">
        <v>100</v>
      </c>
      <c r="AM141">
        <v>28000</v>
      </c>
      <c r="AO141" t="s">
        <v>231</v>
      </c>
      <c r="AP141">
        <v>200</v>
      </c>
      <c r="AQ141">
        <v>49.059127807617202</v>
      </c>
      <c r="AR141">
        <v>15804.7705078125</v>
      </c>
    </row>
    <row r="142" spans="36:44" x14ac:dyDescent="0.3">
      <c r="AJ142" t="s">
        <v>232</v>
      </c>
      <c r="AK142">
        <v>123.170761108398</v>
      </c>
      <c r="AL142">
        <v>100</v>
      </c>
      <c r="AM142">
        <v>28200</v>
      </c>
      <c r="AO142" t="s">
        <v>232</v>
      </c>
      <c r="AP142">
        <v>200</v>
      </c>
      <c r="AQ142">
        <v>49.047508239746101</v>
      </c>
      <c r="AR142">
        <v>15902.875</v>
      </c>
    </row>
    <row r="143" spans="36:44" x14ac:dyDescent="0.3">
      <c r="AJ143" t="s">
        <v>233</v>
      </c>
      <c r="AK143">
        <v>123.08225250244099</v>
      </c>
      <c r="AL143">
        <v>100</v>
      </c>
      <c r="AM143">
        <v>28400</v>
      </c>
      <c r="AO143" t="s">
        <v>233</v>
      </c>
      <c r="AP143">
        <v>200</v>
      </c>
      <c r="AQ143">
        <v>49.036212921142599</v>
      </c>
      <c r="AR143">
        <v>16000.955078125</v>
      </c>
    </row>
    <row r="144" spans="36:44" x14ac:dyDescent="0.3">
      <c r="AJ144" t="s">
        <v>234</v>
      </c>
      <c r="AK144">
        <v>122.99510192871099</v>
      </c>
      <c r="AL144">
        <v>100</v>
      </c>
      <c r="AM144">
        <v>28600</v>
      </c>
      <c r="AO144" t="s">
        <v>234</v>
      </c>
      <c r="AP144">
        <v>200</v>
      </c>
      <c r="AQ144">
        <v>49.025230407714801</v>
      </c>
      <c r="AR144">
        <v>16099.013671875</v>
      </c>
    </row>
    <row r="145" spans="36:44" x14ac:dyDescent="0.3">
      <c r="AJ145" t="s">
        <v>235</v>
      </c>
      <c r="AK145">
        <v>122.90943908691401</v>
      </c>
      <c r="AL145">
        <v>100</v>
      </c>
      <c r="AM145">
        <v>28800</v>
      </c>
      <c r="AO145" t="s">
        <v>235</v>
      </c>
      <c r="AP145">
        <v>200</v>
      </c>
      <c r="AQ145">
        <v>49.014549255371101</v>
      </c>
      <c r="AR145">
        <v>16197.05078125</v>
      </c>
    </row>
    <row r="146" spans="36:44" x14ac:dyDescent="0.3">
      <c r="AJ146" t="s">
        <v>236</v>
      </c>
      <c r="AK146">
        <v>122.825164794922</v>
      </c>
      <c r="AL146">
        <v>100</v>
      </c>
      <c r="AM146">
        <v>29000</v>
      </c>
      <c r="AO146" t="s">
        <v>236</v>
      </c>
      <c r="AP146">
        <v>200</v>
      </c>
      <c r="AQ146">
        <v>49.004165649414098</v>
      </c>
      <c r="AR146">
        <v>16295.0673828125</v>
      </c>
    </row>
    <row r="147" spans="36:44" x14ac:dyDescent="0.3">
      <c r="AJ147" t="s">
        <v>237</v>
      </c>
      <c r="AK147">
        <v>122.74227142334</v>
      </c>
      <c r="AL147">
        <v>100</v>
      </c>
      <c r="AM147">
        <v>29200</v>
      </c>
      <c r="AO147" t="s">
        <v>237</v>
      </c>
      <c r="AP147">
        <v>200</v>
      </c>
      <c r="AQ147">
        <v>48.994068145752003</v>
      </c>
      <c r="AR147">
        <v>16393.0625</v>
      </c>
    </row>
    <row r="148" spans="36:44" x14ac:dyDescent="0.3">
      <c r="AJ148" t="s">
        <v>238</v>
      </c>
      <c r="AK148">
        <v>122.660682678223</v>
      </c>
      <c r="AL148">
        <v>100</v>
      </c>
      <c r="AM148">
        <v>29400</v>
      </c>
      <c r="AO148" t="s">
        <v>238</v>
      </c>
      <c r="AP148">
        <v>200</v>
      </c>
      <c r="AQ148">
        <v>48.984249114990199</v>
      </c>
      <c r="AR148">
        <v>16491.0390625</v>
      </c>
    </row>
    <row r="149" spans="36:44" x14ac:dyDescent="0.3">
      <c r="AJ149" t="s">
        <v>239</v>
      </c>
      <c r="AK149">
        <v>122.580436706543</v>
      </c>
      <c r="AL149">
        <v>100</v>
      </c>
      <c r="AM149">
        <v>29600</v>
      </c>
      <c r="AO149" t="s">
        <v>239</v>
      </c>
      <c r="AP149">
        <v>200</v>
      </c>
      <c r="AQ149">
        <v>48.974697113037102</v>
      </c>
      <c r="AR149">
        <v>16588.99609375</v>
      </c>
    </row>
    <row r="150" spans="36:44" x14ac:dyDescent="0.3">
      <c r="AJ150" t="s">
        <v>240</v>
      </c>
      <c r="AK150">
        <v>122.501510620117</v>
      </c>
      <c r="AL150">
        <v>100</v>
      </c>
      <c r="AM150">
        <v>29800</v>
      </c>
      <c r="AO150" t="s">
        <v>240</v>
      </c>
      <c r="AP150">
        <v>200</v>
      </c>
      <c r="AQ150">
        <v>48.965412139892599</v>
      </c>
      <c r="AR150">
        <v>16686.93359375</v>
      </c>
    </row>
    <row r="151" spans="36:44" x14ac:dyDescent="0.3">
      <c r="AJ151" t="s">
        <v>241</v>
      </c>
      <c r="AK151">
        <v>122.42375946044901</v>
      </c>
      <c r="AL151">
        <v>100</v>
      </c>
      <c r="AM151">
        <v>30000</v>
      </c>
      <c r="AO151" t="s">
        <v>241</v>
      </c>
      <c r="AP151">
        <v>200</v>
      </c>
      <c r="AQ151">
        <v>48.956378936767599</v>
      </c>
      <c r="AR151">
        <v>16784.8515625</v>
      </c>
    </row>
  </sheetData>
  <mergeCells count="10">
    <mergeCell ref="T1:W1"/>
    <mergeCell ref="A28:B28"/>
    <mergeCell ref="A29:B29"/>
    <mergeCell ref="G1:M1"/>
    <mergeCell ref="A1:B1"/>
    <mergeCell ref="A21:B21"/>
    <mergeCell ref="A12:B12"/>
    <mergeCell ref="A26:B26"/>
    <mergeCell ref="A27:B27"/>
    <mergeCell ref="E17:F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D69A-26A0-4F50-9859-70DDC34ECAE4}">
  <dimension ref="A1"/>
  <sheetViews>
    <sheetView tabSelected="1"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E95B-C392-4D03-97BE-D56C05EA82DA}">
  <sheetPr codeName="Лист2"/>
  <dimension ref="A1:H151"/>
  <sheetViews>
    <sheetView topLeftCell="A145" workbookViewId="0">
      <selection activeCell="E1" sqref="E1:H151"/>
    </sheetView>
  </sheetViews>
  <sheetFormatPr defaultRowHeight="14.4" x14ac:dyDescent="0.3"/>
  <sheetData>
    <row r="1" spans="1:8" x14ac:dyDescent="0.3">
      <c r="A1" t="s">
        <v>91</v>
      </c>
      <c r="B1">
        <v>286.38711547851602</v>
      </c>
      <c r="C1">
        <v>0</v>
      </c>
      <c r="D1">
        <v>0</v>
      </c>
      <c r="E1" t="s">
        <v>91</v>
      </c>
      <c r="F1">
        <v>286.38711547851602</v>
      </c>
      <c r="G1">
        <v>0</v>
      </c>
      <c r="H1">
        <v>0</v>
      </c>
    </row>
    <row r="2" spans="1:8" x14ac:dyDescent="0.3">
      <c r="A2" t="s">
        <v>92</v>
      </c>
      <c r="B2">
        <v>229.54866027832</v>
      </c>
      <c r="C2">
        <v>100</v>
      </c>
      <c r="D2">
        <v>200</v>
      </c>
      <c r="E2" t="s">
        <v>92</v>
      </c>
      <c r="F2">
        <v>200</v>
      </c>
      <c r="G2">
        <v>141.50242614746099</v>
      </c>
      <c r="H2">
        <v>364.84484863281199</v>
      </c>
    </row>
    <row r="3" spans="1:8" x14ac:dyDescent="0.3">
      <c r="A3" t="s">
        <v>93</v>
      </c>
      <c r="B3">
        <v>218.19093322753901</v>
      </c>
      <c r="C3">
        <v>100</v>
      </c>
      <c r="D3">
        <v>400</v>
      </c>
      <c r="E3" t="s">
        <v>93</v>
      </c>
      <c r="F3">
        <v>200</v>
      </c>
      <c r="G3">
        <v>115.055046081543</v>
      </c>
      <c r="H3">
        <v>610.43182373046898</v>
      </c>
    </row>
    <row r="4" spans="1:8" x14ac:dyDescent="0.3">
      <c r="A4" t="s">
        <v>94</v>
      </c>
      <c r="B4">
        <v>210.89161682128901</v>
      </c>
      <c r="C4">
        <v>100</v>
      </c>
      <c r="D4">
        <v>600</v>
      </c>
      <c r="E4" t="s">
        <v>94</v>
      </c>
      <c r="F4">
        <v>200</v>
      </c>
      <c r="G4">
        <v>103.368492126465</v>
      </c>
      <c r="H4">
        <v>824.79675292968795</v>
      </c>
    </row>
    <row r="5" spans="1:8" x14ac:dyDescent="0.3">
      <c r="A5" t="s">
        <v>95</v>
      </c>
      <c r="B5">
        <v>205.32260131835901</v>
      </c>
      <c r="C5">
        <v>100</v>
      </c>
      <c r="D5">
        <v>800</v>
      </c>
      <c r="E5" t="s">
        <v>95</v>
      </c>
      <c r="F5">
        <v>200</v>
      </c>
      <c r="G5">
        <v>95.888587951660199</v>
      </c>
      <c r="H5">
        <v>1021.65277099609</v>
      </c>
    </row>
    <row r="6" spans="1:8" x14ac:dyDescent="0.3">
      <c r="A6" t="s">
        <v>96</v>
      </c>
      <c r="B6">
        <v>200.811447143555</v>
      </c>
      <c r="C6">
        <v>100</v>
      </c>
      <c r="D6">
        <v>1000</v>
      </c>
      <c r="E6" t="s">
        <v>96</v>
      </c>
      <c r="F6">
        <v>200</v>
      </c>
      <c r="G6">
        <v>90.704574584960895</v>
      </c>
      <c r="H6">
        <v>1206.68664550781</v>
      </c>
    </row>
    <row r="7" spans="1:8" x14ac:dyDescent="0.3">
      <c r="A7" t="s">
        <v>97</v>
      </c>
      <c r="B7">
        <v>197.07858276367199</v>
      </c>
      <c r="C7">
        <v>100</v>
      </c>
      <c r="D7">
        <v>1200</v>
      </c>
      <c r="E7" t="s">
        <v>97</v>
      </c>
      <c r="F7">
        <v>200</v>
      </c>
      <c r="G7">
        <v>86.832000732421903</v>
      </c>
      <c r="H7">
        <v>1383.09558105469</v>
      </c>
    </row>
    <row r="8" spans="1:8" x14ac:dyDescent="0.3">
      <c r="A8" t="s">
        <v>98</v>
      </c>
      <c r="B8">
        <v>193.90383911132801</v>
      </c>
      <c r="C8">
        <v>100</v>
      </c>
      <c r="D8">
        <v>1400</v>
      </c>
      <c r="E8" t="s">
        <v>98</v>
      </c>
      <c r="F8">
        <v>200</v>
      </c>
      <c r="G8">
        <v>83.783294677734403</v>
      </c>
      <c r="H8">
        <v>1552.84509277344</v>
      </c>
    </row>
    <row r="9" spans="1:8" x14ac:dyDescent="0.3">
      <c r="A9" t="s">
        <v>99</v>
      </c>
      <c r="B9">
        <v>191.141845703125</v>
      </c>
      <c r="C9">
        <v>100</v>
      </c>
      <c r="D9">
        <v>1600</v>
      </c>
      <c r="E9" t="s">
        <v>99</v>
      </c>
      <c r="F9">
        <v>200</v>
      </c>
      <c r="G9">
        <v>81.276184082031193</v>
      </c>
      <c r="H9">
        <v>1717.21105957031</v>
      </c>
    </row>
    <row r="10" spans="1:8" x14ac:dyDescent="0.3">
      <c r="A10" t="s">
        <v>100</v>
      </c>
      <c r="B10">
        <v>188.68635559082</v>
      </c>
      <c r="C10">
        <v>100</v>
      </c>
      <c r="D10">
        <v>1800</v>
      </c>
      <c r="E10" t="s">
        <v>100</v>
      </c>
      <c r="F10">
        <v>200</v>
      </c>
      <c r="G10">
        <v>79.151176452636705</v>
      </c>
      <c r="H10">
        <v>1877.05383300781</v>
      </c>
    </row>
    <row r="11" spans="1:8" x14ac:dyDescent="0.3">
      <c r="A11" t="s">
        <v>101</v>
      </c>
      <c r="B11">
        <v>186.45008850097699</v>
      </c>
      <c r="C11">
        <v>100</v>
      </c>
      <c r="D11">
        <v>2000</v>
      </c>
      <c r="E11" t="s">
        <v>101</v>
      </c>
      <c r="F11">
        <v>200</v>
      </c>
      <c r="G11">
        <v>77.318534851074205</v>
      </c>
      <c r="H11">
        <v>2033.02661132812</v>
      </c>
    </row>
    <row r="12" spans="1:8" x14ac:dyDescent="0.3">
      <c r="A12" t="s">
        <v>102</v>
      </c>
      <c r="B12">
        <v>184.39476013183599</v>
      </c>
      <c r="C12">
        <v>100</v>
      </c>
      <c r="D12">
        <v>2200</v>
      </c>
      <c r="E12" t="s">
        <v>102</v>
      </c>
      <c r="F12">
        <v>200</v>
      </c>
      <c r="G12">
        <v>75.708206176757798</v>
      </c>
      <c r="H12">
        <v>2185.619140625</v>
      </c>
    </row>
    <row r="13" spans="1:8" x14ac:dyDescent="0.3">
      <c r="A13" t="s">
        <v>103</v>
      </c>
      <c r="B13">
        <v>182.48789978027301</v>
      </c>
      <c r="C13">
        <v>100</v>
      </c>
      <c r="D13">
        <v>2400</v>
      </c>
      <c r="E13" t="s">
        <v>103</v>
      </c>
      <c r="F13">
        <v>200</v>
      </c>
      <c r="G13">
        <v>74.289390563964801</v>
      </c>
      <c r="H13">
        <v>2335.23486328125</v>
      </c>
    </row>
    <row r="14" spans="1:8" x14ac:dyDescent="0.3">
      <c r="A14" t="s">
        <v>104</v>
      </c>
      <c r="B14">
        <v>180.70817565918</v>
      </c>
      <c r="C14">
        <v>100</v>
      </c>
      <c r="D14">
        <v>2600</v>
      </c>
      <c r="E14" t="s">
        <v>104</v>
      </c>
      <c r="F14">
        <v>200</v>
      </c>
      <c r="G14">
        <v>73.023521423339801</v>
      </c>
      <c r="H14">
        <v>2482.2099609375</v>
      </c>
    </row>
    <row r="15" spans="1:8" x14ac:dyDescent="0.3">
      <c r="A15" t="s">
        <v>105</v>
      </c>
      <c r="B15">
        <v>179.04298400878901</v>
      </c>
      <c r="C15">
        <v>100</v>
      </c>
      <c r="D15">
        <v>2800</v>
      </c>
      <c r="E15" t="s">
        <v>105</v>
      </c>
      <c r="F15">
        <v>200</v>
      </c>
      <c r="G15">
        <v>71.888244628906307</v>
      </c>
      <c r="H15">
        <v>2626.81860351563</v>
      </c>
    </row>
    <row r="16" spans="1:8" x14ac:dyDescent="0.3">
      <c r="A16" t="s">
        <v>106</v>
      </c>
      <c r="B16">
        <v>177.47378540039099</v>
      </c>
      <c r="C16">
        <v>100</v>
      </c>
      <c r="D16">
        <v>3000</v>
      </c>
      <c r="E16" t="s">
        <v>106</v>
      </c>
      <c r="F16">
        <v>200</v>
      </c>
      <c r="G16">
        <v>70.86279296875</v>
      </c>
      <c r="H16">
        <v>2769.29809570312</v>
      </c>
    </row>
    <row r="17" spans="1:8" x14ac:dyDescent="0.3">
      <c r="A17" t="s">
        <v>107</v>
      </c>
      <c r="B17">
        <v>175.98991394043</v>
      </c>
      <c r="C17">
        <v>100</v>
      </c>
      <c r="D17">
        <v>3200</v>
      </c>
      <c r="E17" t="s">
        <v>107</v>
      </c>
      <c r="F17">
        <v>200</v>
      </c>
      <c r="G17">
        <v>69.927848815917997</v>
      </c>
      <c r="H17">
        <v>2909.84155273437</v>
      </c>
    </row>
    <row r="18" spans="1:8" x14ac:dyDescent="0.3">
      <c r="A18" t="s">
        <v>108</v>
      </c>
      <c r="B18">
        <v>174.58647155761699</v>
      </c>
      <c r="C18">
        <v>100</v>
      </c>
      <c r="D18">
        <v>3400</v>
      </c>
      <c r="E18" t="s">
        <v>108</v>
      </c>
      <c r="F18">
        <v>200</v>
      </c>
      <c r="G18">
        <v>69.07080078125</v>
      </c>
      <c r="H18">
        <v>3048.61499023437</v>
      </c>
    </row>
    <row r="19" spans="1:8" x14ac:dyDescent="0.3">
      <c r="A19" t="s">
        <v>109</v>
      </c>
      <c r="B19">
        <v>173.256912231445</v>
      </c>
      <c r="C19">
        <v>100</v>
      </c>
      <c r="D19">
        <v>3600</v>
      </c>
      <c r="E19" t="s">
        <v>109</v>
      </c>
      <c r="F19">
        <v>200</v>
      </c>
      <c r="G19">
        <v>68.277671813964801</v>
      </c>
      <c r="H19">
        <v>3185.75610351562</v>
      </c>
    </row>
    <row r="20" spans="1:8" x14ac:dyDescent="0.3">
      <c r="A20" t="s">
        <v>110</v>
      </c>
      <c r="B20">
        <v>171.99674987793</v>
      </c>
      <c r="C20">
        <v>100</v>
      </c>
      <c r="D20">
        <v>3800</v>
      </c>
      <c r="E20" t="s">
        <v>110</v>
      </c>
      <c r="F20">
        <v>200</v>
      </c>
      <c r="G20">
        <v>67.540184020996094</v>
      </c>
      <c r="H20">
        <v>3321.38110351562</v>
      </c>
    </row>
    <row r="21" spans="1:8" x14ac:dyDescent="0.3">
      <c r="A21" t="s">
        <v>111</v>
      </c>
      <c r="B21">
        <v>170.80256652832</v>
      </c>
      <c r="C21">
        <v>100</v>
      </c>
      <c r="D21">
        <v>4000</v>
      </c>
      <c r="E21" t="s">
        <v>111</v>
      </c>
      <c r="F21">
        <v>200</v>
      </c>
      <c r="G21">
        <v>66.853477478027301</v>
      </c>
      <c r="H21">
        <v>3455.595703125</v>
      </c>
    </row>
    <row r="22" spans="1:8" x14ac:dyDescent="0.3">
      <c r="A22" t="s">
        <v>112</v>
      </c>
      <c r="B22">
        <v>169.66893005371099</v>
      </c>
      <c r="C22">
        <v>100</v>
      </c>
      <c r="D22">
        <v>4200</v>
      </c>
      <c r="E22" t="s">
        <v>112</v>
      </c>
      <c r="F22">
        <v>200</v>
      </c>
      <c r="G22">
        <v>66.213340759277301</v>
      </c>
      <c r="H22">
        <v>3588.49536132813</v>
      </c>
    </row>
    <row r="23" spans="1:8" x14ac:dyDescent="0.3">
      <c r="A23" t="s">
        <v>113</v>
      </c>
      <c r="B23">
        <v>168.59677124023401</v>
      </c>
      <c r="C23">
        <v>100</v>
      </c>
      <c r="D23">
        <v>4400</v>
      </c>
      <c r="E23" t="s">
        <v>113</v>
      </c>
      <c r="F23">
        <v>200</v>
      </c>
      <c r="G23">
        <v>65.615127563476605</v>
      </c>
      <c r="H23">
        <v>3720.16821289062</v>
      </c>
    </row>
    <row r="24" spans="1:8" x14ac:dyDescent="0.3">
      <c r="A24" t="s">
        <v>114</v>
      </c>
      <c r="B24">
        <v>167.57534790039099</v>
      </c>
      <c r="C24">
        <v>100</v>
      </c>
      <c r="D24">
        <v>4600</v>
      </c>
      <c r="E24" t="s">
        <v>114</v>
      </c>
      <c r="F24">
        <v>200</v>
      </c>
      <c r="G24">
        <v>65.054534912109403</v>
      </c>
      <c r="H24">
        <v>3850.69213867187</v>
      </c>
    </row>
    <row r="25" spans="1:8" x14ac:dyDescent="0.3">
      <c r="A25" t="s">
        <v>115</v>
      </c>
      <c r="B25">
        <v>166.60209655761699</v>
      </c>
      <c r="C25">
        <v>100</v>
      </c>
      <c r="D25">
        <v>4800</v>
      </c>
      <c r="E25" t="s">
        <v>115</v>
      </c>
      <c r="F25">
        <v>200</v>
      </c>
      <c r="G25">
        <v>64.527717590332003</v>
      </c>
      <c r="H25">
        <v>3980.1376953125</v>
      </c>
    </row>
    <row r="26" spans="1:8" x14ac:dyDescent="0.3">
      <c r="A26" t="s">
        <v>116</v>
      </c>
      <c r="B26">
        <v>165.67419433593801</v>
      </c>
      <c r="C26">
        <v>100</v>
      </c>
      <c r="D26">
        <v>5000</v>
      </c>
      <c r="E26" t="s">
        <v>116</v>
      </c>
      <c r="F26">
        <v>200</v>
      </c>
      <c r="G26">
        <v>64.031105041503906</v>
      </c>
      <c r="H26">
        <v>4108.56787109375</v>
      </c>
    </row>
    <row r="27" spans="1:8" x14ac:dyDescent="0.3">
      <c r="A27" t="s">
        <v>117</v>
      </c>
      <c r="B27">
        <v>164.78543090820301</v>
      </c>
      <c r="C27">
        <v>100</v>
      </c>
      <c r="D27">
        <v>5200</v>
      </c>
      <c r="E27" t="s">
        <v>117</v>
      </c>
      <c r="F27">
        <v>200</v>
      </c>
      <c r="G27">
        <v>63.561676025390597</v>
      </c>
      <c r="H27">
        <v>4236.0390625</v>
      </c>
    </row>
    <row r="28" spans="1:8" x14ac:dyDescent="0.3">
      <c r="A28" t="s">
        <v>118</v>
      </c>
      <c r="B28">
        <v>163.92933654785199</v>
      </c>
      <c r="C28">
        <v>100</v>
      </c>
      <c r="D28">
        <v>5400</v>
      </c>
      <c r="E28" t="s">
        <v>118</v>
      </c>
      <c r="F28">
        <v>200</v>
      </c>
      <c r="G28">
        <v>63.117439270019503</v>
      </c>
      <c r="H28">
        <v>4362.603515625</v>
      </c>
    </row>
    <row r="29" spans="1:8" x14ac:dyDescent="0.3">
      <c r="A29" t="s">
        <v>119</v>
      </c>
      <c r="B29">
        <v>163.10469055175801</v>
      </c>
      <c r="C29">
        <v>100</v>
      </c>
      <c r="D29">
        <v>5600</v>
      </c>
      <c r="E29" t="s">
        <v>119</v>
      </c>
      <c r="F29">
        <v>200</v>
      </c>
      <c r="G29">
        <v>62.696361541748097</v>
      </c>
      <c r="H29">
        <v>4488.30859375</v>
      </c>
    </row>
    <row r="30" spans="1:8" x14ac:dyDescent="0.3">
      <c r="A30" t="s">
        <v>120</v>
      </c>
      <c r="B30">
        <v>162.30473327636699</v>
      </c>
      <c r="C30">
        <v>100</v>
      </c>
      <c r="D30">
        <v>5800</v>
      </c>
      <c r="E30" t="s">
        <v>120</v>
      </c>
      <c r="F30">
        <v>200</v>
      </c>
      <c r="G30">
        <v>62.296497344970703</v>
      </c>
      <c r="H30">
        <v>4613.1982421875</v>
      </c>
    </row>
    <row r="31" spans="1:8" x14ac:dyDescent="0.3">
      <c r="A31" t="s">
        <v>121</v>
      </c>
      <c r="B31">
        <v>161.526611328125</v>
      </c>
      <c r="C31">
        <v>100</v>
      </c>
      <c r="D31">
        <v>6000</v>
      </c>
      <c r="E31" t="s">
        <v>121</v>
      </c>
      <c r="F31">
        <v>200</v>
      </c>
      <c r="G31">
        <v>61.9161567687988</v>
      </c>
      <c r="H31">
        <v>4737.31298828125</v>
      </c>
    </row>
    <row r="32" spans="1:8" x14ac:dyDescent="0.3">
      <c r="A32" t="s">
        <v>122</v>
      </c>
      <c r="B32">
        <v>160.77288818359401</v>
      </c>
      <c r="C32">
        <v>100</v>
      </c>
      <c r="D32">
        <v>6200</v>
      </c>
      <c r="E32" t="s">
        <v>122</v>
      </c>
      <c r="F32">
        <v>200</v>
      </c>
      <c r="G32">
        <v>61.553749084472699</v>
      </c>
      <c r="H32">
        <v>4860.689453125</v>
      </c>
    </row>
    <row r="33" spans="1:8" x14ac:dyDescent="0.3">
      <c r="A33" t="s">
        <v>123</v>
      </c>
      <c r="B33">
        <v>160.04313659668</v>
      </c>
      <c r="C33">
        <v>100</v>
      </c>
      <c r="D33">
        <v>6400</v>
      </c>
      <c r="E33" t="s">
        <v>123</v>
      </c>
      <c r="F33">
        <v>200</v>
      </c>
      <c r="G33">
        <v>61.207778930664098</v>
      </c>
      <c r="H33">
        <v>4983.3623046875</v>
      </c>
    </row>
    <row r="34" spans="1:8" x14ac:dyDescent="0.3">
      <c r="A34" t="s">
        <v>124</v>
      </c>
      <c r="B34">
        <v>159.33444213867199</v>
      </c>
      <c r="C34">
        <v>100</v>
      </c>
      <c r="D34">
        <v>6600</v>
      </c>
      <c r="E34" t="s">
        <v>124</v>
      </c>
      <c r="F34">
        <v>200</v>
      </c>
      <c r="G34">
        <v>60.876895904541001</v>
      </c>
      <c r="H34">
        <v>5105.36181640625</v>
      </c>
    </row>
    <row r="35" spans="1:8" x14ac:dyDescent="0.3">
      <c r="A35" t="s">
        <v>125</v>
      </c>
      <c r="B35">
        <v>158.64399719238301</v>
      </c>
      <c r="C35">
        <v>100</v>
      </c>
      <c r="D35">
        <v>6800</v>
      </c>
      <c r="E35" t="s">
        <v>125</v>
      </c>
      <c r="F35">
        <v>200</v>
      </c>
      <c r="G35">
        <v>60.559772491455099</v>
      </c>
      <c r="H35">
        <v>5226.71728515625</v>
      </c>
    </row>
    <row r="36" spans="1:8" x14ac:dyDescent="0.3">
      <c r="A36" t="s">
        <v>126</v>
      </c>
      <c r="B36">
        <v>157.97421264648401</v>
      </c>
      <c r="C36">
        <v>100</v>
      </c>
      <c r="D36">
        <v>7000</v>
      </c>
      <c r="E36" t="s">
        <v>126</v>
      </c>
      <c r="F36">
        <v>200</v>
      </c>
      <c r="G36">
        <v>60.2553520202637</v>
      </c>
      <c r="H36">
        <v>5347.4541015625</v>
      </c>
    </row>
    <row r="37" spans="1:8" x14ac:dyDescent="0.3">
      <c r="A37" t="s">
        <v>127</v>
      </c>
      <c r="B37">
        <v>157.32489013671901</v>
      </c>
      <c r="C37">
        <v>100</v>
      </c>
      <c r="D37">
        <v>7200</v>
      </c>
      <c r="E37" t="s">
        <v>127</v>
      </c>
      <c r="F37">
        <v>200</v>
      </c>
      <c r="G37">
        <v>59.962711334228501</v>
      </c>
      <c r="H37">
        <v>5467.59716796875</v>
      </c>
    </row>
    <row r="38" spans="1:8" x14ac:dyDescent="0.3">
      <c r="A38" t="s">
        <v>128</v>
      </c>
      <c r="B38">
        <v>156.69265747070301</v>
      </c>
      <c r="C38">
        <v>100</v>
      </c>
      <c r="D38">
        <v>7400</v>
      </c>
      <c r="E38" t="s">
        <v>128</v>
      </c>
      <c r="F38">
        <v>200</v>
      </c>
      <c r="G38">
        <v>59.681209564208999</v>
      </c>
      <c r="H38">
        <v>5587.16943359375</v>
      </c>
    </row>
    <row r="39" spans="1:8" x14ac:dyDescent="0.3">
      <c r="A39" t="s">
        <v>129</v>
      </c>
      <c r="B39">
        <v>156.07688903808599</v>
      </c>
      <c r="C39">
        <v>100</v>
      </c>
      <c r="D39">
        <v>7600</v>
      </c>
      <c r="E39" t="s">
        <v>129</v>
      </c>
      <c r="F39">
        <v>200</v>
      </c>
      <c r="G39">
        <v>59.410285949707003</v>
      </c>
      <c r="H39">
        <v>5706.19140625</v>
      </c>
    </row>
    <row r="40" spans="1:8" x14ac:dyDescent="0.3">
      <c r="A40" t="s">
        <v>130</v>
      </c>
      <c r="B40">
        <v>155.47691345214801</v>
      </c>
      <c r="C40">
        <v>100</v>
      </c>
      <c r="D40">
        <v>7800</v>
      </c>
      <c r="E40" t="s">
        <v>130</v>
      </c>
      <c r="F40">
        <v>200</v>
      </c>
      <c r="G40">
        <v>59.149497985839801</v>
      </c>
      <c r="H40">
        <v>5824.6845703125</v>
      </c>
    </row>
    <row r="41" spans="1:8" x14ac:dyDescent="0.3">
      <c r="A41" t="s">
        <v>131</v>
      </c>
      <c r="B41">
        <v>154.89106750488301</v>
      </c>
      <c r="C41">
        <v>100</v>
      </c>
      <c r="D41">
        <v>8000</v>
      </c>
      <c r="E41" t="s">
        <v>131</v>
      </c>
      <c r="F41">
        <v>200</v>
      </c>
      <c r="G41">
        <v>58.898319244384801</v>
      </c>
      <c r="H41">
        <v>5942.66796875</v>
      </c>
    </row>
    <row r="42" spans="1:8" x14ac:dyDescent="0.3">
      <c r="A42" t="s">
        <v>132</v>
      </c>
      <c r="B42">
        <v>154.31988525390599</v>
      </c>
      <c r="C42">
        <v>100</v>
      </c>
      <c r="D42">
        <v>8200</v>
      </c>
      <c r="E42" t="s">
        <v>132</v>
      </c>
      <c r="F42">
        <v>200</v>
      </c>
      <c r="G42">
        <v>58.656143188476598</v>
      </c>
      <c r="H42">
        <v>6060.16064453125</v>
      </c>
    </row>
    <row r="43" spans="1:8" x14ac:dyDescent="0.3">
      <c r="A43" t="s">
        <v>133</v>
      </c>
      <c r="B43">
        <v>153.763107299805</v>
      </c>
      <c r="C43">
        <v>100</v>
      </c>
      <c r="D43">
        <v>8400</v>
      </c>
      <c r="E43" t="s">
        <v>133</v>
      </c>
      <c r="F43">
        <v>200</v>
      </c>
      <c r="G43">
        <v>58.422550201416001</v>
      </c>
      <c r="H43">
        <v>6177.1796875</v>
      </c>
    </row>
    <row r="44" spans="1:8" x14ac:dyDescent="0.3">
      <c r="A44" t="s">
        <v>134</v>
      </c>
      <c r="B44">
        <v>153.22169494628901</v>
      </c>
      <c r="C44">
        <v>100</v>
      </c>
      <c r="D44">
        <v>8600</v>
      </c>
      <c r="E44" t="s">
        <v>134</v>
      </c>
      <c r="F44">
        <v>200</v>
      </c>
      <c r="G44">
        <v>58.197273254394503</v>
      </c>
      <c r="H44">
        <v>6293.74169921875</v>
      </c>
    </row>
    <row r="45" spans="1:8" x14ac:dyDescent="0.3">
      <c r="A45" t="s">
        <v>135</v>
      </c>
      <c r="B45">
        <v>152.69338989257801</v>
      </c>
      <c r="C45">
        <v>100</v>
      </c>
      <c r="D45">
        <v>8800</v>
      </c>
      <c r="E45" t="s">
        <v>135</v>
      </c>
      <c r="F45">
        <v>200</v>
      </c>
      <c r="G45">
        <v>57.980106353759801</v>
      </c>
      <c r="H45">
        <v>6409.86376953125</v>
      </c>
    </row>
    <row r="46" spans="1:8" x14ac:dyDescent="0.3">
      <c r="A46" t="s">
        <v>136</v>
      </c>
      <c r="B46">
        <v>152.176681518555</v>
      </c>
      <c r="C46">
        <v>100</v>
      </c>
      <c r="D46">
        <v>9000</v>
      </c>
      <c r="E46" t="s">
        <v>136</v>
      </c>
      <c r="F46">
        <v>200</v>
      </c>
      <c r="G46">
        <v>57.770725250244098</v>
      </c>
      <c r="H46">
        <v>6525.56103515625</v>
      </c>
    </row>
    <row r="47" spans="1:8" x14ac:dyDescent="0.3">
      <c r="A47" t="s">
        <v>137</v>
      </c>
      <c r="B47">
        <v>151.67134094238301</v>
      </c>
      <c r="C47">
        <v>100</v>
      </c>
      <c r="D47">
        <v>9200</v>
      </c>
      <c r="E47" t="s">
        <v>137</v>
      </c>
      <c r="F47">
        <v>200</v>
      </c>
      <c r="G47">
        <v>57.568748474121101</v>
      </c>
      <c r="H47">
        <v>6640.8486328125</v>
      </c>
    </row>
    <row r="48" spans="1:8" x14ac:dyDescent="0.3">
      <c r="A48" t="s">
        <v>138</v>
      </c>
      <c r="B48">
        <v>151.17904663085901</v>
      </c>
      <c r="C48">
        <v>100</v>
      </c>
      <c r="D48">
        <v>9400</v>
      </c>
      <c r="E48" t="s">
        <v>138</v>
      </c>
      <c r="F48">
        <v>200</v>
      </c>
      <c r="G48">
        <v>57.373779296875</v>
      </c>
      <c r="H48">
        <v>6755.7412109375</v>
      </c>
    </row>
    <row r="49" spans="1:8" x14ac:dyDescent="0.3">
      <c r="A49" t="s">
        <v>139</v>
      </c>
      <c r="B49">
        <v>150.69761657714801</v>
      </c>
      <c r="C49">
        <v>100</v>
      </c>
      <c r="D49">
        <v>9600</v>
      </c>
      <c r="E49" t="s">
        <v>139</v>
      </c>
      <c r="F49">
        <v>200</v>
      </c>
      <c r="G49">
        <v>57.185413360595703</v>
      </c>
      <c r="H49">
        <v>6870.25244140625</v>
      </c>
    </row>
    <row r="50" spans="1:8" x14ac:dyDescent="0.3">
      <c r="A50" t="s">
        <v>140</v>
      </c>
      <c r="B50">
        <v>150.22705078125</v>
      </c>
      <c r="C50">
        <v>100</v>
      </c>
      <c r="D50">
        <v>9800</v>
      </c>
      <c r="E50" t="s">
        <v>140</v>
      </c>
      <c r="F50">
        <v>200</v>
      </c>
      <c r="G50">
        <v>57.003353118896499</v>
      </c>
      <c r="H50">
        <v>6984.39501953125</v>
      </c>
    </row>
    <row r="51" spans="1:8" x14ac:dyDescent="0.3">
      <c r="A51" t="s">
        <v>141</v>
      </c>
      <c r="B51">
        <v>149.76626586914099</v>
      </c>
      <c r="C51">
        <v>100</v>
      </c>
      <c r="D51">
        <v>10000</v>
      </c>
      <c r="E51" t="s">
        <v>141</v>
      </c>
      <c r="F51">
        <v>200</v>
      </c>
      <c r="G51">
        <v>56.827320098877003</v>
      </c>
      <c r="H51">
        <v>7098.1806640625</v>
      </c>
    </row>
    <row r="52" spans="1:8" x14ac:dyDescent="0.3">
      <c r="A52" t="s">
        <v>142</v>
      </c>
      <c r="B52">
        <v>149.31451416015599</v>
      </c>
      <c r="C52">
        <v>100</v>
      </c>
      <c r="D52">
        <v>10200</v>
      </c>
      <c r="E52" t="s">
        <v>142</v>
      </c>
      <c r="F52">
        <v>200</v>
      </c>
      <c r="G52">
        <v>56.657016754150398</v>
      </c>
      <c r="H52">
        <v>7211.62158203125</v>
      </c>
    </row>
    <row r="53" spans="1:8" x14ac:dyDescent="0.3">
      <c r="A53" t="s">
        <v>143</v>
      </c>
      <c r="B53">
        <v>148.87295532226599</v>
      </c>
      <c r="C53">
        <v>100</v>
      </c>
      <c r="D53">
        <v>10400</v>
      </c>
      <c r="E53" t="s">
        <v>143</v>
      </c>
      <c r="F53">
        <v>200</v>
      </c>
      <c r="G53">
        <v>56.492183685302699</v>
      </c>
      <c r="H53">
        <v>7324.728515625</v>
      </c>
    </row>
    <row r="54" spans="1:8" x14ac:dyDescent="0.3">
      <c r="A54" t="s">
        <v>144</v>
      </c>
      <c r="B54">
        <v>148.44166564941401</v>
      </c>
      <c r="C54">
        <v>100</v>
      </c>
      <c r="D54">
        <v>10600</v>
      </c>
      <c r="E54" t="s">
        <v>144</v>
      </c>
      <c r="F54">
        <v>200</v>
      </c>
      <c r="G54">
        <v>56.332607269287102</v>
      </c>
      <c r="H54">
        <v>7437.5126953125</v>
      </c>
    </row>
    <row r="55" spans="1:8" x14ac:dyDescent="0.3">
      <c r="A55" t="s">
        <v>145</v>
      </c>
      <c r="B55">
        <v>148.01924133300801</v>
      </c>
      <c r="C55">
        <v>100</v>
      </c>
      <c r="D55">
        <v>10800</v>
      </c>
      <c r="E55" t="s">
        <v>145</v>
      </c>
      <c r="F55">
        <v>200</v>
      </c>
      <c r="G55">
        <v>56.1781005859375</v>
      </c>
      <c r="H55">
        <v>7549.98388671875</v>
      </c>
    </row>
    <row r="56" spans="1:8" x14ac:dyDescent="0.3">
      <c r="A56" t="s">
        <v>146</v>
      </c>
      <c r="B56">
        <v>147.60577392578099</v>
      </c>
      <c r="C56">
        <v>100</v>
      </c>
      <c r="D56">
        <v>11000</v>
      </c>
      <c r="E56" t="s">
        <v>146</v>
      </c>
      <c r="F56">
        <v>200</v>
      </c>
      <c r="G56">
        <v>56.028491973877003</v>
      </c>
      <c r="H56">
        <v>7662.15234375</v>
      </c>
    </row>
    <row r="57" spans="1:8" x14ac:dyDescent="0.3">
      <c r="A57" t="s">
        <v>147</v>
      </c>
      <c r="B57">
        <v>147.19979858398401</v>
      </c>
      <c r="C57">
        <v>100</v>
      </c>
      <c r="D57">
        <v>11200</v>
      </c>
      <c r="E57" t="s">
        <v>147</v>
      </c>
      <c r="F57">
        <v>200</v>
      </c>
      <c r="G57">
        <v>55.883609771728501</v>
      </c>
      <c r="H57">
        <v>7774.02783203125</v>
      </c>
    </row>
    <row r="58" spans="1:8" x14ac:dyDescent="0.3">
      <c r="A58" t="s">
        <v>148</v>
      </c>
      <c r="B58">
        <v>146.80220031738301</v>
      </c>
      <c r="C58">
        <v>100</v>
      </c>
      <c r="D58">
        <v>11400</v>
      </c>
      <c r="E58" t="s">
        <v>148</v>
      </c>
      <c r="F58">
        <v>200</v>
      </c>
      <c r="G58">
        <v>55.743312835693402</v>
      </c>
      <c r="H58">
        <v>7885.61865234375</v>
      </c>
    </row>
    <row r="59" spans="1:8" x14ac:dyDescent="0.3">
      <c r="A59" t="s">
        <v>149</v>
      </c>
      <c r="B59">
        <v>146.41188049316401</v>
      </c>
      <c r="C59">
        <v>100</v>
      </c>
      <c r="D59">
        <v>11600</v>
      </c>
      <c r="E59" t="s">
        <v>149</v>
      </c>
      <c r="F59">
        <v>200</v>
      </c>
      <c r="G59">
        <v>55.6074409484863</v>
      </c>
      <c r="H59">
        <v>7996.93505859375</v>
      </c>
    </row>
    <row r="60" spans="1:8" x14ac:dyDescent="0.3">
      <c r="A60" t="s">
        <v>150</v>
      </c>
      <c r="B60">
        <v>146.029708862305</v>
      </c>
      <c r="C60">
        <v>100</v>
      </c>
      <c r="D60">
        <v>11800</v>
      </c>
      <c r="E60" t="s">
        <v>150</v>
      </c>
      <c r="F60">
        <v>200</v>
      </c>
      <c r="G60">
        <v>55.4758491516113</v>
      </c>
      <c r="H60">
        <v>8107.984375</v>
      </c>
    </row>
    <row r="61" spans="1:8" x14ac:dyDescent="0.3">
      <c r="A61" t="s">
        <v>151</v>
      </c>
      <c r="B61">
        <v>145.65571594238301</v>
      </c>
      <c r="C61">
        <v>100</v>
      </c>
      <c r="D61">
        <v>12000</v>
      </c>
      <c r="E61" t="s">
        <v>151</v>
      </c>
      <c r="F61">
        <v>200</v>
      </c>
      <c r="G61">
        <v>55.348396301269503</v>
      </c>
      <c r="H61">
        <v>8218.7763671875</v>
      </c>
    </row>
    <row r="62" spans="1:8" x14ac:dyDescent="0.3">
      <c r="A62" t="s">
        <v>152</v>
      </c>
      <c r="B62">
        <v>145.28933715820301</v>
      </c>
      <c r="C62">
        <v>100</v>
      </c>
      <c r="D62">
        <v>12200</v>
      </c>
      <c r="E62" t="s">
        <v>152</v>
      </c>
      <c r="F62">
        <v>200</v>
      </c>
      <c r="G62">
        <v>55.224945068359403</v>
      </c>
      <c r="H62">
        <v>8329.318359375</v>
      </c>
    </row>
    <row r="63" spans="1:8" x14ac:dyDescent="0.3">
      <c r="A63" t="s">
        <v>153</v>
      </c>
      <c r="B63">
        <v>144.93103027343801</v>
      </c>
      <c r="C63">
        <v>100</v>
      </c>
      <c r="D63">
        <v>12400</v>
      </c>
      <c r="E63" t="s">
        <v>153</v>
      </c>
      <c r="F63">
        <v>200</v>
      </c>
      <c r="G63">
        <v>55.105388641357401</v>
      </c>
      <c r="H63">
        <v>8439.6181640625</v>
      </c>
    </row>
    <row r="64" spans="1:8" x14ac:dyDescent="0.3">
      <c r="A64" t="s">
        <v>154</v>
      </c>
      <c r="B64">
        <v>144.57981872558599</v>
      </c>
      <c r="C64">
        <v>100</v>
      </c>
      <c r="D64">
        <v>12600</v>
      </c>
      <c r="E64" t="s">
        <v>154</v>
      </c>
      <c r="F64">
        <v>200</v>
      </c>
      <c r="G64">
        <v>54.9896240234375</v>
      </c>
      <c r="H64">
        <v>8549.68359375</v>
      </c>
    </row>
    <row r="65" spans="1:8" x14ac:dyDescent="0.3">
      <c r="A65" t="s">
        <v>155</v>
      </c>
      <c r="B65">
        <v>144.23629760742199</v>
      </c>
      <c r="C65">
        <v>100</v>
      </c>
      <c r="D65">
        <v>12800</v>
      </c>
      <c r="E65" t="s">
        <v>155</v>
      </c>
      <c r="F65">
        <v>200</v>
      </c>
      <c r="G65">
        <v>54.877540588378899</v>
      </c>
      <c r="H65">
        <v>8659.5224609375</v>
      </c>
    </row>
    <row r="66" spans="1:8" x14ac:dyDescent="0.3">
      <c r="A66" t="s">
        <v>156</v>
      </c>
      <c r="B66">
        <v>143.89999389648401</v>
      </c>
      <c r="C66">
        <v>100</v>
      </c>
      <c r="D66">
        <v>13000</v>
      </c>
      <c r="E66" t="s">
        <v>156</v>
      </c>
      <c r="F66">
        <v>200</v>
      </c>
      <c r="G66">
        <v>54.769016265869098</v>
      </c>
      <c r="H66">
        <v>8769.140625</v>
      </c>
    </row>
    <row r="67" spans="1:8" x14ac:dyDescent="0.3">
      <c r="A67" t="s">
        <v>157</v>
      </c>
      <c r="B67">
        <v>143.57022094726599</v>
      </c>
      <c r="C67">
        <v>100</v>
      </c>
      <c r="D67">
        <v>13200</v>
      </c>
      <c r="E67" t="s">
        <v>157</v>
      </c>
      <c r="F67">
        <v>200</v>
      </c>
      <c r="G67">
        <v>54.663932800292997</v>
      </c>
      <c r="H67">
        <v>8878.546875</v>
      </c>
    </row>
    <row r="68" spans="1:8" x14ac:dyDescent="0.3">
      <c r="A68" t="s">
        <v>158</v>
      </c>
      <c r="B68">
        <v>143.24765014648401</v>
      </c>
      <c r="C68">
        <v>100</v>
      </c>
      <c r="D68">
        <v>13400</v>
      </c>
      <c r="E68" t="s">
        <v>158</v>
      </c>
      <c r="F68">
        <v>200</v>
      </c>
      <c r="G68">
        <v>54.562179565429702</v>
      </c>
      <c r="H68">
        <v>8987.7470703125</v>
      </c>
    </row>
    <row r="69" spans="1:8" x14ac:dyDescent="0.3">
      <c r="A69" t="s">
        <v>159</v>
      </c>
      <c r="B69">
        <v>142.93136596679699</v>
      </c>
      <c r="C69">
        <v>100</v>
      </c>
      <c r="D69">
        <v>13600</v>
      </c>
      <c r="E69" t="s">
        <v>159</v>
      </c>
      <c r="F69">
        <v>200</v>
      </c>
      <c r="G69">
        <v>54.463653564453097</v>
      </c>
      <c r="H69">
        <v>9096.748046875</v>
      </c>
    </row>
    <row r="70" spans="1:8" x14ac:dyDescent="0.3">
      <c r="A70" t="s">
        <v>160</v>
      </c>
      <c r="B70">
        <v>142.62162780761699</v>
      </c>
      <c r="C70">
        <v>100</v>
      </c>
      <c r="D70">
        <v>13800</v>
      </c>
      <c r="E70" t="s">
        <v>160</v>
      </c>
      <c r="F70">
        <v>200</v>
      </c>
      <c r="G70">
        <v>54.368244171142599</v>
      </c>
      <c r="H70">
        <v>9205.5556640625</v>
      </c>
    </row>
    <row r="71" spans="1:8" x14ac:dyDescent="0.3">
      <c r="A71" t="s">
        <v>161</v>
      </c>
      <c r="B71">
        <v>142.31785583496099</v>
      </c>
      <c r="C71">
        <v>100</v>
      </c>
      <c r="D71">
        <v>14000</v>
      </c>
      <c r="E71" t="s">
        <v>161</v>
      </c>
      <c r="F71">
        <v>200</v>
      </c>
      <c r="G71">
        <v>54.275840759277301</v>
      </c>
      <c r="H71">
        <v>9314.17578125</v>
      </c>
    </row>
    <row r="72" spans="1:8" x14ac:dyDescent="0.3">
      <c r="A72" t="s">
        <v>162</v>
      </c>
      <c r="B72">
        <v>142.02017211914099</v>
      </c>
      <c r="C72">
        <v>100</v>
      </c>
      <c r="D72">
        <v>14200</v>
      </c>
      <c r="E72" t="s">
        <v>162</v>
      </c>
      <c r="F72">
        <v>200</v>
      </c>
      <c r="G72">
        <v>54.1863403320312</v>
      </c>
      <c r="H72">
        <v>9422.615234375</v>
      </c>
    </row>
    <row r="73" spans="1:8" x14ac:dyDescent="0.3">
      <c r="A73" t="s">
        <v>163</v>
      </c>
      <c r="B73">
        <v>141.72842407226599</v>
      </c>
      <c r="C73">
        <v>100</v>
      </c>
      <c r="D73">
        <v>14400</v>
      </c>
      <c r="E73" t="s">
        <v>163</v>
      </c>
      <c r="F73">
        <v>200</v>
      </c>
      <c r="G73">
        <v>54.099651336669901</v>
      </c>
      <c r="H73">
        <v>9530.87890625</v>
      </c>
    </row>
    <row r="74" spans="1:8" x14ac:dyDescent="0.3">
      <c r="A74" t="s">
        <v>164</v>
      </c>
      <c r="B74">
        <v>141.44218444824199</v>
      </c>
      <c r="C74">
        <v>100</v>
      </c>
      <c r="D74">
        <v>14600</v>
      </c>
      <c r="E74" t="s">
        <v>164</v>
      </c>
      <c r="F74">
        <v>200</v>
      </c>
      <c r="G74">
        <v>54.015705108642599</v>
      </c>
      <c r="H74">
        <v>9638.9736328125</v>
      </c>
    </row>
    <row r="75" spans="1:8" x14ac:dyDescent="0.3">
      <c r="A75" t="s">
        <v>165</v>
      </c>
      <c r="B75">
        <v>141.16198730468801</v>
      </c>
      <c r="C75">
        <v>100</v>
      </c>
      <c r="D75">
        <v>14800</v>
      </c>
      <c r="E75" t="s">
        <v>165</v>
      </c>
      <c r="F75">
        <v>200</v>
      </c>
      <c r="G75">
        <v>53.934425354003899</v>
      </c>
      <c r="H75">
        <v>9746.90234375</v>
      </c>
    </row>
    <row r="76" spans="1:8" x14ac:dyDescent="0.3">
      <c r="A76" t="s">
        <v>166</v>
      </c>
      <c r="B76">
        <v>140.88714599609401</v>
      </c>
      <c r="C76">
        <v>100</v>
      </c>
      <c r="D76">
        <v>15000</v>
      </c>
      <c r="E76" t="s">
        <v>166</v>
      </c>
      <c r="F76">
        <v>200</v>
      </c>
      <c r="G76">
        <v>53.855739593505902</v>
      </c>
      <c r="H76">
        <v>9854.6728515625</v>
      </c>
    </row>
    <row r="77" spans="1:8" x14ac:dyDescent="0.3">
      <c r="A77" t="s">
        <v>167</v>
      </c>
      <c r="B77">
        <v>140.61796569824199</v>
      </c>
      <c r="C77">
        <v>100</v>
      </c>
      <c r="D77">
        <v>15200</v>
      </c>
      <c r="E77" t="s">
        <v>167</v>
      </c>
      <c r="F77">
        <v>200</v>
      </c>
      <c r="G77">
        <v>53.7795600891113</v>
      </c>
      <c r="H77">
        <v>9962.2890625</v>
      </c>
    </row>
    <row r="78" spans="1:8" x14ac:dyDescent="0.3">
      <c r="A78" t="s">
        <v>168</v>
      </c>
      <c r="B78">
        <v>140.35429382324199</v>
      </c>
      <c r="C78">
        <v>100</v>
      </c>
      <c r="D78">
        <v>15400</v>
      </c>
      <c r="E78" t="s">
        <v>168</v>
      </c>
      <c r="F78">
        <v>200</v>
      </c>
      <c r="G78">
        <v>53.7057914733887</v>
      </c>
      <c r="H78">
        <v>10069.7548828125</v>
      </c>
    </row>
    <row r="79" spans="1:8" x14ac:dyDescent="0.3">
      <c r="A79" t="s">
        <v>169</v>
      </c>
      <c r="B79">
        <v>140.09541320800801</v>
      </c>
      <c r="C79">
        <v>100</v>
      </c>
      <c r="D79">
        <v>15600</v>
      </c>
      <c r="E79" t="s">
        <v>169</v>
      </c>
      <c r="F79">
        <v>200</v>
      </c>
      <c r="G79">
        <v>53.634349822998097</v>
      </c>
      <c r="H79">
        <v>10177.0771484375</v>
      </c>
    </row>
    <row r="80" spans="1:8" x14ac:dyDescent="0.3">
      <c r="A80" t="s">
        <v>170</v>
      </c>
      <c r="B80">
        <v>139.84188842773401</v>
      </c>
      <c r="C80">
        <v>100</v>
      </c>
      <c r="D80">
        <v>15800</v>
      </c>
      <c r="E80" t="s">
        <v>170</v>
      </c>
      <c r="F80">
        <v>200</v>
      </c>
      <c r="G80">
        <v>53.565151214599602</v>
      </c>
      <c r="H80">
        <v>10284.2587890625</v>
      </c>
    </row>
    <row r="81" spans="1:8" x14ac:dyDescent="0.3">
      <c r="A81" t="s">
        <v>171</v>
      </c>
      <c r="B81">
        <v>139.59309387207</v>
      </c>
      <c r="C81">
        <v>100</v>
      </c>
      <c r="D81">
        <v>16000</v>
      </c>
      <c r="E81" t="s">
        <v>171</v>
      </c>
      <c r="F81">
        <v>200</v>
      </c>
      <c r="G81">
        <v>53.498119354248097</v>
      </c>
      <c r="H81">
        <v>10391.3046875</v>
      </c>
    </row>
    <row r="82" spans="1:8" x14ac:dyDescent="0.3">
      <c r="A82" t="s">
        <v>172</v>
      </c>
      <c r="B82">
        <v>139.34916687011699</v>
      </c>
      <c r="C82">
        <v>100</v>
      </c>
      <c r="D82">
        <v>16200</v>
      </c>
      <c r="E82" t="s">
        <v>172</v>
      </c>
      <c r="F82">
        <v>200</v>
      </c>
      <c r="G82">
        <v>53.433174133300803</v>
      </c>
      <c r="H82">
        <v>10498.2197265625</v>
      </c>
    </row>
    <row r="83" spans="1:8" x14ac:dyDescent="0.3">
      <c r="A83" t="s">
        <v>173</v>
      </c>
      <c r="B83">
        <v>139.11004638671901</v>
      </c>
      <c r="C83">
        <v>100</v>
      </c>
      <c r="D83">
        <v>16400</v>
      </c>
      <c r="E83" t="s">
        <v>173</v>
      </c>
      <c r="F83">
        <v>200</v>
      </c>
      <c r="G83">
        <v>53.370246887207003</v>
      </c>
      <c r="H83">
        <v>10605.0068359375</v>
      </c>
    </row>
    <row r="84" spans="1:8" x14ac:dyDescent="0.3">
      <c r="A84" t="s">
        <v>174</v>
      </c>
      <c r="B84">
        <v>138.87571716308599</v>
      </c>
      <c r="C84">
        <v>100</v>
      </c>
      <c r="D84">
        <v>16600</v>
      </c>
      <c r="E84" t="s">
        <v>174</v>
      </c>
      <c r="F84">
        <v>200</v>
      </c>
      <c r="G84">
        <v>53.309257507324197</v>
      </c>
      <c r="H84">
        <v>10711.6708984375</v>
      </c>
    </row>
    <row r="85" spans="1:8" x14ac:dyDescent="0.3">
      <c r="A85" t="s">
        <v>175</v>
      </c>
      <c r="B85">
        <v>138.64541625976599</v>
      </c>
      <c r="C85">
        <v>100</v>
      </c>
      <c r="D85">
        <v>16800</v>
      </c>
      <c r="E85" t="s">
        <v>175</v>
      </c>
      <c r="F85">
        <v>200</v>
      </c>
      <c r="G85">
        <v>53.250133514404297</v>
      </c>
      <c r="H85">
        <v>10818.2158203125</v>
      </c>
    </row>
    <row r="86" spans="1:8" x14ac:dyDescent="0.3">
      <c r="A86" t="s">
        <v>176</v>
      </c>
      <c r="B86">
        <v>138.41963195800801</v>
      </c>
      <c r="C86">
        <v>100</v>
      </c>
      <c r="D86">
        <v>17000</v>
      </c>
      <c r="E86" t="s">
        <v>176</v>
      </c>
      <c r="F86">
        <v>200</v>
      </c>
      <c r="G86">
        <v>53.192813873291001</v>
      </c>
      <c r="H86">
        <v>10924.6435546875</v>
      </c>
    </row>
    <row r="87" spans="1:8" x14ac:dyDescent="0.3">
      <c r="A87" t="s">
        <v>177</v>
      </c>
      <c r="B87">
        <v>138.19772338867199</v>
      </c>
      <c r="C87">
        <v>100</v>
      </c>
      <c r="D87">
        <v>17200</v>
      </c>
      <c r="E87" t="s">
        <v>177</v>
      </c>
      <c r="F87">
        <v>200</v>
      </c>
      <c r="G87">
        <v>53.137237548828097</v>
      </c>
      <c r="H87">
        <v>11030.9599609375</v>
      </c>
    </row>
    <row r="88" spans="1:8" x14ac:dyDescent="0.3">
      <c r="A88" t="s">
        <v>178</v>
      </c>
      <c r="B88">
        <v>137.97999572753901</v>
      </c>
      <c r="C88">
        <v>100</v>
      </c>
      <c r="D88">
        <v>17400</v>
      </c>
      <c r="E88" t="s">
        <v>178</v>
      </c>
      <c r="F88">
        <v>200</v>
      </c>
      <c r="G88">
        <v>53.083343505859403</v>
      </c>
      <c r="H88">
        <v>11137.1669921875</v>
      </c>
    </row>
    <row r="89" spans="1:8" x14ac:dyDescent="0.3">
      <c r="A89" t="s">
        <v>179</v>
      </c>
      <c r="B89">
        <v>137.766357421875</v>
      </c>
      <c r="C89">
        <v>100</v>
      </c>
      <c r="D89">
        <v>17600</v>
      </c>
      <c r="E89" t="s">
        <v>179</v>
      </c>
      <c r="F89">
        <v>200</v>
      </c>
      <c r="G89">
        <v>53.031082153320298</v>
      </c>
      <c r="H89">
        <v>11243.267578125</v>
      </c>
    </row>
    <row r="90" spans="1:8" x14ac:dyDescent="0.3">
      <c r="A90" t="s">
        <v>180</v>
      </c>
      <c r="B90">
        <v>137.55630493164099</v>
      </c>
      <c r="C90">
        <v>100</v>
      </c>
      <c r="D90">
        <v>17800</v>
      </c>
      <c r="E90" t="s">
        <v>180</v>
      </c>
      <c r="F90">
        <v>200</v>
      </c>
      <c r="G90">
        <v>52.980400085449197</v>
      </c>
      <c r="H90">
        <v>11349.2666015625</v>
      </c>
    </row>
    <row r="91" spans="1:8" x14ac:dyDescent="0.3">
      <c r="A91" t="s">
        <v>181</v>
      </c>
      <c r="B91">
        <v>137.35020446777301</v>
      </c>
      <c r="C91">
        <v>100</v>
      </c>
      <c r="D91">
        <v>18000</v>
      </c>
      <c r="E91" t="s">
        <v>181</v>
      </c>
      <c r="F91">
        <v>200</v>
      </c>
      <c r="G91">
        <v>52.931262969970703</v>
      </c>
      <c r="H91">
        <v>11455.1650390625</v>
      </c>
    </row>
    <row r="92" spans="1:8" x14ac:dyDescent="0.3">
      <c r="A92" t="s">
        <v>182</v>
      </c>
      <c r="B92">
        <v>137.14752197265599</v>
      </c>
      <c r="C92">
        <v>100</v>
      </c>
      <c r="D92">
        <v>18200</v>
      </c>
      <c r="E92" t="s">
        <v>182</v>
      </c>
      <c r="F92">
        <v>200</v>
      </c>
      <c r="G92">
        <v>52.883617401123097</v>
      </c>
      <c r="H92">
        <v>11560.9677734375</v>
      </c>
    </row>
    <row r="93" spans="1:8" x14ac:dyDescent="0.3">
      <c r="A93" t="s">
        <v>183</v>
      </c>
      <c r="B93">
        <v>136.94851684570301</v>
      </c>
      <c r="C93">
        <v>100</v>
      </c>
      <c r="D93">
        <v>18400</v>
      </c>
      <c r="E93" t="s">
        <v>183</v>
      </c>
      <c r="F93">
        <v>200</v>
      </c>
      <c r="G93">
        <v>52.837417602539098</v>
      </c>
      <c r="H93">
        <v>11666.677734375</v>
      </c>
    </row>
    <row r="94" spans="1:8" x14ac:dyDescent="0.3">
      <c r="A94" t="s">
        <v>184</v>
      </c>
      <c r="B94">
        <v>136.75318908691401</v>
      </c>
      <c r="C94">
        <v>100</v>
      </c>
      <c r="D94">
        <v>18600</v>
      </c>
      <c r="E94" t="s">
        <v>184</v>
      </c>
      <c r="F94">
        <v>200</v>
      </c>
      <c r="G94">
        <v>52.792633056640597</v>
      </c>
      <c r="H94">
        <v>11772.2958984375</v>
      </c>
    </row>
    <row r="95" spans="1:8" x14ac:dyDescent="0.3">
      <c r="A95" t="s">
        <v>185</v>
      </c>
      <c r="B95">
        <v>136.56112670898401</v>
      </c>
      <c r="C95">
        <v>100</v>
      </c>
      <c r="D95">
        <v>18800</v>
      </c>
      <c r="E95" t="s">
        <v>185</v>
      </c>
      <c r="F95">
        <v>200</v>
      </c>
      <c r="G95">
        <v>52.7492065429688</v>
      </c>
      <c r="H95">
        <v>11877.8271484375</v>
      </c>
    </row>
    <row r="96" spans="1:8" x14ac:dyDescent="0.3">
      <c r="A96" t="s">
        <v>186</v>
      </c>
      <c r="B96">
        <v>136.37272644043</v>
      </c>
      <c r="C96">
        <v>100</v>
      </c>
      <c r="D96">
        <v>19000</v>
      </c>
      <c r="E96" t="s">
        <v>186</v>
      </c>
      <c r="F96">
        <v>200</v>
      </c>
      <c r="G96">
        <v>52.707103729248097</v>
      </c>
      <c r="H96">
        <v>11983.2724609375</v>
      </c>
    </row>
    <row r="97" spans="1:8" x14ac:dyDescent="0.3">
      <c r="A97" t="s">
        <v>187</v>
      </c>
      <c r="B97">
        <v>136.18743896484401</v>
      </c>
      <c r="C97">
        <v>100</v>
      </c>
      <c r="D97">
        <v>19200</v>
      </c>
      <c r="E97" t="s">
        <v>187</v>
      </c>
      <c r="F97">
        <v>200</v>
      </c>
      <c r="G97">
        <v>52.666290283203097</v>
      </c>
      <c r="H97">
        <v>12088.6357421875</v>
      </c>
    </row>
    <row r="98" spans="1:8" x14ac:dyDescent="0.3">
      <c r="A98" t="s">
        <v>188</v>
      </c>
      <c r="B98">
        <v>136.005447387695</v>
      </c>
      <c r="C98">
        <v>100</v>
      </c>
      <c r="D98">
        <v>19400</v>
      </c>
      <c r="E98" t="s">
        <v>188</v>
      </c>
      <c r="F98">
        <v>200</v>
      </c>
      <c r="G98">
        <v>52.626724243164098</v>
      </c>
      <c r="H98">
        <v>12193.91796875</v>
      </c>
    </row>
    <row r="99" spans="1:8" x14ac:dyDescent="0.3">
      <c r="A99" t="s">
        <v>189</v>
      </c>
      <c r="B99">
        <v>135.82670593261699</v>
      </c>
      <c r="C99">
        <v>100</v>
      </c>
      <c r="D99">
        <v>19600</v>
      </c>
      <c r="E99" t="s">
        <v>189</v>
      </c>
      <c r="F99">
        <v>200</v>
      </c>
      <c r="G99">
        <v>52.588371276855497</v>
      </c>
      <c r="H99">
        <v>12299.1240234375</v>
      </c>
    </row>
    <row r="100" spans="1:8" x14ac:dyDescent="0.3">
      <c r="A100" t="s">
        <v>190</v>
      </c>
      <c r="B100">
        <v>135.65081787109401</v>
      </c>
      <c r="C100">
        <v>100</v>
      </c>
      <c r="D100">
        <v>19800</v>
      </c>
      <c r="E100" t="s">
        <v>190</v>
      </c>
      <c r="F100">
        <v>200</v>
      </c>
      <c r="G100">
        <v>52.551197052002003</v>
      </c>
      <c r="H100">
        <v>12404.25390625</v>
      </c>
    </row>
    <row r="101" spans="1:8" x14ac:dyDescent="0.3">
      <c r="A101" t="s">
        <v>191</v>
      </c>
      <c r="B101">
        <v>135.47816467285199</v>
      </c>
      <c r="C101">
        <v>100</v>
      </c>
      <c r="D101">
        <v>20000</v>
      </c>
      <c r="E101" t="s">
        <v>191</v>
      </c>
      <c r="F101">
        <v>200</v>
      </c>
      <c r="G101">
        <v>52.515171051025398</v>
      </c>
      <c r="H101">
        <v>12509.310546875</v>
      </c>
    </row>
    <row r="102" spans="1:8" x14ac:dyDescent="0.3">
      <c r="A102" t="s">
        <v>192</v>
      </c>
      <c r="B102">
        <v>135.30830383300801</v>
      </c>
      <c r="C102">
        <v>100</v>
      </c>
      <c r="D102">
        <v>20200</v>
      </c>
      <c r="E102" t="s">
        <v>192</v>
      </c>
      <c r="F102">
        <v>200</v>
      </c>
      <c r="G102">
        <v>52.480255126953097</v>
      </c>
      <c r="H102">
        <v>12614.2978515625</v>
      </c>
    </row>
    <row r="103" spans="1:8" x14ac:dyDescent="0.3">
      <c r="A103" t="s">
        <v>193</v>
      </c>
      <c r="B103">
        <v>135.14141845703099</v>
      </c>
      <c r="C103">
        <v>100</v>
      </c>
      <c r="D103">
        <v>20400</v>
      </c>
      <c r="E103" t="s">
        <v>193</v>
      </c>
      <c r="F103">
        <v>200</v>
      </c>
      <c r="G103">
        <v>52.446418762207003</v>
      </c>
      <c r="H103">
        <v>12719.2158203125</v>
      </c>
    </row>
    <row r="104" spans="1:8" x14ac:dyDescent="0.3">
      <c r="A104" t="s">
        <v>194</v>
      </c>
      <c r="B104">
        <v>134.9775390625</v>
      </c>
      <c r="C104">
        <v>100</v>
      </c>
      <c r="D104">
        <v>20600</v>
      </c>
      <c r="E104" t="s">
        <v>194</v>
      </c>
      <c r="F104">
        <v>200</v>
      </c>
      <c r="G104">
        <v>52.413619995117202</v>
      </c>
      <c r="H104">
        <v>12824.0673828125</v>
      </c>
    </row>
    <row r="105" spans="1:8" x14ac:dyDescent="0.3">
      <c r="A105" t="s">
        <v>195</v>
      </c>
      <c r="B105">
        <v>134.81634521484401</v>
      </c>
      <c r="C105">
        <v>100</v>
      </c>
      <c r="D105">
        <v>20800</v>
      </c>
      <c r="E105" t="s">
        <v>195</v>
      </c>
      <c r="F105">
        <v>200</v>
      </c>
      <c r="G105">
        <v>52.381832122802699</v>
      </c>
      <c r="H105">
        <v>12928.8544921875</v>
      </c>
    </row>
    <row r="106" spans="1:8" x14ac:dyDescent="0.3">
      <c r="A106" t="s">
        <v>196</v>
      </c>
      <c r="B106">
        <v>134.658279418945</v>
      </c>
      <c r="C106">
        <v>100</v>
      </c>
      <c r="D106">
        <v>21000</v>
      </c>
      <c r="E106" t="s">
        <v>196</v>
      </c>
      <c r="F106">
        <v>200</v>
      </c>
      <c r="G106">
        <v>52.351020812988303</v>
      </c>
      <c r="H106">
        <v>13033.5791015625</v>
      </c>
    </row>
    <row r="107" spans="1:8" x14ac:dyDescent="0.3">
      <c r="A107" t="s">
        <v>197</v>
      </c>
      <c r="B107">
        <v>134.50297546386699</v>
      </c>
      <c r="C107">
        <v>100</v>
      </c>
      <c r="D107">
        <v>21200</v>
      </c>
      <c r="E107" t="s">
        <v>197</v>
      </c>
      <c r="F107">
        <v>200</v>
      </c>
      <c r="G107">
        <v>52.321159362792997</v>
      </c>
      <c r="H107">
        <v>13138.244140625</v>
      </c>
    </row>
    <row r="108" spans="1:8" x14ac:dyDescent="0.3">
      <c r="A108" t="s">
        <v>198</v>
      </c>
      <c r="B108">
        <v>134.35060119628901</v>
      </c>
      <c r="C108">
        <v>100</v>
      </c>
      <c r="D108">
        <v>21400</v>
      </c>
      <c r="E108" t="s">
        <v>198</v>
      </c>
      <c r="F108">
        <v>200</v>
      </c>
      <c r="G108">
        <v>52.292209625244098</v>
      </c>
      <c r="H108">
        <v>13242.8505859375</v>
      </c>
    </row>
    <row r="109" spans="1:8" x14ac:dyDescent="0.3">
      <c r="A109" t="s">
        <v>199</v>
      </c>
      <c r="B109">
        <v>134.20112609863301</v>
      </c>
      <c r="C109">
        <v>100</v>
      </c>
      <c r="D109">
        <v>21600</v>
      </c>
      <c r="E109" t="s">
        <v>199</v>
      </c>
      <c r="F109">
        <v>200</v>
      </c>
      <c r="G109">
        <v>52.2641410827637</v>
      </c>
      <c r="H109">
        <v>13347.3994140625</v>
      </c>
    </row>
    <row r="110" spans="1:8" x14ac:dyDescent="0.3">
      <c r="A110" t="s">
        <v>200</v>
      </c>
      <c r="B110">
        <v>134.05413818359401</v>
      </c>
      <c r="C110">
        <v>100</v>
      </c>
      <c r="D110">
        <v>21800</v>
      </c>
      <c r="E110" t="s">
        <v>200</v>
      </c>
      <c r="F110">
        <v>200</v>
      </c>
      <c r="G110">
        <v>52.236930847167997</v>
      </c>
      <c r="H110">
        <v>13451.8935546875</v>
      </c>
    </row>
    <row r="111" spans="1:8" x14ac:dyDescent="0.3">
      <c r="A111" t="s">
        <v>201</v>
      </c>
      <c r="B111">
        <v>133.90992736816401</v>
      </c>
      <c r="C111">
        <v>100</v>
      </c>
      <c r="D111">
        <v>22000</v>
      </c>
      <c r="E111" t="s">
        <v>201</v>
      </c>
      <c r="F111">
        <v>200</v>
      </c>
      <c r="G111">
        <v>52.2105522155762</v>
      </c>
      <c r="H111">
        <v>13556.333984375</v>
      </c>
    </row>
    <row r="112" spans="1:8" x14ac:dyDescent="0.3">
      <c r="A112" t="s">
        <v>202</v>
      </c>
      <c r="B112">
        <v>133.76808166503901</v>
      </c>
      <c r="C112">
        <v>100</v>
      </c>
      <c r="D112">
        <v>22200</v>
      </c>
      <c r="E112" t="s">
        <v>202</v>
      </c>
      <c r="F112">
        <v>200</v>
      </c>
      <c r="G112">
        <v>52.184974670410199</v>
      </c>
      <c r="H112">
        <v>13660.7236328125</v>
      </c>
    </row>
    <row r="113" spans="1:8" x14ac:dyDescent="0.3">
      <c r="A113" t="s">
        <v>203</v>
      </c>
      <c r="B113">
        <v>133.62876892089801</v>
      </c>
      <c r="C113">
        <v>100</v>
      </c>
      <c r="D113">
        <v>22400</v>
      </c>
      <c r="E113" t="s">
        <v>203</v>
      </c>
      <c r="F113">
        <v>200</v>
      </c>
      <c r="G113">
        <v>52.1601753234863</v>
      </c>
      <c r="H113">
        <v>13765.0625</v>
      </c>
    </row>
    <row r="114" spans="1:8" x14ac:dyDescent="0.3">
      <c r="A114" t="s">
        <v>204</v>
      </c>
      <c r="B114">
        <v>133.49198913574199</v>
      </c>
      <c r="C114">
        <v>100</v>
      </c>
      <c r="D114">
        <v>22600</v>
      </c>
      <c r="E114" t="s">
        <v>204</v>
      </c>
      <c r="F114">
        <v>200</v>
      </c>
      <c r="G114">
        <v>52.1361274719238</v>
      </c>
      <c r="H114">
        <v>13869.3525390625</v>
      </c>
    </row>
    <row r="115" spans="1:8" x14ac:dyDescent="0.3">
      <c r="A115" t="s">
        <v>205</v>
      </c>
      <c r="B115">
        <v>133.35743713378901</v>
      </c>
      <c r="C115">
        <v>100</v>
      </c>
      <c r="D115">
        <v>22800</v>
      </c>
      <c r="E115" t="s">
        <v>205</v>
      </c>
      <c r="F115">
        <v>200</v>
      </c>
      <c r="G115">
        <v>52.1128120422363</v>
      </c>
      <c r="H115">
        <v>13973.595703125</v>
      </c>
    </row>
    <row r="116" spans="1:8" x14ac:dyDescent="0.3">
      <c r="A116" t="s">
        <v>206</v>
      </c>
      <c r="B116">
        <v>133.22540283203099</v>
      </c>
      <c r="C116">
        <v>100</v>
      </c>
      <c r="D116">
        <v>23000</v>
      </c>
      <c r="E116" t="s">
        <v>206</v>
      </c>
      <c r="F116">
        <v>200</v>
      </c>
      <c r="G116">
        <v>52.090202331542997</v>
      </c>
      <c r="H116">
        <v>14077.79296875</v>
      </c>
    </row>
    <row r="117" spans="1:8" x14ac:dyDescent="0.3">
      <c r="A117" t="s">
        <v>207</v>
      </c>
      <c r="B117">
        <v>133.09558105468801</v>
      </c>
      <c r="C117">
        <v>100</v>
      </c>
      <c r="D117">
        <v>23200</v>
      </c>
      <c r="E117" t="s">
        <v>207</v>
      </c>
      <c r="F117">
        <v>200</v>
      </c>
      <c r="G117">
        <v>52.068283081054702</v>
      </c>
      <c r="H117">
        <v>14181.9453125</v>
      </c>
    </row>
    <row r="118" spans="1:8" x14ac:dyDescent="0.3">
      <c r="A118" t="s">
        <v>208</v>
      </c>
      <c r="B118">
        <v>132.96806335449199</v>
      </c>
      <c r="C118">
        <v>100</v>
      </c>
      <c r="D118">
        <v>23400</v>
      </c>
      <c r="E118" t="s">
        <v>208</v>
      </c>
      <c r="F118">
        <v>200</v>
      </c>
      <c r="G118">
        <v>52.047023773193402</v>
      </c>
      <c r="H118">
        <v>14286.0556640625</v>
      </c>
    </row>
    <row r="119" spans="1:8" x14ac:dyDescent="0.3">
      <c r="A119" t="s">
        <v>209</v>
      </c>
      <c r="B119">
        <v>132.84283447265599</v>
      </c>
      <c r="C119">
        <v>100</v>
      </c>
      <c r="D119">
        <v>23600</v>
      </c>
      <c r="E119" t="s">
        <v>209</v>
      </c>
      <c r="F119">
        <v>200</v>
      </c>
      <c r="G119">
        <v>52.026416778564503</v>
      </c>
      <c r="H119">
        <v>14390.123046875</v>
      </c>
    </row>
    <row r="120" spans="1:8" x14ac:dyDescent="0.3">
      <c r="A120" t="s">
        <v>210</v>
      </c>
      <c r="B120">
        <v>132.71960449218801</v>
      </c>
      <c r="C120">
        <v>100</v>
      </c>
      <c r="D120">
        <v>23800</v>
      </c>
      <c r="E120" t="s">
        <v>210</v>
      </c>
      <c r="F120">
        <v>200</v>
      </c>
      <c r="G120">
        <v>52.006431579589801</v>
      </c>
      <c r="H120">
        <v>14494.1513671875</v>
      </c>
    </row>
    <row r="121" spans="1:8" x14ac:dyDescent="0.3">
      <c r="A121" t="s">
        <v>211</v>
      </c>
      <c r="B121">
        <v>132.59860229492199</v>
      </c>
      <c r="C121">
        <v>100</v>
      </c>
      <c r="D121">
        <v>24000</v>
      </c>
      <c r="E121" t="s">
        <v>211</v>
      </c>
      <c r="F121">
        <v>200</v>
      </c>
      <c r="G121">
        <v>51.987049102783203</v>
      </c>
      <c r="H121">
        <v>14598.1396484375</v>
      </c>
    </row>
    <row r="122" spans="1:8" x14ac:dyDescent="0.3">
      <c r="A122" t="s">
        <v>212</v>
      </c>
      <c r="B122">
        <v>132.479568481445</v>
      </c>
      <c r="C122">
        <v>100</v>
      </c>
      <c r="D122">
        <v>24200</v>
      </c>
      <c r="E122" t="s">
        <v>212</v>
      </c>
      <c r="F122">
        <v>200</v>
      </c>
      <c r="G122">
        <v>51.968250274658203</v>
      </c>
      <c r="H122">
        <v>14702.08984375</v>
      </c>
    </row>
    <row r="123" spans="1:8" x14ac:dyDescent="0.3">
      <c r="A123" t="s">
        <v>213</v>
      </c>
      <c r="B123">
        <v>132.36257934570301</v>
      </c>
      <c r="C123">
        <v>100</v>
      </c>
      <c r="D123">
        <v>24400</v>
      </c>
      <c r="E123" t="s">
        <v>213</v>
      </c>
      <c r="F123">
        <v>200</v>
      </c>
      <c r="G123">
        <v>51.950016021728501</v>
      </c>
      <c r="H123">
        <v>14806.00390625</v>
      </c>
    </row>
    <row r="124" spans="1:8" x14ac:dyDescent="0.3">
      <c r="A124" t="s">
        <v>214</v>
      </c>
      <c r="B124">
        <v>132.24768066406301</v>
      </c>
      <c r="C124">
        <v>100</v>
      </c>
      <c r="D124">
        <v>24600</v>
      </c>
      <c r="E124" t="s">
        <v>214</v>
      </c>
      <c r="F124">
        <v>200</v>
      </c>
      <c r="G124">
        <v>51.932331085205099</v>
      </c>
      <c r="H124">
        <v>14909.8818359375</v>
      </c>
    </row>
    <row r="125" spans="1:8" x14ac:dyDescent="0.3">
      <c r="A125" t="s">
        <v>215</v>
      </c>
      <c r="B125">
        <v>132.13456726074199</v>
      </c>
      <c r="C125">
        <v>100</v>
      </c>
      <c r="D125">
        <v>24800</v>
      </c>
      <c r="E125" t="s">
        <v>215</v>
      </c>
      <c r="F125">
        <v>200</v>
      </c>
      <c r="G125">
        <v>51.9151802062988</v>
      </c>
      <c r="H125">
        <v>15013.724609375</v>
      </c>
    </row>
    <row r="126" spans="1:8" x14ac:dyDescent="0.3">
      <c r="A126" t="s">
        <v>216</v>
      </c>
      <c r="B126">
        <v>132.023513793945</v>
      </c>
      <c r="C126">
        <v>100</v>
      </c>
      <c r="D126">
        <v>25000</v>
      </c>
      <c r="E126" t="s">
        <v>216</v>
      </c>
      <c r="F126">
        <v>200</v>
      </c>
      <c r="G126">
        <v>51.898544311523402</v>
      </c>
      <c r="H126">
        <v>15117.5341796875</v>
      </c>
    </row>
    <row r="127" spans="1:8" x14ac:dyDescent="0.3">
      <c r="A127" t="s">
        <v>217</v>
      </c>
      <c r="B127">
        <v>131.91426086425801</v>
      </c>
      <c r="C127">
        <v>100</v>
      </c>
      <c r="D127">
        <v>25200</v>
      </c>
      <c r="E127" t="s">
        <v>217</v>
      </c>
      <c r="F127">
        <v>200</v>
      </c>
      <c r="G127">
        <v>51.882404327392599</v>
      </c>
      <c r="H127">
        <v>15221.3115234375</v>
      </c>
    </row>
    <row r="128" spans="1:8" x14ac:dyDescent="0.3">
      <c r="A128" t="s">
        <v>218</v>
      </c>
      <c r="B128">
        <v>131.806884765625</v>
      </c>
      <c r="C128">
        <v>100</v>
      </c>
      <c r="D128">
        <v>25400</v>
      </c>
      <c r="E128" t="s">
        <v>218</v>
      </c>
      <c r="F128">
        <v>200</v>
      </c>
      <c r="G128">
        <v>51.866752624511697</v>
      </c>
      <c r="H128">
        <v>15325.056640625</v>
      </c>
    </row>
    <row r="129" spans="1:8" x14ac:dyDescent="0.3">
      <c r="A129" t="s">
        <v>219</v>
      </c>
      <c r="B129">
        <v>131.70144653320301</v>
      </c>
      <c r="C129">
        <v>100</v>
      </c>
      <c r="D129">
        <v>25600</v>
      </c>
      <c r="E129" t="s">
        <v>219</v>
      </c>
      <c r="F129">
        <v>200</v>
      </c>
      <c r="G129">
        <v>51.851566314697301</v>
      </c>
      <c r="H129">
        <v>15428.7705078125</v>
      </c>
    </row>
    <row r="130" spans="1:8" x14ac:dyDescent="0.3">
      <c r="A130" t="s">
        <v>220</v>
      </c>
      <c r="B130">
        <v>131.59767150878901</v>
      </c>
      <c r="C130">
        <v>100</v>
      </c>
      <c r="D130">
        <v>25800</v>
      </c>
      <c r="E130" t="s">
        <v>220</v>
      </c>
      <c r="F130">
        <v>200</v>
      </c>
      <c r="G130">
        <v>51.836837768554702</v>
      </c>
      <c r="H130">
        <v>15532.455078125</v>
      </c>
    </row>
    <row r="131" spans="1:8" x14ac:dyDescent="0.3">
      <c r="A131" t="s">
        <v>221</v>
      </c>
      <c r="B131">
        <v>131.49577331543</v>
      </c>
      <c r="C131">
        <v>100</v>
      </c>
      <c r="D131">
        <v>26000</v>
      </c>
      <c r="E131" t="s">
        <v>221</v>
      </c>
      <c r="F131">
        <v>200</v>
      </c>
      <c r="G131">
        <v>51.822551727294901</v>
      </c>
      <c r="H131">
        <v>15636.111328125</v>
      </c>
    </row>
    <row r="132" spans="1:8" x14ac:dyDescent="0.3">
      <c r="A132" t="s">
        <v>222</v>
      </c>
      <c r="B132">
        <v>131.39553833007801</v>
      </c>
      <c r="C132">
        <v>100</v>
      </c>
      <c r="D132">
        <v>26200</v>
      </c>
      <c r="E132" t="s">
        <v>222</v>
      </c>
      <c r="F132">
        <v>200</v>
      </c>
      <c r="G132">
        <v>51.808692932128899</v>
      </c>
      <c r="H132">
        <v>15739.7392578125</v>
      </c>
    </row>
    <row r="133" spans="1:8" x14ac:dyDescent="0.3">
      <c r="A133" t="s">
        <v>223</v>
      </c>
      <c r="B133">
        <v>131.29702758789099</v>
      </c>
      <c r="C133">
        <v>100</v>
      </c>
      <c r="D133">
        <v>26400</v>
      </c>
      <c r="E133" t="s">
        <v>223</v>
      </c>
      <c r="F133">
        <v>200</v>
      </c>
      <c r="G133">
        <v>51.795249938964801</v>
      </c>
      <c r="H133">
        <v>15843.33984375</v>
      </c>
    </row>
    <row r="134" spans="1:8" x14ac:dyDescent="0.3">
      <c r="A134" t="s">
        <v>224</v>
      </c>
      <c r="B134">
        <v>131.20030212402301</v>
      </c>
      <c r="C134">
        <v>100</v>
      </c>
      <c r="D134">
        <v>26600</v>
      </c>
      <c r="E134" t="s">
        <v>224</v>
      </c>
      <c r="F134">
        <v>200</v>
      </c>
      <c r="G134">
        <v>51.7822074890137</v>
      </c>
      <c r="H134">
        <v>15946.9140625</v>
      </c>
    </row>
    <row r="135" spans="1:8" x14ac:dyDescent="0.3">
      <c r="A135" t="s">
        <v>225</v>
      </c>
      <c r="B135">
        <v>131.10508728027301</v>
      </c>
      <c r="C135">
        <v>100</v>
      </c>
      <c r="D135">
        <v>26800</v>
      </c>
      <c r="E135" t="s">
        <v>225</v>
      </c>
      <c r="F135">
        <v>200</v>
      </c>
      <c r="G135">
        <v>51.769554138183601</v>
      </c>
      <c r="H135">
        <v>16050.4619140625</v>
      </c>
    </row>
    <row r="136" spans="1:8" x14ac:dyDescent="0.3">
      <c r="A136" t="s">
        <v>226</v>
      </c>
      <c r="B136">
        <v>131.01159667968801</v>
      </c>
      <c r="C136">
        <v>100</v>
      </c>
      <c r="D136">
        <v>27000</v>
      </c>
      <c r="E136" t="s">
        <v>226</v>
      </c>
      <c r="F136">
        <v>200</v>
      </c>
      <c r="G136">
        <v>51.757278442382798</v>
      </c>
      <c r="H136">
        <v>16153.986328125</v>
      </c>
    </row>
    <row r="137" spans="1:8" x14ac:dyDescent="0.3">
      <c r="A137" t="s">
        <v>227</v>
      </c>
      <c r="B137">
        <v>130.919677734375</v>
      </c>
      <c r="C137">
        <v>100</v>
      </c>
      <c r="D137">
        <v>27200</v>
      </c>
      <c r="E137" t="s">
        <v>227</v>
      </c>
      <c r="F137">
        <v>200</v>
      </c>
      <c r="G137">
        <v>51.745368957519503</v>
      </c>
      <c r="H137">
        <v>16257.4853515625</v>
      </c>
    </row>
    <row r="138" spans="1:8" x14ac:dyDescent="0.3">
      <c r="A138" t="s">
        <v>228</v>
      </c>
      <c r="B138">
        <v>130.82925415039099</v>
      </c>
      <c r="C138">
        <v>100</v>
      </c>
      <c r="D138">
        <v>27400</v>
      </c>
      <c r="E138" t="s">
        <v>228</v>
      </c>
      <c r="F138">
        <v>200</v>
      </c>
      <c r="G138">
        <v>51.733814239502003</v>
      </c>
      <c r="H138">
        <v>16360.9619140625</v>
      </c>
    </row>
    <row r="139" spans="1:8" x14ac:dyDescent="0.3">
      <c r="A139" t="s">
        <v>229</v>
      </c>
      <c r="B139">
        <v>130.74049377441401</v>
      </c>
      <c r="C139">
        <v>100</v>
      </c>
      <c r="D139">
        <v>27600</v>
      </c>
      <c r="E139" t="s">
        <v>229</v>
      </c>
      <c r="F139">
        <v>200</v>
      </c>
      <c r="G139">
        <v>51.722606658935597</v>
      </c>
      <c r="H139">
        <v>16464.416015625</v>
      </c>
    </row>
    <row r="140" spans="1:8" x14ac:dyDescent="0.3">
      <c r="A140" t="s">
        <v>230</v>
      </c>
      <c r="B140">
        <v>130.65312194824199</v>
      </c>
      <c r="C140">
        <v>100</v>
      </c>
      <c r="D140">
        <v>27800</v>
      </c>
      <c r="E140" t="s">
        <v>230</v>
      </c>
      <c r="F140">
        <v>200</v>
      </c>
      <c r="G140">
        <v>51.711734771728501</v>
      </c>
      <c r="H140">
        <v>16567.84765625</v>
      </c>
    </row>
    <row r="141" spans="1:8" x14ac:dyDescent="0.3">
      <c r="A141" t="s">
        <v>231</v>
      </c>
      <c r="B141">
        <v>130.56729125976599</v>
      </c>
      <c r="C141">
        <v>100</v>
      </c>
      <c r="D141">
        <v>28000</v>
      </c>
      <c r="E141" t="s">
        <v>231</v>
      </c>
      <c r="F141">
        <v>200</v>
      </c>
      <c r="G141">
        <v>51.701187133789098</v>
      </c>
      <c r="H141">
        <v>16671.2578125</v>
      </c>
    </row>
    <row r="142" spans="1:8" x14ac:dyDescent="0.3">
      <c r="A142" t="s">
        <v>232</v>
      </c>
      <c r="B142">
        <v>130.48300170898401</v>
      </c>
      <c r="C142">
        <v>100</v>
      </c>
      <c r="D142">
        <v>28200</v>
      </c>
      <c r="E142" t="s">
        <v>232</v>
      </c>
      <c r="F142">
        <v>200</v>
      </c>
      <c r="G142">
        <v>51.690948486328097</v>
      </c>
      <c r="H142">
        <v>16774.646484375</v>
      </c>
    </row>
    <row r="143" spans="1:8" x14ac:dyDescent="0.3">
      <c r="A143" t="s">
        <v>233</v>
      </c>
      <c r="B143">
        <v>130.40003967285199</v>
      </c>
      <c r="C143">
        <v>100</v>
      </c>
      <c r="D143">
        <v>28400</v>
      </c>
      <c r="E143" t="s">
        <v>233</v>
      </c>
      <c r="F143">
        <v>200</v>
      </c>
      <c r="G143">
        <v>51.681018829345703</v>
      </c>
      <c r="H143">
        <v>16878.015625</v>
      </c>
    </row>
    <row r="144" spans="1:8" x14ac:dyDescent="0.3">
      <c r="A144" t="s">
        <v>234</v>
      </c>
      <c r="B144">
        <v>130.31857299804699</v>
      </c>
      <c r="C144">
        <v>100</v>
      </c>
      <c r="D144">
        <v>28600</v>
      </c>
      <c r="E144" t="s">
        <v>234</v>
      </c>
      <c r="F144">
        <v>200</v>
      </c>
      <c r="G144">
        <v>51.671382904052699</v>
      </c>
      <c r="H144">
        <v>16981.365234375</v>
      </c>
    </row>
    <row r="145" spans="1:8" x14ac:dyDescent="0.3">
      <c r="A145" t="s">
        <v>235</v>
      </c>
      <c r="B145">
        <v>130.23847961425801</v>
      </c>
      <c r="C145">
        <v>100</v>
      </c>
      <c r="D145">
        <v>28800</v>
      </c>
      <c r="E145" t="s">
        <v>235</v>
      </c>
      <c r="F145">
        <v>200</v>
      </c>
      <c r="G145">
        <v>51.662036895752003</v>
      </c>
      <c r="H145">
        <v>17084.697265625</v>
      </c>
    </row>
    <row r="146" spans="1:8" x14ac:dyDescent="0.3">
      <c r="A146" t="s">
        <v>236</v>
      </c>
      <c r="B146">
        <v>130.15966796875</v>
      </c>
      <c r="C146">
        <v>100</v>
      </c>
      <c r="D146">
        <v>29000</v>
      </c>
      <c r="E146" t="s">
        <v>236</v>
      </c>
      <c r="F146">
        <v>200</v>
      </c>
      <c r="G146">
        <v>51.652969360351598</v>
      </c>
      <c r="H146">
        <v>17188.009765625</v>
      </c>
    </row>
    <row r="147" spans="1:8" x14ac:dyDescent="0.3">
      <c r="A147" t="s">
        <v>237</v>
      </c>
      <c r="B147">
        <v>130.08229064941401</v>
      </c>
      <c r="C147">
        <v>100</v>
      </c>
      <c r="D147">
        <v>29200</v>
      </c>
      <c r="E147" t="s">
        <v>237</v>
      </c>
      <c r="F147">
        <v>200</v>
      </c>
      <c r="G147">
        <v>51.644168853759801</v>
      </c>
      <c r="H147">
        <v>17291.3046875</v>
      </c>
    </row>
    <row r="148" spans="1:8" x14ac:dyDescent="0.3">
      <c r="A148" t="s">
        <v>238</v>
      </c>
      <c r="B148">
        <v>130.00616455078099</v>
      </c>
      <c r="C148">
        <v>100</v>
      </c>
      <c r="D148">
        <v>29400</v>
      </c>
      <c r="E148" t="s">
        <v>238</v>
      </c>
      <c r="F148">
        <v>200</v>
      </c>
      <c r="G148">
        <v>51.635631561279297</v>
      </c>
      <c r="H148">
        <v>17394.58203125</v>
      </c>
    </row>
    <row r="149" spans="1:8" x14ac:dyDescent="0.3">
      <c r="A149" t="s">
        <v>239</v>
      </c>
      <c r="B149">
        <v>129.93133544921901</v>
      </c>
      <c r="C149">
        <v>100</v>
      </c>
      <c r="D149">
        <v>29600</v>
      </c>
      <c r="E149" t="s">
        <v>239</v>
      </c>
      <c r="F149">
        <v>200</v>
      </c>
      <c r="G149">
        <v>51.627349853515597</v>
      </c>
      <c r="H149">
        <v>17497.84375</v>
      </c>
    </row>
    <row r="150" spans="1:8" x14ac:dyDescent="0.3">
      <c r="A150" t="s">
        <v>240</v>
      </c>
      <c r="B150">
        <v>129.85787963867199</v>
      </c>
      <c r="C150">
        <v>100</v>
      </c>
      <c r="D150">
        <v>29800</v>
      </c>
      <c r="E150" t="s">
        <v>240</v>
      </c>
      <c r="F150">
        <v>200</v>
      </c>
      <c r="G150">
        <v>51.619308471679702</v>
      </c>
      <c r="H150">
        <v>17601.087890625</v>
      </c>
    </row>
    <row r="151" spans="1:8" x14ac:dyDescent="0.3">
      <c r="A151" t="s">
        <v>241</v>
      </c>
      <c r="B151">
        <v>129.785568237305</v>
      </c>
      <c r="C151">
        <v>100</v>
      </c>
      <c r="D151">
        <v>30000</v>
      </c>
      <c r="E151" t="s">
        <v>241</v>
      </c>
      <c r="F151">
        <v>200</v>
      </c>
      <c r="G151">
        <v>51.611507415771499</v>
      </c>
      <c r="H151">
        <v>17704.31640625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844-81E4-4DCF-A7CF-A37BE85F21D5}">
  <dimension ref="A1:H151"/>
  <sheetViews>
    <sheetView topLeftCell="A142" workbookViewId="0">
      <selection activeCell="H156" sqref="H156"/>
    </sheetView>
  </sheetViews>
  <sheetFormatPr defaultRowHeight="14.4" x14ac:dyDescent="0.3"/>
  <sheetData>
    <row r="1" spans="1:8" x14ac:dyDescent="0.3">
      <c r="A1" t="s">
        <v>91</v>
      </c>
      <c r="B1">
        <v>286.38699340820301</v>
      </c>
      <c r="C1">
        <v>0</v>
      </c>
      <c r="D1">
        <v>0</v>
      </c>
      <c r="E1" t="s">
        <v>91</v>
      </c>
      <c r="F1">
        <v>286.38699340820301</v>
      </c>
      <c r="G1">
        <v>0</v>
      </c>
      <c r="H1">
        <v>0</v>
      </c>
    </row>
    <row r="2" spans="1:8" x14ac:dyDescent="0.3">
      <c r="A2" t="s">
        <v>92</v>
      </c>
      <c r="B2">
        <v>227.54244995117199</v>
      </c>
      <c r="C2">
        <v>100</v>
      </c>
      <c r="D2">
        <v>200</v>
      </c>
      <c r="E2" t="s">
        <v>92</v>
      </c>
      <c r="F2">
        <v>200</v>
      </c>
      <c r="G2">
        <v>138.91444396972699</v>
      </c>
      <c r="H2">
        <v>347.016357421875</v>
      </c>
    </row>
    <row r="3" spans="1:8" x14ac:dyDescent="0.3">
      <c r="A3" t="s">
        <v>93</v>
      </c>
      <c r="B3">
        <v>216.29461669921901</v>
      </c>
      <c r="C3">
        <v>100</v>
      </c>
      <c r="D3">
        <v>400</v>
      </c>
      <c r="E3" t="s">
        <v>93</v>
      </c>
      <c r="F3">
        <v>200</v>
      </c>
      <c r="G3">
        <v>113.487983703613</v>
      </c>
      <c r="H3">
        <v>589.06353759765602</v>
      </c>
    </row>
    <row r="4" spans="1:8" x14ac:dyDescent="0.3">
      <c r="A4" t="s">
        <v>94</v>
      </c>
      <c r="B4">
        <v>208.86277770996099</v>
      </c>
      <c r="C4">
        <v>100</v>
      </c>
      <c r="D4">
        <v>600</v>
      </c>
      <c r="E4" t="s">
        <v>94</v>
      </c>
      <c r="F4">
        <v>200</v>
      </c>
      <c r="G4">
        <v>101.297607421875</v>
      </c>
      <c r="H4">
        <v>799.73858642578102</v>
      </c>
    </row>
    <row r="5" spans="1:8" x14ac:dyDescent="0.3">
      <c r="A5" t="s">
        <v>95</v>
      </c>
      <c r="B5">
        <v>203.18672180175801</v>
      </c>
      <c r="C5">
        <v>100</v>
      </c>
      <c r="D5">
        <v>800</v>
      </c>
      <c r="E5" t="s">
        <v>95</v>
      </c>
      <c r="F5">
        <v>200</v>
      </c>
      <c r="G5">
        <v>93.786064147949205</v>
      </c>
      <c r="H5">
        <v>992.48101806640602</v>
      </c>
    </row>
    <row r="6" spans="1:8" x14ac:dyDescent="0.3">
      <c r="A6" t="s">
        <v>96</v>
      </c>
      <c r="B6">
        <v>198.68011474609401</v>
      </c>
      <c r="C6">
        <v>100</v>
      </c>
      <c r="D6">
        <v>1000</v>
      </c>
      <c r="E6" t="s">
        <v>96</v>
      </c>
      <c r="F6">
        <v>200</v>
      </c>
      <c r="G6">
        <v>88.552085876464801</v>
      </c>
      <c r="H6">
        <v>1173.25061035156</v>
      </c>
    </row>
    <row r="7" spans="1:8" x14ac:dyDescent="0.3">
      <c r="A7" t="s">
        <v>97</v>
      </c>
      <c r="B7">
        <v>194.92161560058599</v>
      </c>
      <c r="C7">
        <v>100</v>
      </c>
      <c r="D7">
        <v>1200</v>
      </c>
      <c r="E7" t="s">
        <v>97</v>
      </c>
      <c r="F7">
        <v>200</v>
      </c>
      <c r="G7">
        <v>84.641952514648395</v>
      </c>
      <c r="H7">
        <v>1345.30493164063</v>
      </c>
    </row>
    <row r="8" spans="1:8" x14ac:dyDescent="0.3">
      <c r="A8" t="s">
        <v>98</v>
      </c>
      <c r="B8">
        <v>191.62907409668</v>
      </c>
      <c r="C8">
        <v>100</v>
      </c>
      <c r="D8">
        <v>1400</v>
      </c>
      <c r="E8" t="s">
        <v>98</v>
      </c>
      <c r="F8">
        <v>200</v>
      </c>
      <c r="G8">
        <v>81.568344116210895</v>
      </c>
      <c r="H8">
        <v>1510.64184570313</v>
      </c>
    </row>
    <row r="9" spans="1:8" x14ac:dyDescent="0.3">
      <c r="A9" t="s">
        <v>99</v>
      </c>
      <c r="B9">
        <v>188.73715209960901</v>
      </c>
      <c r="C9">
        <v>100</v>
      </c>
      <c r="D9">
        <v>1600</v>
      </c>
      <c r="E9" t="s">
        <v>99</v>
      </c>
      <c r="F9">
        <v>200</v>
      </c>
      <c r="G9">
        <v>79.067947387695298</v>
      </c>
      <c r="H9">
        <v>1670.57824707031</v>
      </c>
    </row>
    <row r="10" spans="1:8" x14ac:dyDescent="0.3">
      <c r="A10" t="s">
        <v>100</v>
      </c>
      <c r="B10">
        <v>186.21205139160199</v>
      </c>
      <c r="C10">
        <v>100</v>
      </c>
      <c r="D10">
        <v>1800</v>
      </c>
      <c r="E10" t="s">
        <v>100</v>
      </c>
      <c r="F10">
        <v>200</v>
      </c>
      <c r="G10">
        <v>76.981575012207003</v>
      </c>
      <c r="H10">
        <v>1826.05017089844</v>
      </c>
    </row>
    <row r="11" spans="1:8" x14ac:dyDescent="0.3">
      <c r="A11" t="s">
        <v>101</v>
      </c>
      <c r="B11">
        <v>183.92704772949199</v>
      </c>
      <c r="C11">
        <v>100</v>
      </c>
      <c r="D11">
        <v>2000</v>
      </c>
      <c r="E11" t="s">
        <v>101</v>
      </c>
      <c r="F11">
        <v>200</v>
      </c>
      <c r="G11">
        <v>75.204803466796903</v>
      </c>
      <c r="H11">
        <v>1977.75061035156</v>
      </c>
    </row>
    <row r="12" spans="1:8" x14ac:dyDescent="0.3">
      <c r="A12" t="s">
        <v>102</v>
      </c>
      <c r="B12">
        <v>181.84538269043</v>
      </c>
      <c r="C12">
        <v>100</v>
      </c>
      <c r="D12">
        <v>2200</v>
      </c>
      <c r="E12" t="s">
        <v>102</v>
      </c>
      <c r="F12">
        <v>200</v>
      </c>
      <c r="G12">
        <v>73.666191101074205</v>
      </c>
      <c r="H12">
        <v>2126.20458984375</v>
      </c>
    </row>
    <row r="13" spans="1:8" x14ac:dyDescent="0.3">
      <c r="A13" t="s">
        <v>103</v>
      </c>
      <c r="B13">
        <v>179.89555358886699</v>
      </c>
      <c r="C13">
        <v>100</v>
      </c>
      <c r="D13">
        <v>2400</v>
      </c>
      <c r="E13" t="s">
        <v>103</v>
      </c>
      <c r="F13">
        <v>200</v>
      </c>
      <c r="G13">
        <v>72.311729431152401</v>
      </c>
      <c r="H13">
        <v>2271.81811523437</v>
      </c>
    </row>
    <row r="14" spans="1:8" x14ac:dyDescent="0.3">
      <c r="A14" t="s">
        <v>104</v>
      </c>
      <c r="B14">
        <v>178.082931518555</v>
      </c>
      <c r="C14">
        <v>100</v>
      </c>
      <c r="D14">
        <v>2600</v>
      </c>
      <c r="E14" t="s">
        <v>104</v>
      </c>
      <c r="F14">
        <v>200</v>
      </c>
      <c r="G14">
        <v>71.1072998046875</v>
      </c>
      <c r="H14">
        <v>2414.91430664062</v>
      </c>
    </row>
    <row r="15" spans="1:8" x14ac:dyDescent="0.3">
      <c r="A15" t="s">
        <v>105</v>
      </c>
      <c r="B15">
        <v>176.41011047363301</v>
      </c>
      <c r="C15">
        <v>100</v>
      </c>
      <c r="D15">
        <v>2800</v>
      </c>
      <c r="E15" t="s">
        <v>105</v>
      </c>
      <c r="F15">
        <v>200</v>
      </c>
      <c r="G15">
        <v>70.031745910644503</v>
      </c>
      <c r="H15">
        <v>2555.76611328125</v>
      </c>
    </row>
    <row r="16" spans="1:8" x14ac:dyDescent="0.3">
      <c r="A16" t="s">
        <v>106</v>
      </c>
      <c r="B16">
        <v>174.86169433593801</v>
      </c>
      <c r="C16">
        <v>100</v>
      </c>
      <c r="D16">
        <v>3000</v>
      </c>
      <c r="E16" t="s">
        <v>106</v>
      </c>
      <c r="F16">
        <v>200</v>
      </c>
      <c r="G16">
        <v>69.060691833496094</v>
      </c>
      <c r="H16">
        <v>2694.6015625</v>
      </c>
    </row>
    <row r="17" spans="1:8" x14ac:dyDescent="0.3">
      <c r="A17" t="s">
        <v>107</v>
      </c>
      <c r="B17">
        <v>173.39849853515599</v>
      </c>
      <c r="C17">
        <v>100</v>
      </c>
      <c r="D17">
        <v>3200</v>
      </c>
      <c r="E17" t="s">
        <v>107</v>
      </c>
      <c r="F17">
        <v>200</v>
      </c>
      <c r="G17">
        <v>68.174957275390597</v>
      </c>
      <c r="H17">
        <v>2831.60327148437</v>
      </c>
    </row>
    <row r="18" spans="1:8" x14ac:dyDescent="0.3">
      <c r="A18" t="s">
        <v>108</v>
      </c>
      <c r="B18">
        <v>172.01544189453099</v>
      </c>
      <c r="C18">
        <v>100</v>
      </c>
      <c r="D18">
        <v>3400</v>
      </c>
      <c r="E18" t="s">
        <v>108</v>
      </c>
      <c r="F18">
        <v>200</v>
      </c>
      <c r="G18">
        <v>67.362869262695298</v>
      </c>
      <c r="H18">
        <v>2966.927734375</v>
      </c>
    </row>
    <row r="19" spans="1:8" x14ac:dyDescent="0.3">
      <c r="A19" t="s">
        <v>109</v>
      </c>
      <c r="B19">
        <v>170.705322265625</v>
      </c>
      <c r="C19">
        <v>100</v>
      </c>
      <c r="D19">
        <v>3600</v>
      </c>
      <c r="E19" t="s">
        <v>109</v>
      </c>
      <c r="F19">
        <v>200</v>
      </c>
      <c r="G19">
        <v>66.615226745605497</v>
      </c>
      <c r="H19">
        <v>3100.70947265625</v>
      </c>
    </row>
    <row r="20" spans="1:8" x14ac:dyDescent="0.3">
      <c r="A20" t="s">
        <v>110</v>
      </c>
      <c r="B20">
        <v>169.46305847168</v>
      </c>
      <c r="C20">
        <v>100</v>
      </c>
      <c r="D20">
        <v>3800</v>
      </c>
      <c r="E20" t="s">
        <v>110</v>
      </c>
      <c r="F20">
        <v>200</v>
      </c>
      <c r="G20">
        <v>65.9229736328125</v>
      </c>
      <c r="H20">
        <v>3233.06665039062</v>
      </c>
    </row>
    <row r="21" spans="1:8" x14ac:dyDescent="0.3">
      <c r="A21" t="s">
        <v>111</v>
      </c>
      <c r="B21">
        <v>168.27780151367199</v>
      </c>
      <c r="C21">
        <v>100</v>
      </c>
      <c r="D21">
        <v>4000</v>
      </c>
      <c r="E21" t="s">
        <v>111</v>
      </c>
      <c r="F21">
        <v>200</v>
      </c>
      <c r="G21">
        <v>65.277229309082003</v>
      </c>
      <c r="H21">
        <v>3364.09887695312</v>
      </c>
    </row>
    <row r="22" spans="1:8" x14ac:dyDescent="0.3">
      <c r="A22" t="s">
        <v>112</v>
      </c>
      <c r="B22">
        <v>167.14495849609401</v>
      </c>
      <c r="C22">
        <v>100</v>
      </c>
      <c r="D22">
        <v>4200</v>
      </c>
      <c r="E22" t="s">
        <v>112</v>
      </c>
      <c r="F22">
        <v>200</v>
      </c>
      <c r="G22">
        <v>64.671493530273395</v>
      </c>
      <c r="H22">
        <v>3493.89013671875</v>
      </c>
    </row>
    <row r="23" spans="1:8" x14ac:dyDescent="0.3">
      <c r="A23" t="s">
        <v>113</v>
      </c>
      <c r="B23">
        <v>166.06600952148401</v>
      </c>
      <c r="C23">
        <v>100</v>
      </c>
      <c r="D23">
        <v>4400</v>
      </c>
      <c r="E23" t="s">
        <v>113</v>
      </c>
      <c r="F23">
        <v>200</v>
      </c>
      <c r="G23">
        <v>64.102676391601605</v>
      </c>
      <c r="H23">
        <v>3622.5166015625</v>
      </c>
    </row>
    <row r="24" spans="1:8" x14ac:dyDescent="0.3">
      <c r="A24" t="s">
        <v>114</v>
      </c>
      <c r="B24">
        <v>165.04092407226599</v>
      </c>
      <c r="C24">
        <v>100</v>
      </c>
      <c r="D24">
        <v>4600</v>
      </c>
      <c r="E24" t="s">
        <v>114</v>
      </c>
      <c r="F24">
        <v>200</v>
      </c>
      <c r="G24">
        <v>63.567657470703097</v>
      </c>
      <c r="H24">
        <v>3750.04809570312</v>
      </c>
    </row>
    <row r="25" spans="1:8" x14ac:dyDescent="0.3">
      <c r="A25" t="s">
        <v>115</v>
      </c>
      <c r="B25">
        <v>164.05894470214801</v>
      </c>
      <c r="C25">
        <v>100</v>
      </c>
      <c r="D25">
        <v>4800</v>
      </c>
      <c r="E25" t="s">
        <v>115</v>
      </c>
      <c r="F25">
        <v>200</v>
      </c>
      <c r="G25">
        <v>63.063796997070298</v>
      </c>
      <c r="H25">
        <v>3876.54907226562</v>
      </c>
    </row>
    <row r="26" spans="1:8" x14ac:dyDescent="0.3">
      <c r="A26" t="s">
        <v>116</v>
      </c>
      <c r="B26">
        <v>163.11259460449199</v>
      </c>
      <c r="C26">
        <v>100</v>
      </c>
      <c r="D26">
        <v>5000</v>
      </c>
      <c r="E26" t="s">
        <v>116</v>
      </c>
      <c r="F26">
        <v>200</v>
      </c>
      <c r="G26">
        <v>62.589038848877003</v>
      </c>
      <c r="H26">
        <v>4002.07861328125</v>
      </c>
    </row>
    <row r="27" spans="1:8" x14ac:dyDescent="0.3">
      <c r="A27" t="s">
        <v>117</v>
      </c>
      <c r="B27">
        <v>162.200927734375</v>
      </c>
      <c r="C27">
        <v>100</v>
      </c>
      <c r="D27">
        <v>5200</v>
      </c>
      <c r="E27" t="s">
        <v>117</v>
      </c>
      <c r="F27">
        <v>200</v>
      </c>
      <c r="G27">
        <v>62.140903472900398</v>
      </c>
      <c r="H27">
        <v>4126.6923828125</v>
      </c>
    </row>
    <row r="28" spans="1:8" x14ac:dyDescent="0.3">
      <c r="A28" t="s">
        <v>118</v>
      </c>
      <c r="B28">
        <v>161.32313537597699</v>
      </c>
      <c r="C28">
        <v>100</v>
      </c>
      <c r="D28">
        <v>5400</v>
      </c>
      <c r="E28" t="s">
        <v>118</v>
      </c>
      <c r="F28">
        <v>200</v>
      </c>
      <c r="G28">
        <v>61.716217041015597</v>
      </c>
      <c r="H28">
        <v>4250.4404296875</v>
      </c>
    </row>
    <row r="29" spans="1:8" x14ac:dyDescent="0.3">
      <c r="A29" t="s">
        <v>119</v>
      </c>
      <c r="B29">
        <v>160.47557067871099</v>
      </c>
      <c r="C29">
        <v>100</v>
      </c>
      <c r="D29">
        <v>5600</v>
      </c>
      <c r="E29" t="s">
        <v>119</v>
      </c>
      <c r="F29">
        <v>200</v>
      </c>
      <c r="G29">
        <v>61.312118530273402</v>
      </c>
      <c r="H29">
        <v>4373.3642578125</v>
      </c>
    </row>
    <row r="30" spans="1:8" x14ac:dyDescent="0.3">
      <c r="A30" t="s">
        <v>120</v>
      </c>
      <c r="B30">
        <v>159.65522766113301</v>
      </c>
      <c r="C30">
        <v>100</v>
      </c>
      <c r="D30">
        <v>5800</v>
      </c>
      <c r="E30" t="s">
        <v>120</v>
      </c>
      <c r="F30">
        <v>200</v>
      </c>
      <c r="G30">
        <v>60.926723480224602</v>
      </c>
      <c r="H30">
        <v>4495.50439453125</v>
      </c>
    </row>
    <row r="31" spans="1:8" x14ac:dyDescent="0.3">
      <c r="A31" t="s">
        <v>121</v>
      </c>
      <c r="B31">
        <v>158.86192321777301</v>
      </c>
      <c r="C31">
        <v>100</v>
      </c>
      <c r="D31">
        <v>6000</v>
      </c>
      <c r="E31" t="s">
        <v>121</v>
      </c>
      <c r="F31">
        <v>200</v>
      </c>
      <c r="G31">
        <v>60.558540344238303</v>
      </c>
      <c r="H31">
        <v>4616.89453125</v>
      </c>
    </row>
    <row r="32" spans="1:8" x14ac:dyDescent="0.3">
      <c r="A32" t="s">
        <v>122</v>
      </c>
      <c r="B32">
        <v>158.09576416015599</v>
      </c>
      <c r="C32">
        <v>100</v>
      </c>
      <c r="D32">
        <v>6200</v>
      </c>
      <c r="E32" t="s">
        <v>122</v>
      </c>
      <c r="F32">
        <v>200</v>
      </c>
      <c r="G32">
        <v>60.206504821777301</v>
      </c>
      <c r="H32">
        <v>4737.5693359375</v>
      </c>
    </row>
    <row r="33" spans="1:8" x14ac:dyDescent="0.3">
      <c r="A33" t="s">
        <v>123</v>
      </c>
      <c r="B33">
        <v>157.35437011718801</v>
      </c>
      <c r="C33">
        <v>100</v>
      </c>
      <c r="D33">
        <v>6400</v>
      </c>
      <c r="E33" t="s">
        <v>123</v>
      </c>
      <c r="F33">
        <v>200</v>
      </c>
      <c r="G33">
        <v>59.8698539733887</v>
      </c>
      <c r="H33">
        <v>4857.55908203125</v>
      </c>
    </row>
    <row r="34" spans="1:8" x14ac:dyDescent="0.3">
      <c r="A34" t="s">
        <v>124</v>
      </c>
      <c r="B34">
        <v>156.63633728027301</v>
      </c>
      <c r="C34">
        <v>100</v>
      </c>
      <c r="D34">
        <v>6600</v>
      </c>
      <c r="E34" t="s">
        <v>124</v>
      </c>
      <c r="F34">
        <v>200</v>
      </c>
      <c r="G34">
        <v>59.547611236572301</v>
      </c>
      <c r="H34">
        <v>4976.89404296875</v>
      </c>
    </row>
    <row r="35" spans="1:8" x14ac:dyDescent="0.3">
      <c r="A35" t="s">
        <v>125</v>
      </c>
      <c r="B35">
        <v>155.94023132324199</v>
      </c>
      <c r="C35">
        <v>100</v>
      </c>
      <c r="D35">
        <v>6800</v>
      </c>
      <c r="E35" t="s">
        <v>125</v>
      </c>
      <c r="F35">
        <v>200</v>
      </c>
      <c r="G35">
        <v>59.2386283874512</v>
      </c>
      <c r="H35">
        <v>5095.60107421875</v>
      </c>
    </row>
    <row r="36" spans="1:8" x14ac:dyDescent="0.3">
      <c r="A36" t="s">
        <v>126</v>
      </c>
      <c r="B36">
        <v>155.26443481445301</v>
      </c>
      <c r="C36">
        <v>100</v>
      </c>
      <c r="D36">
        <v>7000</v>
      </c>
      <c r="E36" t="s">
        <v>126</v>
      </c>
      <c r="F36">
        <v>200</v>
      </c>
      <c r="G36">
        <v>58.941993713378899</v>
      </c>
      <c r="H36">
        <v>5213.70556640625</v>
      </c>
    </row>
    <row r="37" spans="1:8" x14ac:dyDescent="0.3">
      <c r="A37" t="s">
        <v>127</v>
      </c>
      <c r="B37">
        <v>154.60743713378901</v>
      </c>
      <c r="C37">
        <v>100</v>
      </c>
      <c r="D37">
        <v>7200</v>
      </c>
      <c r="E37" t="s">
        <v>127</v>
      </c>
      <c r="F37">
        <v>200</v>
      </c>
      <c r="G37">
        <v>58.657009124755902</v>
      </c>
      <c r="H37">
        <v>5331.2314453125</v>
      </c>
    </row>
    <row r="38" spans="1:8" x14ac:dyDescent="0.3">
      <c r="A38" t="s">
        <v>128</v>
      </c>
      <c r="B38">
        <v>153.96849060058599</v>
      </c>
      <c r="C38">
        <v>100</v>
      </c>
      <c r="D38">
        <v>7400</v>
      </c>
      <c r="E38" t="s">
        <v>128</v>
      </c>
      <c r="F38">
        <v>200</v>
      </c>
      <c r="G38">
        <v>58.3831977844238</v>
      </c>
      <c r="H38">
        <v>5448.20166015625</v>
      </c>
    </row>
    <row r="39" spans="1:8" x14ac:dyDescent="0.3">
      <c r="A39" t="s">
        <v>129</v>
      </c>
      <c r="B39">
        <v>153.34753417968801</v>
      </c>
      <c r="C39">
        <v>100</v>
      </c>
      <c r="D39">
        <v>7600</v>
      </c>
      <c r="E39" t="s">
        <v>129</v>
      </c>
      <c r="F39">
        <v>200</v>
      </c>
      <c r="G39">
        <v>58.119678497314503</v>
      </c>
      <c r="H39">
        <v>5564.63720703125</v>
      </c>
    </row>
    <row r="40" spans="1:8" x14ac:dyDescent="0.3">
      <c r="A40" t="s">
        <v>130</v>
      </c>
      <c r="B40">
        <v>152.74285888671901</v>
      </c>
      <c r="C40">
        <v>100</v>
      </c>
      <c r="D40">
        <v>7800</v>
      </c>
      <c r="E40" t="s">
        <v>130</v>
      </c>
      <c r="F40">
        <v>200</v>
      </c>
      <c r="G40">
        <v>57.865890502929702</v>
      </c>
      <c r="H40">
        <v>5680.5576171875</v>
      </c>
    </row>
    <row r="41" spans="1:8" x14ac:dyDescent="0.3">
      <c r="A41" t="s">
        <v>131</v>
      </c>
      <c r="B41">
        <v>152.15304565429699</v>
      </c>
      <c r="C41">
        <v>100</v>
      </c>
      <c r="D41">
        <v>8000</v>
      </c>
      <c r="E41" t="s">
        <v>131</v>
      </c>
      <c r="F41">
        <v>200</v>
      </c>
      <c r="G41">
        <v>57.621212005615199</v>
      </c>
      <c r="H41">
        <v>5795.98193359375</v>
      </c>
    </row>
    <row r="42" spans="1:8" x14ac:dyDescent="0.3">
      <c r="A42" t="s">
        <v>132</v>
      </c>
      <c r="B42">
        <v>151.57763671875</v>
      </c>
      <c r="C42">
        <v>100</v>
      </c>
      <c r="D42">
        <v>8200</v>
      </c>
      <c r="E42" t="s">
        <v>132</v>
      </c>
      <c r="F42">
        <v>200</v>
      </c>
      <c r="G42">
        <v>57.385158538818402</v>
      </c>
      <c r="H42">
        <v>5910.92822265625</v>
      </c>
    </row>
    <row r="43" spans="1:8" x14ac:dyDescent="0.3">
      <c r="A43" t="s">
        <v>133</v>
      </c>
      <c r="B43">
        <v>151.015869140625</v>
      </c>
      <c r="C43">
        <v>100</v>
      </c>
      <c r="D43">
        <v>8400</v>
      </c>
      <c r="E43" t="s">
        <v>133</v>
      </c>
      <c r="F43">
        <v>200</v>
      </c>
      <c r="G43">
        <v>57.1573677062988</v>
      </c>
      <c r="H43">
        <v>6025.41259765625</v>
      </c>
    </row>
    <row r="44" spans="1:8" x14ac:dyDescent="0.3">
      <c r="A44" t="s">
        <v>134</v>
      </c>
      <c r="B44">
        <v>150.46781921386699</v>
      </c>
      <c r="C44">
        <v>100</v>
      </c>
      <c r="D44">
        <v>8600</v>
      </c>
      <c r="E44" t="s">
        <v>134</v>
      </c>
      <c r="F44">
        <v>200</v>
      </c>
      <c r="G44">
        <v>56.937404632568402</v>
      </c>
      <c r="H44">
        <v>6139.451171875</v>
      </c>
    </row>
    <row r="45" spans="1:8" x14ac:dyDescent="0.3">
      <c r="A45" t="s">
        <v>135</v>
      </c>
      <c r="B45">
        <v>149.93296813964801</v>
      </c>
      <c r="C45">
        <v>100</v>
      </c>
      <c r="D45">
        <v>8800</v>
      </c>
      <c r="E45" t="s">
        <v>135</v>
      </c>
      <c r="F45">
        <v>200</v>
      </c>
      <c r="G45">
        <v>56.724845886230497</v>
      </c>
      <c r="H45">
        <v>6253.05908203125</v>
      </c>
    </row>
    <row r="46" spans="1:8" x14ac:dyDescent="0.3">
      <c r="A46" t="s">
        <v>136</v>
      </c>
      <c r="B46">
        <v>149.41049194335901</v>
      </c>
      <c r="C46">
        <v>100</v>
      </c>
      <c r="D46">
        <v>9000</v>
      </c>
      <c r="E46" t="s">
        <v>136</v>
      </c>
      <c r="F46">
        <v>200</v>
      </c>
      <c r="G46">
        <v>56.5193481445313</v>
      </c>
      <c r="H46">
        <v>6366.2509765625</v>
      </c>
    </row>
    <row r="47" spans="1:8" x14ac:dyDescent="0.3">
      <c r="A47" t="s">
        <v>137</v>
      </c>
      <c r="B47">
        <v>148.90042114257801</v>
      </c>
      <c r="C47">
        <v>100</v>
      </c>
      <c r="D47">
        <v>9200</v>
      </c>
      <c r="E47" t="s">
        <v>137</v>
      </c>
      <c r="F47">
        <v>200</v>
      </c>
      <c r="G47">
        <v>56.320606231689503</v>
      </c>
      <c r="H47">
        <v>6479.0400390625</v>
      </c>
    </row>
    <row r="48" spans="1:8" x14ac:dyDescent="0.3">
      <c r="A48" t="s">
        <v>138</v>
      </c>
      <c r="B48">
        <v>148.40261840820301</v>
      </c>
      <c r="C48">
        <v>100</v>
      </c>
      <c r="D48">
        <v>9400</v>
      </c>
      <c r="E48" t="s">
        <v>138</v>
      </c>
      <c r="F48">
        <v>200</v>
      </c>
      <c r="G48">
        <v>56.1283988952637</v>
      </c>
      <c r="H48">
        <v>6591.43994140625</v>
      </c>
    </row>
    <row r="49" spans="1:8" x14ac:dyDescent="0.3">
      <c r="A49" t="s">
        <v>139</v>
      </c>
      <c r="B49">
        <v>147.91615295410199</v>
      </c>
      <c r="C49">
        <v>100</v>
      </c>
      <c r="D49">
        <v>9600</v>
      </c>
      <c r="E49" t="s">
        <v>139</v>
      </c>
      <c r="F49">
        <v>200</v>
      </c>
      <c r="G49">
        <v>55.942470550537102</v>
      </c>
      <c r="H49">
        <v>6703.46337890625</v>
      </c>
    </row>
    <row r="50" spans="1:8" x14ac:dyDescent="0.3">
      <c r="A50" t="s">
        <v>140</v>
      </c>
      <c r="B50">
        <v>147.44076538085901</v>
      </c>
      <c r="C50">
        <v>100</v>
      </c>
      <c r="D50">
        <v>9800</v>
      </c>
      <c r="E50" t="s">
        <v>140</v>
      </c>
      <c r="F50">
        <v>200</v>
      </c>
      <c r="G50">
        <v>55.762569427490199</v>
      </c>
      <c r="H50">
        <v>6815.12255859375</v>
      </c>
    </row>
    <row r="51" spans="1:8" x14ac:dyDescent="0.3">
      <c r="A51" t="s">
        <v>141</v>
      </c>
      <c r="B51">
        <v>146.97598266601599</v>
      </c>
      <c r="C51">
        <v>100</v>
      </c>
      <c r="D51">
        <v>10000</v>
      </c>
      <c r="E51" t="s">
        <v>141</v>
      </c>
      <c r="F51">
        <v>200</v>
      </c>
      <c r="G51">
        <v>55.588401794433601</v>
      </c>
      <c r="H51">
        <v>6926.42919921875</v>
      </c>
    </row>
    <row r="52" spans="1:8" x14ac:dyDescent="0.3">
      <c r="A52" t="s">
        <v>142</v>
      </c>
      <c r="B52">
        <v>146.52111816406301</v>
      </c>
      <c r="C52">
        <v>100</v>
      </c>
      <c r="D52">
        <v>10200</v>
      </c>
      <c r="E52" t="s">
        <v>142</v>
      </c>
      <c r="F52">
        <v>200</v>
      </c>
      <c r="G52">
        <v>55.419692993164098</v>
      </c>
      <c r="H52">
        <v>7037.39404296875</v>
      </c>
    </row>
    <row r="53" spans="1:8" x14ac:dyDescent="0.3">
      <c r="A53" t="s">
        <v>143</v>
      </c>
      <c r="B53">
        <v>146.07601928710901</v>
      </c>
      <c r="C53">
        <v>100</v>
      </c>
      <c r="D53">
        <v>10400</v>
      </c>
      <c r="E53" t="s">
        <v>143</v>
      </c>
      <c r="F53">
        <v>200</v>
      </c>
      <c r="G53">
        <v>55.256233215332003</v>
      </c>
      <c r="H53">
        <v>7148.0283203125</v>
      </c>
    </row>
    <row r="54" spans="1:8" x14ac:dyDescent="0.3">
      <c r="A54" t="s">
        <v>144</v>
      </c>
      <c r="B54">
        <v>145.64065551757801</v>
      </c>
      <c r="C54">
        <v>100</v>
      </c>
      <c r="D54">
        <v>10600</v>
      </c>
      <c r="E54" t="s">
        <v>144</v>
      </c>
      <c r="F54">
        <v>200</v>
      </c>
      <c r="G54">
        <v>55.097808837890597</v>
      </c>
      <c r="H54">
        <v>7258.34228515625</v>
      </c>
    </row>
    <row r="55" spans="1:8" x14ac:dyDescent="0.3">
      <c r="A55" t="s">
        <v>145</v>
      </c>
      <c r="B55">
        <v>145.21507263183599</v>
      </c>
      <c r="C55">
        <v>100</v>
      </c>
      <c r="D55">
        <v>10800</v>
      </c>
      <c r="E55" t="s">
        <v>145</v>
      </c>
      <c r="F55">
        <v>200</v>
      </c>
      <c r="G55">
        <v>54.944293975830099</v>
      </c>
      <c r="H55">
        <v>7368.34521484375</v>
      </c>
    </row>
    <row r="56" spans="1:8" x14ac:dyDescent="0.3">
      <c r="A56" t="s">
        <v>146</v>
      </c>
      <c r="B56">
        <v>144.79801940918</v>
      </c>
      <c r="C56">
        <v>100</v>
      </c>
      <c r="D56">
        <v>11000</v>
      </c>
      <c r="E56" t="s">
        <v>146</v>
      </c>
      <c r="F56">
        <v>200</v>
      </c>
      <c r="G56">
        <v>54.795524597167997</v>
      </c>
      <c r="H56">
        <v>7478.046875</v>
      </c>
    </row>
    <row r="57" spans="1:8" x14ac:dyDescent="0.3">
      <c r="A57" t="s">
        <v>147</v>
      </c>
      <c r="B57">
        <v>144.38920593261699</v>
      </c>
      <c r="C57">
        <v>100</v>
      </c>
      <c r="D57">
        <v>11200</v>
      </c>
      <c r="E57" t="s">
        <v>147</v>
      </c>
      <c r="F57">
        <v>200</v>
      </c>
      <c r="G57">
        <v>54.651340484619098</v>
      </c>
      <c r="H57">
        <v>7587.45703125</v>
      </c>
    </row>
    <row r="58" spans="1:8" x14ac:dyDescent="0.3">
      <c r="A58" t="s">
        <v>148</v>
      </c>
      <c r="B58">
        <v>143.98831176757801</v>
      </c>
      <c r="C58">
        <v>100</v>
      </c>
      <c r="D58">
        <v>11400</v>
      </c>
      <c r="E58" t="s">
        <v>148</v>
      </c>
      <c r="F58">
        <v>200</v>
      </c>
      <c r="G58">
        <v>54.511562347412102</v>
      </c>
      <c r="H58">
        <v>7696.58447265625</v>
      </c>
    </row>
    <row r="59" spans="1:8" x14ac:dyDescent="0.3">
      <c r="A59" t="s">
        <v>149</v>
      </c>
      <c r="B59">
        <v>143.59481811523401</v>
      </c>
      <c r="C59">
        <v>100</v>
      </c>
      <c r="D59">
        <v>11600</v>
      </c>
      <c r="E59" t="s">
        <v>149</v>
      </c>
      <c r="F59">
        <v>200</v>
      </c>
      <c r="G59">
        <v>54.376003265380902</v>
      </c>
      <c r="H59">
        <v>7805.4375</v>
      </c>
    </row>
    <row r="60" spans="1:8" x14ac:dyDescent="0.3">
      <c r="A60" t="s">
        <v>150</v>
      </c>
      <c r="B60">
        <v>143.20895385742199</v>
      </c>
      <c r="C60">
        <v>100</v>
      </c>
      <c r="D60">
        <v>11800</v>
      </c>
      <c r="E60" t="s">
        <v>150</v>
      </c>
      <c r="F60">
        <v>200</v>
      </c>
      <c r="G60">
        <v>54.244499206542997</v>
      </c>
      <c r="H60">
        <v>7914.0244140625</v>
      </c>
    </row>
    <row r="61" spans="1:8" x14ac:dyDescent="0.3">
      <c r="A61" t="s">
        <v>151</v>
      </c>
      <c r="B61">
        <v>142.83067321777301</v>
      </c>
      <c r="C61">
        <v>100</v>
      </c>
      <c r="D61">
        <v>12000</v>
      </c>
      <c r="E61" t="s">
        <v>151</v>
      </c>
      <c r="F61">
        <v>200</v>
      </c>
      <c r="G61">
        <v>54.116912841796903</v>
      </c>
      <c r="H61">
        <v>8022.353515625</v>
      </c>
    </row>
    <row r="62" spans="1:8" x14ac:dyDescent="0.3">
      <c r="A62" t="s">
        <v>152</v>
      </c>
      <c r="B62">
        <v>142.45959472656301</v>
      </c>
      <c r="C62">
        <v>100</v>
      </c>
      <c r="D62">
        <v>12200</v>
      </c>
      <c r="E62" t="s">
        <v>152</v>
      </c>
      <c r="F62">
        <v>200</v>
      </c>
      <c r="G62">
        <v>53.9931030273438</v>
      </c>
      <c r="H62">
        <v>8130.431640625</v>
      </c>
    </row>
    <row r="63" spans="1:8" x14ac:dyDescent="0.3">
      <c r="A63" t="s">
        <v>153</v>
      </c>
      <c r="B63">
        <v>142.09587097168</v>
      </c>
      <c r="C63">
        <v>100</v>
      </c>
      <c r="D63">
        <v>12400</v>
      </c>
      <c r="E63" t="s">
        <v>153</v>
      </c>
      <c r="F63">
        <v>200</v>
      </c>
      <c r="G63">
        <v>53.872947692871101</v>
      </c>
      <c r="H63">
        <v>8238.267578125</v>
      </c>
    </row>
    <row r="64" spans="1:8" x14ac:dyDescent="0.3">
      <c r="A64" t="s">
        <v>154</v>
      </c>
      <c r="B64">
        <v>141.73941040039099</v>
      </c>
      <c r="C64">
        <v>100</v>
      </c>
      <c r="D64">
        <v>12600</v>
      </c>
      <c r="E64" t="s">
        <v>154</v>
      </c>
      <c r="F64">
        <v>200</v>
      </c>
      <c r="G64">
        <v>53.756332397460902</v>
      </c>
      <c r="H64">
        <v>8345.8671875</v>
      </c>
    </row>
    <row r="65" spans="1:8" x14ac:dyDescent="0.3">
      <c r="A65" t="s">
        <v>155</v>
      </c>
      <c r="B65">
        <v>141.38984680175801</v>
      </c>
      <c r="C65">
        <v>100</v>
      </c>
      <c r="D65">
        <v>12800</v>
      </c>
      <c r="E65" t="s">
        <v>155</v>
      </c>
      <c r="F65">
        <v>200</v>
      </c>
      <c r="G65">
        <v>53.643142700195298</v>
      </c>
      <c r="H65">
        <v>8453.2373046875</v>
      </c>
    </row>
    <row r="66" spans="1:8" x14ac:dyDescent="0.3">
      <c r="A66" t="s">
        <v>156</v>
      </c>
      <c r="B66">
        <v>141.04730224609401</v>
      </c>
      <c r="C66">
        <v>100</v>
      </c>
      <c r="D66">
        <v>13000</v>
      </c>
      <c r="E66" t="s">
        <v>156</v>
      </c>
      <c r="F66">
        <v>200</v>
      </c>
      <c r="G66">
        <v>53.533275604247997</v>
      </c>
      <c r="H66">
        <v>8560.3857421875</v>
      </c>
    </row>
    <row r="67" spans="1:8" x14ac:dyDescent="0.3">
      <c r="A67" t="s">
        <v>157</v>
      </c>
      <c r="B67">
        <v>140.71156311035199</v>
      </c>
      <c r="C67">
        <v>100</v>
      </c>
      <c r="D67">
        <v>13200</v>
      </c>
      <c r="E67" t="s">
        <v>157</v>
      </c>
      <c r="F67">
        <v>200</v>
      </c>
      <c r="G67">
        <v>53.426666259765597</v>
      </c>
      <c r="H67">
        <v>8667.318359375</v>
      </c>
    </row>
    <row r="68" spans="1:8" x14ac:dyDescent="0.3">
      <c r="A68" t="s">
        <v>158</v>
      </c>
      <c r="B68">
        <v>140.38218688964801</v>
      </c>
      <c r="C68">
        <v>100</v>
      </c>
      <c r="D68">
        <v>13400</v>
      </c>
      <c r="E68" t="s">
        <v>158</v>
      </c>
      <c r="F68">
        <v>200</v>
      </c>
      <c r="G68">
        <v>53.323200225830099</v>
      </c>
      <c r="H68">
        <v>8774.0419921875</v>
      </c>
    </row>
    <row r="69" spans="1:8" x14ac:dyDescent="0.3">
      <c r="A69" t="s">
        <v>159</v>
      </c>
      <c r="B69">
        <v>140.05917358398401</v>
      </c>
      <c r="C69">
        <v>100</v>
      </c>
      <c r="D69">
        <v>13600</v>
      </c>
      <c r="E69" t="s">
        <v>159</v>
      </c>
      <c r="F69">
        <v>200</v>
      </c>
      <c r="G69">
        <v>53.222801208496101</v>
      </c>
      <c r="H69">
        <v>8880.5625</v>
      </c>
    </row>
    <row r="70" spans="1:8" x14ac:dyDescent="0.3">
      <c r="A70" t="s">
        <v>160</v>
      </c>
      <c r="B70">
        <v>139.74227905273401</v>
      </c>
      <c r="C70">
        <v>100</v>
      </c>
      <c r="D70">
        <v>13800</v>
      </c>
      <c r="E70" t="s">
        <v>160</v>
      </c>
      <c r="F70">
        <v>200</v>
      </c>
      <c r="G70">
        <v>53.125316619873097</v>
      </c>
      <c r="H70">
        <v>8986.8857421875</v>
      </c>
    </row>
    <row r="71" spans="1:8" x14ac:dyDescent="0.3">
      <c r="A71" t="s">
        <v>161</v>
      </c>
      <c r="B71">
        <v>139.43118286132801</v>
      </c>
      <c r="C71">
        <v>100</v>
      </c>
      <c r="D71">
        <v>14000</v>
      </c>
      <c r="E71" t="s">
        <v>161</v>
      </c>
      <c r="F71">
        <v>200</v>
      </c>
      <c r="G71">
        <v>53.030670166015597</v>
      </c>
      <c r="H71">
        <v>9093.017578125</v>
      </c>
    </row>
    <row r="72" spans="1:8" x14ac:dyDescent="0.3">
      <c r="A72" t="s">
        <v>162</v>
      </c>
      <c r="B72">
        <v>139.125900268555</v>
      </c>
      <c r="C72">
        <v>100</v>
      </c>
      <c r="D72">
        <v>14200</v>
      </c>
      <c r="E72" t="s">
        <v>162</v>
      </c>
      <c r="F72">
        <v>200</v>
      </c>
      <c r="G72">
        <v>52.938800811767599</v>
      </c>
      <c r="H72">
        <v>9198.9638671875</v>
      </c>
    </row>
    <row r="73" spans="1:8" x14ac:dyDescent="0.3">
      <c r="A73" t="s">
        <v>163</v>
      </c>
      <c r="B73">
        <v>138.82621765136699</v>
      </c>
      <c r="C73">
        <v>100</v>
      </c>
      <c r="D73">
        <v>14400</v>
      </c>
      <c r="E73" t="s">
        <v>163</v>
      </c>
      <c r="F73">
        <v>200</v>
      </c>
      <c r="G73">
        <v>52.849578857421903</v>
      </c>
      <c r="H73">
        <v>9304.7294921875</v>
      </c>
    </row>
    <row r="74" spans="1:8" x14ac:dyDescent="0.3">
      <c r="A74" t="s">
        <v>164</v>
      </c>
      <c r="B74">
        <v>138.53173828125</v>
      </c>
      <c r="C74">
        <v>100</v>
      </c>
      <c r="D74">
        <v>14600</v>
      </c>
      <c r="E74" t="s">
        <v>164</v>
      </c>
      <c r="F74">
        <v>200</v>
      </c>
      <c r="G74">
        <v>52.7629203796387</v>
      </c>
      <c r="H74">
        <v>9410.3203125</v>
      </c>
    </row>
    <row r="75" spans="1:8" x14ac:dyDescent="0.3">
      <c r="A75" t="s">
        <v>165</v>
      </c>
      <c r="B75">
        <v>138.24261474609401</v>
      </c>
      <c r="C75">
        <v>100</v>
      </c>
      <c r="D75">
        <v>14800</v>
      </c>
      <c r="E75" t="s">
        <v>165</v>
      </c>
      <c r="F75">
        <v>200</v>
      </c>
      <c r="G75">
        <v>52.678752899169901</v>
      </c>
      <c r="H75">
        <v>9515.740234375</v>
      </c>
    </row>
    <row r="76" spans="1:8" x14ac:dyDescent="0.3">
      <c r="A76" t="s">
        <v>166</v>
      </c>
      <c r="B76">
        <v>137.95877075195301</v>
      </c>
      <c r="C76">
        <v>100</v>
      </c>
      <c r="D76">
        <v>15000</v>
      </c>
      <c r="E76" t="s">
        <v>166</v>
      </c>
      <c r="F76">
        <v>200</v>
      </c>
      <c r="G76">
        <v>52.596965789794901</v>
      </c>
      <c r="H76">
        <v>9620.9951171875</v>
      </c>
    </row>
    <row r="77" spans="1:8" x14ac:dyDescent="0.3">
      <c r="A77" t="s">
        <v>167</v>
      </c>
      <c r="B77">
        <v>137.67987060546901</v>
      </c>
      <c r="C77">
        <v>100</v>
      </c>
      <c r="D77">
        <v>15200</v>
      </c>
      <c r="E77" t="s">
        <v>167</v>
      </c>
      <c r="F77">
        <v>200</v>
      </c>
      <c r="G77">
        <v>52.517536163330099</v>
      </c>
      <c r="H77">
        <v>9726.08984375</v>
      </c>
    </row>
    <row r="78" spans="1:8" x14ac:dyDescent="0.3">
      <c r="A78" t="s">
        <v>168</v>
      </c>
      <c r="B78">
        <v>137.40602111816401</v>
      </c>
      <c r="C78">
        <v>100</v>
      </c>
      <c r="D78">
        <v>15400</v>
      </c>
      <c r="E78" t="s">
        <v>168</v>
      </c>
      <c r="F78">
        <v>200</v>
      </c>
      <c r="G78">
        <v>52.440334320068402</v>
      </c>
      <c r="H78">
        <v>9831.02734375</v>
      </c>
    </row>
    <row r="79" spans="1:8" x14ac:dyDescent="0.3">
      <c r="A79" t="s">
        <v>169</v>
      </c>
      <c r="B79">
        <v>137.13706970214801</v>
      </c>
      <c r="C79">
        <v>100</v>
      </c>
      <c r="D79">
        <v>15600</v>
      </c>
      <c r="E79" t="s">
        <v>169</v>
      </c>
      <c r="F79">
        <v>200</v>
      </c>
      <c r="G79">
        <v>52.365364074707003</v>
      </c>
      <c r="H79">
        <v>9935.814453125</v>
      </c>
    </row>
    <row r="80" spans="1:8" x14ac:dyDescent="0.3">
      <c r="A80" t="s">
        <v>170</v>
      </c>
      <c r="B80">
        <v>136.87278747558599</v>
      </c>
      <c r="C80">
        <v>100</v>
      </c>
      <c r="D80">
        <v>15800</v>
      </c>
      <c r="E80" t="s">
        <v>170</v>
      </c>
      <c r="F80">
        <v>200</v>
      </c>
      <c r="G80">
        <v>52.2924995422363</v>
      </c>
      <c r="H80">
        <v>10040.4541015625</v>
      </c>
    </row>
    <row r="81" spans="1:8" x14ac:dyDescent="0.3">
      <c r="A81" t="s">
        <v>171</v>
      </c>
      <c r="B81">
        <v>136.61326599121099</v>
      </c>
      <c r="C81">
        <v>100</v>
      </c>
      <c r="D81">
        <v>16000</v>
      </c>
      <c r="E81" t="s">
        <v>171</v>
      </c>
      <c r="F81">
        <v>200</v>
      </c>
      <c r="G81">
        <v>52.221733093261697</v>
      </c>
      <c r="H81">
        <v>10144.9501953125</v>
      </c>
    </row>
    <row r="82" spans="1:8" x14ac:dyDescent="0.3">
      <c r="A82" t="s">
        <v>172</v>
      </c>
      <c r="B82">
        <v>136.35826110839801</v>
      </c>
      <c r="C82">
        <v>100</v>
      </c>
      <c r="D82">
        <v>16200</v>
      </c>
      <c r="E82" t="s">
        <v>172</v>
      </c>
      <c r="F82">
        <v>200</v>
      </c>
      <c r="G82">
        <v>52.152969360351598</v>
      </c>
      <c r="H82">
        <v>10249.306640625</v>
      </c>
    </row>
    <row r="83" spans="1:8" x14ac:dyDescent="0.3">
      <c r="A83" t="s">
        <v>173</v>
      </c>
      <c r="B83">
        <v>136.10757446289099</v>
      </c>
      <c r="C83">
        <v>100</v>
      </c>
      <c r="D83">
        <v>16400</v>
      </c>
      <c r="E83" t="s">
        <v>173</v>
      </c>
      <c r="F83">
        <v>200</v>
      </c>
      <c r="G83">
        <v>52.086158752441399</v>
      </c>
      <c r="H83">
        <v>10353.529296875</v>
      </c>
    </row>
    <row r="84" spans="1:8" x14ac:dyDescent="0.3">
      <c r="A84" t="s">
        <v>174</v>
      </c>
      <c r="B84">
        <v>135.86138916015599</v>
      </c>
      <c r="C84">
        <v>100</v>
      </c>
      <c r="D84">
        <v>16600</v>
      </c>
      <c r="E84" t="s">
        <v>174</v>
      </c>
      <c r="F84">
        <v>200</v>
      </c>
      <c r="G84">
        <v>52.021274566650398</v>
      </c>
      <c r="H84">
        <v>10457.6201171875</v>
      </c>
    </row>
    <row r="85" spans="1:8" x14ac:dyDescent="0.3">
      <c r="A85" t="s">
        <v>175</v>
      </c>
      <c r="B85">
        <v>135.61965942382801</v>
      </c>
      <c r="C85">
        <v>100</v>
      </c>
      <c r="D85">
        <v>16800</v>
      </c>
      <c r="E85" t="s">
        <v>175</v>
      </c>
      <c r="F85">
        <v>200</v>
      </c>
      <c r="G85">
        <v>51.958221435546903</v>
      </c>
      <c r="H85">
        <v>10561.583984375</v>
      </c>
    </row>
    <row r="86" spans="1:8" x14ac:dyDescent="0.3">
      <c r="A86" t="s">
        <v>176</v>
      </c>
      <c r="B86">
        <v>135.38226318359401</v>
      </c>
      <c r="C86">
        <v>100</v>
      </c>
      <c r="D86">
        <v>17000</v>
      </c>
      <c r="E86" t="s">
        <v>176</v>
      </c>
      <c r="F86">
        <v>200</v>
      </c>
      <c r="G86">
        <v>51.896965026855497</v>
      </c>
      <c r="H86">
        <v>10665.4228515625</v>
      </c>
    </row>
    <row r="87" spans="1:8" x14ac:dyDescent="0.3">
      <c r="A87" t="s">
        <v>177</v>
      </c>
      <c r="B87">
        <v>135.14927673339801</v>
      </c>
      <c r="C87">
        <v>100</v>
      </c>
      <c r="D87">
        <v>17200</v>
      </c>
      <c r="E87" t="s">
        <v>177</v>
      </c>
      <c r="F87">
        <v>200</v>
      </c>
      <c r="G87">
        <v>51.837467193603501</v>
      </c>
      <c r="H87">
        <v>10769.142578125</v>
      </c>
    </row>
    <row r="88" spans="1:8" x14ac:dyDescent="0.3">
      <c r="A88" t="s">
        <v>178</v>
      </c>
      <c r="B88">
        <v>134.92056274414099</v>
      </c>
      <c r="C88">
        <v>100</v>
      </c>
      <c r="D88">
        <v>17400</v>
      </c>
      <c r="E88" t="s">
        <v>178</v>
      </c>
      <c r="F88">
        <v>200</v>
      </c>
      <c r="G88">
        <v>51.779670715332003</v>
      </c>
      <c r="H88">
        <v>10872.7451171875</v>
      </c>
    </row>
    <row r="89" spans="1:8" x14ac:dyDescent="0.3">
      <c r="A89" t="s">
        <v>179</v>
      </c>
      <c r="B89">
        <v>134.695724487305</v>
      </c>
      <c r="C89">
        <v>100</v>
      </c>
      <c r="D89">
        <v>17600</v>
      </c>
      <c r="E89" t="s">
        <v>179</v>
      </c>
      <c r="F89">
        <v>200</v>
      </c>
      <c r="G89">
        <v>51.7235298156738</v>
      </c>
      <c r="H89">
        <v>10976.2333984375</v>
      </c>
    </row>
    <row r="90" spans="1:8" x14ac:dyDescent="0.3">
      <c r="A90" t="s">
        <v>180</v>
      </c>
      <c r="B90">
        <v>134.47488403320301</v>
      </c>
      <c r="C90">
        <v>100</v>
      </c>
      <c r="D90">
        <v>17800</v>
      </c>
      <c r="E90" t="s">
        <v>180</v>
      </c>
      <c r="F90">
        <v>200</v>
      </c>
      <c r="G90">
        <v>51.668994903564503</v>
      </c>
      <c r="H90">
        <v>11079.6123046875</v>
      </c>
    </row>
    <row r="91" spans="1:8" x14ac:dyDescent="0.3">
      <c r="A91" t="s">
        <v>181</v>
      </c>
      <c r="B91">
        <v>134.25785827636699</v>
      </c>
      <c r="C91">
        <v>100</v>
      </c>
      <c r="D91">
        <v>18000</v>
      </c>
      <c r="E91" t="s">
        <v>181</v>
      </c>
      <c r="F91">
        <v>200</v>
      </c>
      <c r="G91">
        <v>51.616016387939503</v>
      </c>
      <c r="H91">
        <v>11182.8837890625</v>
      </c>
    </row>
    <row r="92" spans="1:8" x14ac:dyDescent="0.3">
      <c r="A92" t="s">
        <v>182</v>
      </c>
      <c r="B92">
        <v>134.04443359375</v>
      </c>
      <c r="C92">
        <v>100</v>
      </c>
      <c r="D92">
        <v>18200</v>
      </c>
      <c r="E92" t="s">
        <v>182</v>
      </c>
      <c r="F92">
        <v>200</v>
      </c>
      <c r="G92">
        <v>51.564548492431598</v>
      </c>
      <c r="H92">
        <v>11286.0517578125</v>
      </c>
    </row>
    <row r="93" spans="1:8" x14ac:dyDescent="0.3">
      <c r="A93" t="s">
        <v>183</v>
      </c>
      <c r="B93">
        <v>133.83477783203099</v>
      </c>
      <c r="C93">
        <v>100</v>
      </c>
      <c r="D93">
        <v>18400</v>
      </c>
      <c r="E93" t="s">
        <v>183</v>
      </c>
      <c r="F93">
        <v>200</v>
      </c>
      <c r="G93">
        <v>51.5145454406738</v>
      </c>
      <c r="H93">
        <v>11389.1181640625</v>
      </c>
    </row>
    <row r="94" spans="1:8" x14ac:dyDescent="0.3">
      <c r="A94" t="s">
        <v>184</v>
      </c>
      <c r="B94">
        <v>133.62875366210901</v>
      </c>
      <c r="C94">
        <v>100</v>
      </c>
      <c r="D94">
        <v>18600</v>
      </c>
      <c r="E94" t="s">
        <v>184</v>
      </c>
      <c r="F94">
        <v>200</v>
      </c>
      <c r="G94">
        <v>51.4659614562988</v>
      </c>
      <c r="H94">
        <v>11492.0859375</v>
      </c>
    </row>
    <row r="95" spans="1:8" x14ac:dyDescent="0.3">
      <c r="A95" t="s">
        <v>185</v>
      </c>
      <c r="B95">
        <v>133.42614746093801</v>
      </c>
      <c r="C95">
        <v>100</v>
      </c>
      <c r="D95">
        <v>18800</v>
      </c>
      <c r="E95" t="s">
        <v>185</v>
      </c>
      <c r="F95">
        <v>200</v>
      </c>
      <c r="G95">
        <v>51.418758392333999</v>
      </c>
      <c r="H95">
        <v>11594.958984375</v>
      </c>
    </row>
    <row r="96" spans="1:8" x14ac:dyDescent="0.3">
      <c r="A96" t="s">
        <v>186</v>
      </c>
      <c r="B96">
        <v>133.22711181640599</v>
      </c>
      <c r="C96">
        <v>100</v>
      </c>
      <c r="D96">
        <v>19000</v>
      </c>
      <c r="E96" t="s">
        <v>186</v>
      </c>
      <c r="F96">
        <v>200</v>
      </c>
      <c r="G96">
        <v>51.372894287109403</v>
      </c>
      <c r="H96">
        <v>11697.73828125</v>
      </c>
    </row>
    <row r="97" spans="1:8" x14ac:dyDescent="0.3">
      <c r="A97" t="s">
        <v>187</v>
      </c>
      <c r="B97">
        <v>133.03147888183599</v>
      </c>
      <c r="C97">
        <v>100</v>
      </c>
      <c r="D97">
        <v>19200</v>
      </c>
      <c r="E97" t="s">
        <v>187</v>
      </c>
      <c r="F97">
        <v>200</v>
      </c>
      <c r="G97">
        <v>51.328327178955099</v>
      </c>
      <c r="H97">
        <v>11800.4287109375</v>
      </c>
    </row>
    <row r="98" spans="1:8" x14ac:dyDescent="0.3">
      <c r="A98" t="s">
        <v>188</v>
      </c>
      <c r="B98">
        <v>132.83901977539099</v>
      </c>
      <c r="C98">
        <v>100</v>
      </c>
      <c r="D98">
        <v>19400</v>
      </c>
      <c r="E98" t="s">
        <v>188</v>
      </c>
      <c r="F98">
        <v>200</v>
      </c>
      <c r="G98">
        <v>51.285018920898402</v>
      </c>
      <c r="H98">
        <v>11903.03125</v>
      </c>
    </row>
    <row r="99" spans="1:8" x14ac:dyDescent="0.3">
      <c r="A99" t="s">
        <v>189</v>
      </c>
      <c r="B99">
        <v>132.64988708496099</v>
      </c>
      <c r="C99">
        <v>100</v>
      </c>
      <c r="D99">
        <v>19600</v>
      </c>
      <c r="E99" t="s">
        <v>189</v>
      </c>
      <c r="F99">
        <v>200</v>
      </c>
      <c r="G99">
        <v>51.242935180664098</v>
      </c>
      <c r="H99">
        <v>12005.5478515625</v>
      </c>
    </row>
    <row r="100" spans="1:8" x14ac:dyDescent="0.3">
      <c r="A100" t="s">
        <v>190</v>
      </c>
      <c r="B100">
        <v>132.46391296386699</v>
      </c>
      <c r="C100">
        <v>100</v>
      </c>
      <c r="D100">
        <v>19800</v>
      </c>
      <c r="E100" t="s">
        <v>190</v>
      </c>
      <c r="F100">
        <v>200</v>
      </c>
      <c r="G100">
        <v>51.202033996582003</v>
      </c>
      <c r="H100">
        <v>12107.982421875</v>
      </c>
    </row>
    <row r="101" spans="1:8" x14ac:dyDescent="0.3">
      <c r="A101" t="s">
        <v>191</v>
      </c>
      <c r="B101">
        <v>132.28094482421901</v>
      </c>
      <c r="C101">
        <v>100</v>
      </c>
      <c r="D101">
        <v>20000</v>
      </c>
      <c r="E101" t="s">
        <v>191</v>
      </c>
      <c r="F101">
        <v>200</v>
      </c>
      <c r="G101">
        <v>51.162281036377003</v>
      </c>
      <c r="H101">
        <v>12210.3369140625</v>
      </c>
    </row>
    <row r="102" spans="1:8" x14ac:dyDescent="0.3">
      <c r="A102" t="s">
        <v>192</v>
      </c>
      <c r="B102">
        <v>132.10116577148401</v>
      </c>
      <c r="C102">
        <v>100</v>
      </c>
      <c r="D102">
        <v>20200</v>
      </c>
      <c r="E102" t="s">
        <v>192</v>
      </c>
      <c r="F102">
        <v>200</v>
      </c>
      <c r="G102">
        <v>51.123645782470703</v>
      </c>
      <c r="H102">
        <v>12312.61328125</v>
      </c>
    </row>
    <row r="103" spans="1:8" x14ac:dyDescent="0.3">
      <c r="A103" t="s">
        <v>193</v>
      </c>
      <c r="B103">
        <v>131.92448425293</v>
      </c>
      <c r="C103">
        <v>100</v>
      </c>
      <c r="D103">
        <v>20400</v>
      </c>
      <c r="E103" t="s">
        <v>193</v>
      </c>
      <c r="F103">
        <v>200</v>
      </c>
      <c r="G103">
        <v>51.086093902587898</v>
      </c>
      <c r="H103">
        <v>12414.8134765625</v>
      </c>
    </row>
    <row r="104" spans="1:8" x14ac:dyDescent="0.3">
      <c r="A104" t="s">
        <v>194</v>
      </c>
      <c r="B104">
        <v>131.75070190429699</v>
      </c>
      <c r="C104">
        <v>100</v>
      </c>
      <c r="D104">
        <v>20600</v>
      </c>
      <c r="E104" t="s">
        <v>194</v>
      </c>
      <c r="F104">
        <v>200</v>
      </c>
      <c r="G104">
        <v>51.049594879150398</v>
      </c>
      <c r="H104">
        <v>12516.939453125</v>
      </c>
    </row>
    <row r="105" spans="1:8" x14ac:dyDescent="0.3">
      <c r="A105" t="s">
        <v>195</v>
      </c>
      <c r="B105">
        <v>131.58001708984401</v>
      </c>
      <c r="C105">
        <v>100</v>
      </c>
      <c r="D105">
        <v>20800</v>
      </c>
      <c r="E105" t="s">
        <v>195</v>
      </c>
      <c r="F105">
        <v>200</v>
      </c>
      <c r="G105">
        <v>51.014122009277301</v>
      </c>
      <c r="H105">
        <v>12618.994140625</v>
      </c>
    </row>
    <row r="106" spans="1:8" x14ac:dyDescent="0.3">
      <c r="A106" t="s">
        <v>196</v>
      </c>
      <c r="B106">
        <v>131.41226196289099</v>
      </c>
      <c r="C106">
        <v>100</v>
      </c>
      <c r="D106">
        <v>21000</v>
      </c>
      <c r="E106" t="s">
        <v>196</v>
      </c>
      <c r="F106">
        <v>200</v>
      </c>
      <c r="G106">
        <v>50.979640960693402</v>
      </c>
      <c r="H106">
        <v>12720.9794921875</v>
      </c>
    </row>
    <row r="107" spans="1:8" x14ac:dyDescent="0.3">
      <c r="A107" t="s">
        <v>197</v>
      </c>
      <c r="B107">
        <v>131.24725341796901</v>
      </c>
      <c r="C107">
        <v>100</v>
      </c>
      <c r="D107">
        <v>21200</v>
      </c>
      <c r="E107" t="s">
        <v>197</v>
      </c>
      <c r="F107">
        <v>200</v>
      </c>
      <c r="G107">
        <v>50.946128845214801</v>
      </c>
      <c r="H107">
        <v>12822.896484375</v>
      </c>
    </row>
    <row r="108" spans="1:8" x14ac:dyDescent="0.3">
      <c r="A108" t="s">
        <v>198</v>
      </c>
      <c r="B108">
        <v>131.08505249023401</v>
      </c>
      <c r="C108">
        <v>100</v>
      </c>
      <c r="D108">
        <v>21400</v>
      </c>
      <c r="E108" t="s">
        <v>198</v>
      </c>
      <c r="F108">
        <v>200</v>
      </c>
      <c r="G108">
        <v>50.913566589355497</v>
      </c>
      <c r="H108">
        <v>12924.748046875</v>
      </c>
    </row>
    <row r="109" spans="1:8" x14ac:dyDescent="0.3">
      <c r="A109" t="s">
        <v>199</v>
      </c>
      <c r="B109">
        <v>130.92565917968801</v>
      </c>
      <c r="C109">
        <v>100</v>
      </c>
      <c r="D109">
        <v>21600</v>
      </c>
      <c r="E109" t="s">
        <v>199</v>
      </c>
      <c r="F109">
        <v>200</v>
      </c>
      <c r="G109">
        <v>50.881912231445298</v>
      </c>
      <c r="H109">
        <v>13026.53515625</v>
      </c>
    </row>
    <row r="110" spans="1:8" x14ac:dyDescent="0.3">
      <c r="A110" t="s">
        <v>200</v>
      </c>
      <c r="B110">
        <v>130.76889038085901</v>
      </c>
      <c r="C110">
        <v>100</v>
      </c>
      <c r="D110">
        <v>21800</v>
      </c>
      <c r="E110" t="s">
        <v>200</v>
      </c>
      <c r="F110">
        <v>200</v>
      </c>
      <c r="G110">
        <v>50.851146697998097</v>
      </c>
      <c r="H110">
        <v>13128.2607421875</v>
      </c>
    </row>
    <row r="111" spans="1:8" x14ac:dyDescent="0.3">
      <c r="A111" t="s">
        <v>201</v>
      </c>
      <c r="B111">
        <v>130.61460876464801</v>
      </c>
      <c r="C111">
        <v>100</v>
      </c>
      <c r="D111">
        <v>22000</v>
      </c>
      <c r="E111" t="s">
        <v>201</v>
      </c>
      <c r="F111">
        <v>200</v>
      </c>
      <c r="G111">
        <v>50.821243286132798</v>
      </c>
      <c r="H111">
        <v>13229.9248046875</v>
      </c>
    </row>
    <row r="112" spans="1:8" x14ac:dyDescent="0.3">
      <c r="A112" t="s">
        <v>202</v>
      </c>
      <c r="B112">
        <v>130.46299743652301</v>
      </c>
      <c r="C112">
        <v>100</v>
      </c>
      <c r="D112">
        <v>22200</v>
      </c>
      <c r="E112" t="s">
        <v>202</v>
      </c>
      <c r="F112">
        <v>200</v>
      </c>
      <c r="G112">
        <v>50.7921752929687</v>
      </c>
      <c r="H112">
        <v>13331.53125</v>
      </c>
    </row>
    <row r="113" spans="1:8" x14ac:dyDescent="0.3">
      <c r="A113" t="s">
        <v>203</v>
      </c>
      <c r="B113">
        <v>130.31387329101599</v>
      </c>
      <c r="C113">
        <v>100</v>
      </c>
      <c r="D113">
        <v>22400</v>
      </c>
      <c r="E113" t="s">
        <v>203</v>
      </c>
      <c r="F113">
        <v>200</v>
      </c>
      <c r="G113">
        <v>50.763923645019503</v>
      </c>
      <c r="H113">
        <v>13433.080078125</v>
      </c>
    </row>
    <row r="114" spans="1:8" x14ac:dyDescent="0.3">
      <c r="A114" t="s">
        <v>204</v>
      </c>
      <c r="B114">
        <v>130.16714477539099</v>
      </c>
      <c r="C114">
        <v>100</v>
      </c>
      <c r="D114">
        <v>22600</v>
      </c>
      <c r="E114" t="s">
        <v>204</v>
      </c>
      <c r="F114">
        <v>200</v>
      </c>
      <c r="G114">
        <v>50.736457824707003</v>
      </c>
      <c r="H114">
        <v>13534.5732421875</v>
      </c>
    </row>
    <row r="115" spans="1:8" x14ac:dyDescent="0.3">
      <c r="A115" t="s">
        <v>205</v>
      </c>
      <c r="B115">
        <v>130.02296447753901</v>
      </c>
      <c r="C115">
        <v>100</v>
      </c>
      <c r="D115">
        <v>22800</v>
      </c>
      <c r="E115" t="s">
        <v>205</v>
      </c>
      <c r="F115">
        <v>200</v>
      </c>
      <c r="G115">
        <v>50.709758758544901</v>
      </c>
      <c r="H115">
        <v>13636.0126953125</v>
      </c>
    </row>
    <row r="116" spans="1:8" x14ac:dyDescent="0.3">
      <c r="A116" t="s">
        <v>206</v>
      </c>
      <c r="B116">
        <v>129.88121032714801</v>
      </c>
      <c r="C116">
        <v>100</v>
      </c>
      <c r="D116">
        <v>23000</v>
      </c>
      <c r="E116" t="s">
        <v>206</v>
      </c>
      <c r="F116">
        <v>200</v>
      </c>
      <c r="G116">
        <v>50.683807373046903</v>
      </c>
      <c r="H116">
        <v>13737.400390625</v>
      </c>
    </row>
    <row r="117" spans="1:8" x14ac:dyDescent="0.3">
      <c r="A117" t="s">
        <v>207</v>
      </c>
      <c r="B117">
        <v>129.74176025390599</v>
      </c>
      <c r="C117">
        <v>100</v>
      </c>
      <c r="D117">
        <v>23200</v>
      </c>
      <c r="E117" t="s">
        <v>207</v>
      </c>
      <c r="F117">
        <v>200</v>
      </c>
      <c r="G117">
        <v>50.658576965332003</v>
      </c>
      <c r="H117">
        <v>13838.736328125</v>
      </c>
    </row>
    <row r="118" spans="1:8" x14ac:dyDescent="0.3">
      <c r="A118" t="s">
        <v>208</v>
      </c>
      <c r="B118">
        <v>129.604736328125</v>
      </c>
      <c r="C118">
        <v>100</v>
      </c>
      <c r="D118">
        <v>23400</v>
      </c>
      <c r="E118" t="s">
        <v>208</v>
      </c>
      <c r="F118">
        <v>200</v>
      </c>
      <c r="G118">
        <v>50.6340522766113</v>
      </c>
      <c r="H118">
        <v>13940.0224609375</v>
      </c>
    </row>
    <row r="119" spans="1:8" x14ac:dyDescent="0.3">
      <c r="A119" t="s">
        <v>209</v>
      </c>
      <c r="B119">
        <v>129.47001647949199</v>
      </c>
      <c r="C119">
        <v>100</v>
      </c>
      <c r="D119">
        <v>23600</v>
      </c>
      <c r="E119" t="s">
        <v>209</v>
      </c>
      <c r="F119">
        <v>200</v>
      </c>
      <c r="G119">
        <v>50.610218048095703</v>
      </c>
      <c r="H119">
        <v>14041.2607421875</v>
      </c>
    </row>
    <row r="120" spans="1:8" x14ac:dyDescent="0.3">
      <c r="A120" t="s">
        <v>210</v>
      </c>
      <c r="B120">
        <v>129.33746337890599</v>
      </c>
      <c r="C120">
        <v>100</v>
      </c>
      <c r="D120">
        <v>23800</v>
      </c>
      <c r="E120" t="s">
        <v>210</v>
      </c>
      <c r="F120">
        <v>200</v>
      </c>
      <c r="G120">
        <v>50.587039947509801</v>
      </c>
      <c r="H120">
        <v>14142.4521484375</v>
      </c>
    </row>
    <row r="121" spans="1:8" x14ac:dyDescent="0.3">
      <c r="A121" t="s">
        <v>211</v>
      </c>
      <c r="B121">
        <v>129.20718383789099</v>
      </c>
      <c r="C121">
        <v>100</v>
      </c>
      <c r="D121">
        <v>24000</v>
      </c>
      <c r="E121" t="s">
        <v>211</v>
      </c>
      <c r="F121">
        <v>200</v>
      </c>
      <c r="G121">
        <v>50.564502716064503</v>
      </c>
      <c r="H121">
        <v>14243.59765625</v>
      </c>
    </row>
    <row r="122" spans="1:8" x14ac:dyDescent="0.3">
      <c r="A122" t="s">
        <v>212</v>
      </c>
      <c r="B122">
        <v>129.07904052734401</v>
      </c>
      <c r="C122">
        <v>100</v>
      </c>
      <c r="D122">
        <v>24200</v>
      </c>
      <c r="E122" t="s">
        <v>212</v>
      </c>
      <c r="F122">
        <v>200</v>
      </c>
      <c r="G122">
        <v>50.5426025390625</v>
      </c>
      <c r="H122">
        <v>14344.69921875</v>
      </c>
    </row>
    <row r="123" spans="1:8" x14ac:dyDescent="0.3">
      <c r="A123" t="s">
        <v>213</v>
      </c>
      <c r="B123">
        <v>128.95291137695301</v>
      </c>
      <c r="C123">
        <v>100</v>
      </c>
      <c r="D123">
        <v>24400</v>
      </c>
      <c r="E123" t="s">
        <v>213</v>
      </c>
      <c r="F123">
        <v>200</v>
      </c>
      <c r="G123">
        <v>50.521305084228501</v>
      </c>
      <c r="H123">
        <v>14445.7578125</v>
      </c>
    </row>
    <row r="124" spans="1:8" x14ac:dyDescent="0.3">
      <c r="A124" t="s">
        <v>214</v>
      </c>
      <c r="B124">
        <v>128.828857421875</v>
      </c>
      <c r="C124">
        <v>100</v>
      </c>
      <c r="D124">
        <v>24600</v>
      </c>
      <c r="E124" t="s">
        <v>214</v>
      </c>
      <c r="F124">
        <v>200</v>
      </c>
      <c r="G124">
        <v>50.500598907470703</v>
      </c>
      <c r="H124">
        <v>14546.7744140625</v>
      </c>
    </row>
    <row r="125" spans="1:8" x14ac:dyDescent="0.3">
      <c r="A125" t="s">
        <v>215</v>
      </c>
      <c r="B125">
        <v>128.70687866210901</v>
      </c>
      <c r="C125">
        <v>100</v>
      </c>
      <c r="D125">
        <v>24800</v>
      </c>
      <c r="E125" t="s">
        <v>215</v>
      </c>
      <c r="F125">
        <v>200</v>
      </c>
      <c r="G125">
        <v>50.48046875</v>
      </c>
      <c r="H125">
        <v>14647.75</v>
      </c>
    </row>
    <row r="126" spans="1:8" x14ac:dyDescent="0.3">
      <c r="A126" t="s">
        <v>216</v>
      </c>
      <c r="B126">
        <v>128.58686828613301</v>
      </c>
      <c r="C126">
        <v>100</v>
      </c>
      <c r="D126">
        <v>25000</v>
      </c>
      <c r="E126" t="s">
        <v>216</v>
      </c>
      <c r="F126">
        <v>200</v>
      </c>
      <c r="G126">
        <v>50.460899353027301</v>
      </c>
      <c r="H126">
        <v>14748.6865234375</v>
      </c>
    </row>
    <row r="127" spans="1:8" x14ac:dyDescent="0.3">
      <c r="A127" t="s">
        <v>217</v>
      </c>
      <c r="B127">
        <v>128.46871948242199</v>
      </c>
      <c r="C127">
        <v>100</v>
      </c>
      <c r="D127">
        <v>25200</v>
      </c>
      <c r="E127" t="s">
        <v>217</v>
      </c>
      <c r="F127">
        <v>200</v>
      </c>
      <c r="G127">
        <v>50.441864013671903</v>
      </c>
      <c r="H127">
        <v>14849.5849609375</v>
      </c>
    </row>
    <row r="128" spans="1:8" x14ac:dyDescent="0.3">
      <c r="A128" t="s">
        <v>218</v>
      </c>
      <c r="B128">
        <v>128.352615356445</v>
      </c>
      <c r="C128">
        <v>100</v>
      </c>
      <c r="D128">
        <v>25400</v>
      </c>
      <c r="E128" t="s">
        <v>218</v>
      </c>
      <c r="F128">
        <v>200</v>
      </c>
      <c r="G128">
        <v>50.423351287841797</v>
      </c>
      <c r="H128">
        <v>14950.4453125</v>
      </c>
    </row>
    <row r="129" spans="1:8" x14ac:dyDescent="0.3">
      <c r="A129" t="s">
        <v>219</v>
      </c>
      <c r="B129">
        <v>128.23837280273401</v>
      </c>
      <c r="C129">
        <v>100</v>
      </c>
      <c r="D129">
        <v>25600</v>
      </c>
      <c r="E129" t="s">
        <v>219</v>
      </c>
      <c r="F129">
        <v>200</v>
      </c>
      <c r="G129">
        <v>50.405353546142599</v>
      </c>
      <c r="H129">
        <v>15051.26953125</v>
      </c>
    </row>
    <row r="130" spans="1:8" x14ac:dyDescent="0.3">
      <c r="A130" t="s">
        <v>220</v>
      </c>
      <c r="B130">
        <v>128.12591552734401</v>
      </c>
      <c r="C130">
        <v>100</v>
      </c>
      <c r="D130">
        <v>25800</v>
      </c>
      <c r="E130" t="s">
        <v>220</v>
      </c>
      <c r="F130">
        <v>200</v>
      </c>
      <c r="G130">
        <v>50.387859344482401</v>
      </c>
      <c r="H130">
        <v>15152.0576171875</v>
      </c>
    </row>
    <row r="131" spans="1:8" x14ac:dyDescent="0.3">
      <c r="A131" t="s">
        <v>221</v>
      </c>
      <c r="B131">
        <v>128.015380859375</v>
      </c>
      <c r="C131">
        <v>100</v>
      </c>
      <c r="D131">
        <v>26000</v>
      </c>
      <c r="E131" t="s">
        <v>221</v>
      </c>
      <c r="F131">
        <v>200</v>
      </c>
      <c r="G131">
        <v>50.370841979980497</v>
      </c>
      <c r="H131">
        <v>15252.8125</v>
      </c>
    </row>
    <row r="132" spans="1:8" x14ac:dyDescent="0.3">
      <c r="A132" t="s">
        <v>222</v>
      </c>
      <c r="B132">
        <v>127.906623840332</v>
      </c>
      <c r="C132">
        <v>100</v>
      </c>
      <c r="D132">
        <v>26200</v>
      </c>
      <c r="E132" t="s">
        <v>222</v>
      </c>
      <c r="F132">
        <v>200</v>
      </c>
      <c r="G132">
        <v>50.354290008544901</v>
      </c>
      <c r="H132">
        <v>15353.533203125</v>
      </c>
    </row>
    <row r="133" spans="1:8" x14ac:dyDescent="0.3">
      <c r="A133" t="s">
        <v>223</v>
      </c>
      <c r="B133">
        <v>127.79955291748099</v>
      </c>
      <c r="C133">
        <v>100</v>
      </c>
      <c r="D133">
        <v>26400</v>
      </c>
      <c r="E133" t="s">
        <v>223</v>
      </c>
      <c r="F133">
        <v>200</v>
      </c>
      <c r="G133">
        <v>50.3381958007813</v>
      </c>
      <c r="H133">
        <v>15454.2216796875</v>
      </c>
    </row>
    <row r="134" spans="1:8" x14ac:dyDescent="0.3">
      <c r="A134" t="s">
        <v>224</v>
      </c>
      <c r="B134">
        <v>127.694290161133</v>
      </c>
      <c r="C134">
        <v>100</v>
      </c>
      <c r="D134">
        <v>26600</v>
      </c>
      <c r="E134" t="s">
        <v>224</v>
      </c>
      <c r="F134">
        <v>200</v>
      </c>
      <c r="G134">
        <v>50.322547912597699</v>
      </c>
      <c r="H134">
        <v>15554.87890625</v>
      </c>
    </row>
    <row r="135" spans="1:8" x14ac:dyDescent="0.3">
      <c r="A135" t="s">
        <v>225</v>
      </c>
      <c r="B135">
        <v>127.590713500977</v>
      </c>
      <c r="C135">
        <v>100</v>
      </c>
      <c r="D135">
        <v>26800</v>
      </c>
      <c r="E135" t="s">
        <v>225</v>
      </c>
      <c r="F135">
        <v>200</v>
      </c>
      <c r="G135">
        <v>50.307323455810597</v>
      </c>
      <c r="H135">
        <v>15655.5048828125</v>
      </c>
    </row>
    <row r="136" spans="1:8" x14ac:dyDescent="0.3">
      <c r="A136" t="s">
        <v>226</v>
      </c>
      <c r="B136">
        <v>127.488731384277</v>
      </c>
      <c r="C136">
        <v>100</v>
      </c>
      <c r="D136">
        <v>27000</v>
      </c>
      <c r="E136" t="s">
        <v>226</v>
      </c>
      <c r="F136">
        <v>200</v>
      </c>
      <c r="G136">
        <v>50.292514801025398</v>
      </c>
      <c r="H136">
        <v>15756.1005859375</v>
      </c>
    </row>
    <row r="137" spans="1:8" x14ac:dyDescent="0.3">
      <c r="A137" t="s">
        <v>227</v>
      </c>
      <c r="B137">
        <v>127.388481140137</v>
      </c>
      <c r="C137">
        <v>100</v>
      </c>
      <c r="D137">
        <v>27200</v>
      </c>
      <c r="E137" t="s">
        <v>227</v>
      </c>
      <c r="F137">
        <v>200</v>
      </c>
      <c r="G137">
        <v>50.278110504150398</v>
      </c>
      <c r="H137">
        <v>15856.66796875</v>
      </c>
    </row>
    <row r="138" spans="1:8" x14ac:dyDescent="0.3">
      <c r="A138" t="s">
        <v>228</v>
      </c>
      <c r="B138">
        <v>127.289840698242</v>
      </c>
      <c r="C138">
        <v>100</v>
      </c>
      <c r="D138">
        <v>27400</v>
      </c>
      <c r="E138" t="s">
        <v>228</v>
      </c>
      <c r="F138">
        <v>200</v>
      </c>
      <c r="G138">
        <v>50.2640991210938</v>
      </c>
      <c r="H138">
        <v>15957.2060546875</v>
      </c>
    </row>
    <row r="139" spans="1:8" x14ac:dyDescent="0.3">
      <c r="A139" t="s">
        <v>229</v>
      </c>
      <c r="B139">
        <v>127.192733764648</v>
      </c>
      <c r="C139">
        <v>100</v>
      </c>
      <c r="D139">
        <v>27600</v>
      </c>
      <c r="E139" t="s">
        <v>229</v>
      </c>
      <c r="F139">
        <v>200</v>
      </c>
      <c r="G139">
        <v>50.2504692077637</v>
      </c>
      <c r="H139">
        <v>16057.716796875</v>
      </c>
    </row>
    <row r="140" spans="1:8" x14ac:dyDescent="0.3">
      <c r="A140" t="s">
        <v>230</v>
      </c>
      <c r="B140">
        <v>127.097282409668</v>
      </c>
      <c r="C140">
        <v>100</v>
      </c>
      <c r="D140">
        <v>27800</v>
      </c>
      <c r="E140" t="s">
        <v>230</v>
      </c>
      <c r="F140">
        <v>200</v>
      </c>
      <c r="G140">
        <v>50.237216949462898</v>
      </c>
      <c r="H140">
        <v>16158.201171875</v>
      </c>
    </row>
    <row r="141" spans="1:8" x14ac:dyDescent="0.3">
      <c r="A141" t="s">
        <v>231</v>
      </c>
      <c r="B141">
        <v>127.00339508056599</v>
      </c>
      <c r="C141">
        <v>100</v>
      </c>
      <c r="D141">
        <v>28000</v>
      </c>
      <c r="E141" t="s">
        <v>231</v>
      </c>
      <c r="F141">
        <v>200</v>
      </c>
      <c r="G141">
        <v>50.224323272705099</v>
      </c>
      <c r="H141">
        <v>16258.66015625</v>
      </c>
    </row>
    <row r="142" spans="1:8" x14ac:dyDescent="0.3">
      <c r="A142" t="s">
        <v>232</v>
      </c>
      <c r="B142">
        <v>126.91094970703099</v>
      </c>
      <c r="C142">
        <v>100</v>
      </c>
      <c r="D142">
        <v>28200</v>
      </c>
      <c r="E142" t="s">
        <v>232</v>
      </c>
      <c r="F142">
        <v>200</v>
      </c>
      <c r="G142">
        <v>50.211780548095703</v>
      </c>
      <c r="H142">
        <v>16359.0927734375</v>
      </c>
    </row>
    <row r="143" spans="1:8" x14ac:dyDescent="0.3">
      <c r="A143" t="s">
        <v>233</v>
      </c>
      <c r="B143">
        <v>126.82009124755901</v>
      </c>
      <c r="C143">
        <v>100</v>
      </c>
      <c r="D143">
        <v>28400</v>
      </c>
      <c r="E143" t="s">
        <v>233</v>
      </c>
      <c r="F143">
        <v>200</v>
      </c>
      <c r="G143">
        <v>50.199573516845703</v>
      </c>
      <c r="H143">
        <v>16459.501953125</v>
      </c>
    </row>
    <row r="144" spans="1:8" x14ac:dyDescent="0.3">
      <c r="A144" t="s">
        <v>234</v>
      </c>
      <c r="B144">
        <v>126.730667114258</v>
      </c>
      <c r="C144">
        <v>100</v>
      </c>
      <c r="D144">
        <v>28600</v>
      </c>
      <c r="E144" t="s">
        <v>234</v>
      </c>
      <c r="F144">
        <v>200</v>
      </c>
      <c r="G144">
        <v>50.187705993652301</v>
      </c>
      <c r="H144">
        <v>16559.884765625</v>
      </c>
    </row>
    <row r="145" spans="1:8" x14ac:dyDescent="0.3">
      <c r="A145" t="s">
        <v>235</v>
      </c>
      <c r="B145">
        <v>126.64272308349599</v>
      </c>
      <c r="C145">
        <v>100</v>
      </c>
      <c r="D145">
        <v>28800</v>
      </c>
      <c r="E145" t="s">
        <v>235</v>
      </c>
      <c r="F145">
        <v>200</v>
      </c>
      <c r="G145">
        <v>50.176155090332003</v>
      </c>
      <c r="H145">
        <v>16660.24609375</v>
      </c>
    </row>
    <row r="146" spans="1:8" x14ac:dyDescent="0.3">
      <c r="A146" t="s">
        <v>236</v>
      </c>
      <c r="B146">
        <v>126.556121826172</v>
      </c>
      <c r="C146">
        <v>100</v>
      </c>
      <c r="D146">
        <v>29000</v>
      </c>
      <c r="E146" t="s">
        <v>236</v>
      </c>
      <c r="F146">
        <v>200</v>
      </c>
      <c r="G146">
        <v>50.1649169921875</v>
      </c>
      <c r="H146">
        <v>16760.583984375</v>
      </c>
    </row>
    <row r="147" spans="1:8" x14ac:dyDescent="0.3">
      <c r="A147" t="s">
        <v>237</v>
      </c>
      <c r="B147">
        <v>126.47100830078099</v>
      </c>
      <c r="C147">
        <v>100</v>
      </c>
      <c r="D147">
        <v>29200</v>
      </c>
      <c r="E147" t="s">
        <v>237</v>
      </c>
      <c r="F147">
        <v>200</v>
      </c>
      <c r="G147">
        <v>50.153976440429702</v>
      </c>
      <c r="H147">
        <v>16860.900390625</v>
      </c>
    </row>
    <row r="148" spans="1:8" x14ac:dyDescent="0.3">
      <c r="A148" t="s">
        <v>238</v>
      </c>
      <c r="B148">
        <v>126.387214660645</v>
      </c>
      <c r="C148">
        <v>100</v>
      </c>
      <c r="D148">
        <v>29400</v>
      </c>
      <c r="E148" t="s">
        <v>238</v>
      </c>
      <c r="F148">
        <v>200</v>
      </c>
      <c r="G148">
        <v>50.143333435058601</v>
      </c>
      <c r="H148">
        <v>16961.1953125</v>
      </c>
    </row>
    <row r="149" spans="1:8" x14ac:dyDescent="0.3">
      <c r="A149" t="s">
        <v>239</v>
      </c>
      <c r="B149">
        <v>126.304695129395</v>
      </c>
      <c r="C149">
        <v>100</v>
      </c>
      <c r="D149">
        <v>29600</v>
      </c>
      <c r="E149" t="s">
        <v>239</v>
      </c>
      <c r="F149">
        <v>200</v>
      </c>
      <c r="G149">
        <v>50.132976531982401</v>
      </c>
      <c r="H149">
        <v>17061.46875</v>
      </c>
    </row>
    <row r="150" spans="1:8" x14ac:dyDescent="0.3">
      <c r="A150" t="s">
        <v>240</v>
      </c>
      <c r="B150">
        <v>126.22357177734401</v>
      </c>
      <c r="C150">
        <v>100</v>
      </c>
      <c r="D150">
        <v>29800</v>
      </c>
      <c r="E150" t="s">
        <v>240</v>
      </c>
      <c r="F150">
        <v>200</v>
      </c>
      <c r="G150">
        <v>50.122898101806598</v>
      </c>
      <c r="H150">
        <v>17161.72265625</v>
      </c>
    </row>
    <row r="151" spans="1:8" x14ac:dyDescent="0.3">
      <c r="A151" t="s">
        <v>241</v>
      </c>
      <c r="B151">
        <v>126.14370727539099</v>
      </c>
      <c r="C151">
        <v>100</v>
      </c>
      <c r="D151">
        <v>30000</v>
      </c>
      <c r="E151" t="s">
        <v>241</v>
      </c>
      <c r="F151">
        <v>200</v>
      </c>
      <c r="G151">
        <v>50.113086700439503</v>
      </c>
      <c r="H151">
        <v>17261.955078125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Зависимость дебитов от фазовых</vt:lpstr>
      <vt:lpstr>Eclipse 20-20-10</vt:lpstr>
      <vt:lpstr>Eclipse 60-60-10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Sevrn</dc:creator>
  <cp:lastModifiedBy>Sevrn</cp:lastModifiedBy>
  <dcterms:created xsi:type="dcterms:W3CDTF">2021-03-19T10:49:49Z</dcterms:created>
  <dcterms:modified xsi:type="dcterms:W3CDTF">2021-04-08T16:46:20Z</dcterms:modified>
</cp:coreProperties>
</file>