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7995" activeTab="1"/>
  </bookViews>
  <sheets>
    <sheet name="Latihan Sel" sheetId="1" r:id="rId1"/>
    <sheet name="Latihan Fungs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2" l="1"/>
  <c r="K14" i="2" s="1"/>
  <c r="C9" i="1"/>
  <c r="C10" i="1"/>
  <c r="C11" i="1"/>
  <c r="C12" i="1"/>
  <c r="C13" i="1"/>
  <c r="C14" i="1"/>
  <c r="C15" i="1"/>
  <c r="C16" i="1"/>
  <c r="C17" i="1"/>
  <c r="C18" i="1"/>
  <c r="D8" i="1"/>
  <c r="E8" i="1"/>
  <c r="F8" i="1"/>
  <c r="G8" i="1"/>
  <c r="H8" i="1"/>
  <c r="C8" i="1"/>
  <c r="G25" i="2"/>
  <c r="G24" i="2"/>
  <c r="G23" i="2"/>
  <c r="G14" i="2"/>
  <c r="G15" i="2"/>
  <c r="G16" i="2"/>
  <c r="G17" i="2"/>
  <c r="G18" i="2"/>
  <c r="G19" i="2"/>
  <c r="G20" i="2"/>
  <c r="G21" i="2"/>
  <c r="G22" i="2"/>
  <c r="G13" i="2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K13" i="2" l="1"/>
  <c r="I13" i="2"/>
  <c r="I21" i="2"/>
  <c r="I19" i="2"/>
  <c r="I17" i="2"/>
  <c r="I15" i="2"/>
  <c r="J13" i="2"/>
  <c r="J21" i="2"/>
  <c r="J19" i="2"/>
  <c r="J17" i="2"/>
  <c r="J15" i="2"/>
  <c r="K21" i="2"/>
  <c r="K19" i="2"/>
  <c r="K17" i="2"/>
  <c r="K15" i="2"/>
  <c r="I22" i="2"/>
  <c r="I20" i="2"/>
  <c r="I18" i="2"/>
  <c r="I16" i="2"/>
  <c r="I14" i="2"/>
  <c r="J22" i="2"/>
  <c r="J20" i="2"/>
  <c r="J18" i="2"/>
  <c r="J16" i="2"/>
  <c r="J14" i="2"/>
  <c r="K22" i="2"/>
  <c r="K20" i="2"/>
  <c r="K18" i="2"/>
  <c r="K16" i="2"/>
  <c r="I23" i="2" l="1"/>
  <c r="I25" i="2" s="1"/>
  <c r="I24" i="2" l="1"/>
</calcChain>
</file>

<file path=xl/sharedStrings.xml><?xml version="1.0" encoding="utf-8"?>
<sst xmlns="http://schemas.openxmlformats.org/spreadsheetml/2006/main" count="53" uniqueCount="53">
  <si>
    <t>DAFTAR ANGSURAN (PER-BULAN)</t>
  </si>
  <si>
    <t>KREDIT MOTOR</t>
  </si>
  <si>
    <t>POKOK PINJAMAN</t>
  </si>
  <si>
    <t>JANGKA WAKTU</t>
  </si>
  <si>
    <t>BUNGA/BULAN (FLAT)</t>
  </si>
  <si>
    <t>DAFTAR PENILAIAN KARYAWAN</t>
  </si>
  <si>
    <t>PT. PERMATA HATI SEJIWA</t>
  </si>
  <si>
    <t>Periode  : September 2016</t>
  </si>
  <si>
    <t>Komponen Penilaian</t>
  </si>
  <si>
    <t>Kehadiran</t>
  </si>
  <si>
    <t>Tanggung Jawab</t>
  </si>
  <si>
    <t>Kepemimpinan</t>
  </si>
  <si>
    <t>Data Karyawan Divisi Keuangan</t>
  </si>
  <si>
    <t>No</t>
  </si>
  <si>
    <t>NIK</t>
  </si>
  <si>
    <t>NAMA</t>
  </si>
  <si>
    <t>PENILAIAN</t>
  </si>
  <si>
    <t>NILAI HASIL</t>
  </si>
  <si>
    <t>TANGGAL MASUK</t>
  </si>
  <si>
    <t>LAMA KERJA</t>
  </si>
  <si>
    <t>KEHADIRAN</t>
  </si>
  <si>
    <t>TANGGUNG JAWAB</t>
  </si>
  <si>
    <t>KEPEMIMPINAN</t>
  </si>
  <si>
    <t>TAHUN</t>
  </si>
  <si>
    <t>BULAN</t>
  </si>
  <si>
    <t>HARI</t>
  </si>
  <si>
    <t>4127.77.10.01</t>
  </si>
  <si>
    <t>Fadhli Rahman A</t>
  </si>
  <si>
    <t>4127.78.15.02</t>
  </si>
  <si>
    <t>Farhan Haris A</t>
  </si>
  <si>
    <t>4127.79.99.03</t>
  </si>
  <si>
    <t>Burhanudin Harahap</t>
  </si>
  <si>
    <t>4127.80.02.04</t>
  </si>
  <si>
    <t>Leniawaty Pranata</t>
  </si>
  <si>
    <t>4127.81.07.05</t>
  </si>
  <si>
    <t>Susi Wahyuningtyas</t>
  </si>
  <si>
    <t>4127.82.97.06</t>
  </si>
  <si>
    <t>Kartini Eka Kartika</t>
  </si>
  <si>
    <t>4127.83.00.07</t>
  </si>
  <si>
    <t>Astri Astria</t>
  </si>
  <si>
    <t>4127.84.98.08</t>
  </si>
  <si>
    <t>Michael Kevin</t>
  </si>
  <si>
    <t>4127.85.97.09</t>
  </si>
  <si>
    <t>Ronaldo Saparo</t>
  </si>
  <si>
    <t>4127.86.05.10</t>
  </si>
  <si>
    <t>Agustina Austini</t>
  </si>
  <si>
    <t>Nilai Rata - Rata</t>
  </si>
  <si>
    <t>Lama Kerja Rata - Rata</t>
  </si>
  <si>
    <t>Tahun</t>
  </si>
  <si>
    <t>Nilai Tertinggi</t>
  </si>
  <si>
    <t>Lama Kerja Terlama</t>
  </si>
  <si>
    <t>Nilai Terendah</t>
  </si>
  <si>
    <t>Lama Kerja Terkecil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</si>
</sst>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[$-F800]dddd\,\ mmmm\ dd\,\ yyyy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2" fillId="0" borderId="6" xfId="0" applyFont="1" applyBorder="1" applyAlignment="1">
      <alignment horizontal="center"/>
    </xf>
    <xf numFmtId="9" fontId="2" fillId="0" borderId="6" xfId="1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0" xfId="1" applyNumberFormat="1" applyFont="1"/>
    <xf numFmtId="0" fontId="2" fillId="2" borderId="8" xfId="0" applyFont="1" applyFill="1" applyBorder="1"/>
    <xf numFmtId="9" fontId="0" fillId="0" borderId="9" xfId="0" applyNumberFormat="1" applyBorder="1"/>
    <xf numFmtId="9" fontId="0" fillId="0" borderId="0" xfId="0" applyNumberFormat="1"/>
    <xf numFmtId="0" fontId="2" fillId="2" borderId="10" xfId="0" applyFont="1" applyFill="1" applyBorder="1"/>
    <xf numFmtId="9" fontId="0" fillId="0" borderId="11" xfId="0" applyNumberFormat="1" applyBorder="1"/>
    <xf numFmtId="0" fontId="2" fillId="2" borderId="12" xfId="0" applyFont="1" applyFill="1" applyBorder="1"/>
    <xf numFmtId="9" fontId="0" fillId="0" borderId="13" xfId="0" applyNumberFormat="1" applyBorder="1"/>
    <xf numFmtId="0" fontId="0" fillId="0" borderId="0" xfId="0" applyBorder="1"/>
    <xf numFmtId="9" fontId="0" fillId="0" borderId="0" xfId="0" applyNumberFormat="1" applyBorder="1"/>
    <xf numFmtId="0" fontId="2" fillId="0" borderId="0" xfId="0" applyFon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65" fontId="0" fillId="0" borderId="7" xfId="0" applyNumberFormat="1" applyBorder="1"/>
    <xf numFmtId="0" fontId="0" fillId="0" borderId="22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65" fontId="0" fillId="0" borderId="6" xfId="0" applyNumberFormat="1" applyBorder="1"/>
    <xf numFmtId="0" fontId="0" fillId="0" borderId="2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2" fillId="2" borderId="15" xfId="0" applyFont="1" applyFill="1" applyBorder="1" applyAlignment="1"/>
    <xf numFmtId="0" fontId="2" fillId="2" borderId="6" xfId="0" applyFont="1" applyFill="1" applyBorder="1" applyAlignment="1"/>
    <xf numFmtId="0" fontId="2" fillId="2" borderId="18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2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K14" sqref="K14"/>
    </sheetView>
  </sheetViews>
  <sheetFormatPr defaultRowHeight="15" x14ac:dyDescent="0.25"/>
  <cols>
    <col min="1" max="1" width="9.140625" style="1"/>
    <col min="2" max="2" width="15" style="1" customWidth="1"/>
    <col min="3" max="6" width="15.28515625" style="1" bestFit="1" customWidth="1"/>
    <col min="7" max="8" width="14.28515625" style="1" bestFit="1" customWidth="1"/>
    <col min="9" max="10" width="9.140625" style="1"/>
    <col min="11" max="11" width="14.28515625" style="1" bestFit="1" customWidth="1"/>
    <col min="12" max="16384" width="9.140625" style="1"/>
  </cols>
  <sheetData>
    <row r="1" spans="2:11" x14ac:dyDescent="0.25">
      <c r="B1" s="1" t="s">
        <v>0</v>
      </c>
    </row>
    <row r="2" spans="2:11" x14ac:dyDescent="0.25">
      <c r="B2" s="1" t="s">
        <v>1</v>
      </c>
    </row>
    <row r="4" spans="2:11" x14ac:dyDescent="0.25">
      <c r="B4" s="35" t="s">
        <v>2</v>
      </c>
      <c r="C4" s="38" t="s">
        <v>3</v>
      </c>
      <c r="D4" s="39"/>
      <c r="E4" s="39"/>
      <c r="F4" s="39"/>
      <c r="G4" s="39"/>
      <c r="H4" s="40"/>
      <c r="K4" s="2"/>
    </row>
    <row r="5" spans="2:11" x14ac:dyDescent="0.25">
      <c r="B5" s="36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</row>
    <row r="6" spans="2:11" x14ac:dyDescent="0.25">
      <c r="B6" s="36"/>
      <c r="C6" s="38" t="s">
        <v>4</v>
      </c>
      <c r="D6" s="39"/>
      <c r="E6" s="39"/>
      <c r="F6" s="39"/>
      <c r="G6" s="39"/>
      <c r="H6" s="40"/>
    </row>
    <row r="7" spans="2:11" x14ac:dyDescent="0.25">
      <c r="B7" s="37"/>
      <c r="C7" s="4">
        <v>0.17</v>
      </c>
      <c r="D7" s="5">
        <v>0.17499999999999999</v>
      </c>
      <c r="E7" s="4">
        <v>0.18</v>
      </c>
      <c r="F7" s="5">
        <v>0.185</v>
      </c>
      <c r="G7" s="4">
        <v>0.19</v>
      </c>
      <c r="H7" s="5">
        <v>0.19500000000000001</v>
      </c>
    </row>
    <row r="8" spans="2:11" x14ac:dyDescent="0.25">
      <c r="B8" s="6">
        <v>10000000</v>
      </c>
      <c r="C8" s="6">
        <f>($B8+($B8*C$7)*C$5)/C$5/12</f>
        <v>975000</v>
      </c>
      <c r="D8" s="6">
        <f t="shared" ref="D8:H8" si="0">($B8+($B8*D$7)*D$5)/D$5/12</f>
        <v>562500</v>
      </c>
      <c r="E8" s="6">
        <f t="shared" si="0"/>
        <v>427777.77777777775</v>
      </c>
      <c r="F8" s="6">
        <f t="shared" si="0"/>
        <v>362500</v>
      </c>
      <c r="G8" s="6">
        <f t="shared" si="0"/>
        <v>325000</v>
      </c>
      <c r="H8" s="6">
        <f t="shared" si="0"/>
        <v>301388.88888888888</v>
      </c>
    </row>
    <row r="9" spans="2:11" x14ac:dyDescent="0.25">
      <c r="B9" s="6">
        <v>11000000</v>
      </c>
      <c r="C9" s="6">
        <f t="shared" ref="C9:C18" si="1">($B9+($B9*C$7)*C$5)/C$5/12</f>
        <v>1072500</v>
      </c>
      <c r="D9" s="6">
        <f t="shared" ref="C9:H18" si="2">(($B9 + ($B9 * D$7 * D$5)) / (D$5 / 12))</f>
        <v>89100000</v>
      </c>
      <c r="E9" s="6">
        <f t="shared" si="2"/>
        <v>67760000</v>
      </c>
      <c r="F9" s="6">
        <f t="shared" si="2"/>
        <v>57420000</v>
      </c>
      <c r="G9" s="6">
        <f t="shared" si="2"/>
        <v>51480000</v>
      </c>
      <c r="H9" s="6">
        <f t="shared" si="2"/>
        <v>47740000</v>
      </c>
    </row>
    <row r="10" spans="2:11" x14ac:dyDescent="0.25">
      <c r="B10" s="6">
        <v>12000000</v>
      </c>
      <c r="C10" s="6">
        <f t="shared" si="1"/>
        <v>1170000</v>
      </c>
      <c r="D10" s="6">
        <f t="shared" si="2"/>
        <v>97200000</v>
      </c>
      <c r="E10" s="6">
        <f t="shared" si="2"/>
        <v>73920000</v>
      </c>
      <c r="F10" s="6">
        <f t="shared" si="2"/>
        <v>62640000</v>
      </c>
      <c r="G10" s="6">
        <f t="shared" si="2"/>
        <v>56160000</v>
      </c>
      <c r="H10" s="6">
        <f t="shared" si="2"/>
        <v>52080000</v>
      </c>
    </row>
    <row r="11" spans="2:11" x14ac:dyDescent="0.25">
      <c r="B11" s="6">
        <v>13000000</v>
      </c>
      <c r="C11" s="6">
        <f t="shared" si="1"/>
        <v>1267500</v>
      </c>
      <c r="D11" s="6">
        <f t="shared" si="2"/>
        <v>105300000</v>
      </c>
      <c r="E11" s="6">
        <f t="shared" si="2"/>
        <v>80080000</v>
      </c>
      <c r="F11" s="6">
        <f t="shared" si="2"/>
        <v>67860000</v>
      </c>
      <c r="G11" s="6">
        <f t="shared" si="2"/>
        <v>60840000</v>
      </c>
      <c r="H11" s="6">
        <f t="shared" si="2"/>
        <v>56420000</v>
      </c>
    </row>
    <row r="12" spans="2:11" x14ac:dyDescent="0.25">
      <c r="B12" s="6">
        <v>14000000</v>
      </c>
      <c r="C12" s="6">
        <f t="shared" si="1"/>
        <v>1365000</v>
      </c>
      <c r="D12" s="6">
        <f t="shared" si="2"/>
        <v>113400000</v>
      </c>
      <c r="E12" s="6">
        <f t="shared" si="2"/>
        <v>86240000</v>
      </c>
      <c r="F12" s="6">
        <f t="shared" si="2"/>
        <v>73080000</v>
      </c>
      <c r="G12" s="6">
        <f t="shared" si="2"/>
        <v>65520000</v>
      </c>
      <c r="H12" s="6">
        <f t="shared" si="2"/>
        <v>60760000</v>
      </c>
    </row>
    <row r="13" spans="2:11" x14ac:dyDescent="0.25">
      <c r="B13" s="6">
        <v>15000000</v>
      </c>
      <c r="C13" s="6">
        <f t="shared" si="1"/>
        <v>1462500</v>
      </c>
      <c r="D13" s="6">
        <f t="shared" si="2"/>
        <v>121500000</v>
      </c>
      <c r="E13" s="6">
        <f t="shared" si="2"/>
        <v>92400000</v>
      </c>
      <c r="F13" s="6">
        <f t="shared" si="2"/>
        <v>78300000</v>
      </c>
      <c r="G13" s="6">
        <f t="shared" si="2"/>
        <v>70200000</v>
      </c>
      <c r="H13" s="6">
        <f t="shared" si="2"/>
        <v>65100000</v>
      </c>
    </row>
    <row r="14" spans="2:11" x14ac:dyDescent="0.25">
      <c r="B14" s="6">
        <v>16000000</v>
      </c>
      <c r="C14" s="6">
        <f t="shared" si="1"/>
        <v>1560000</v>
      </c>
      <c r="D14" s="6">
        <f t="shared" si="2"/>
        <v>129600000</v>
      </c>
      <c r="E14" s="6">
        <f t="shared" si="2"/>
        <v>98560000</v>
      </c>
      <c r="F14" s="6">
        <f t="shared" si="2"/>
        <v>83520000</v>
      </c>
      <c r="G14" s="6">
        <f t="shared" si="2"/>
        <v>74880000</v>
      </c>
      <c r="H14" s="6">
        <f t="shared" si="2"/>
        <v>69440000</v>
      </c>
    </row>
    <row r="15" spans="2:11" x14ac:dyDescent="0.25">
      <c r="B15" s="6">
        <v>17000000</v>
      </c>
      <c r="C15" s="6">
        <f t="shared" si="1"/>
        <v>1657500</v>
      </c>
      <c r="D15" s="6">
        <f t="shared" si="2"/>
        <v>137700000</v>
      </c>
      <c r="E15" s="6">
        <f t="shared" si="2"/>
        <v>104720000</v>
      </c>
      <c r="F15" s="6">
        <f t="shared" si="2"/>
        <v>88740000</v>
      </c>
      <c r="G15" s="6">
        <f t="shared" si="2"/>
        <v>79560000</v>
      </c>
      <c r="H15" s="6">
        <f t="shared" si="2"/>
        <v>73780000</v>
      </c>
    </row>
    <row r="16" spans="2:11" x14ac:dyDescent="0.25">
      <c r="B16" s="6">
        <v>18000000</v>
      </c>
      <c r="C16" s="6">
        <f t="shared" si="1"/>
        <v>1755000</v>
      </c>
      <c r="D16" s="6">
        <f t="shared" si="2"/>
        <v>145800000</v>
      </c>
      <c r="E16" s="6">
        <f t="shared" si="2"/>
        <v>110880000</v>
      </c>
      <c r="F16" s="6">
        <f t="shared" si="2"/>
        <v>93960000</v>
      </c>
      <c r="G16" s="6">
        <f t="shared" si="2"/>
        <v>84240000</v>
      </c>
      <c r="H16" s="6">
        <f t="shared" si="2"/>
        <v>78120000</v>
      </c>
    </row>
    <row r="17" spans="2:8" x14ac:dyDescent="0.25">
      <c r="B17" s="6">
        <v>19000000</v>
      </c>
      <c r="C17" s="6">
        <f t="shared" si="1"/>
        <v>1852500</v>
      </c>
      <c r="D17" s="6">
        <f t="shared" si="2"/>
        <v>153900000</v>
      </c>
      <c r="E17" s="6">
        <f t="shared" si="2"/>
        <v>117040000</v>
      </c>
      <c r="F17" s="6">
        <f t="shared" si="2"/>
        <v>99180000</v>
      </c>
      <c r="G17" s="6">
        <f t="shared" si="2"/>
        <v>88920000</v>
      </c>
      <c r="H17" s="6">
        <f t="shared" si="2"/>
        <v>82460000</v>
      </c>
    </row>
    <row r="18" spans="2:8" x14ac:dyDescent="0.25">
      <c r="B18" s="6">
        <v>20000000</v>
      </c>
      <c r="C18" s="6">
        <f t="shared" si="1"/>
        <v>1950000</v>
      </c>
      <c r="D18" s="6">
        <f t="shared" si="2"/>
        <v>162000000</v>
      </c>
      <c r="E18" s="6">
        <f t="shared" si="2"/>
        <v>123200000</v>
      </c>
      <c r="F18" s="6">
        <f t="shared" si="2"/>
        <v>104400000</v>
      </c>
      <c r="G18" s="6">
        <f t="shared" si="2"/>
        <v>93600000</v>
      </c>
      <c r="H18" s="6">
        <f t="shared" si="2"/>
        <v>86800000</v>
      </c>
    </row>
    <row r="19" spans="2:8" x14ac:dyDescent="0.25">
      <c r="B19" s="7"/>
    </row>
    <row r="20" spans="2:8" x14ac:dyDescent="0.25">
      <c r="B20" s="7"/>
    </row>
    <row r="21" spans="2:8" x14ac:dyDescent="0.25">
      <c r="B21" s="7"/>
    </row>
    <row r="22" spans="2:8" x14ac:dyDescent="0.25">
      <c r="B22" s="7"/>
    </row>
    <row r="23" spans="2:8" x14ac:dyDescent="0.25">
      <c r="B23" s="7"/>
    </row>
    <row r="24" spans="2:8" x14ac:dyDescent="0.25">
      <c r="B24" s="7"/>
    </row>
    <row r="25" spans="2:8" x14ac:dyDescent="0.25">
      <c r="B25" s="7"/>
    </row>
    <row r="26" spans="2:8" x14ac:dyDescent="0.25">
      <c r="B26" s="7"/>
    </row>
    <row r="27" spans="2:8" x14ac:dyDescent="0.25">
      <c r="B27" s="7"/>
    </row>
  </sheetData>
  <mergeCells count="3">
    <mergeCell ref="B4:B7"/>
    <mergeCell ref="C4:H4"/>
    <mergeCell ref="C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13" sqref="K13"/>
    </sheetView>
  </sheetViews>
  <sheetFormatPr defaultRowHeight="15" x14ac:dyDescent="0.25"/>
  <cols>
    <col min="1" max="1" width="4.28515625" customWidth="1"/>
    <col min="2" max="2" width="19.7109375" bestFit="1" customWidth="1"/>
    <col min="3" max="3" width="21.42578125" customWidth="1"/>
    <col min="4" max="4" width="11.42578125" bestFit="1" customWidth="1"/>
    <col min="5" max="5" width="19" bestFit="1" customWidth="1"/>
    <col min="6" max="6" width="15.5703125" bestFit="1" customWidth="1"/>
    <col min="7" max="7" width="13.28515625" customWidth="1"/>
    <col min="8" max="8" width="20.7109375" customWidth="1"/>
    <col min="9" max="9" width="9.5703125" customWidth="1"/>
    <col min="10" max="10" width="9.42578125" customWidth="1"/>
    <col min="11" max="11" width="10.7109375" bestFit="1" customWidth="1"/>
    <col min="12" max="12" width="10" bestFit="1" customWidth="1"/>
    <col min="13" max="13" width="15.42578125" bestFit="1" customWidth="1"/>
    <col min="14" max="14" width="14.7109375" bestFit="1" customWidth="1"/>
  </cols>
  <sheetData>
    <row r="1" spans="1:11" x14ac:dyDescent="0.25">
      <c r="A1" s="50" t="s">
        <v>5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5">
      <c r="A2" s="50" t="s">
        <v>6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x14ac:dyDescent="0.25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  <c r="K3" s="64"/>
    </row>
    <row r="4" spans="1:11" x14ac:dyDescent="0.25">
      <c r="B4" s="23">
        <f ca="1">TODAY()</f>
        <v>42657</v>
      </c>
    </row>
    <row r="5" spans="1:11" ht="15.75" thickBot="1" x14ac:dyDescent="0.3">
      <c r="B5" s="1" t="s">
        <v>8</v>
      </c>
    </row>
    <row r="6" spans="1:11" x14ac:dyDescent="0.25">
      <c r="B6" s="8" t="s">
        <v>9</v>
      </c>
      <c r="C6" s="9">
        <v>0.2</v>
      </c>
      <c r="D6" s="10"/>
      <c r="E6" s="10"/>
      <c r="F6" s="10"/>
      <c r="G6" s="10"/>
    </row>
    <row r="7" spans="1:11" x14ac:dyDescent="0.25">
      <c r="B7" s="11" t="s">
        <v>10</v>
      </c>
      <c r="C7" s="12">
        <v>0.5</v>
      </c>
      <c r="D7" s="10"/>
      <c r="E7" s="10"/>
      <c r="F7" s="10"/>
      <c r="G7" s="10"/>
    </row>
    <row r="8" spans="1:11" ht="15.75" thickBot="1" x14ac:dyDescent="0.3">
      <c r="B8" s="13" t="s">
        <v>11</v>
      </c>
      <c r="C8" s="14">
        <v>0.3</v>
      </c>
      <c r="D8" s="10"/>
      <c r="E8" s="10"/>
      <c r="F8" s="10"/>
      <c r="G8" s="10"/>
    </row>
    <row r="9" spans="1:11" s="15" customFormat="1" x14ac:dyDescent="0.25">
      <c r="C9" s="16"/>
      <c r="D9" s="16"/>
      <c r="E9" s="16"/>
      <c r="F9" s="16"/>
      <c r="G9" s="16"/>
    </row>
    <row r="10" spans="1:11" s="15" customFormat="1" ht="15.75" thickBot="1" x14ac:dyDescent="0.3">
      <c r="A10" s="17" t="s">
        <v>12</v>
      </c>
      <c r="C10" s="16"/>
      <c r="D10" s="16"/>
      <c r="E10" s="16"/>
      <c r="F10" s="16"/>
      <c r="G10" s="16"/>
    </row>
    <row r="11" spans="1:11" x14ac:dyDescent="0.25">
      <c r="A11" s="51" t="s">
        <v>13</v>
      </c>
      <c r="B11" s="53" t="s">
        <v>14</v>
      </c>
      <c r="C11" s="53" t="s">
        <v>15</v>
      </c>
      <c r="D11" s="53" t="s">
        <v>16</v>
      </c>
      <c r="E11" s="53"/>
      <c r="F11" s="53"/>
      <c r="G11" s="53" t="s">
        <v>17</v>
      </c>
      <c r="H11" s="53" t="s">
        <v>18</v>
      </c>
      <c r="I11" s="53" t="s">
        <v>19</v>
      </c>
      <c r="J11" s="53"/>
      <c r="K11" s="55"/>
    </row>
    <row r="12" spans="1:11" ht="15.75" thickBot="1" x14ac:dyDescent="0.3">
      <c r="A12" s="52"/>
      <c r="B12" s="54"/>
      <c r="C12" s="54"/>
      <c r="D12" s="18" t="s">
        <v>20</v>
      </c>
      <c r="E12" s="18" t="s">
        <v>21</v>
      </c>
      <c r="F12" s="18" t="s">
        <v>22</v>
      </c>
      <c r="G12" s="54"/>
      <c r="H12" s="54"/>
      <c r="I12" s="18" t="s">
        <v>23</v>
      </c>
      <c r="J12" s="18" t="s">
        <v>24</v>
      </c>
      <c r="K12" s="19" t="s">
        <v>25</v>
      </c>
    </row>
    <row r="13" spans="1:11" x14ac:dyDescent="0.25">
      <c r="A13" s="20">
        <v>1</v>
      </c>
      <c r="B13" s="21" t="s">
        <v>26</v>
      </c>
      <c r="C13" s="21" t="s">
        <v>27</v>
      </c>
      <c r="D13" s="22">
        <v>90</v>
      </c>
      <c r="E13" s="22">
        <v>90</v>
      </c>
      <c r="F13" s="22">
        <v>90</v>
      </c>
      <c r="G13" s="22">
        <f>(D13*$C$6) + (E13*$C$7) + (F13*$C$8)</f>
        <v>90</v>
      </c>
      <c r="H13" s="23">
        <v>40443</v>
      </c>
      <c r="I13" s="22">
        <f ca="1">DATEDIF(H13,$B$4,"Y")</f>
        <v>6</v>
      </c>
      <c r="J13" s="22">
        <f ca="1">DATEDIF(H13,$B$4,"YM")</f>
        <v>0</v>
      </c>
      <c r="K13" s="56">
        <f ca="1">DATEDIF(H13,$B$4,"MD")</f>
        <v>22</v>
      </c>
    </row>
    <row r="14" spans="1:11" x14ac:dyDescent="0.25">
      <c r="A14" s="24">
        <v>2</v>
      </c>
      <c r="B14" s="25" t="s">
        <v>28</v>
      </c>
      <c r="C14" s="25" t="s">
        <v>29</v>
      </c>
      <c r="D14" s="26">
        <v>90</v>
      </c>
      <c r="E14" s="26">
        <v>87</v>
      </c>
      <c r="F14" s="26">
        <v>86</v>
      </c>
      <c r="G14" s="22">
        <f t="shared" ref="G14:G22" si="0">(D14*$C$6) + (E14*$C$7) + (F14*$C$8)</f>
        <v>87.3</v>
      </c>
      <c r="H14" s="27">
        <v>42261</v>
      </c>
      <c r="I14" s="22">
        <f t="shared" ref="I14:I22" ca="1" si="1">DATEDIF(H14,$B$4,"Y")</f>
        <v>1</v>
      </c>
      <c r="J14" s="22">
        <f t="shared" ref="J14:J22" ca="1" si="2">DATEDIF(H14,$B$4,"YM")</f>
        <v>1</v>
      </c>
      <c r="K14" s="56">
        <f t="shared" ref="K14:K22" ca="1" si="3">DATEDIF(H14,$B$4,"mD")</f>
        <v>0</v>
      </c>
    </row>
    <row r="15" spans="1:11" x14ac:dyDescent="0.25">
      <c r="A15" s="24">
        <v>3</v>
      </c>
      <c r="B15" s="25" t="s">
        <v>30</v>
      </c>
      <c r="C15" s="25" t="s">
        <v>31</v>
      </c>
      <c r="D15" s="26">
        <v>78</v>
      </c>
      <c r="E15" s="26">
        <v>88</v>
      </c>
      <c r="F15" s="26">
        <v>90</v>
      </c>
      <c r="G15" s="22">
        <f t="shared" si="0"/>
        <v>86.6</v>
      </c>
      <c r="H15" s="27">
        <v>36411</v>
      </c>
      <c r="I15" s="22">
        <f t="shared" ca="1" si="1"/>
        <v>17</v>
      </c>
      <c r="J15" s="22">
        <f t="shared" ca="1" si="2"/>
        <v>1</v>
      </c>
      <c r="K15" s="56">
        <f t="shared" ca="1" si="3"/>
        <v>6</v>
      </c>
    </row>
    <row r="16" spans="1:11" x14ac:dyDescent="0.25">
      <c r="A16" s="24">
        <v>4</v>
      </c>
      <c r="B16" s="25" t="s">
        <v>32</v>
      </c>
      <c r="C16" s="25" t="s">
        <v>33</v>
      </c>
      <c r="D16" s="26">
        <v>80</v>
      </c>
      <c r="E16" s="26">
        <v>89</v>
      </c>
      <c r="F16" s="26">
        <v>75</v>
      </c>
      <c r="G16" s="22">
        <f t="shared" si="0"/>
        <v>83</v>
      </c>
      <c r="H16" s="27">
        <v>37541</v>
      </c>
      <c r="I16" s="22">
        <f t="shared" ca="1" si="1"/>
        <v>14</v>
      </c>
      <c r="J16" s="22">
        <f t="shared" ca="1" si="2"/>
        <v>0</v>
      </c>
      <c r="K16" s="56">
        <f t="shared" ca="1" si="3"/>
        <v>2</v>
      </c>
    </row>
    <row r="17" spans="1:11" x14ac:dyDescent="0.25">
      <c r="A17" s="24">
        <v>5</v>
      </c>
      <c r="B17" s="25" t="s">
        <v>34</v>
      </c>
      <c r="C17" s="25" t="s">
        <v>35</v>
      </c>
      <c r="D17" s="26">
        <v>90</v>
      </c>
      <c r="E17" s="26">
        <v>85</v>
      </c>
      <c r="F17" s="26">
        <v>90</v>
      </c>
      <c r="G17" s="22">
        <f t="shared" si="0"/>
        <v>87.5</v>
      </c>
      <c r="H17" s="27">
        <v>39186</v>
      </c>
      <c r="I17" s="22">
        <f t="shared" ca="1" si="1"/>
        <v>9</v>
      </c>
      <c r="J17" s="22">
        <f t="shared" ca="1" si="2"/>
        <v>6</v>
      </c>
      <c r="K17" s="56">
        <f t="shared" ca="1" si="3"/>
        <v>0</v>
      </c>
    </row>
    <row r="18" spans="1:11" x14ac:dyDescent="0.25">
      <c r="A18" s="24">
        <v>6</v>
      </c>
      <c r="B18" s="25" t="s">
        <v>36</v>
      </c>
      <c r="C18" s="25" t="s">
        <v>37</v>
      </c>
      <c r="D18" s="26">
        <v>75</v>
      </c>
      <c r="E18" s="26">
        <v>92</v>
      </c>
      <c r="F18" s="26">
        <v>76</v>
      </c>
      <c r="G18" s="22">
        <f t="shared" si="0"/>
        <v>83.8</v>
      </c>
      <c r="H18" s="27">
        <v>35541</v>
      </c>
      <c r="I18" s="22">
        <f t="shared" ca="1" si="1"/>
        <v>19</v>
      </c>
      <c r="J18" s="22">
        <f t="shared" ca="1" si="2"/>
        <v>5</v>
      </c>
      <c r="K18" s="56">
        <f t="shared" ca="1" si="3"/>
        <v>23</v>
      </c>
    </row>
    <row r="19" spans="1:11" x14ac:dyDescent="0.25">
      <c r="A19" s="24">
        <v>7</v>
      </c>
      <c r="B19" s="25" t="s">
        <v>38</v>
      </c>
      <c r="C19" s="25" t="s">
        <v>39</v>
      </c>
      <c r="D19" s="26">
        <v>75</v>
      </c>
      <c r="E19" s="26">
        <v>78</v>
      </c>
      <c r="F19" s="26">
        <v>76</v>
      </c>
      <c r="G19" s="22">
        <f t="shared" si="0"/>
        <v>76.8</v>
      </c>
      <c r="H19" s="27">
        <v>36526</v>
      </c>
      <c r="I19" s="22">
        <f t="shared" ca="1" si="1"/>
        <v>16</v>
      </c>
      <c r="J19" s="22">
        <f t="shared" ca="1" si="2"/>
        <v>9</v>
      </c>
      <c r="K19" s="56">
        <f t="shared" ca="1" si="3"/>
        <v>13</v>
      </c>
    </row>
    <row r="20" spans="1:11" x14ac:dyDescent="0.25">
      <c r="A20" s="24">
        <v>8</v>
      </c>
      <c r="B20" s="25" t="s">
        <v>40</v>
      </c>
      <c r="C20" s="25" t="s">
        <v>41</v>
      </c>
      <c r="D20" s="26">
        <v>83</v>
      </c>
      <c r="E20" s="26">
        <v>88</v>
      </c>
      <c r="F20" s="26">
        <v>83</v>
      </c>
      <c r="G20" s="22">
        <f t="shared" si="0"/>
        <v>85.5</v>
      </c>
      <c r="H20" s="27">
        <v>35805</v>
      </c>
      <c r="I20" s="22">
        <f t="shared" ca="1" si="1"/>
        <v>18</v>
      </c>
      <c r="J20" s="22">
        <f t="shared" ca="1" si="2"/>
        <v>9</v>
      </c>
      <c r="K20" s="56">
        <f t="shared" ca="1" si="3"/>
        <v>4</v>
      </c>
    </row>
    <row r="21" spans="1:11" x14ac:dyDescent="0.25">
      <c r="A21" s="24">
        <v>9</v>
      </c>
      <c r="B21" s="25" t="s">
        <v>42</v>
      </c>
      <c r="C21" s="25" t="s">
        <v>43</v>
      </c>
      <c r="D21" s="26">
        <v>95</v>
      </c>
      <c r="E21" s="26">
        <v>70</v>
      </c>
      <c r="F21" s="26">
        <v>72</v>
      </c>
      <c r="G21" s="22">
        <f t="shared" si="0"/>
        <v>75.599999999999994</v>
      </c>
      <c r="H21" s="27">
        <v>35659</v>
      </c>
      <c r="I21" s="22">
        <f t="shared" ca="1" si="1"/>
        <v>19</v>
      </c>
      <c r="J21" s="22">
        <f t="shared" ca="1" si="2"/>
        <v>1</v>
      </c>
      <c r="K21" s="56">
        <f t="shared" ca="1" si="3"/>
        <v>27</v>
      </c>
    </row>
    <row r="22" spans="1:11" ht="15.75" thickBot="1" x14ac:dyDescent="0.3">
      <c r="A22" s="28">
        <v>10</v>
      </c>
      <c r="B22" s="29" t="s">
        <v>44</v>
      </c>
      <c r="C22" s="29" t="s">
        <v>45</v>
      </c>
      <c r="D22" s="30">
        <v>79</v>
      </c>
      <c r="E22" s="30">
        <v>75</v>
      </c>
      <c r="F22" s="30">
        <v>86</v>
      </c>
      <c r="G22" s="22">
        <f t="shared" si="0"/>
        <v>79.099999999999994</v>
      </c>
      <c r="H22" s="31">
        <v>38579</v>
      </c>
      <c r="I22" s="22">
        <f t="shared" ca="1" si="1"/>
        <v>11</v>
      </c>
      <c r="J22" s="22">
        <f t="shared" ca="1" si="2"/>
        <v>1</v>
      </c>
      <c r="K22" s="56">
        <f t="shared" ca="1" si="3"/>
        <v>29</v>
      </c>
    </row>
    <row r="23" spans="1:11" x14ac:dyDescent="0.25">
      <c r="A23" s="41" t="s">
        <v>46</v>
      </c>
      <c r="B23" s="42"/>
      <c r="C23" s="42"/>
      <c r="D23" s="42"/>
      <c r="E23" s="42"/>
      <c r="F23" s="42"/>
      <c r="G23" s="57">
        <f>AVERAGE($G$13:$G$22)</f>
        <v>83.52</v>
      </c>
      <c r="H23" s="32" t="s">
        <v>47</v>
      </c>
      <c r="I23" s="59">
        <f ca="1">AVERAGE(I13:I22)</f>
        <v>13</v>
      </c>
      <c r="J23" s="60"/>
      <c r="K23" s="43" t="s">
        <v>48</v>
      </c>
    </row>
    <row r="24" spans="1:11" x14ac:dyDescent="0.25">
      <c r="A24" s="46" t="s">
        <v>49</v>
      </c>
      <c r="B24" s="47"/>
      <c r="C24" s="47"/>
      <c r="D24" s="47"/>
      <c r="E24" s="47"/>
      <c r="F24" s="47"/>
      <c r="G24" s="26">
        <f>MAX($G$13:$G$22)</f>
        <v>90</v>
      </c>
      <c r="H24" s="33" t="s">
        <v>50</v>
      </c>
      <c r="I24" s="38">
        <f ca="1">MAX(I13:I23)</f>
        <v>19</v>
      </c>
      <c r="J24" s="61"/>
      <c r="K24" s="44"/>
    </row>
    <row r="25" spans="1:11" ht="15.75" thickBot="1" x14ac:dyDescent="0.3">
      <c r="A25" s="48" t="s">
        <v>51</v>
      </c>
      <c r="B25" s="49"/>
      <c r="C25" s="49"/>
      <c r="D25" s="49"/>
      <c r="E25" s="49"/>
      <c r="F25" s="49"/>
      <c r="G25" s="58">
        <f>MIN($G$13:$G$22)</f>
        <v>75.599999999999994</v>
      </c>
      <c r="H25" s="34" t="s">
        <v>52</v>
      </c>
      <c r="I25" s="62">
        <f ca="1">MIN(I13:I23)</f>
        <v>1</v>
      </c>
      <c r="J25" s="63"/>
      <c r="K25" s="45"/>
    </row>
  </sheetData>
  <mergeCells count="16">
    <mergeCell ref="A23:F23"/>
    <mergeCell ref="K23:K25"/>
    <mergeCell ref="A24:F24"/>
    <mergeCell ref="A25:F25"/>
    <mergeCell ref="A1:K1"/>
    <mergeCell ref="A2:K2"/>
    <mergeCell ref="A11:A12"/>
    <mergeCell ref="B11:B12"/>
    <mergeCell ref="C11:C12"/>
    <mergeCell ref="D11:F11"/>
    <mergeCell ref="G11:G12"/>
    <mergeCell ref="H11:H12"/>
    <mergeCell ref="I11:K11"/>
    <mergeCell ref="I23:J23"/>
    <mergeCell ref="I24:J24"/>
    <mergeCell ref="I25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Latihan Sel</vt:lpstr>
      <vt:lpstr>Latihan Fungsi</vt:lpstr>
      <vt:lpstr>Sheet3</vt:lpstr>
    </vt:vector>
  </TitlesOfParts>
  <Company>Universitas Komputer Indonesia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Universitas Komputer Indonesia</dc:creator>
  <cp:lastModifiedBy>unikom</cp:lastModifiedBy>
  <dcterms:created xsi:type="dcterms:W3CDTF">2016-10-14T00:28:12Z</dcterms:created>
  <dcterms:modified xsi:type="dcterms:W3CDTF">2016-10-14T02:51:51Z</dcterms:modified>
</cp:coreProperties>
</file>