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5" i="1"/>
  <c r="F5" i="1" s="1"/>
  <c r="G5" i="1" s="1"/>
  <c r="D6" i="1"/>
  <c r="D7" i="1"/>
  <c r="D8" i="1"/>
  <c r="D9" i="1"/>
  <c r="D10" i="1"/>
  <c r="D11" i="1"/>
  <c r="D12" i="1"/>
  <c r="D13" i="1"/>
  <c r="D14" i="1"/>
  <c r="D5" i="1"/>
  <c r="B6" i="1"/>
  <c r="B7" i="1"/>
  <c r="B8" i="1"/>
  <c r="B9" i="1"/>
  <c r="B10" i="1"/>
  <c r="B11" i="1"/>
  <c r="B12" i="1"/>
  <c r="B13" i="1"/>
  <c r="B14" i="1"/>
  <c r="B5" i="1"/>
  <c r="H5" i="1" l="1"/>
  <c r="I5" i="1" s="1"/>
  <c r="F13" i="1"/>
  <c r="G13" i="1" s="1"/>
  <c r="F11" i="1"/>
  <c r="G11" i="1" s="1"/>
  <c r="F9" i="1"/>
  <c r="G9" i="1" s="1"/>
  <c r="F7" i="1"/>
  <c r="G7" i="1" s="1"/>
  <c r="F14" i="1"/>
  <c r="G14" i="1" s="1"/>
  <c r="F12" i="1"/>
  <c r="G12" i="1" s="1"/>
  <c r="F10" i="1"/>
  <c r="G10" i="1" s="1"/>
  <c r="F8" i="1"/>
  <c r="G8" i="1" s="1"/>
  <c r="F6" i="1"/>
  <c r="G6" i="1" s="1"/>
  <c r="H8" i="1" l="1"/>
  <c r="I8" i="1" s="1"/>
  <c r="H12" i="1"/>
  <c r="I12" i="1" s="1"/>
  <c r="H7" i="1"/>
  <c r="I7" i="1" s="1"/>
  <c r="H11" i="1"/>
  <c r="I11" i="1" s="1"/>
  <c r="H6" i="1"/>
  <c r="I6" i="1" s="1"/>
  <c r="H10" i="1"/>
  <c r="I10" i="1" s="1"/>
  <c r="H14" i="1"/>
  <c r="I14" i="1" s="1"/>
  <c r="H9" i="1"/>
  <c r="I9" i="1" s="1"/>
  <c r="H13" i="1"/>
  <c r="I13" i="1" s="1"/>
  <c r="I19" i="1" l="1"/>
  <c r="I18" i="1"/>
  <c r="I15" i="1"/>
  <c r="I17" i="1"/>
  <c r="I16" i="1"/>
</calcChain>
</file>

<file path=xl/sharedStrings.xml><?xml version="1.0" encoding="utf-8"?>
<sst xmlns="http://schemas.openxmlformats.org/spreadsheetml/2006/main" count="25" uniqueCount="19">
  <si>
    <t>AK-001-A</t>
  </si>
  <si>
    <t>AK-002-B</t>
  </si>
  <si>
    <t>AK-003-C</t>
  </si>
  <si>
    <t>AK-00E-C</t>
  </si>
  <si>
    <t>JUMLAH TOTAL</t>
  </si>
  <si>
    <t>TOTAL RATA-RATA</t>
  </si>
  <si>
    <t>TOTAL TINGGI</t>
  </si>
  <si>
    <t>TOTAL TERENDAH</t>
  </si>
  <si>
    <t>JUMLAH DATA BARANG</t>
  </si>
  <si>
    <t>DATA PENJUALAN BARANG TOKO SETIA ABADI</t>
  </si>
  <si>
    <t>KODE BARANG</t>
  </si>
  <si>
    <t>NO</t>
  </si>
  <si>
    <t>JUMLAH UNIT</t>
  </si>
  <si>
    <t>HARGA</t>
  </si>
  <si>
    <t>HARGA KOTOR</t>
  </si>
  <si>
    <t>DISCOUNT</t>
  </si>
  <si>
    <t>HARGA BERSIH</t>
  </si>
  <si>
    <t>PAJAK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</si>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</sst>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&quot;Rp&quot;\.\ #,###.0"/>
    <numFmt numFmtId="168" formatCode="&quot;Rp&quot;\.\ #,###.00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2" borderId="2" xfId="0" applyFont="1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" fillId="2" borderId="1" xfId="0" applyFont="1" applyFill="1" applyBorder="1" applyAlignment="1">
      <alignment horizontal="center"/>
    </xf>
    <xf numFmtId="168" fontId="0" fillId="0" borderId="1" xfId="0" applyNumberFormat="1" applyBorder="1" applyAlignment="1">
      <alignment horizontal="left" vertical="center"/>
    </xf>
    <xf numFmtId="167" fontId="0" fillId="0" borderId="0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L12" sqref="L12"/>
    </sheetView>
  </sheetViews>
  <sheetFormatPr defaultRowHeight="15" x14ac:dyDescent="0.25"/>
  <cols>
    <col min="2" max="2" width="20.28515625" bestFit="1" customWidth="1"/>
    <col min="3" max="3" width="13.42578125" bestFit="1" customWidth="1"/>
    <col min="4" max="5" width="15.140625" bestFit="1" customWidth="1"/>
    <col min="6" max="6" width="13.5703125" bestFit="1" customWidth="1"/>
    <col min="7" max="7" width="15.140625" bestFit="1" customWidth="1"/>
    <col min="8" max="8" width="22.85546875" bestFit="1" customWidth="1"/>
    <col min="9" max="9" width="16.140625" bestFit="1" customWidth="1"/>
  </cols>
  <sheetData>
    <row r="1" spans="1:10" x14ac:dyDescent="0.25">
      <c r="E1" s="6" t="s">
        <v>9</v>
      </c>
      <c r="F1" s="6"/>
      <c r="G1" s="6"/>
    </row>
    <row r="2" spans="1:10" x14ac:dyDescent="0.25">
      <c r="D2" s="5"/>
      <c r="E2" s="6"/>
      <c r="F2" s="6"/>
      <c r="G2" s="6"/>
    </row>
    <row r="4" spans="1:10" x14ac:dyDescent="0.25">
      <c r="A4" s="17" t="s">
        <v>11</v>
      </c>
      <c r="B4" s="17" t="s">
        <v>10</v>
      </c>
      <c r="C4" s="17" t="s">
        <v>12</v>
      </c>
      <c r="D4" s="17" t="s">
        <v>13</v>
      </c>
      <c r="E4" s="17" t="s">
        <v>14</v>
      </c>
      <c r="F4" s="17" t="s">
        <v>15</v>
      </c>
      <c r="G4" s="17" t="s">
        <v>16</v>
      </c>
      <c r="H4" s="17" t="s">
        <v>17</v>
      </c>
      <c r="I4" s="17" t="s">
        <v>18</v>
      </c>
    </row>
    <row r="5" spans="1:10" x14ac:dyDescent="0.25">
      <c r="A5" s="1" t="s">
        <v>0</v>
      </c>
      <c r="B5" s="1" t="str">
        <f>IF(MID($A5,4,3)="001","Printer Cannon 1980",IF(MID($A5,4,3)="002","Monitor LCD","Mouse Optic Logitech"))</f>
        <v>Printer Cannon 1980</v>
      </c>
      <c r="C5" s="3">
        <v>5</v>
      </c>
      <c r="D5" s="18">
        <f>IF(RIGHT($A5,1)="A",575000,IF(RIGHT($A5,1)="B",1050000,75000))</f>
        <v>575000</v>
      </c>
      <c r="E5" s="18">
        <f>($C5*$D5)</f>
        <v>2875000</v>
      </c>
      <c r="F5" s="18">
        <f>IF($E5&gt;=1000000,500000,0)</f>
        <v>500000</v>
      </c>
      <c r="G5" s="18">
        <f>($E5-$F5)</f>
        <v>2375000</v>
      </c>
      <c r="H5" s="18">
        <f>IF($G5&gt;=5000000,(0.15*$G5),IF($G5&gt;=4000000,(0.1*$G5),IF($G5&gt;=3000000,(0.05*$G5),IF($G5&gt;=2000000,(0.02*$G5),(0.01*$G5)))))</f>
        <v>47500</v>
      </c>
      <c r="I5" s="18">
        <f>($G5+$H5)</f>
        <v>2422500</v>
      </c>
    </row>
    <row r="6" spans="1:10" x14ac:dyDescent="0.25">
      <c r="A6" s="1" t="s">
        <v>1</v>
      </c>
      <c r="B6" s="1" t="str">
        <f t="shared" ref="B6:B14" si="0">IF(MID($A6,4,3)="001","Printer Cannon 1980",IF(MID($A6,4,3)="002","Monitor LCD","Mouse Optic Logitech"))</f>
        <v>Monitor LCD</v>
      </c>
      <c r="C6" s="3">
        <v>6</v>
      </c>
      <c r="D6" s="18">
        <f t="shared" ref="D6:D14" si="1">IF(RIGHT($A6,1)="A",575000,IF(RIGHT($A6,1)="B",1050000,75000))</f>
        <v>1050000</v>
      </c>
      <c r="E6" s="18">
        <f t="shared" ref="E6:E14" si="2">($C6*$D6)</f>
        <v>6300000</v>
      </c>
      <c r="F6" s="18">
        <f t="shared" ref="F6:F14" si="3">IF($E6&gt;=1000000,500000,0)</f>
        <v>500000</v>
      </c>
      <c r="G6" s="18">
        <f t="shared" ref="G6:G14" si="4">($E6-$F6)</f>
        <v>5800000</v>
      </c>
      <c r="H6" s="18">
        <f t="shared" ref="H6:H14" si="5">IF($G6&gt;=5000000,(0.15*$G6),IF($G6&gt;=4000000,(0.1*$G6),IF($G6&gt;=3000000,(0.05*$G6),IF($G6&gt;=2000000,(0.02*$G6),(0.01*$G6)))))</f>
        <v>870000</v>
      </c>
      <c r="I6" s="18">
        <f t="shared" ref="I6:I14" si="6">($G6+$H6)</f>
        <v>6670000</v>
      </c>
    </row>
    <row r="7" spans="1:10" x14ac:dyDescent="0.25">
      <c r="A7" s="1" t="s">
        <v>2</v>
      </c>
      <c r="B7" s="1" t="str">
        <f t="shared" si="0"/>
        <v>Mouse Optic Logitech</v>
      </c>
      <c r="C7" s="3">
        <v>4</v>
      </c>
      <c r="D7" s="18">
        <f t="shared" si="1"/>
        <v>75000</v>
      </c>
      <c r="E7" s="18">
        <f t="shared" si="2"/>
        <v>300000</v>
      </c>
      <c r="F7" s="18">
        <f t="shared" si="3"/>
        <v>0</v>
      </c>
      <c r="G7" s="18">
        <f t="shared" si="4"/>
        <v>300000</v>
      </c>
      <c r="H7" s="18">
        <f t="shared" si="5"/>
        <v>3000</v>
      </c>
      <c r="I7" s="18">
        <f t="shared" si="6"/>
        <v>303000</v>
      </c>
    </row>
    <row r="8" spans="1:10" x14ac:dyDescent="0.25">
      <c r="A8" s="1" t="s">
        <v>1</v>
      </c>
      <c r="B8" s="1" t="str">
        <f t="shared" si="0"/>
        <v>Monitor LCD</v>
      </c>
      <c r="C8" s="3">
        <v>3</v>
      </c>
      <c r="D8" s="18">
        <f t="shared" si="1"/>
        <v>1050000</v>
      </c>
      <c r="E8" s="18">
        <f t="shared" si="2"/>
        <v>3150000</v>
      </c>
      <c r="F8" s="18">
        <f t="shared" si="3"/>
        <v>500000</v>
      </c>
      <c r="G8" s="18">
        <f t="shared" si="4"/>
        <v>2650000</v>
      </c>
      <c r="H8" s="18">
        <f t="shared" si="5"/>
        <v>53000</v>
      </c>
      <c r="I8" s="18">
        <f t="shared" si="6"/>
        <v>2703000</v>
      </c>
    </row>
    <row r="9" spans="1:10" x14ac:dyDescent="0.25">
      <c r="A9" s="1" t="s">
        <v>0</v>
      </c>
      <c r="B9" s="1" t="str">
        <f t="shared" si="0"/>
        <v>Printer Cannon 1980</v>
      </c>
      <c r="C9" s="3">
        <v>5</v>
      </c>
      <c r="D9" s="18">
        <f t="shared" si="1"/>
        <v>575000</v>
      </c>
      <c r="E9" s="18">
        <f t="shared" si="2"/>
        <v>2875000</v>
      </c>
      <c r="F9" s="18">
        <f t="shared" si="3"/>
        <v>500000</v>
      </c>
      <c r="G9" s="18">
        <f t="shared" si="4"/>
        <v>2375000</v>
      </c>
      <c r="H9" s="18">
        <f t="shared" si="5"/>
        <v>47500</v>
      </c>
      <c r="I9" s="18">
        <f t="shared" si="6"/>
        <v>2422500</v>
      </c>
    </row>
    <row r="10" spans="1:10" x14ac:dyDescent="0.25">
      <c r="A10" s="1" t="s">
        <v>2</v>
      </c>
      <c r="B10" s="1" t="str">
        <f t="shared" si="0"/>
        <v>Mouse Optic Logitech</v>
      </c>
      <c r="C10" s="3">
        <v>6</v>
      </c>
      <c r="D10" s="18">
        <f t="shared" si="1"/>
        <v>75000</v>
      </c>
      <c r="E10" s="18">
        <f t="shared" si="2"/>
        <v>450000</v>
      </c>
      <c r="F10" s="18">
        <f t="shared" si="3"/>
        <v>0</v>
      </c>
      <c r="G10" s="18">
        <f t="shared" si="4"/>
        <v>450000</v>
      </c>
      <c r="H10" s="18">
        <f t="shared" si="5"/>
        <v>4500</v>
      </c>
      <c r="I10" s="18">
        <f t="shared" si="6"/>
        <v>454500</v>
      </c>
    </row>
    <row r="11" spans="1:10" x14ac:dyDescent="0.25">
      <c r="A11" s="1" t="s">
        <v>2</v>
      </c>
      <c r="B11" s="1" t="str">
        <f t="shared" si="0"/>
        <v>Mouse Optic Logitech</v>
      </c>
      <c r="C11" s="3">
        <v>4</v>
      </c>
      <c r="D11" s="18">
        <f t="shared" si="1"/>
        <v>75000</v>
      </c>
      <c r="E11" s="18">
        <f t="shared" si="2"/>
        <v>300000</v>
      </c>
      <c r="F11" s="18">
        <f t="shared" si="3"/>
        <v>0</v>
      </c>
      <c r="G11" s="18">
        <f t="shared" si="4"/>
        <v>300000</v>
      </c>
      <c r="H11" s="18">
        <f t="shared" si="5"/>
        <v>3000</v>
      </c>
      <c r="I11" s="18">
        <f t="shared" si="6"/>
        <v>303000</v>
      </c>
    </row>
    <row r="12" spans="1:10" x14ac:dyDescent="0.25">
      <c r="A12" s="1" t="s">
        <v>1</v>
      </c>
      <c r="B12" s="1" t="str">
        <f t="shared" si="0"/>
        <v>Monitor LCD</v>
      </c>
      <c r="C12" s="3">
        <v>5</v>
      </c>
      <c r="D12" s="18">
        <f t="shared" si="1"/>
        <v>1050000</v>
      </c>
      <c r="E12" s="18">
        <f t="shared" si="2"/>
        <v>5250000</v>
      </c>
      <c r="F12" s="18">
        <f t="shared" si="3"/>
        <v>500000</v>
      </c>
      <c r="G12" s="18">
        <f t="shared" si="4"/>
        <v>4750000</v>
      </c>
      <c r="H12" s="18">
        <f t="shared" si="5"/>
        <v>475000</v>
      </c>
      <c r="I12" s="18">
        <f t="shared" si="6"/>
        <v>5225000</v>
      </c>
    </row>
    <row r="13" spans="1:10" x14ac:dyDescent="0.25">
      <c r="A13" s="1" t="s">
        <v>0</v>
      </c>
      <c r="B13" s="1" t="str">
        <f t="shared" si="0"/>
        <v>Printer Cannon 1980</v>
      </c>
      <c r="C13" s="3">
        <v>7</v>
      </c>
      <c r="D13" s="18">
        <f t="shared" si="1"/>
        <v>575000</v>
      </c>
      <c r="E13" s="18">
        <f t="shared" si="2"/>
        <v>4025000</v>
      </c>
      <c r="F13" s="18">
        <f t="shared" si="3"/>
        <v>500000</v>
      </c>
      <c r="G13" s="18">
        <f t="shared" si="4"/>
        <v>3525000</v>
      </c>
      <c r="H13" s="18">
        <f t="shared" si="5"/>
        <v>176250</v>
      </c>
      <c r="I13" s="18">
        <f t="shared" si="6"/>
        <v>3701250</v>
      </c>
      <c r="J13" s="19"/>
    </row>
    <row r="14" spans="1:10" x14ac:dyDescent="0.25">
      <c r="A14" s="2" t="s">
        <v>3</v>
      </c>
      <c r="B14" s="2" t="str">
        <f t="shared" si="0"/>
        <v>Mouse Optic Logitech</v>
      </c>
      <c r="C14" s="4">
        <v>6</v>
      </c>
      <c r="D14" s="18">
        <f t="shared" si="1"/>
        <v>75000</v>
      </c>
      <c r="E14" s="18">
        <f t="shared" si="2"/>
        <v>450000</v>
      </c>
      <c r="F14" s="18">
        <f t="shared" si="3"/>
        <v>0</v>
      </c>
      <c r="G14" s="18">
        <f t="shared" si="4"/>
        <v>450000</v>
      </c>
      <c r="H14" s="18">
        <f t="shared" si="5"/>
        <v>4500</v>
      </c>
      <c r="I14" s="18">
        <f t="shared" si="6"/>
        <v>454500</v>
      </c>
    </row>
    <row r="15" spans="1:10" x14ac:dyDescent="0.25">
      <c r="A15" s="7"/>
      <c r="B15" s="8"/>
      <c r="C15" s="8"/>
      <c r="D15" s="8"/>
      <c r="E15" s="8"/>
      <c r="F15" s="8"/>
      <c r="G15" s="9"/>
      <c r="H15" s="10" t="s">
        <v>4</v>
      </c>
      <c r="I15" s="18">
        <f>SUM(I5:I14)</f>
        <v>24659250</v>
      </c>
    </row>
    <row r="16" spans="1:10" x14ac:dyDescent="0.25">
      <c r="A16" s="11"/>
      <c r="B16" s="12"/>
      <c r="C16" s="12"/>
      <c r="D16" s="12"/>
      <c r="E16" s="12"/>
      <c r="F16" s="12"/>
      <c r="G16" s="13"/>
      <c r="H16" s="10" t="s">
        <v>5</v>
      </c>
      <c r="I16" s="18">
        <f>AVERAGE(I5:I14)</f>
        <v>2465925</v>
      </c>
    </row>
    <row r="17" spans="1:9" x14ac:dyDescent="0.25">
      <c r="A17" s="11"/>
      <c r="B17" s="12"/>
      <c r="C17" s="12"/>
      <c r="D17" s="12"/>
      <c r="E17" s="12"/>
      <c r="F17" s="12"/>
      <c r="G17" s="13"/>
      <c r="H17" s="10" t="s">
        <v>6</v>
      </c>
      <c r="I17" s="18">
        <f>MAX(I5:I14)</f>
        <v>6670000</v>
      </c>
    </row>
    <row r="18" spans="1:9" x14ac:dyDescent="0.25">
      <c r="A18" s="11"/>
      <c r="B18" s="12"/>
      <c r="C18" s="12"/>
      <c r="D18" s="12"/>
      <c r="E18" s="12"/>
      <c r="F18" s="12"/>
      <c r="G18" s="13"/>
      <c r="H18" s="10" t="s">
        <v>7</v>
      </c>
      <c r="I18" s="18">
        <f>MIN(I5:I14)</f>
        <v>303000</v>
      </c>
    </row>
    <row r="19" spans="1:9" x14ac:dyDescent="0.25">
      <c r="A19" s="14"/>
      <c r="B19" s="15"/>
      <c r="C19" s="15"/>
      <c r="D19" s="15"/>
      <c r="E19" s="15"/>
      <c r="F19" s="15"/>
      <c r="G19" s="16"/>
      <c r="H19" s="10" t="s">
        <v>8</v>
      </c>
      <c r="I19" s="1">
        <f>COUNT(I5:I14)</f>
        <v>10</v>
      </c>
    </row>
  </sheetData>
  <mergeCells count="1">
    <mergeCell ref="E1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labkom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unikom</dc:creator>
  <cp:lastModifiedBy>unikom</cp:lastModifiedBy>
  <dcterms:created xsi:type="dcterms:W3CDTF">2016-12-02T01:43:05Z</dcterms:created>
  <dcterms:modified xsi:type="dcterms:W3CDTF">2016-12-02T02:42:15Z</dcterms:modified>
</cp:coreProperties>
</file>