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8595" windowHeight="4935"/>
  </bookViews>
  <sheets>
    <sheet name="Sheet1" sheetId="1" r:id="rId1"/>
    <sheet name="Sheet2" sheetId="2" r:id="rId2"/>
    <sheet name="Sheet3" sheetId="3" r:id="rId3"/>
  </sheets>
  <definedNames>
    <definedName name="TabelBarang">Sheet1!$B$2:$E$5</definedName>
    <definedName name="TabelPembeli">Sheet1!$H$2:$J$4</definedName>
  </definedNames>
  <calcPr calcId="144525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8" i="1"/>
  <c r="J9" i="1"/>
  <c r="J10" i="1"/>
  <c r="J11" i="1"/>
  <c r="J12" i="1"/>
  <c r="J13" i="1"/>
  <c r="J14" i="1"/>
  <c r="J15" i="1"/>
  <c r="J16" i="1"/>
  <c r="J17" i="1"/>
  <c r="J8" i="1"/>
  <c r="G17" i="1"/>
  <c r="G16" i="1"/>
  <c r="G14" i="1"/>
  <c r="G12" i="1"/>
  <c r="G11" i="1"/>
  <c r="G10" i="1"/>
  <c r="G9" i="1"/>
  <c r="E5" i="1"/>
  <c r="E4" i="1"/>
  <c r="E3" i="1"/>
  <c r="G8" i="1"/>
  <c r="D9" i="1"/>
  <c r="F9" i="1" s="1"/>
  <c r="D10" i="1"/>
  <c r="F10" i="1" s="1"/>
  <c r="H10" i="1" s="1"/>
  <c r="D11" i="1"/>
  <c r="F11" i="1" s="1"/>
  <c r="D12" i="1"/>
  <c r="F12" i="1" s="1"/>
  <c r="H12" i="1" s="1"/>
  <c r="D13" i="1"/>
  <c r="F13" i="1" s="1"/>
  <c r="D14" i="1"/>
  <c r="F14" i="1" s="1"/>
  <c r="D15" i="1"/>
  <c r="F15" i="1" s="1"/>
  <c r="D16" i="1"/>
  <c r="F16" i="1" s="1"/>
  <c r="H16" i="1" s="1"/>
  <c r="D17" i="1"/>
  <c r="F17" i="1" s="1"/>
  <c r="H17" i="1" s="1"/>
  <c r="D8" i="1"/>
  <c r="F8" i="1" s="1"/>
  <c r="H8" i="1" s="1"/>
  <c r="C9" i="1"/>
  <c r="C10" i="1"/>
  <c r="C11" i="1"/>
  <c r="C12" i="1"/>
  <c r="C13" i="1"/>
  <c r="C14" i="1"/>
  <c r="C15" i="1"/>
  <c r="C16" i="1"/>
  <c r="C17" i="1"/>
  <c r="C8" i="1"/>
  <c r="H14" i="1" l="1"/>
  <c r="H11" i="1"/>
  <c r="H9" i="1"/>
  <c r="G13" i="1"/>
  <c r="H13" i="1" s="1"/>
  <c r="G15" i="1"/>
  <c r="H15" i="1" s="1"/>
</calcChain>
</file>

<file path=xl/sharedStrings.xml><?xml version="1.0" encoding="utf-8"?>
<sst xmlns="http://schemas.openxmlformats.org/spreadsheetml/2006/main" count="64" uniqueCount="45">
  <si>
    <t>Kode Barang</t>
  </si>
  <si>
    <t>Harga</t>
  </si>
  <si>
    <t>Bonus</t>
  </si>
  <si>
    <t>A</t>
  </si>
  <si>
    <t>B</t>
  </si>
  <si>
    <t>C</t>
  </si>
  <si>
    <t>Nama Barang</t>
  </si>
  <si>
    <t>Mouse</t>
  </si>
  <si>
    <t>Keyboard</t>
  </si>
  <si>
    <t>Cool Gel</t>
  </si>
  <si>
    <t>Jumlah</t>
  </si>
  <si>
    <t>Kode Pembeli</t>
  </si>
  <si>
    <t>L</t>
  </si>
  <si>
    <t>Status</t>
  </si>
  <si>
    <t>Baru</t>
  </si>
  <si>
    <t>Lama</t>
  </si>
  <si>
    <t>Diskon</t>
  </si>
  <si>
    <t>Total Bayar</t>
  </si>
  <si>
    <t>15-B-001</t>
  </si>
  <si>
    <t>16-L-002</t>
  </si>
  <si>
    <t>16-B-003</t>
  </si>
  <si>
    <t>15-L-004</t>
  </si>
  <si>
    <t>14-B-005</t>
  </si>
  <si>
    <t>13-L-006</t>
  </si>
  <si>
    <t>14-B-007</t>
  </si>
  <si>
    <t>15-L-008</t>
  </si>
  <si>
    <t>Voucher 20 Ribu</t>
  </si>
  <si>
    <t>Voucher 50 Ribu</t>
  </si>
  <si>
    <t>Tabel Barang</t>
  </si>
  <si>
    <t>Tabel Pembeli</t>
  </si>
  <si>
    <t>Subtotal</t>
  </si>
  <si>
    <t>Ketentuan Soal</t>
  </si>
  <si>
    <t>No</t>
  </si>
  <si>
    <t>16-B-009</t>
  </si>
  <si>
    <t>11-B-010</t>
  </si>
  <si>
    <t>Isi Nama Barang, Harga dengan Fungsi Lookup</t>
  </si>
  <si>
    <t>Subtotal : Harga dikali Jumlah</t>
  </si>
  <si>
    <t>Diskon didapat dengan kondisi :</t>
  </si>
  <si>
    <t>Jika Jumlah lebih besar atau sama dengan 10, maka Diskon adalah lookup diskon dikali subtotal</t>
  </si>
  <si>
    <t>Total Bayar : Subtotal dikurangi Diskon</t>
  </si>
  <si>
    <t xml:space="preserve">Status diisi dengan fungsi lookup </t>
  </si>
  <si>
    <t>Bonus diisi dengan kondisi :</t>
  </si>
  <si>
    <t>Jika Lama lebih besar atau sama dengan 10 maka mendapat bonus</t>
  </si>
  <si>
    <t>Jika Lama kurang dari 10 maka tidak mendapatkan bonus</t>
  </si>
  <si>
    <t>Jika Jumlah kurang dari 10 maka tidak mendapatkan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</si>
</sst>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9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/>
    <xf numFmtId="9" fontId="0" fillId="0" borderId="9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2" fontId="0" fillId="0" borderId="1" xfId="0" applyNumberFormat="1" applyBorder="1"/>
    <xf numFmtId="42" fontId="0" fillId="0" borderId="8" xfId="0" applyNumberForma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5" xfId="0" applyFont="1" applyBorder="1" applyAlignment="1">
      <alignment horizontal="left"/>
    </xf>
    <xf numFmtId="42" fontId="0" fillId="0" borderId="0" xfId="0" applyNumberFormat="1"/>
    <xf numFmtId="0" fontId="0" fillId="0" borderId="3" xfId="0" applyBorder="1" applyAlignment="1">
      <alignment horizontal="center"/>
    </xf>
    <xf numFmtId="0" fontId="0" fillId="0" borderId="3" xfId="0" applyBorder="1"/>
    <xf numFmtId="42" fontId="0" fillId="0" borderId="3" xfId="0" applyNumberFormat="1" applyBorder="1"/>
    <xf numFmtId="0" fontId="0" fillId="0" borderId="4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Formulas="1" tabSelected="1" zoomScale="120" zoomScaleNormal="120" workbookViewId="0">
      <selection activeCell="L14" sqref="L14"/>
    </sheetView>
  </sheetViews>
  <sheetFormatPr defaultRowHeight="15" x14ac:dyDescent="0.25"/>
  <cols>
    <col min="1" max="1" width="2" bestFit="1" customWidth="1"/>
    <col min="2" max="2" width="3.140625" style="2" customWidth="1"/>
    <col min="3" max="4" width="16" bestFit="1" customWidth="1"/>
    <col min="5" max="5" width="3.85546875" bestFit="1" customWidth="1"/>
    <col min="6" max="6" width="6.7109375" bestFit="1" customWidth="1"/>
    <col min="7" max="7" width="26.140625" bestFit="1" customWidth="1"/>
    <col min="8" max="8" width="6.85546875" bestFit="1" customWidth="1"/>
    <col min="9" max="9" width="7.85546875" bestFit="1" customWidth="1"/>
    <col min="10" max="10" width="20.42578125" bestFit="1" customWidth="1"/>
    <col min="11" max="11" width="3.140625" bestFit="1" customWidth="1"/>
    <col min="12" max="12" width="35.140625" bestFit="1" customWidth="1"/>
  </cols>
  <sheetData>
    <row r="1" spans="1:12" ht="15.75" thickBot="1" x14ac:dyDescent="0.3">
      <c r="B1" s="37" t="s">
        <v>28</v>
      </c>
      <c r="C1" s="37"/>
      <c r="D1" s="37"/>
      <c r="E1" s="37"/>
      <c r="H1" s="37" t="s">
        <v>29</v>
      </c>
      <c r="I1" s="37"/>
    </row>
    <row r="2" spans="1:12" ht="30" x14ac:dyDescent="0.25">
      <c r="B2" s="10" t="s">
        <v>0</v>
      </c>
      <c r="C2" s="11" t="s">
        <v>6</v>
      </c>
      <c r="D2" s="11" t="s">
        <v>1</v>
      </c>
      <c r="E2" s="12" t="s">
        <v>16</v>
      </c>
      <c r="H2" s="15" t="s">
        <v>11</v>
      </c>
      <c r="I2" s="18" t="s">
        <v>4</v>
      </c>
      <c r="J2" s="19" t="s">
        <v>12</v>
      </c>
    </row>
    <row r="3" spans="1:12" x14ac:dyDescent="0.25">
      <c r="B3" s="5" t="s">
        <v>3</v>
      </c>
      <c r="C3" s="4" t="s">
        <v>7</v>
      </c>
      <c r="D3" s="30">
        <v>5250</v>
      </c>
      <c r="E3" s="6">
        <f>2/100</f>
        <v>0.02</v>
      </c>
      <c r="H3" s="16" t="s">
        <v>13</v>
      </c>
      <c r="I3" s="20" t="s">
        <v>14</v>
      </c>
      <c r="J3" s="21" t="s">
        <v>15</v>
      </c>
    </row>
    <row r="4" spans="1:12" ht="15.75" thickBot="1" x14ac:dyDescent="0.3">
      <c r="B4" s="5" t="s">
        <v>4</v>
      </c>
      <c r="C4" s="4" t="s">
        <v>8</v>
      </c>
      <c r="D4" s="30">
        <v>7500</v>
      </c>
      <c r="E4" s="6">
        <f>3/100</f>
        <v>0.03</v>
      </c>
      <c r="H4" s="17" t="s">
        <v>2</v>
      </c>
      <c r="I4" s="22" t="s">
        <v>26</v>
      </c>
      <c r="J4" s="23" t="s">
        <v>27</v>
      </c>
    </row>
    <row r="5" spans="1:12" ht="15.75" thickBot="1" x14ac:dyDescent="0.3">
      <c r="B5" s="7" t="s">
        <v>5</v>
      </c>
      <c r="C5" s="8" t="s">
        <v>9</v>
      </c>
      <c r="D5" s="31">
        <v>8500</v>
      </c>
      <c r="E5" s="9">
        <f>4/100</f>
        <v>0.04</v>
      </c>
    </row>
    <row r="6" spans="1:12" ht="15.75" thickBot="1" x14ac:dyDescent="0.3"/>
    <row r="7" spans="1:12" s="1" customFormat="1" ht="30.75" thickBot="1" x14ac:dyDescent="0.3">
      <c r="A7" s="27" t="s">
        <v>32</v>
      </c>
      <c r="B7" s="28" t="s">
        <v>0</v>
      </c>
      <c r="C7" s="28" t="s">
        <v>6</v>
      </c>
      <c r="D7" s="28" t="s">
        <v>1</v>
      </c>
      <c r="E7" s="28" t="s">
        <v>10</v>
      </c>
      <c r="F7" s="28" t="s">
        <v>30</v>
      </c>
      <c r="G7" s="28" t="s">
        <v>16</v>
      </c>
      <c r="H7" s="28" t="s">
        <v>17</v>
      </c>
      <c r="I7" s="28" t="s">
        <v>11</v>
      </c>
      <c r="J7" s="28" t="s">
        <v>13</v>
      </c>
      <c r="K7" s="28" t="s">
        <v>15</v>
      </c>
      <c r="L7" s="29" t="s">
        <v>2</v>
      </c>
    </row>
    <row r="8" spans="1:12" x14ac:dyDescent="0.25">
      <c r="A8" s="43">
        <v>1</v>
      </c>
      <c r="B8" s="39" t="s">
        <v>3</v>
      </c>
      <c r="C8" s="40" t="str">
        <f>VLOOKUP($B8,TabelBarang,2,0)</f>
        <v>Mouse</v>
      </c>
      <c r="D8" s="41">
        <f>VLOOKUP($B8,TabelBarang,3,0)</f>
        <v>5250</v>
      </c>
      <c r="E8" s="39">
        <v>6</v>
      </c>
      <c r="F8" s="41">
        <f>($D8*$E8)</f>
        <v>31500</v>
      </c>
      <c r="G8" s="41">
        <f>IF($E8&gt;=10,(VLOOKUP($B8,TabelBarang,4,0)*$F8),0)</f>
        <v>0</v>
      </c>
      <c r="H8" s="41">
        <f>$F8-$G8</f>
        <v>31500</v>
      </c>
      <c r="I8" s="39" t="s">
        <v>18</v>
      </c>
      <c r="J8" s="40" t="str">
        <f>HLOOKUP(MID($I8,4,1),TabelPembeli,2,0)</f>
        <v>Baru</v>
      </c>
      <c r="K8" s="39">
        <v>6</v>
      </c>
      <c r="L8" s="42" t="str">
        <f>IF($K8&gt;=10,HLOOKUP(MID($I8,4,1),TabelPembeli,3,0),"Tidak Ada Bonus")</f>
        <v>Tidak Ada Bonus</v>
      </c>
    </row>
    <row r="9" spans="1:12" x14ac:dyDescent="0.25">
      <c r="A9" s="13">
        <v>2</v>
      </c>
      <c r="B9" s="3" t="s">
        <v>4</v>
      </c>
      <c r="C9" s="25" t="str">
        <f>VLOOKUP($B9,TabelBarang,2,0)</f>
        <v>Keyboard</v>
      </c>
      <c r="D9" s="30">
        <f>VLOOKUP($B9,TabelBarang,3,0)</f>
        <v>7500</v>
      </c>
      <c r="E9" s="3">
        <v>7</v>
      </c>
      <c r="F9" s="30">
        <f t="shared" ref="F9:F17" si="0">($D9*$E9)</f>
        <v>52500</v>
      </c>
      <c r="G9" s="30">
        <f>IF($E9&gt;=10,(VLOOKUP($B9,TabelBarang,4,0)*$F9),0)</f>
        <v>0</v>
      </c>
      <c r="H9" s="30">
        <f t="shared" ref="H9:H17" si="1">$F9-$G9</f>
        <v>52500</v>
      </c>
      <c r="I9" s="3" t="s">
        <v>19</v>
      </c>
      <c r="J9" s="25" t="str">
        <f>HLOOKUP(MID($I9,4,1),TabelPembeli,2,0)</f>
        <v>Lama</v>
      </c>
      <c r="K9" s="3">
        <v>15</v>
      </c>
      <c r="L9" s="26" t="str">
        <f>IF($K9&gt;=10,HLOOKUP(MID($I9,4,1),TabelPembeli,3,0),"Tidak Ada Bonus")</f>
        <v>Voucher 50 Ribu</v>
      </c>
    </row>
    <row r="10" spans="1:12" x14ac:dyDescent="0.25">
      <c r="A10" s="13">
        <v>3</v>
      </c>
      <c r="B10" s="3" t="s">
        <v>5</v>
      </c>
      <c r="C10" s="25" t="str">
        <f>VLOOKUP($B10,TabelBarang,2,0)</f>
        <v>Cool Gel</v>
      </c>
      <c r="D10" s="30">
        <f>VLOOKUP($B10,TabelBarang,3,0)</f>
        <v>8500</v>
      </c>
      <c r="E10" s="3">
        <v>5</v>
      </c>
      <c r="F10" s="30">
        <f t="shared" si="0"/>
        <v>42500</v>
      </c>
      <c r="G10" s="30">
        <f>IF($E10&gt;=10,(VLOOKUP($B10,TabelBarang,4,0)*$F10),0)</f>
        <v>0</v>
      </c>
      <c r="H10" s="30">
        <f t="shared" si="1"/>
        <v>42500</v>
      </c>
      <c r="I10" s="3" t="s">
        <v>20</v>
      </c>
      <c r="J10" s="25" t="str">
        <f>HLOOKUP(MID($I10,4,1),TabelPembeli,2,0)</f>
        <v>Baru</v>
      </c>
      <c r="K10" s="3">
        <v>4</v>
      </c>
      <c r="L10" s="26" t="str">
        <f>IF($K10&gt;=10,HLOOKUP(MID($I10,4,1),TabelPembeli,3,0),"Tidak Ada Bonus")</f>
        <v>Tidak Ada Bonus</v>
      </c>
    </row>
    <row r="11" spans="1:12" x14ac:dyDescent="0.25">
      <c r="A11" s="13">
        <v>4</v>
      </c>
      <c r="B11" s="3" t="s">
        <v>3</v>
      </c>
      <c r="C11" s="25" t="str">
        <f>VLOOKUP($B11,TabelBarang,2,0)</f>
        <v>Mouse</v>
      </c>
      <c r="D11" s="30">
        <f>VLOOKUP($B11,TabelBarang,3,0)</f>
        <v>5250</v>
      </c>
      <c r="E11" s="3">
        <v>4</v>
      </c>
      <c r="F11" s="30">
        <f t="shared" si="0"/>
        <v>21000</v>
      </c>
      <c r="G11" s="30">
        <f>IF($E11&gt;=10,(VLOOKUP($B11,TabelBarang,4,0)*$F11),0)</f>
        <v>0</v>
      </c>
      <c r="H11" s="30">
        <f t="shared" si="1"/>
        <v>21000</v>
      </c>
      <c r="I11" s="3" t="s">
        <v>21</v>
      </c>
      <c r="J11" s="25" t="str">
        <f>HLOOKUP(MID($I11,4,1),TabelPembeli,2,0)</f>
        <v>Lama</v>
      </c>
      <c r="K11" s="3">
        <v>6</v>
      </c>
      <c r="L11" s="26" t="str">
        <f>IF($K11&gt;=10,HLOOKUP(MID($I11,4,1),TabelPembeli,3,0),"Tidak Ada Bonus")</f>
        <v>Tidak Ada Bonus</v>
      </c>
    </row>
    <row r="12" spans="1:12" x14ac:dyDescent="0.25">
      <c r="A12" s="13">
        <v>5</v>
      </c>
      <c r="B12" s="3" t="s">
        <v>4</v>
      </c>
      <c r="C12" s="25" t="str">
        <f>VLOOKUP($B12,TabelBarang,2,0)</f>
        <v>Keyboard</v>
      </c>
      <c r="D12" s="30">
        <f>VLOOKUP($B12,TabelBarang,3,0)</f>
        <v>7500</v>
      </c>
      <c r="E12" s="3">
        <v>2</v>
      </c>
      <c r="F12" s="30">
        <f t="shared" si="0"/>
        <v>15000</v>
      </c>
      <c r="G12" s="30">
        <f>IF($E12&gt;=10,(VLOOKUP($B12,TabelBarang,4,0)*$F12),0)</f>
        <v>0</v>
      </c>
      <c r="H12" s="30">
        <f t="shared" si="1"/>
        <v>15000</v>
      </c>
      <c r="I12" s="3" t="s">
        <v>22</v>
      </c>
      <c r="J12" s="25" t="str">
        <f>HLOOKUP(MID($I12,4,1),TabelPembeli,2,0)</f>
        <v>Baru</v>
      </c>
      <c r="K12" s="3">
        <v>8</v>
      </c>
      <c r="L12" s="26" t="str">
        <f>IF($K12&gt;=10,HLOOKUP(MID($I12,4,1),TabelPembeli,3,0),"Tidak Ada Bonus")</f>
        <v>Tidak Ada Bonus</v>
      </c>
    </row>
    <row r="13" spans="1:12" x14ac:dyDescent="0.25">
      <c r="A13" s="13">
        <v>6</v>
      </c>
      <c r="B13" s="3" t="s">
        <v>5</v>
      </c>
      <c r="C13" s="25" t="str">
        <f>VLOOKUP($B13,TabelBarang,2,0)</f>
        <v>Cool Gel</v>
      </c>
      <c r="D13" s="30">
        <f>VLOOKUP($B13,TabelBarang,3,0)</f>
        <v>8500</v>
      </c>
      <c r="E13" s="3">
        <v>10</v>
      </c>
      <c r="F13" s="30">
        <f t="shared" si="0"/>
        <v>85000</v>
      </c>
      <c r="G13" s="30">
        <f>IF($E13&gt;=10,(VLOOKUP($B13,TabelBarang,4,0)*$F13),0)</f>
        <v>3400</v>
      </c>
      <c r="H13" s="30">
        <f t="shared" si="1"/>
        <v>81600</v>
      </c>
      <c r="I13" s="3" t="s">
        <v>23</v>
      </c>
      <c r="J13" s="25" t="str">
        <f>HLOOKUP(MID($I13,4,1),TabelPembeli,2,0)</f>
        <v>Lama</v>
      </c>
      <c r="K13" s="3">
        <v>10</v>
      </c>
      <c r="L13" s="26" t="str">
        <f>IF($K13&gt;=10,HLOOKUP(MID($I13,4,1),TabelPembeli,3,0),"Tidak Ada Bonus")</f>
        <v>Voucher 50 Ribu</v>
      </c>
    </row>
    <row r="14" spans="1:12" x14ac:dyDescent="0.25">
      <c r="A14" s="13">
        <v>7</v>
      </c>
      <c r="B14" s="3" t="s">
        <v>3</v>
      </c>
      <c r="C14" s="25" t="str">
        <f>VLOOKUP($B14,TabelBarang,2,0)</f>
        <v>Mouse</v>
      </c>
      <c r="D14" s="30">
        <f>VLOOKUP($B14,TabelBarang,3,0)</f>
        <v>5250</v>
      </c>
      <c r="E14" s="3">
        <v>12</v>
      </c>
      <c r="F14" s="30">
        <f t="shared" si="0"/>
        <v>63000</v>
      </c>
      <c r="G14" s="30">
        <f>IF($E14&gt;=10,(VLOOKUP($B14,TabelBarang,4,0)*$F14),0)</f>
        <v>1260</v>
      </c>
      <c r="H14" s="30">
        <f t="shared" si="1"/>
        <v>61740</v>
      </c>
      <c r="I14" s="3" t="s">
        <v>24</v>
      </c>
      <c r="J14" s="25" t="str">
        <f>HLOOKUP(MID($I14,4,1),TabelPembeli,2,0)</f>
        <v>Baru</v>
      </c>
      <c r="K14" s="3">
        <v>12</v>
      </c>
      <c r="L14" s="26" t="str">
        <f>IF($K14&gt;=10,HLOOKUP(MID($I14,4,1),TabelPembeli,3,0),"Tidak Ada Bonus")</f>
        <v>Voucher 20 Ribu</v>
      </c>
    </row>
    <row r="15" spans="1:12" x14ac:dyDescent="0.25">
      <c r="A15" s="13">
        <v>8</v>
      </c>
      <c r="B15" s="3" t="s">
        <v>4</v>
      </c>
      <c r="C15" s="25" t="str">
        <f>VLOOKUP($B15,TabelBarang,2,0)</f>
        <v>Keyboard</v>
      </c>
      <c r="D15" s="30">
        <f>VLOOKUP($B15,TabelBarang,3,0)</f>
        <v>7500</v>
      </c>
      <c r="E15" s="3">
        <v>15</v>
      </c>
      <c r="F15" s="30">
        <f t="shared" si="0"/>
        <v>112500</v>
      </c>
      <c r="G15" s="30">
        <f>IF($E15&gt;=10,(VLOOKUP($B15,TabelBarang,4,0)*$F15),0)</f>
        <v>3375</v>
      </c>
      <c r="H15" s="30">
        <f t="shared" si="1"/>
        <v>109125</v>
      </c>
      <c r="I15" s="3" t="s">
        <v>25</v>
      </c>
      <c r="J15" s="25" t="str">
        <f>HLOOKUP(MID($I15,4,1),TabelPembeli,2,0)</f>
        <v>Lama</v>
      </c>
      <c r="K15" s="3">
        <v>5</v>
      </c>
      <c r="L15" s="26" t="str">
        <f>IF($K15&gt;=10,HLOOKUP(MID($I15,4,1),TabelPembeli,3,0),"Tidak Ada Bonus")</f>
        <v>Tidak Ada Bonus</v>
      </c>
    </row>
    <row r="16" spans="1:12" x14ac:dyDescent="0.25">
      <c r="A16" s="13">
        <v>9</v>
      </c>
      <c r="B16" s="3" t="s">
        <v>5</v>
      </c>
      <c r="C16" s="25" t="str">
        <f>VLOOKUP($B16,TabelBarang,2,0)</f>
        <v>Cool Gel</v>
      </c>
      <c r="D16" s="30">
        <f>VLOOKUP($B16,TabelBarang,3,0)</f>
        <v>8500</v>
      </c>
      <c r="E16" s="3">
        <v>6</v>
      </c>
      <c r="F16" s="30">
        <f t="shared" si="0"/>
        <v>51000</v>
      </c>
      <c r="G16" s="30">
        <f>IF($E16&gt;=10,(VLOOKUP($B16,TabelBarang,4,0)*$F16),0)</f>
        <v>0</v>
      </c>
      <c r="H16" s="30">
        <f t="shared" si="1"/>
        <v>51000</v>
      </c>
      <c r="I16" s="3" t="s">
        <v>33</v>
      </c>
      <c r="J16" s="25" t="str">
        <f>HLOOKUP(MID($I16,4,1),TabelPembeli,2,0)</f>
        <v>Baru</v>
      </c>
      <c r="K16" s="3">
        <v>7</v>
      </c>
      <c r="L16" s="26" t="str">
        <f>IF($K16&gt;=10,HLOOKUP(MID($I16,4,1),TabelPembeli,3,0),"Tidak Ada Bonus")</f>
        <v>Tidak Ada Bonus</v>
      </c>
    </row>
    <row r="17" spans="1:12" ht="15.75" thickBot="1" x14ac:dyDescent="0.3">
      <c r="A17" s="14">
        <v>10</v>
      </c>
      <c r="B17" s="24" t="s">
        <v>4</v>
      </c>
      <c r="C17" s="44" t="str">
        <f>VLOOKUP($B17,TabelBarang,2,0)</f>
        <v>Keyboard</v>
      </c>
      <c r="D17" s="31">
        <f>VLOOKUP($B17,TabelBarang,3,0)</f>
        <v>7500</v>
      </c>
      <c r="E17" s="24">
        <v>8</v>
      </c>
      <c r="F17" s="31">
        <f t="shared" si="0"/>
        <v>60000</v>
      </c>
      <c r="G17" s="31">
        <f>IF($E17&gt;=10,(VLOOKUP($B17,TabelBarang,4,0)*$F17),0)</f>
        <v>0</v>
      </c>
      <c r="H17" s="31">
        <f t="shared" si="1"/>
        <v>60000</v>
      </c>
      <c r="I17" s="24" t="s">
        <v>34</v>
      </c>
      <c r="J17" s="44" t="str">
        <f>HLOOKUP(MID($I17,4,1),TabelPembeli,2,0)</f>
        <v>Baru</v>
      </c>
      <c r="K17" s="24">
        <v>9</v>
      </c>
      <c r="L17" s="45" t="str">
        <f>IF($K17&gt;=10,HLOOKUP(MID($I17,4,1),TabelPembeli,3,0),"Tidak Ada Bonus")</f>
        <v>Tidak Ada Bonus</v>
      </c>
    </row>
    <row r="19" spans="1:12" x14ac:dyDescent="0.25">
      <c r="A19" s="32"/>
      <c r="B19" s="33" t="s">
        <v>31</v>
      </c>
      <c r="F19" s="38"/>
    </row>
    <row r="20" spans="1:12" x14ac:dyDescent="0.25">
      <c r="A20" s="35">
        <v>1</v>
      </c>
      <c r="B20" s="36" t="s">
        <v>35</v>
      </c>
      <c r="C20" s="36"/>
      <c r="D20" s="36"/>
      <c r="E20" s="36"/>
      <c r="F20" s="36"/>
    </row>
    <row r="21" spans="1:12" x14ac:dyDescent="0.25">
      <c r="A21" s="35">
        <v>2</v>
      </c>
      <c r="B21" s="36" t="s">
        <v>36</v>
      </c>
      <c r="C21" s="36"/>
      <c r="D21" s="36"/>
      <c r="E21" s="36"/>
    </row>
    <row r="22" spans="1:12" x14ac:dyDescent="0.25">
      <c r="A22" s="35">
        <v>3</v>
      </c>
      <c r="B22" s="36" t="s">
        <v>37</v>
      </c>
      <c r="C22" s="36"/>
      <c r="D22" s="36"/>
      <c r="E22" s="36"/>
      <c r="F22" s="36"/>
    </row>
    <row r="23" spans="1:12" x14ac:dyDescent="0.25">
      <c r="A23" s="35"/>
      <c r="B23" s="34" t="s">
        <v>38</v>
      </c>
      <c r="C23" s="34"/>
      <c r="D23" s="34"/>
      <c r="E23" s="34"/>
      <c r="F23" s="34"/>
      <c r="G23" s="34"/>
    </row>
    <row r="24" spans="1:12" x14ac:dyDescent="0.25">
      <c r="A24" s="35"/>
      <c r="B24" s="36" t="s">
        <v>44</v>
      </c>
      <c r="C24" s="36"/>
      <c r="D24" s="36"/>
      <c r="E24" s="36"/>
      <c r="F24" s="36"/>
      <c r="G24" s="36"/>
      <c r="H24" s="36"/>
    </row>
    <row r="25" spans="1:12" x14ac:dyDescent="0.25">
      <c r="A25" s="35">
        <v>4</v>
      </c>
      <c r="B25" s="36" t="s">
        <v>39</v>
      </c>
      <c r="C25" s="36"/>
      <c r="D25" s="36"/>
      <c r="E25" s="36"/>
      <c r="F25" s="36"/>
    </row>
    <row r="26" spans="1:12" x14ac:dyDescent="0.25">
      <c r="A26" s="35">
        <v>5</v>
      </c>
      <c r="B26" s="36" t="s">
        <v>40</v>
      </c>
      <c r="C26" s="36"/>
      <c r="D26" s="36"/>
      <c r="E26" s="36"/>
      <c r="F26" s="36"/>
      <c r="G26" s="36"/>
      <c r="H26" s="36"/>
    </row>
    <row r="27" spans="1:12" x14ac:dyDescent="0.25">
      <c r="A27" s="35">
        <v>6</v>
      </c>
      <c r="B27" s="36" t="s">
        <v>41</v>
      </c>
      <c r="C27" s="36"/>
      <c r="D27" s="36"/>
      <c r="E27" s="36"/>
      <c r="F27" s="36"/>
    </row>
    <row r="28" spans="1:12" x14ac:dyDescent="0.25">
      <c r="B28" s="36" t="s">
        <v>42</v>
      </c>
      <c r="C28" s="36"/>
      <c r="D28" s="36"/>
      <c r="E28" s="36"/>
      <c r="F28" s="36"/>
      <c r="G28" s="36"/>
      <c r="H28" s="36"/>
    </row>
    <row r="29" spans="1:12" x14ac:dyDescent="0.25">
      <c r="B29" s="36" t="s">
        <v>43</v>
      </c>
      <c r="C29" s="36"/>
      <c r="D29" s="36"/>
      <c r="E29" s="36"/>
      <c r="F29" s="36"/>
      <c r="G29" s="36"/>
      <c r="H29" s="36"/>
    </row>
  </sheetData>
  <mergeCells count="11">
    <mergeCell ref="H1:I1"/>
    <mergeCell ref="B1:E1"/>
    <mergeCell ref="B20:F20"/>
    <mergeCell ref="B21:E21"/>
    <mergeCell ref="B22:F22"/>
    <mergeCell ref="B29:H29"/>
    <mergeCell ref="B24:H24"/>
    <mergeCell ref="B25:F25"/>
    <mergeCell ref="B26:H26"/>
    <mergeCell ref="B27:F27"/>
    <mergeCell ref="B28:H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TabelBarang</vt:lpstr>
      <vt:lpstr>TabelPembeli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Susanto</dc:creator>
  <cp:lastModifiedBy>unikom</cp:lastModifiedBy>
  <dcterms:created xsi:type="dcterms:W3CDTF">2016-12-06T13:56:19Z</dcterms:created>
  <dcterms:modified xsi:type="dcterms:W3CDTF">2016-12-09T02:32:42Z</dcterms:modified>
</cp:coreProperties>
</file>