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24915" windowHeight="12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14" i="1" l="1"/>
  <c r="S14" i="1"/>
  <c r="R14" i="1"/>
  <c r="Q14" i="1"/>
  <c r="P14" i="1"/>
  <c r="O14" i="1"/>
  <c r="N14" i="1"/>
  <c r="T13" i="1"/>
  <c r="S13" i="1"/>
  <c r="R13" i="1"/>
  <c r="Q13" i="1"/>
  <c r="P13" i="1"/>
  <c r="O13" i="1"/>
  <c r="N13" i="1"/>
  <c r="T12" i="1"/>
  <c r="S12" i="1"/>
  <c r="R12" i="1"/>
  <c r="N12" i="1"/>
  <c r="O12" i="1"/>
  <c r="P12" i="1"/>
  <c r="Q12" i="1"/>
  <c r="C12" i="1" l="1"/>
  <c r="C13" i="1"/>
  <c r="C11" i="1"/>
  <c r="C15" i="1" l="1"/>
</calcChain>
</file>

<file path=xl/sharedStrings.xml><?xml version="1.0" encoding="utf-8"?>
<sst xmlns="http://schemas.openxmlformats.org/spreadsheetml/2006/main" count="32" uniqueCount="31">
  <si>
    <t>Value</t>
  </si>
  <si>
    <t>Mix channel number</t>
  </si>
  <si>
    <t>Parent</t>
  </si>
  <si>
    <t>Child</t>
  </si>
  <si>
    <t>Andromeda</t>
  </si>
  <si>
    <t>The parent page of the parameter to be edited</t>
  </si>
  <si>
    <t>Child ID of parameter to be edited</t>
  </si>
  <si>
    <t>0-15</t>
  </si>
  <si>
    <t>I don't know what this is (don't own an Andromeda)</t>
  </si>
  <si>
    <t>Data2</t>
  </si>
  <si>
    <t>Data1</t>
  </si>
  <si>
    <t>Data0</t>
  </si>
  <si>
    <t>Your sysex string:</t>
  </si>
  <si>
    <t>0xxx xyyy</t>
  </si>
  <si>
    <t>0yyy yyyy</t>
  </si>
  <si>
    <t>Bits 0-6 of Value</t>
  </si>
  <si>
    <t>Bits 7-13 of Value</t>
  </si>
  <si>
    <t>Mix channel (xxxx) and Bits 14-16 of Value</t>
  </si>
  <si>
    <t>Bit8</t>
  </si>
  <si>
    <t>Bit7</t>
  </si>
  <si>
    <t>Bit6</t>
  </si>
  <si>
    <t>Bit5</t>
  </si>
  <si>
    <t>Bit4</t>
  </si>
  <si>
    <t>Bit3</t>
  </si>
  <si>
    <t>Bit2</t>
  </si>
  <si>
    <t>Bit1</t>
  </si>
  <si>
    <t>Input</t>
  </si>
  <si>
    <t>Parameter data is a 17-bit number 2’s complement signed number.</t>
  </si>
  <si>
    <t>This means that for a negative number, you should invert each bit (0 becomes 1 and 1 becomes 0) then add 1 as extra bit in the front</t>
  </si>
  <si>
    <t>Parameter value</t>
  </si>
  <si>
    <t>Thus here, the max value is 16 bits ( 65535 in decimal) and it can be either positive or negative (thx to the addition of the 17th bit in the front)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</si>
</sst>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1"/>
  <sheetViews>
    <sheetView tabSelected="1" workbookViewId="0">
      <selection activeCell="K20" sqref="K20"/>
    </sheetView>
  </sheetViews>
  <sheetFormatPr defaultRowHeight="15" x14ac:dyDescent="0.25"/>
  <cols>
    <col min="2" max="2" width="19.42578125" bestFit="1" customWidth="1"/>
    <col min="6" max="6" width="8.42578125" style="2" bestFit="1" customWidth="1"/>
    <col min="7" max="9" width="6.5703125" style="2" bestFit="1" customWidth="1"/>
    <col min="10" max="10" width="7" style="2" bestFit="1" customWidth="1"/>
    <col min="11" max="13" width="6.5703125" style="2" bestFit="1" customWidth="1"/>
    <col min="14" max="14" width="7.140625" style="2" bestFit="1" customWidth="1"/>
    <col min="15" max="17" width="6.5703125" style="2" bestFit="1" customWidth="1"/>
    <col min="18" max="18" width="7.140625" style="2" bestFit="1" customWidth="1"/>
    <col min="19" max="19" width="6.5703125" style="2" bestFit="1" customWidth="1"/>
    <col min="20" max="20" width="8.42578125" style="2" bestFit="1" customWidth="1"/>
    <col min="21" max="29" width="6.5703125" style="2" bestFit="1" customWidth="1"/>
  </cols>
  <sheetData>
    <row r="1" spans="2:29" x14ac:dyDescent="0.25">
      <c r="B1" s="9"/>
      <c r="C1" s="1"/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2:29" x14ac:dyDescent="0.25">
      <c r="B2" s="10" t="s">
        <v>4</v>
      </c>
      <c r="C2" s="13" t="s">
        <v>26</v>
      </c>
    </row>
    <row r="3" spans="2:29" x14ac:dyDescent="0.25">
      <c r="B3" s="9" t="s">
        <v>1</v>
      </c>
      <c r="C3" s="2">
        <v>8</v>
      </c>
      <c r="E3" t="s">
        <v>7</v>
      </c>
      <c r="F3" s="12" t="s">
        <v>8</v>
      </c>
    </row>
    <row r="4" spans="2:29" x14ac:dyDescent="0.25">
      <c r="B4" s="9" t="s">
        <v>2</v>
      </c>
      <c r="C4" s="2">
        <v>18</v>
      </c>
      <c r="E4" t="s">
        <v>5</v>
      </c>
    </row>
    <row r="5" spans="2:29" x14ac:dyDescent="0.25">
      <c r="B5" s="9" t="s">
        <v>3</v>
      </c>
      <c r="C5" s="2">
        <v>0</v>
      </c>
      <c r="E5" t="s">
        <v>6</v>
      </c>
    </row>
    <row r="6" spans="2:29" x14ac:dyDescent="0.25">
      <c r="B6" s="9" t="s">
        <v>0</v>
      </c>
      <c r="C6" s="2">
        <v>-65535</v>
      </c>
      <c r="E6" t="s">
        <v>29</v>
      </c>
    </row>
    <row r="7" spans="2:29" s="15" customFormat="1" x14ac:dyDescent="0.25">
      <c r="B7" s="23"/>
      <c r="C7" s="16"/>
      <c r="E7" s="15" t="s">
        <v>27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2:29" s="15" customFormat="1" x14ac:dyDescent="0.25">
      <c r="B8" s="23"/>
      <c r="C8" s="16"/>
      <c r="E8" t="s">
        <v>28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2:29" s="15" customFormat="1" x14ac:dyDescent="0.25">
      <c r="B9" s="23"/>
      <c r="C9" s="16"/>
      <c r="E9" t="s">
        <v>30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2:29" ht="15.75" thickBot="1" x14ac:dyDescent="0.3"/>
    <row r="11" spans="2:29" x14ac:dyDescent="0.25">
      <c r="B11" s="9" t="s">
        <v>9</v>
      </c>
      <c r="C11" s="2" t="str">
        <f>BIN2HEX(M12&amp;N12&amp;O12&amp;P12&amp;Q12&amp;R12&amp;S12&amp;T12,2)</f>
        <v>44</v>
      </c>
      <c r="E11" t="s">
        <v>13</v>
      </c>
      <c r="F11" s="11" t="s">
        <v>17</v>
      </c>
      <c r="M11" s="21" t="s">
        <v>18</v>
      </c>
      <c r="N11" s="22" t="s">
        <v>19</v>
      </c>
      <c r="O11" s="22" t="s">
        <v>20</v>
      </c>
      <c r="P11" s="24" t="s">
        <v>21</v>
      </c>
      <c r="Q11" s="7" t="s">
        <v>22</v>
      </c>
      <c r="R11" s="7" t="s">
        <v>23</v>
      </c>
      <c r="S11" s="7" t="s">
        <v>24</v>
      </c>
      <c r="T11" s="8" t="s">
        <v>25</v>
      </c>
    </row>
    <row r="12" spans="2:29" x14ac:dyDescent="0.25">
      <c r="B12" s="9" t="s">
        <v>10</v>
      </c>
      <c r="C12" s="2" t="str">
        <f>BIN2HEX(M13&amp;N13&amp;O13&amp;P13&amp;Q13&amp;R13&amp;S13&amp;T13,2)</f>
        <v>00</v>
      </c>
      <c r="E12" t="s">
        <v>14</v>
      </c>
      <c r="F12" s="11" t="s">
        <v>16</v>
      </c>
      <c r="M12" s="17">
        <v>0</v>
      </c>
      <c r="N12" s="18" t="str">
        <f>MID(DEC2BIN(C3,4),1,1)</f>
        <v>1</v>
      </c>
      <c r="O12" s="18" t="str">
        <f>MID(DEC2BIN(C3,4),2,1)</f>
        <v>0</v>
      </c>
      <c r="P12" s="25" t="str">
        <f>MID(DEC2BIN(C3,4),3,1)</f>
        <v>0</v>
      </c>
      <c r="Q12" s="3" t="str">
        <f>MID(DEC2BIN(C3,4),4,1)</f>
        <v>0</v>
      </c>
      <c r="R12" s="18">
        <f>IF(C6&lt;0,1,0)</f>
        <v>1</v>
      </c>
      <c r="S12" s="3" t="str">
        <f>IF(C6&lt;0,MID(SUBSTITUTE(SUBSTITUTE(SUBSTITUTE(DEC2BIN(ABS(C6)/256,8)&amp;DEC2BIN(MOD(ABS(C6),256),8),"0","a"),"1","0"),"a","1"),16,1),MID(DEC2BIN(C6/256,8)&amp;DEC2BIN(MOD(C6,256),8),16,1))</f>
        <v>0</v>
      </c>
      <c r="T12" s="4" t="str">
        <f>IF(C6&lt;0,MID(SUBSTITUTE(SUBSTITUTE(SUBSTITUTE(DEC2BIN(ABS(C6)/256,8)&amp;DEC2BIN(MOD(ABS(C6),256),8),"0","a"),"1","0"),"a","1"),15,1),MID(DEC2BIN(C6/256,8)&amp;DEC2BIN(MOD(C6,256),8),15,1))</f>
        <v>0</v>
      </c>
    </row>
    <row r="13" spans="2:29" x14ac:dyDescent="0.25">
      <c r="B13" s="9" t="s">
        <v>11</v>
      </c>
      <c r="C13" s="2" t="str">
        <f>BIN2HEX(M14&amp;N14&amp;O14&amp;P14&amp;Q14&amp;R14&amp;S14&amp;T14,2)</f>
        <v>00</v>
      </c>
      <c r="E13" t="s">
        <v>14</v>
      </c>
      <c r="F13" s="11" t="s">
        <v>15</v>
      </c>
      <c r="M13" s="17">
        <v>0</v>
      </c>
      <c r="N13" s="18" t="str">
        <f>IF(C6&lt;0,MID(SUBSTITUTE(SUBSTITUTE(SUBSTITUTE(DEC2BIN(ABS(C6)/256,8)&amp;DEC2BIN(MOD(ABS(C6),256),8),"0","a"),"1","0"),"a","1"),14,1),MID(DEC2BIN(C6/256,8)&amp;DEC2BIN(MOD(C6,256),8),14,1))</f>
        <v>0</v>
      </c>
      <c r="O13" s="18" t="str">
        <f>IF(C6&lt;0,MID(SUBSTITUTE(SUBSTITUTE(SUBSTITUTE(DEC2BIN(ABS(C6)/256,8)&amp;DEC2BIN(MOD(ABS(C6),256),8),"0","a"),"1","0"),"a","1"),13,1),MID(DEC2BIN(C6/256,8)&amp;DEC2BIN(MOD(C6,256),8),13,1))</f>
        <v>0</v>
      </c>
      <c r="P13" s="25" t="str">
        <f>IF(C6&lt;0,MID(SUBSTITUTE(SUBSTITUTE(SUBSTITUTE(DEC2BIN(ABS(C6)/256,8)&amp;DEC2BIN(MOD(ABS(C6),256),8),"0","a"),"1","0"),"a","1"),12,1),MID(DEC2BIN(C6/256,8)&amp;DEC2BIN(MOD(C6,256),8),12,1))</f>
        <v>0</v>
      </c>
      <c r="Q13" s="3" t="str">
        <f>IF(C6&lt;0,MID(SUBSTITUTE(SUBSTITUTE(SUBSTITUTE(DEC2BIN(ABS(C6)/256,8)&amp;DEC2BIN(MOD(ABS(C6),256),8),"0","a"),"1","0"),"a","1"),11,1),MID(DEC2BIN(C6/256,8)&amp;DEC2BIN(MOD(C6,256),8),11,1))</f>
        <v>0</v>
      </c>
      <c r="R13" s="3" t="str">
        <f>IF(C6&lt;0,MID(SUBSTITUTE(SUBSTITUTE(SUBSTITUTE(DEC2BIN(ABS(C6)/256,8)&amp;DEC2BIN(MOD(ABS(C6),256),8),"0","a"),"1","0"),"a","1"),10,1),MID(DEC2BIN(C6/256,8)&amp;DEC2BIN(MOD(C6,256),8),10,1))</f>
        <v>0</v>
      </c>
      <c r="S13" s="3" t="str">
        <f>IF(C6&lt;0,MID(SUBSTITUTE(SUBSTITUTE(SUBSTITUTE(DEC2BIN(ABS(C6)/256,8)&amp;DEC2BIN(MOD(ABS(C6),256),8),"0","a"),"1","0"),"a","1"),9,1),MID(DEC2BIN(C6/256,8)&amp;DEC2BIN(MOD(C6,256),8),9,1))</f>
        <v>0</v>
      </c>
      <c r="T13" s="4" t="str">
        <f>IF(C6&lt;0,MID(SUBSTITUTE(SUBSTITUTE(SUBSTITUTE(DEC2BIN(ABS(C6)/256,8)&amp;DEC2BIN(MOD(ABS(C6),256),8),"0","a"),"1","0"),"a","1"),8,1),MID(DEC2BIN(C6/256,8)&amp;DEC2BIN(MOD(C6,256),8),8,1))</f>
        <v>0</v>
      </c>
    </row>
    <row r="14" spans="2:29" ht="15.75" thickBot="1" x14ac:dyDescent="0.3">
      <c r="M14" s="19">
        <v>0</v>
      </c>
      <c r="N14" s="20" t="str">
        <f>IF(C6&lt;0,MID(SUBSTITUTE(SUBSTITUTE(SUBSTITUTE(DEC2BIN(ABS(C6)/256,8)&amp;DEC2BIN(MOD(ABS(C6),256),8),"0","a"),"1","0"),"a","1"),7,1),MID(DEC2BIN(C6/256,8)&amp;DEC2BIN(MOD(C6,256),8),7,1))</f>
        <v>0</v>
      </c>
      <c r="O14" s="20" t="str">
        <f>IF(C6&lt;0,MID(SUBSTITUTE(SUBSTITUTE(SUBSTITUTE(DEC2BIN(ABS(C6)/256,8)&amp;DEC2BIN(MOD(ABS(C6),256),8),"0","a"),"1","0"),"a","1"),6,1),MID(DEC2BIN(C6/256,8)&amp;DEC2BIN(MOD(C6,256),8),6,1))</f>
        <v>0</v>
      </c>
      <c r="P14" s="26" t="str">
        <f>IF(C6&lt;0,MID(SUBSTITUTE(SUBSTITUTE(SUBSTITUTE(DEC2BIN(ABS(C6)/256,8)&amp;DEC2BIN(MOD(ABS(C6),256),8),"0","a"),"1","0"),"a","1"),5,1),MID(DEC2BIN(C6/256,8)&amp;DEC2BIN(MOD(C6,256),8),5,1))</f>
        <v>0</v>
      </c>
      <c r="Q14" s="5" t="str">
        <f>IF(C6&lt;0,MID(SUBSTITUTE(SUBSTITUTE(SUBSTITUTE(DEC2BIN(ABS(C6)/256,8)&amp;DEC2BIN(MOD(ABS(C6),256),8),"0","a"),"1","0"),"a","1"),4,1),MID(DEC2BIN(C6/256,8)&amp;DEC2BIN(MOD(C6,256),8),4,1))</f>
        <v>0</v>
      </c>
      <c r="R14" s="5" t="str">
        <f>IF(C6&lt;0,MID(SUBSTITUTE(SUBSTITUTE(SUBSTITUTE(DEC2BIN(ABS(C6)/256,8)&amp;DEC2BIN(MOD(ABS(C6),256),8),"0","a"),"1","0"),"a","1"),3,1),MID(DEC2BIN(C6/256,8)&amp;DEC2BIN(MOD(C6,256),8),3,1))</f>
        <v>0</v>
      </c>
      <c r="S14" s="5" t="str">
        <f>IF(C6&lt;0,MID(SUBSTITUTE(SUBSTITUTE(SUBSTITUTE(DEC2BIN(ABS(C6)/256,8)&amp;DEC2BIN(MOD(ABS(C6),256),8),"0","a"),"1","0"),"a","1"),2,1),MID(DEC2BIN(C6/256,8)&amp;DEC2BIN(MOD(C6,256),8),2,1))</f>
        <v>0</v>
      </c>
      <c r="T14" s="6" t="str">
        <f>IF(C6&lt;0,MID(SUBSTITUTE(SUBSTITUTE(SUBSTITUTE(DEC2BIN(ABS(C6)/256,8)&amp;DEC2BIN(MOD(ABS(C6),256),8),"0","a"),"1","0"),"a","1"),1,1),MID(DEC2BIN(C6/256,8)&amp;DEC2BIN(MOD(C6,256),8),1,1))</f>
        <v>0</v>
      </c>
    </row>
    <row r="15" spans="2:29" x14ac:dyDescent="0.25">
      <c r="B15" s="14" t="s">
        <v>12</v>
      </c>
      <c r="C15" t="str">
        <f>"F0 00 00 0E 1D 0E " &amp; DEC2HEX(C4,2) &amp; " " &amp; DEC2HEX(C5,2) &amp; " " &amp; C11 &amp; " " &amp; C12 &amp; " " &amp; C13 &amp; " F7"</f>
        <v>F0 00 00 0E 1D 0E 12 00 44 00 00 F7</v>
      </c>
    </row>
    <row r="17" spans="5:7" x14ac:dyDescent="0.25">
      <c r="E17" s="15"/>
      <c r="F17" s="15"/>
      <c r="G17" s="15"/>
    </row>
    <row r="18" spans="5:7" x14ac:dyDescent="0.25">
      <c r="E18" s="15"/>
      <c r="F18" s="15"/>
      <c r="G18" s="15"/>
    </row>
    <row r="19" spans="5:7" x14ac:dyDescent="0.25">
      <c r="F19" s="15"/>
      <c r="G19" s="15"/>
    </row>
    <row r="21" spans="5:7" x14ac:dyDescent="0.25">
      <c r="F21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Volvo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Bontemps Dominique</dc:creator>
  <cp:lastModifiedBy>Bontemps Dominique</cp:lastModifiedBy>
  <dcterms:created xsi:type="dcterms:W3CDTF">2016-02-17T13:18:07Z</dcterms:created>
  <dcterms:modified xsi:type="dcterms:W3CDTF">2016-03-08T12:35:05Z</dcterms:modified>
</cp:coreProperties>
</file>