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Acc_Redes_time\Mors_Grafics\"/>
    </mc:Choice>
  </mc:AlternateContent>
  <bookViews>
    <workbookView xWindow="0" yWindow="0" windowWidth="19200" windowHeight="8180" activeTab="1"/>
  </bookViews>
  <sheets>
    <sheet name="xsiacaso" sheetId="2" r:id="rId1"/>
    <sheet name="Hoja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3" i="1" l="1"/>
  <c r="C18" i="1" l="1"/>
  <c r="C16" i="1"/>
  <c r="C10" i="1"/>
  <c r="F23" i="1" l="1"/>
  <c r="F20" i="1"/>
  <c r="F14" i="1"/>
  <c r="F12" i="1"/>
  <c r="F8" i="1"/>
  <c r="F4" i="1"/>
  <c r="F2" i="1"/>
  <c r="F22" i="1" s="1"/>
  <c r="F21" i="1" l="1"/>
  <c r="F19" i="1"/>
  <c r="F17" i="1"/>
  <c r="F15" i="1"/>
  <c r="F13" i="1"/>
  <c r="F11" i="1"/>
  <c r="F9" i="1"/>
  <c r="F7" i="1"/>
  <c r="F5" i="1"/>
  <c r="F3" i="1"/>
  <c r="E20" i="1" l="1"/>
  <c r="E14" i="1"/>
  <c r="E12" i="1"/>
  <c r="E8" i="1"/>
  <c r="E4" i="1"/>
  <c r="E2" i="1"/>
  <c r="E22" i="1" s="1"/>
  <c r="E21" i="1" l="1"/>
  <c r="D12" i="1"/>
  <c r="E19" i="1"/>
  <c r="E11" i="1"/>
  <c r="E7" i="1"/>
  <c r="D21" i="1"/>
  <c r="C21" i="1"/>
  <c r="D19" i="1"/>
  <c r="C19" i="1"/>
  <c r="D11" i="1"/>
  <c r="C11" i="1"/>
  <c r="C7" i="1"/>
  <c r="D7" i="1"/>
  <c r="E17" i="1"/>
  <c r="E15" i="1"/>
  <c r="E13" i="1"/>
  <c r="E9" i="1"/>
  <c r="E5" i="1"/>
  <c r="E3" i="1" l="1"/>
  <c r="E23" i="1" s="1"/>
  <c r="D17" i="1"/>
  <c r="D15" i="1"/>
  <c r="D13" i="1"/>
  <c r="D9" i="1"/>
  <c r="D5" i="1"/>
  <c r="D3" i="1" l="1"/>
  <c r="D23" i="1" s="1"/>
  <c r="C17" i="1"/>
  <c r="C15" i="1"/>
  <c r="C13" i="1"/>
  <c r="C9" i="1"/>
  <c r="C5" i="1"/>
  <c r="C23" i="1"/>
  <c r="C2" i="1"/>
  <c r="D2" i="1"/>
  <c r="C4" i="1"/>
  <c r="D4" i="1"/>
  <c r="C8" i="1"/>
  <c r="D8" i="1"/>
  <c r="C12" i="1"/>
  <c r="C14" i="1"/>
  <c r="D14" i="1"/>
  <c r="C20" i="1"/>
  <c r="D20" i="1"/>
  <c r="D22" i="1" l="1"/>
  <c r="C22" i="1"/>
</calcChain>
</file>

<file path=xl/sharedStrings.xml><?xml version="1.0" encoding="utf-8"?>
<sst xmlns="http://schemas.openxmlformats.org/spreadsheetml/2006/main" count="78" uniqueCount="20">
  <si>
    <t>Redes</t>
  </si>
  <si>
    <t>Tecnic</t>
  </si>
  <si>
    <t>0.54 V</t>
  </si>
  <si>
    <t>Alex</t>
  </si>
  <si>
    <t>L&amp;HO</t>
  </si>
  <si>
    <t>Dense</t>
  </si>
  <si>
    <t>Inception</t>
  </si>
  <si>
    <t>Mobile</t>
  </si>
  <si>
    <t>Res</t>
  </si>
  <si>
    <t>Squeeze</t>
  </si>
  <si>
    <t>VGG16</t>
  </si>
  <si>
    <t>VGG19</t>
  </si>
  <si>
    <t>Xception</t>
  </si>
  <si>
    <t>ZF</t>
  </si>
  <si>
    <t>Avg</t>
  </si>
  <si>
    <t>0.51 V</t>
  </si>
  <si>
    <t>0.52 V</t>
  </si>
  <si>
    <t>0.53 V</t>
  </si>
  <si>
    <t>L&amp;H</t>
  </si>
  <si>
    <t>L+f(H)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</si>
</sst>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4" borderId="1" xfId="0" applyFont="1" applyFill="1" applyBorder="1"/>
    <xf numFmtId="164" fontId="1" fillId="0" borderId="0" xfId="0" applyNumberFormat="1" applyFont="1"/>
    <xf numFmtId="2" fontId="1" fillId="0" borderId="0" xfId="0" applyNumberFormat="1" applyFont="1"/>
    <xf numFmtId="2" fontId="1" fillId="3" borderId="0" xfId="0" applyNumberFormat="1" applyFont="1" applyFill="1"/>
    <xf numFmtId="2" fontId="0" fillId="5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Palabras_x_tipo_all_vols/0.51/ACC_Palabras_x_tipo_all_models_0_5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Palabras_x_tipo_all_vols/0.52/ACC_Palabras_x_tipo_mask_all_models_0_5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Palabras_x_tipo_all_vols/0.53/ACC_Palabras_x_tipo_mask_all_models_0_5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Palabras_x_tipo_all_vols/0.54/ACC_Palabras_x_tipo_mask_all_models_0_5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Redes_time/Acc_Mors_All_Nets_0_51/ACC_all_Experiment_all_model_05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Redes_time/Acc_Mors_All_Nets_0_52/ACC_all_Experiment_all_model_05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Redes_time/Acc_Mors_All_Nets_0_53/ACC_all_Experiment_all_model_05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Redes_time/Acc_Mors_All_Nets_0_54/ACC_all_Experiment_all_model_05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Palabras_x_tipo_all_vols/0.51/ACC_Palabras_x_tipo_all_models_last_N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Promedio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>
            <v>0.13173652389056681</v>
          </cell>
        </row>
        <row r="7">
          <cell r="C7">
            <v>0.12846714662761832</v>
          </cell>
        </row>
        <row r="11">
          <cell r="C11">
            <v>0.13918305061705702</v>
          </cell>
        </row>
        <row r="15">
          <cell r="C15">
            <v>0.1541547179850693</v>
          </cell>
        </row>
        <row r="19">
          <cell r="C19">
            <v>0.14569536344191966</v>
          </cell>
        </row>
        <row r="23">
          <cell r="C23">
            <v>0.14079999961376197</v>
          </cell>
        </row>
      </sheetData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Promed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>
            <v>0.32904191935344601</v>
          </cell>
        </row>
        <row r="7">
          <cell r="C7">
            <v>0.44029196007541804</v>
          </cell>
        </row>
        <row r="11">
          <cell r="C11">
            <v>0.13918305061705702</v>
          </cell>
        </row>
        <row r="15">
          <cell r="C15">
            <v>0.13180515256952802</v>
          </cell>
        </row>
        <row r="19">
          <cell r="C19">
            <v>0.14569536344191966</v>
          </cell>
        </row>
        <row r="23">
          <cell r="C23">
            <v>0.16368000390958803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Promedio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>
            <v>1.0008982121082688</v>
          </cell>
        </row>
        <row r="7">
          <cell r="C7">
            <v>1.0008758815314649</v>
          </cell>
        </row>
        <row r="11">
          <cell r="C11">
            <v>0.91437214262913391</v>
          </cell>
        </row>
        <row r="15">
          <cell r="C15">
            <v>0.16489970920960917</v>
          </cell>
        </row>
        <row r="19">
          <cell r="C19">
            <v>0.2735099381249006</v>
          </cell>
        </row>
        <row r="23">
          <cell r="C23">
            <v>0.62912002513694865</v>
          </cell>
        </row>
      </sheetData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Hoja1"/>
    </sheetNames>
    <sheetDataSet>
      <sheetData sheetId="0">
        <row r="3">
          <cell r="C3">
            <v>1.0000000000000091</v>
          </cell>
        </row>
        <row r="7">
          <cell r="C7">
            <v>1.00291969211896</v>
          </cell>
        </row>
        <row r="11">
          <cell r="C11">
            <v>1.001512817252705</v>
          </cell>
        </row>
        <row r="15">
          <cell r="C15">
            <v>1.0014326249347061</v>
          </cell>
        </row>
        <row r="19">
          <cell r="C19">
            <v>1</v>
          </cell>
        </row>
        <row r="23">
          <cell r="C23">
            <v>1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normalizados"/>
      <sheetName val="grafic_0_51"/>
    </sheetNames>
    <sheetDataSet>
      <sheetData sheetId="0"/>
      <sheetData sheetId="1"/>
      <sheetData sheetId="2"/>
      <sheetData sheetId="3"/>
      <sheetData sheetId="4"/>
      <sheetData sheetId="5">
        <row r="6">
          <cell r="B6">
            <v>0.96616766737556592</v>
          </cell>
          <cell r="C6">
            <v>0.99824813252017885</v>
          </cell>
          <cell r="D6">
            <v>0.28070174949819027</v>
          </cell>
          <cell r="E6">
            <v>0.81391829745332256</v>
          </cell>
          <cell r="F6">
            <v>0.76256168882293485</v>
          </cell>
          <cell r="G6">
            <v>0.13180515256952804</v>
          </cell>
          <cell r="H6">
            <v>0.2337748369858573</v>
          </cell>
          <cell r="I6">
            <v>0.81016948681664047</v>
          </cell>
          <cell r="J6">
            <v>0.62035401071683671</v>
          </cell>
          <cell r="K6">
            <v>0.76960001396179278</v>
          </cell>
        </row>
      </sheetData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normalizados"/>
      <sheetName val="grafic_0_5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B6">
            <v>0.99101796591520097</v>
          </cell>
          <cell r="C6">
            <v>1.0005839253716808</v>
          </cell>
          <cell r="D6">
            <v>0.49523809384383466</v>
          </cell>
          <cell r="E6">
            <v>0.84175491264898994</v>
          </cell>
          <cell r="F6">
            <v>0.90492621858530031</v>
          </cell>
          <cell r="G6">
            <v>0.13825214730425195</v>
          </cell>
          <cell r="H6">
            <v>0.55513246330780197</v>
          </cell>
          <cell r="I6">
            <v>0.94025422391090918</v>
          </cell>
          <cell r="J6">
            <v>0.69823011784511069</v>
          </cell>
          <cell r="K6">
            <v>0.8598400273284923</v>
          </cell>
        </row>
      </sheetData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mediana"/>
      <sheetName val="DesvEstan"/>
      <sheetName val="normalizados"/>
      <sheetName val="DE"/>
      <sheetName val="AVG"/>
      <sheetName val="graf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6">
          <cell r="B6">
            <v>1.0005988125335998</v>
          </cell>
          <cell r="C6">
            <v>1.0027736977239279</v>
          </cell>
          <cell r="D6">
            <v>0.88721803559931178</v>
          </cell>
          <cell r="E6">
            <v>0.98774582857668547</v>
          </cell>
          <cell r="F6">
            <v>0.99852228805073451</v>
          </cell>
          <cell r="G6">
            <v>0.99713464765842152</v>
          </cell>
          <cell r="H6">
            <v>0.99668875961226722</v>
          </cell>
          <cell r="I6">
            <v>1.0008474593394048</v>
          </cell>
          <cell r="J6">
            <v>0.99247789369841166</v>
          </cell>
          <cell r="K6">
            <v>0.99632001629638756</v>
          </cell>
        </row>
      </sheetData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AVG"/>
      <sheetName val="normalizados"/>
      <sheetName val="ACC_all_Experiment_all_model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">
          <cell r="B5">
            <v>1.001197611682922</v>
          </cell>
          <cell r="D5">
            <v>0.88270677070695691</v>
          </cell>
          <cell r="E5">
            <v>0.98547652154153398</v>
          </cell>
          <cell r="F5">
            <v>1.0039409895493394</v>
          </cell>
          <cell r="G5">
            <v>0.98137535067896797</v>
          </cell>
          <cell r="H5">
            <v>0.99834441681232966</v>
          </cell>
          <cell r="I5">
            <v>0.98855932417425563</v>
          </cell>
          <cell r="J5">
            <v>0.95884957231359014</v>
          </cell>
          <cell r="K5">
            <v>0.99360003456115853</v>
          </cell>
        </row>
      </sheetData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promed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C3">
            <v>0.1460177009082162</v>
          </cell>
        </row>
        <row r="7">
          <cell r="C7">
            <v>0.17187499750210838</v>
          </cell>
        </row>
        <row r="11">
          <cell r="C11">
            <v>0.15423728959371114</v>
          </cell>
        </row>
        <row r="15">
          <cell r="C15">
            <v>0.19753697223939665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23"/>
  <sheetViews>
    <sheetView workbookViewId="0">
      <selection activeCell="H16" sqref="H16"/>
    </sheetView>
  </sheetViews>
  <sheetFormatPr baseColWidth="10" defaultRowHeight="14.5" x14ac:dyDescent="0.35"/>
  <cols>
    <col min="3" max="5" width="10.90625" style="1"/>
    <col min="6" max="6" width="11.26953125" bestFit="1" customWidth="1"/>
  </cols>
  <sheetData>
    <row r="1" spans="1:6" x14ac:dyDescent="0.35">
      <c r="A1" t="s">
        <v>0</v>
      </c>
      <c r="B1" t="s">
        <v>1</v>
      </c>
      <c r="C1" s="1" t="s">
        <v>15</v>
      </c>
      <c r="D1" s="1" t="s">
        <v>16</v>
      </c>
      <c r="E1" s="1" t="s">
        <v>17</v>
      </c>
      <c r="F1" s="1" t="s">
        <v>2</v>
      </c>
    </row>
    <row r="2" spans="1:6" x14ac:dyDescent="0.35">
      <c r="A2" t="s">
        <v>3</v>
      </c>
      <c r="B2" s="2" t="s">
        <v>18</v>
      </c>
      <c r="C2" s="3">
        <v>0.13173652389056681</v>
      </c>
      <c r="D2" s="3">
        <v>0.32904191935344601</v>
      </c>
      <c r="E2" s="1">
        <v>1.0008982121082688</v>
      </c>
      <c r="F2" s="1">
        <v>1.0000000000000091</v>
      </c>
    </row>
    <row r="3" spans="1:6" x14ac:dyDescent="0.35">
      <c r="B3" s="4" t="s">
        <v>19</v>
      </c>
      <c r="C3" s="3">
        <v>0.96616766737556592</v>
      </c>
      <c r="D3" s="3">
        <v>0.99101796591520097</v>
      </c>
      <c r="E3" s="1">
        <v>1.0005988125335998</v>
      </c>
      <c r="F3" s="1">
        <v>1.001197611682922</v>
      </c>
    </row>
    <row r="4" spans="1:6" x14ac:dyDescent="0.35">
      <c r="A4" t="s">
        <v>5</v>
      </c>
      <c r="B4" s="2" t="s">
        <v>18</v>
      </c>
      <c r="C4" s="3">
        <v>0.12846714662761832</v>
      </c>
      <c r="D4" s="3">
        <v>0.44029196007541804</v>
      </c>
      <c r="E4" s="1">
        <v>1.0008758815314649</v>
      </c>
      <c r="F4" s="1">
        <v>1.00291969211896</v>
      </c>
    </row>
    <row r="5" spans="1:6" x14ac:dyDescent="0.35">
      <c r="B5" s="4" t="s">
        <v>19</v>
      </c>
      <c r="C5" s="3">
        <v>0.99824813252017885</v>
      </c>
      <c r="D5" s="3">
        <v>1.0005839253716808</v>
      </c>
      <c r="E5" s="1">
        <v>1.0027736977239279</v>
      </c>
      <c r="F5" s="1">
        <v>1.001459813429201</v>
      </c>
    </row>
    <row r="6" spans="1:6" x14ac:dyDescent="0.35">
      <c r="A6" t="s">
        <v>6</v>
      </c>
      <c r="B6" s="2" t="s">
        <v>18</v>
      </c>
      <c r="C6" s="3">
        <v>0.17187499750210838</v>
      </c>
      <c r="D6" s="3"/>
      <c r="F6" s="1"/>
    </row>
    <row r="7" spans="1:6" x14ac:dyDescent="0.35">
      <c r="B7" s="4" t="s">
        <v>19</v>
      </c>
      <c r="C7" s="3">
        <v>0.28070174949819027</v>
      </c>
      <c r="D7" s="3">
        <v>0.49523809384383466</v>
      </c>
      <c r="E7" s="1">
        <v>0.88721803559931178</v>
      </c>
      <c r="F7" s="6">
        <v>0.88270677070695691</v>
      </c>
    </row>
    <row r="8" spans="1:6" x14ac:dyDescent="0.35">
      <c r="A8" t="s">
        <v>7</v>
      </c>
      <c r="B8" s="2" t="s">
        <v>4</v>
      </c>
      <c r="C8" s="3">
        <v>0.13918305061705702</v>
      </c>
      <c r="D8" s="3">
        <v>0.13918305061705702</v>
      </c>
      <c r="E8" s="1">
        <v>0.91437214262913391</v>
      </c>
      <c r="F8" s="1">
        <v>1.001512817252705</v>
      </c>
    </row>
    <row r="9" spans="1:6" x14ac:dyDescent="0.35">
      <c r="B9" s="4" t="s">
        <v>19</v>
      </c>
      <c r="C9" s="3">
        <v>0.81391829745332256</v>
      </c>
      <c r="D9" s="3">
        <v>0.84175491264898994</v>
      </c>
      <c r="E9" s="1">
        <v>0.98774582857668547</v>
      </c>
      <c r="F9" s="1">
        <v>0.98547652154153398</v>
      </c>
    </row>
    <row r="10" spans="1:6" x14ac:dyDescent="0.35">
      <c r="A10" t="s">
        <v>8</v>
      </c>
      <c r="B10" s="2" t="s">
        <v>4</v>
      </c>
      <c r="C10" s="3">
        <v>0.19753697223939665</v>
      </c>
      <c r="D10" s="3"/>
      <c r="F10" s="1"/>
    </row>
    <row r="11" spans="1:6" x14ac:dyDescent="0.35">
      <c r="B11" s="4" t="s">
        <v>19</v>
      </c>
      <c r="C11" s="3">
        <v>0.76256168882293485</v>
      </c>
      <c r="D11" s="3">
        <v>0.90492621858530031</v>
      </c>
      <c r="E11" s="1">
        <v>0.99852228805073451</v>
      </c>
      <c r="F11" s="1">
        <v>1.0039409895493394</v>
      </c>
    </row>
    <row r="12" spans="1:6" x14ac:dyDescent="0.35">
      <c r="A12" t="s">
        <v>9</v>
      </c>
      <c r="B12" s="2" t="s">
        <v>4</v>
      </c>
      <c r="C12" s="3">
        <v>0.13180515256952802</v>
      </c>
      <c r="D12" s="5">
        <v>0.1541547179850693</v>
      </c>
      <c r="E12" s="6">
        <v>0.16489970920960917</v>
      </c>
      <c r="F12" s="6">
        <v>1.0014326249347061</v>
      </c>
    </row>
    <row r="13" spans="1:6" x14ac:dyDescent="0.35">
      <c r="B13" s="4" t="s">
        <v>19</v>
      </c>
      <c r="C13" s="3">
        <v>0.13180515256952804</v>
      </c>
      <c r="D13" s="3">
        <v>0.13825214730425195</v>
      </c>
      <c r="E13" s="1">
        <v>0.99713464765842152</v>
      </c>
      <c r="F13" s="1">
        <v>0.98137535067896797</v>
      </c>
    </row>
    <row r="14" spans="1:6" x14ac:dyDescent="0.35">
      <c r="A14" t="s">
        <v>10</v>
      </c>
      <c r="B14" s="2" t="s">
        <v>4</v>
      </c>
      <c r="C14" s="3">
        <v>0.14569536344191966</v>
      </c>
      <c r="D14" s="3">
        <v>0.14569536344191966</v>
      </c>
      <c r="E14" s="6">
        <v>0.2735099381249006</v>
      </c>
      <c r="F14" s="6">
        <v>1</v>
      </c>
    </row>
    <row r="15" spans="1:6" x14ac:dyDescent="0.35">
      <c r="B15" s="4" t="s">
        <v>19</v>
      </c>
      <c r="C15" s="3">
        <v>0.2337748369858573</v>
      </c>
      <c r="D15" s="3">
        <v>0.55513246330780197</v>
      </c>
      <c r="E15" s="1">
        <v>0.99668875961226722</v>
      </c>
      <c r="F15" s="1">
        <v>0.99834441681232966</v>
      </c>
    </row>
    <row r="16" spans="1:6" x14ac:dyDescent="0.35">
      <c r="A16" t="s">
        <v>11</v>
      </c>
      <c r="B16" s="2" t="s">
        <v>4</v>
      </c>
      <c r="C16" s="3">
        <v>0.15423728959371114</v>
      </c>
      <c r="D16" s="3"/>
      <c r="F16" s="1"/>
    </row>
    <row r="17" spans="1:6" x14ac:dyDescent="0.35">
      <c r="B17" s="4" t="s">
        <v>19</v>
      </c>
      <c r="C17" s="3">
        <v>0.81016948681664047</v>
      </c>
      <c r="D17" s="3">
        <v>0.94025422391090918</v>
      </c>
      <c r="E17" s="1">
        <v>1.0008474593394048</v>
      </c>
      <c r="F17" s="1">
        <v>0.98855932417425563</v>
      </c>
    </row>
    <row r="18" spans="1:6" x14ac:dyDescent="0.35">
      <c r="A18" t="s">
        <v>12</v>
      </c>
      <c r="B18" s="2" t="s">
        <v>4</v>
      </c>
      <c r="C18" s="3">
        <v>0.1460177009082162</v>
      </c>
      <c r="D18" s="3"/>
      <c r="F18" s="1"/>
    </row>
    <row r="19" spans="1:6" x14ac:dyDescent="0.35">
      <c r="B19" s="4" t="s">
        <v>19</v>
      </c>
      <c r="C19" s="3">
        <v>0.62035401071683671</v>
      </c>
      <c r="D19" s="3">
        <v>0.69823011784511069</v>
      </c>
      <c r="E19" s="1">
        <v>0.99247789369841166</v>
      </c>
      <c r="F19" s="1">
        <v>0.95884957231359014</v>
      </c>
    </row>
    <row r="20" spans="1:6" x14ac:dyDescent="0.35">
      <c r="A20" t="s">
        <v>13</v>
      </c>
      <c r="B20" s="2" t="s">
        <v>4</v>
      </c>
      <c r="C20" s="3">
        <v>0.14079999961376197</v>
      </c>
      <c r="D20" s="3">
        <v>0.16368000390958803</v>
      </c>
      <c r="E20" s="7">
        <v>0.62912002513694865</v>
      </c>
      <c r="F20" s="7">
        <v>1</v>
      </c>
    </row>
    <row r="21" spans="1:6" x14ac:dyDescent="0.35">
      <c r="B21" s="4" t="s">
        <v>19</v>
      </c>
      <c r="C21" s="3">
        <v>0.76960001396179278</v>
      </c>
      <c r="D21" s="3">
        <v>0.8598400273284923</v>
      </c>
      <c r="E21" s="1">
        <v>0.99632001629638756</v>
      </c>
      <c r="F21" s="1">
        <v>0.99360003456115853</v>
      </c>
    </row>
    <row r="22" spans="1:6" x14ac:dyDescent="0.35">
      <c r="A22" t="s">
        <v>14</v>
      </c>
      <c r="B22" s="2" t="s">
        <v>4</v>
      </c>
      <c r="C22" s="3">
        <v>0.14873541970038842</v>
      </c>
      <c r="D22" s="3">
        <v>0.22867450256374966</v>
      </c>
      <c r="E22" s="3">
        <v>0.66394598479005429</v>
      </c>
      <c r="F22" s="3">
        <v>1.0009775223843966</v>
      </c>
    </row>
    <row r="23" spans="1:6" x14ac:dyDescent="0.35">
      <c r="B23" s="4" t="s">
        <v>19</v>
      </c>
      <c r="C23" s="3">
        <v>0.63873010367208483</v>
      </c>
      <c r="D23" s="3">
        <v>0.74252300960615725</v>
      </c>
      <c r="E23" s="3">
        <v>0.98603274390891504</v>
      </c>
      <c r="F23" s="3">
        <v>0.97955104054502551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F23"/>
  <sheetViews>
    <sheetView tabSelected="1" workbookViewId="0">
      <selection activeCell="G4" sqref="G4"/>
    </sheetView>
  </sheetViews>
  <sheetFormatPr baseColWidth="10" defaultRowHeight="14.5" x14ac:dyDescent="0.35"/>
  <cols>
    <col min="3" max="3" width="10.90625" style="8"/>
    <col min="4" max="5" width="10.90625" style="1"/>
    <col min="6" max="6" width="11.26953125" bestFit="1" customWidth="1"/>
  </cols>
  <sheetData>
    <row r="1" spans="1:6" x14ac:dyDescent="0.35">
      <c r="A1" t="s">
        <v>0</v>
      </c>
      <c r="B1" t="s">
        <v>1</v>
      </c>
      <c r="C1" s="8" t="s">
        <v>15</v>
      </c>
      <c r="D1" s="1" t="s">
        <v>16</v>
      </c>
      <c r="E1" s="1" t="s">
        <v>17</v>
      </c>
      <c r="F1" s="1" t="s">
        <v>2</v>
      </c>
    </row>
    <row r="2" spans="1:6" x14ac:dyDescent="0.35">
      <c r="A2" t="s">
        <v>3</v>
      </c>
      <c r="B2" s="2" t="s">
        <v>18</v>
      </c>
      <c r="C2" s="9">
        <f>+[1]Promedio!$C$3</f>
        <v>0.13173652389056681</v>
      </c>
      <c r="D2" s="3">
        <f>+[2]Promedio!$C$3</f>
        <v>0.32904191935344601</v>
      </c>
      <c r="E2" s="1">
        <f>+[3]Promedio!$C$3</f>
        <v>1.0008982121082688</v>
      </c>
      <c r="F2" s="1">
        <f>+[4]Modelo_0!$C$3</f>
        <v>1.0000000000000091</v>
      </c>
    </row>
    <row r="3" spans="1:6" x14ac:dyDescent="0.35">
      <c r="B3" s="4" t="s">
        <v>19</v>
      </c>
      <c r="C3" s="9">
        <f>+[5]normalizados!$B$6</f>
        <v>0.96616766737556592</v>
      </c>
      <c r="D3" s="3">
        <f>+[6]normalizados!$B$6</f>
        <v>0.99101796591520097</v>
      </c>
      <c r="E3" s="1">
        <f>+[7]normalizados!$B$6</f>
        <v>1.0005988125335998</v>
      </c>
      <c r="F3" s="1">
        <f>+[8]normalizados!$B$5</f>
        <v>1.001197611682922</v>
      </c>
    </row>
    <row r="4" spans="1:6" x14ac:dyDescent="0.35">
      <c r="A4" t="s">
        <v>5</v>
      </c>
      <c r="B4" s="2" t="s">
        <v>18</v>
      </c>
      <c r="C4" s="9">
        <f>+[1]Promedio!$C$7</f>
        <v>0.12846714662761832</v>
      </c>
      <c r="D4" s="3">
        <f>+[2]Promedio!$C$7</f>
        <v>0.44029196007541804</v>
      </c>
      <c r="E4" s="1">
        <f>+[3]Promedio!$C$7</f>
        <v>1.0008758815314649</v>
      </c>
      <c r="F4" s="1">
        <f>+[4]Modelo_0!$C$7</f>
        <v>1.00291969211896</v>
      </c>
    </row>
    <row r="5" spans="1:6" x14ac:dyDescent="0.35">
      <c r="B5" s="4" t="s">
        <v>19</v>
      </c>
      <c r="C5" s="9">
        <f>+[5]normalizados!$C$6</f>
        <v>0.99824813252017885</v>
      </c>
      <c r="D5" s="3">
        <f>+[6]normalizados!$C$6</f>
        <v>1.0005839253716808</v>
      </c>
      <c r="E5" s="1">
        <f>+[7]normalizados!$C$6</f>
        <v>1.0027736977239279</v>
      </c>
      <c r="F5" s="1">
        <f>+[8]!Tabla1[[#This Row],[DenseNet]]</f>
        <v>1.001459813429201</v>
      </c>
    </row>
    <row r="6" spans="1:6" x14ac:dyDescent="0.35">
      <c r="A6" t="s">
        <v>6</v>
      </c>
      <c r="B6" s="2" t="s">
        <v>18</v>
      </c>
      <c r="C6" s="9">
        <f>+[9]promedio!$C$7</f>
        <v>0.17187499750210838</v>
      </c>
      <c r="D6" s="3"/>
      <c r="F6" s="1"/>
    </row>
    <row r="7" spans="1:6" x14ac:dyDescent="0.35">
      <c r="B7" s="4" t="s">
        <v>19</v>
      </c>
      <c r="C7" s="9">
        <f>+[5]normalizados!$D$6</f>
        <v>0.28070174949819027</v>
      </c>
      <c r="D7" s="3">
        <f>+[6]normalizados!$D$6</f>
        <v>0.49523809384383466</v>
      </c>
      <c r="E7" s="1">
        <f>+[7]normalizados!$D$6</f>
        <v>0.88721803559931178</v>
      </c>
      <c r="F7" s="6">
        <f>+[8]normalizados!$D$5</f>
        <v>0.88270677070695691</v>
      </c>
    </row>
    <row r="8" spans="1:6" x14ac:dyDescent="0.35">
      <c r="A8" t="s">
        <v>7</v>
      </c>
      <c r="B8" s="2" t="s">
        <v>4</v>
      </c>
      <c r="C8" s="9">
        <f>+[1]Promedio!$C$11</f>
        <v>0.13918305061705702</v>
      </c>
      <c r="D8" s="3">
        <f>+[2]Promedio!$C$11</f>
        <v>0.13918305061705702</v>
      </c>
      <c r="E8" s="1">
        <f>+[3]Promedio!$C$11</f>
        <v>0.91437214262913391</v>
      </c>
      <c r="F8" s="1">
        <f>+[4]Modelo_0!$C$11</f>
        <v>1.001512817252705</v>
      </c>
    </row>
    <row r="9" spans="1:6" x14ac:dyDescent="0.35">
      <c r="B9" s="4" t="s">
        <v>19</v>
      </c>
      <c r="C9" s="9">
        <f>+[5]normalizados!$E$6</f>
        <v>0.81391829745332256</v>
      </c>
      <c r="D9" s="3">
        <f>+[6]normalizados!$E$6</f>
        <v>0.84175491264898994</v>
      </c>
      <c r="E9" s="1">
        <f>+[7]normalizados!$E$6</f>
        <v>0.98774582857668547</v>
      </c>
      <c r="F9" s="1">
        <f>+[8]normalizados!$E$5</f>
        <v>0.98547652154153398</v>
      </c>
    </row>
    <row r="10" spans="1:6" x14ac:dyDescent="0.35">
      <c r="A10" t="s">
        <v>8</v>
      </c>
      <c r="B10" s="2" t="s">
        <v>4</v>
      </c>
      <c r="C10" s="9">
        <f>+[9]promedio!$C$15</f>
        <v>0.19753697223939665</v>
      </c>
      <c r="D10" s="3"/>
      <c r="F10" s="1"/>
    </row>
    <row r="11" spans="1:6" x14ac:dyDescent="0.35">
      <c r="B11" s="4" t="s">
        <v>19</v>
      </c>
      <c r="C11" s="9">
        <f>+[5]normalizados!$F$6</f>
        <v>0.76256168882293485</v>
      </c>
      <c r="D11" s="3">
        <f>+[6]normalizados!$F$6</f>
        <v>0.90492621858530031</v>
      </c>
      <c r="E11" s="1">
        <f>+[7]normalizados!$F$6</f>
        <v>0.99852228805073451</v>
      </c>
      <c r="F11" s="1">
        <f>+[8]normalizados!$F$5</f>
        <v>1.0039409895493394</v>
      </c>
    </row>
    <row r="12" spans="1:6" x14ac:dyDescent="0.35">
      <c r="A12" t="s">
        <v>9</v>
      </c>
      <c r="B12" s="2" t="s">
        <v>4</v>
      </c>
      <c r="C12" s="9">
        <f>+[2]Promedio!$C$15</f>
        <v>0.13180515256952802</v>
      </c>
      <c r="D12" s="5">
        <f>+[1]Promedio!$C$15</f>
        <v>0.1541547179850693</v>
      </c>
      <c r="E12" s="6">
        <f>+[3]Promedio!$C$15</f>
        <v>0.16489970920960917</v>
      </c>
      <c r="F12" s="6">
        <f>+[4]Modelo_0!$C$15</f>
        <v>1.0014326249347061</v>
      </c>
    </row>
    <row r="13" spans="1:6" x14ac:dyDescent="0.35">
      <c r="B13" s="4" t="s">
        <v>19</v>
      </c>
      <c r="C13" s="9">
        <f>+[5]normalizados!$G$6</f>
        <v>0.13180515256952804</v>
      </c>
      <c r="D13" s="3">
        <f>+[6]normalizados!$G$6</f>
        <v>0.13825214730425195</v>
      </c>
      <c r="E13" s="1">
        <f>+[7]normalizados!$G$6</f>
        <v>0.99713464765842152</v>
      </c>
      <c r="F13" s="1">
        <f>+[8]normalizados!$G$5</f>
        <v>0.98137535067896797</v>
      </c>
    </row>
    <row r="14" spans="1:6" x14ac:dyDescent="0.35">
      <c r="A14" t="s">
        <v>10</v>
      </c>
      <c r="B14" s="2" t="s">
        <v>4</v>
      </c>
      <c r="C14" s="9">
        <f>+[1]Promedio!$C$19</f>
        <v>0.14569536344191966</v>
      </c>
      <c r="D14" s="3">
        <f>+[2]Promedio!$C$19</f>
        <v>0.14569536344191966</v>
      </c>
      <c r="E14" s="6">
        <f>+[3]Promedio!$C$19</f>
        <v>0.2735099381249006</v>
      </c>
      <c r="F14" s="6">
        <f>+[4]Modelo_0!$C$19</f>
        <v>1</v>
      </c>
    </row>
    <row r="15" spans="1:6" x14ac:dyDescent="0.35">
      <c r="B15" s="4" t="s">
        <v>19</v>
      </c>
      <c r="C15" s="9">
        <f>+[5]normalizados!$H$6</f>
        <v>0.2337748369858573</v>
      </c>
      <c r="D15" s="3">
        <f>+[6]normalizados!$H$6</f>
        <v>0.55513246330780197</v>
      </c>
      <c r="E15" s="1">
        <f>+[7]normalizados!$H$6</f>
        <v>0.99668875961226722</v>
      </c>
      <c r="F15" s="1">
        <f>+[8]normalizados!$H$5</f>
        <v>0.99834441681232966</v>
      </c>
    </row>
    <row r="16" spans="1:6" x14ac:dyDescent="0.35">
      <c r="A16" t="s">
        <v>11</v>
      </c>
      <c r="B16" s="2" t="s">
        <v>4</v>
      </c>
      <c r="C16" s="9">
        <f>+[9]promedio!$C$11</f>
        <v>0.15423728959371114</v>
      </c>
      <c r="D16" s="3"/>
      <c r="F16" s="1"/>
    </row>
    <row r="17" spans="1:6" x14ac:dyDescent="0.35">
      <c r="B17" s="4" t="s">
        <v>19</v>
      </c>
      <c r="C17" s="9">
        <f>+[5]normalizados!$I$6</f>
        <v>0.81016948681664047</v>
      </c>
      <c r="D17" s="3">
        <f>+[6]normalizados!$I$6</f>
        <v>0.94025422391090918</v>
      </c>
      <c r="E17" s="1">
        <f>+[7]normalizados!$I$6</f>
        <v>1.0008474593394048</v>
      </c>
      <c r="F17" s="1">
        <f>+[8]normalizados!$I$5</f>
        <v>0.98855932417425563</v>
      </c>
    </row>
    <row r="18" spans="1:6" x14ac:dyDescent="0.35">
      <c r="A18" t="s">
        <v>12</v>
      </c>
      <c r="B18" s="2" t="s">
        <v>4</v>
      </c>
      <c r="C18" s="9">
        <f>+[9]promedio!$C$3</f>
        <v>0.1460177009082162</v>
      </c>
      <c r="D18" s="3"/>
      <c r="F18" s="1"/>
    </row>
    <row r="19" spans="1:6" x14ac:dyDescent="0.35">
      <c r="B19" s="4" t="s">
        <v>19</v>
      </c>
      <c r="C19" s="9">
        <f>+[5]normalizados!$J$6</f>
        <v>0.62035401071683671</v>
      </c>
      <c r="D19" s="3">
        <f>+[6]normalizados!$J$6</f>
        <v>0.69823011784511069</v>
      </c>
      <c r="E19" s="1">
        <f>+[7]normalizados!$J$6</f>
        <v>0.99247789369841166</v>
      </c>
      <c r="F19" s="1">
        <f>+[8]normalizados!$J$5</f>
        <v>0.95884957231359014</v>
      </c>
    </row>
    <row r="20" spans="1:6" x14ac:dyDescent="0.35">
      <c r="A20" t="s">
        <v>13</v>
      </c>
      <c r="B20" s="2" t="s">
        <v>4</v>
      </c>
      <c r="C20" s="9">
        <f>+[1]Promedio!$C$23</f>
        <v>0.14079999961376197</v>
      </c>
      <c r="D20" s="3">
        <f>+[2]Promedio!$C$23</f>
        <v>0.16368000390958803</v>
      </c>
      <c r="E20" s="7">
        <f>+[3]Promedio!$C$23</f>
        <v>0.62912002513694865</v>
      </c>
      <c r="F20" s="7">
        <f>+[4]Modelo_0!$C$23</f>
        <v>1</v>
      </c>
    </row>
    <row r="21" spans="1:6" x14ac:dyDescent="0.35">
      <c r="B21" s="4" t="s">
        <v>19</v>
      </c>
      <c r="C21" s="9">
        <f>+[5]normalizados!$K$6</f>
        <v>0.76960001396179278</v>
      </c>
      <c r="D21" s="3">
        <f>+[6]normalizados!$K$6</f>
        <v>0.8598400273284923</v>
      </c>
      <c r="E21" s="1">
        <f>+[7]normalizados!$K$6</f>
        <v>0.99632001629638756</v>
      </c>
      <c r="F21" s="1">
        <f>+[8]normalizados!$K$5</f>
        <v>0.99360003456115853</v>
      </c>
    </row>
    <row r="22" spans="1:6" x14ac:dyDescent="0.35">
      <c r="A22" t="s">
        <v>14</v>
      </c>
      <c r="B22" s="2" t="s">
        <v>4</v>
      </c>
      <c r="C22" s="9">
        <f>+AVERAGE(C2,C4,C6,C8,C10,C12,C14,C16,C18,C20)</f>
        <v>0.14873541970038842</v>
      </c>
      <c r="D22" s="3">
        <f t="shared" ref="D22:F22" si="0">+AVERAGE(D2,D4,D6,D8,D10,D12,D14,D16,D18,D20)</f>
        <v>0.22867450256374966</v>
      </c>
      <c r="E22" s="3">
        <f t="shared" si="0"/>
        <v>0.66394598479005429</v>
      </c>
      <c r="F22" s="3">
        <f t="shared" si="0"/>
        <v>1.0009775223843966</v>
      </c>
    </row>
    <row r="23" spans="1:6" x14ac:dyDescent="0.35">
      <c r="B23" s="4" t="s">
        <v>19</v>
      </c>
      <c r="C23" s="9">
        <f>+AVERAGE(C3,C5,C7,C9,C11,C13,C15,C17,C19,C21)</f>
        <v>0.63873010367208483</v>
      </c>
      <c r="D23" s="3">
        <f t="shared" ref="D23:F23" si="1">+AVERAGE(D3,D5,D7,D9,D11,D13,D15,D17,D19,D21)</f>
        <v>0.74252300960615725</v>
      </c>
      <c r="E23" s="3">
        <f t="shared" si="1"/>
        <v>0.98603274390891504</v>
      </c>
      <c r="F23" s="3">
        <f t="shared" si="1"/>
        <v>0.97955104054502551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xsiacaso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2024-05-04T23:19:25Z</dcterms:created>
  <dcterms:modified xsi:type="dcterms:W3CDTF">2024-05-07T17:38:24Z</dcterms:modified>
</cp:coreProperties>
</file>