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Acc_Redes_time\Mors_Grafics\"/>
    </mc:Choice>
  </mc:AlternateContent>
  <bookViews>
    <workbookView xWindow="0" yWindow="0" windowWidth="14380" windowHeight="5350" firstSheet="1" activeTab="2"/>
  </bookViews>
  <sheets>
    <sheet name="acc_high_order_scratch_stacked" sheetId="6" r:id="rId1"/>
    <sheet name="performance_Shorter" sheetId="5" r:id="rId2"/>
    <sheet name="energia_Mors_shorter_sas" sheetId="4" r:id="rId3"/>
    <sheet name="fig_6 y 7" sheetId="3" r:id="rId4"/>
    <sheet name="graficar_fig1_53" sheetId="2" r:id="rId5"/>
    <sheet name="graficar _fig_1_52" sheetId="1" r:id="rId6"/>
  </sheets>
  <definedNames>
    <definedName name="_xlnm._FilterDatabase" localSheetId="3" hidden="1">'fig_6 y 7'!$A$1:$E$16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6" l="1"/>
  <c r="D11" i="6"/>
  <c r="C11" i="6"/>
  <c r="E10" i="6"/>
  <c r="D10" i="6"/>
  <c r="C10" i="6"/>
  <c r="E6" i="5" l="1"/>
  <c r="D6" i="5"/>
  <c r="C6" i="5"/>
  <c r="B6" i="5"/>
  <c r="E6" i="4"/>
  <c r="D6" i="4"/>
  <c r="C6" i="4"/>
  <c r="B6" i="4"/>
  <c r="E16" i="3" l="1"/>
  <c r="I16" i="3" s="1"/>
  <c r="D16" i="3"/>
  <c r="H16" i="3" s="1"/>
  <c r="C16" i="3"/>
  <c r="G16" i="3" s="1"/>
  <c r="I15" i="3"/>
  <c r="H15" i="3"/>
  <c r="E15" i="3"/>
  <c r="D15" i="3"/>
  <c r="C15" i="3"/>
  <c r="G15" i="3" s="1"/>
  <c r="H14" i="3"/>
  <c r="G14" i="3"/>
  <c r="E14" i="3"/>
  <c r="I14" i="3" s="1"/>
  <c r="D14" i="3"/>
  <c r="C14" i="3"/>
  <c r="I13" i="3"/>
  <c r="H13" i="3"/>
  <c r="G13" i="3"/>
  <c r="I12" i="3"/>
  <c r="H12" i="3"/>
  <c r="G12" i="3"/>
  <c r="I11" i="3"/>
  <c r="H11" i="3"/>
  <c r="G11" i="3"/>
  <c r="I10" i="3"/>
  <c r="H10" i="3"/>
  <c r="G10" i="3"/>
  <c r="I9" i="3"/>
  <c r="H9" i="3"/>
  <c r="G9" i="3"/>
  <c r="I8" i="3"/>
  <c r="H8" i="3"/>
  <c r="G8" i="3"/>
  <c r="I7" i="3"/>
  <c r="H7" i="3"/>
  <c r="G7" i="3"/>
  <c r="I6" i="3"/>
  <c r="H6" i="3"/>
  <c r="G6" i="3"/>
  <c r="I5" i="3"/>
  <c r="H5" i="3"/>
  <c r="G5" i="3"/>
  <c r="I4" i="3"/>
  <c r="H4" i="3"/>
  <c r="G4" i="3"/>
  <c r="I3" i="3"/>
  <c r="H3" i="3"/>
  <c r="G3" i="3"/>
  <c r="I2" i="3"/>
  <c r="H2" i="3"/>
  <c r="G2" i="3"/>
  <c r="H2" i="2" l="1"/>
  <c r="H3" i="2"/>
  <c r="D4" i="2"/>
  <c r="D5" i="2"/>
  <c r="D6" i="2"/>
  <c r="D7" i="2"/>
  <c r="D8" i="2"/>
  <c r="D9" i="2"/>
  <c r="D10" i="1"/>
  <c r="D9" i="1"/>
  <c r="D8" i="1"/>
  <c r="D7" i="1"/>
  <c r="D6" i="1"/>
  <c r="D5" i="1"/>
  <c r="H4" i="1"/>
  <c r="H3" i="1"/>
  <c r="H2" i="1"/>
</calcChain>
</file>

<file path=xl/comments1.xml><?xml version="1.0" encoding="utf-8"?>
<comments xmlns="http://schemas.openxmlformats.org/spreadsheetml/2006/main">
  <authors>
    <author>usuario</author>
  </authors>
  <commentList>
    <comment ref="I1" authorId="0" shapeId="0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direccciones con fallos</t>
        </r>
      </text>
    </comment>
    <comment ref="G3" authorId="0" shapeId="0">
      <text>
        <r>
          <rPr>
            <b/>
            <sz val="10"/>
            <color indexed="81"/>
            <rFont val="Tahoma"/>
            <family val="2"/>
          </rPr>
          <t>usuario:</t>
        </r>
        <r>
          <rPr>
            <sz val="10"/>
            <color indexed="81"/>
            <rFont val="Tahoma"/>
            <family val="2"/>
          </rPr>
          <t xml:space="preserve">
promedio de los 10 modelos mors</t>
        </r>
      </text>
    </comment>
  </commentList>
</comments>
</file>

<file path=xl/comments2.xml><?xml version="1.0" encoding="utf-8"?>
<comments xmlns="http://schemas.openxmlformats.org/spreadsheetml/2006/main">
  <authors>
    <author>usuario</author>
  </authors>
  <commentList>
    <comment ref="I1" authorId="0" shapeId="0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direccciones con fallos</t>
        </r>
      </text>
    </comment>
    <comment ref="G4" authorId="0" shapeId="0">
      <text>
        <r>
          <rPr>
            <b/>
            <sz val="10"/>
            <color indexed="81"/>
            <rFont val="Tahoma"/>
            <family val="2"/>
          </rPr>
          <t>usuario:</t>
        </r>
        <r>
          <rPr>
            <sz val="10"/>
            <color indexed="81"/>
            <rFont val="Tahoma"/>
            <family val="2"/>
          </rPr>
          <t xml:space="preserve">
promedio de los 10 modelos mors</t>
        </r>
      </text>
    </comment>
  </commentList>
</comments>
</file>

<file path=xl/sharedStrings.xml><?xml version="1.0" encoding="utf-8"?>
<sst xmlns="http://schemas.openxmlformats.org/spreadsheetml/2006/main" count="92" uniqueCount="35">
  <si>
    <t>Voltajes</t>
  </si>
  <si>
    <t>E</t>
  </si>
  <si>
    <t>FlipPatch</t>
  </si>
  <si>
    <t>% Fallos</t>
  </si>
  <si>
    <t>Fallos</t>
  </si>
  <si>
    <t>0.52</t>
  </si>
  <si>
    <t>0.53</t>
  </si>
  <si>
    <t>0.54</t>
  </si>
  <si>
    <t>0.55</t>
  </si>
  <si>
    <t>0.56</t>
  </si>
  <si>
    <t>0.57</t>
  </si>
  <si>
    <t>0.58</t>
  </si>
  <si>
    <t>0.59</t>
  </si>
  <si>
    <t>0.60</t>
  </si>
  <si>
    <t>Redes</t>
  </si>
  <si>
    <t>Tecnic</t>
  </si>
  <si>
    <t>0.51 V</t>
  </si>
  <si>
    <t>0.52 V</t>
  </si>
  <si>
    <t>0.53 V</t>
  </si>
  <si>
    <t>Alex</t>
  </si>
  <si>
    <t>Base</t>
  </si>
  <si>
    <t>FaP</t>
  </si>
  <si>
    <t>SaS</t>
  </si>
  <si>
    <t>Squeeze</t>
  </si>
  <si>
    <t>VGG16</t>
  </si>
  <si>
    <t>ZF</t>
  </si>
  <si>
    <t>Avg</t>
  </si>
  <si>
    <t>SaS_53</t>
  </si>
  <si>
    <t>SaS_52</t>
  </si>
  <si>
    <t>SaS_51</t>
  </si>
  <si>
    <t>SaS-0.53</t>
  </si>
  <si>
    <t>SaS-0.52</t>
  </si>
  <si>
    <t>SaS-0.51</t>
  </si>
  <si>
    <t>L&amp;H</t>
  </si>
  <si>
    <t>L+f(H)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</si>
</sst>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00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Fill="1" applyBorder="1"/>
    <xf numFmtId="0" fontId="0" fillId="0" borderId="4" xfId="0" applyBorder="1"/>
    <xf numFmtId="0" fontId="1" fillId="0" borderId="5" xfId="0" applyFont="1" applyBorder="1" applyAlignment="1">
      <alignment horizontal="left" vertical="top"/>
    </xf>
    <xf numFmtId="164" fontId="0" fillId="0" borderId="0" xfId="0" applyNumberFormat="1" applyBorder="1"/>
    <xf numFmtId="0" fontId="0" fillId="0" borderId="6" xfId="0" applyBorder="1"/>
    <xf numFmtId="0" fontId="0" fillId="0" borderId="0" xfId="0" applyBorder="1"/>
    <xf numFmtId="1" fontId="0" fillId="0" borderId="0" xfId="0" applyNumberFormat="1"/>
    <xf numFmtId="0" fontId="1" fillId="0" borderId="7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0" fillId="0" borderId="8" xfId="0" applyBorder="1" applyAlignment="1"/>
    <xf numFmtId="164" fontId="0" fillId="0" borderId="6" xfId="0" applyNumberFormat="1" applyBorder="1"/>
    <xf numFmtId="164" fontId="0" fillId="0" borderId="9" xfId="0" applyNumberFormat="1" applyBorder="1"/>
    <xf numFmtId="165" fontId="0" fillId="0" borderId="9" xfId="0" applyNumberFormat="1" applyBorder="1"/>
    <xf numFmtId="0" fontId="0" fillId="0" borderId="10" xfId="0" applyBorder="1"/>
    <xf numFmtId="0" fontId="0" fillId="0" borderId="11" xfId="0" applyBorder="1" applyAlignment="1"/>
    <xf numFmtId="165" fontId="0" fillId="0" borderId="12" xfId="0" applyNumberFormat="1" applyBorder="1"/>
    <xf numFmtId="0" fontId="0" fillId="0" borderId="13" xfId="0" applyBorder="1"/>
    <xf numFmtId="0" fontId="7" fillId="0" borderId="0" xfId="1" applyFont="1" applyAlignment="1"/>
    <xf numFmtId="0" fontId="8" fillId="0" borderId="14" xfId="1" applyFont="1" applyBorder="1"/>
    <xf numFmtId="166" fontId="8" fillId="0" borderId="0" xfId="1" applyNumberFormat="1" applyFont="1"/>
    <xf numFmtId="165" fontId="7" fillId="0" borderId="0" xfId="1" applyNumberFormat="1" applyFont="1" applyAlignment="1"/>
    <xf numFmtId="166" fontId="8" fillId="0" borderId="15" xfId="1" applyNumberFormat="1" applyFont="1" applyBorder="1"/>
    <xf numFmtId="166" fontId="7" fillId="0" borderId="0" xfId="1" applyNumberFormat="1" applyFont="1" applyAlignment="1"/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6" sqref="E6"/>
    </sheetView>
  </sheetViews>
  <sheetFormatPr baseColWidth="10" defaultColWidth="8.7265625" defaultRowHeight="14.5"/>
  <sheetData>
    <row r="1" spans="1:5">
      <c r="A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>
      <c r="A2" t="s">
        <v>19</v>
      </c>
      <c r="B2" t="s">
        <v>33</v>
      </c>
      <c r="C2">
        <v>0.20958083992626259</v>
      </c>
      <c r="D2">
        <v>0.75748500609687941</v>
      </c>
      <c r="E2">
        <v>1.0008982121082688</v>
      </c>
    </row>
    <row r="3" spans="1:5">
      <c r="B3" t="s">
        <v>34</v>
      </c>
      <c r="C3">
        <v>0.96687875056707617</v>
      </c>
      <c r="D3">
        <v>0.99101796591520097</v>
      </c>
      <c r="E3">
        <v>1.0005988125335998</v>
      </c>
    </row>
    <row r="4" spans="1:5">
      <c r="A4" t="s">
        <v>23</v>
      </c>
      <c r="B4" t="s">
        <v>33</v>
      </c>
      <c r="C4">
        <v>0.13180515256952799</v>
      </c>
      <c r="D4">
        <v>0.13180515256952799</v>
      </c>
      <c r="E4">
        <v>0.16489970920960917</v>
      </c>
    </row>
    <row r="5" spans="1:5">
      <c r="B5" t="s">
        <v>34</v>
      </c>
      <c r="C5">
        <v>0.13180515256952804</v>
      </c>
      <c r="D5">
        <v>0.13825214730425195</v>
      </c>
      <c r="E5">
        <v>0.48051574999683982</v>
      </c>
    </row>
    <row r="6" spans="1:5">
      <c r="A6" t="s">
        <v>24</v>
      </c>
      <c r="B6" t="s">
        <v>33</v>
      </c>
      <c r="C6">
        <v>0.14569536344191969</v>
      </c>
      <c r="D6">
        <v>0.14569536344191969</v>
      </c>
      <c r="E6">
        <v>0.2735099381249006</v>
      </c>
    </row>
    <row r="7" spans="1:5">
      <c r="B7" t="s">
        <v>34</v>
      </c>
      <c r="C7">
        <v>0.2338576198458604</v>
      </c>
      <c r="D7">
        <v>0.55513246330780197</v>
      </c>
      <c r="E7">
        <v>0.7812914066950577</v>
      </c>
    </row>
    <row r="8" spans="1:5">
      <c r="A8" t="s">
        <v>25</v>
      </c>
      <c r="B8" t="s">
        <v>33</v>
      </c>
      <c r="C8">
        <v>0.1712000053215029</v>
      </c>
      <c r="D8">
        <v>0.1712000053215029</v>
      </c>
      <c r="E8">
        <v>0.62912002513694865</v>
      </c>
    </row>
    <row r="9" spans="1:5">
      <c r="B9" t="s">
        <v>34</v>
      </c>
      <c r="C9">
        <v>0.78020002019882295</v>
      </c>
      <c r="D9">
        <v>0.8598400273284923</v>
      </c>
      <c r="E9">
        <v>1.0027200174977766</v>
      </c>
    </row>
    <row r="10" spans="1:5">
      <c r="A10" t="s">
        <v>26</v>
      </c>
      <c r="B10" t="s">
        <v>33</v>
      </c>
      <c r="C10">
        <f t="shared" ref="C10:E11" si="0">+AVERAGE(C2,C6,C4,C8)</f>
        <v>0.1645703403148033</v>
      </c>
      <c r="D10">
        <f t="shared" si="0"/>
        <v>0.30154638185745747</v>
      </c>
      <c r="E10">
        <f t="shared" si="0"/>
        <v>0.51710697114493187</v>
      </c>
    </row>
    <row r="11" spans="1:5">
      <c r="B11" t="s">
        <v>34</v>
      </c>
      <c r="C11">
        <f t="shared" si="0"/>
        <v>0.52818538579532193</v>
      </c>
      <c r="D11">
        <f t="shared" si="0"/>
        <v>0.63606065096393682</v>
      </c>
      <c r="E11">
        <f t="shared" si="0"/>
        <v>0.81628149668081851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opLeftCell="A2" workbookViewId="0">
      <selection activeCell="A18" sqref="A18"/>
    </sheetView>
  </sheetViews>
  <sheetFormatPr baseColWidth="10" defaultRowHeight="14.5"/>
  <sheetData>
    <row r="1" spans="1:5">
      <c r="A1" t="s">
        <v>14</v>
      </c>
      <c r="B1" t="s">
        <v>21</v>
      </c>
      <c r="C1" t="s">
        <v>30</v>
      </c>
      <c r="D1" t="s">
        <v>31</v>
      </c>
      <c r="E1" t="s">
        <v>32</v>
      </c>
    </row>
    <row r="2" spans="1:5">
      <c r="A2" t="s">
        <v>19</v>
      </c>
      <c r="B2">
        <v>1.0000043859429275</v>
      </c>
      <c r="C2">
        <v>1.0014636518112692</v>
      </c>
      <c r="D2">
        <v>1.0049504764387145</v>
      </c>
      <c r="E2">
        <v>1.0443287251692974</v>
      </c>
    </row>
    <row r="3" spans="1:5">
      <c r="A3" t="s">
        <v>23</v>
      </c>
      <c r="B3">
        <v>1.0000258073807198</v>
      </c>
      <c r="C3">
        <v>1.007127934832859</v>
      </c>
      <c r="D3">
        <v>1.0243131015150844</v>
      </c>
      <c r="E3">
        <v>1.2175498472744697</v>
      </c>
    </row>
    <row r="4" spans="1:5">
      <c r="A4" t="s">
        <v>24</v>
      </c>
      <c r="B4">
        <v>1.0000122584268305</v>
      </c>
      <c r="C4">
        <v>1.0004570125563099</v>
      </c>
      <c r="D4">
        <v>1.0015444303229704</v>
      </c>
      <c r="E4">
        <v>1.0140680729831897</v>
      </c>
    </row>
    <row r="5" spans="1:5">
      <c r="A5" t="s">
        <v>25</v>
      </c>
      <c r="B5">
        <v>1.0000056272626285</v>
      </c>
      <c r="C5">
        <v>1.0010716809050306</v>
      </c>
      <c r="D5">
        <v>1.0034889028296794</v>
      </c>
      <c r="E5">
        <v>1.0315489353010689</v>
      </c>
    </row>
    <row r="6" spans="1:5">
      <c r="A6" t="s">
        <v>26</v>
      </c>
      <c r="B6">
        <f>+AVERAGE(B2:B5)</f>
        <v>1.0000120197532767</v>
      </c>
      <c r="C6">
        <f t="shared" ref="C6:E6" si="0">+AVERAGE(C2:C5)</f>
        <v>1.0025300700263671</v>
      </c>
      <c r="D6">
        <f t="shared" si="0"/>
        <v>1.0085742277766121</v>
      </c>
      <c r="E6">
        <f t="shared" si="0"/>
        <v>1.0768738951820065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I7" sqref="I7"/>
    </sheetView>
  </sheetViews>
  <sheetFormatPr baseColWidth="10" defaultRowHeight="14.5"/>
  <sheetData>
    <row r="1" spans="1:5">
      <c r="A1" t="s">
        <v>14</v>
      </c>
      <c r="B1" t="s">
        <v>21</v>
      </c>
      <c r="C1" t="s">
        <v>27</v>
      </c>
      <c r="D1" t="s">
        <v>28</v>
      </c>
      <c r="E1" t="s">
        <v>29</v>
      </c>
    </row>
    <row r="2" spans="1:5">
      <c r="A2" t="s">
        <v>19</v>
      </c>
      <c r="B2" s="27">
        <v>0.93977861607736257</v>
      </c>
      <c r="C2" s="27">
        <v>0.91785820608403068</v>
      </c>
      <c r="D2" s="27">
        <v>0.88108223628860072</v>
      </c>
      <c r="E2" s="27">
        <v>0.87337668800153223</v>
      </c>
    </row>
    <row r="3" spans="1:5">
      <c r="A3" t="s">
        <v>23</v>
      </c>
      <c r="B3" s="27">
        <v>0.93537723896202341</v>
      </c>
      <c r="C3" s="27">
        <v>0.91843389714821877</v>
      </c>
      <c r="D3" s="27">
        <v>0.89284971862924611</v>
      </c>
      <c r="E3" s="27">
        <v>1.0075634175504768</v>
      </c>
    </row>
    <row r="4" spans="1:5">
      <c r="A4" t="s">
        <v>24</v>
      </c>
      <c r="B4" s="27">
        <v>0.94042551714602374</v>
      </c>
      <c r="C4" s="27">
        <v>0.9175652538456317</v>
      </c>
      <c r="D4" s="27">
        <v>0.87872505948150248</v>
      </c>
      <c r="E4" s="27">
        <v>0.84854224367634534</v>
      </c>
    </row>
    <row r="5" spans="1:5">
      <c r="A5" t="s">
        <v>25</v>
      </c>
      <c r="B5" s="27">
        <v>0.94010284587263804</v>
      </c>
      <c r="C5" s="27">
        <v>0.91782004457501631</v>
      </c>
      <c r="D5" s="27">
        <v>0.88012737296206367</v>
      </c>
      <c r="E5" s="27">
        <v>0.86299315555640743</v>
      </c>
    </row>
    <row r="6" spans="1:5">
      <c r="A6" t="s">
        <v>26</v>
      </c>
      <c r="B6">
        <f>+AVERAGE(B2:B5)</f>
        <v>0.93892105451451191</v>
      </c>
      <c r="C6">
        <f t="shared" ref="C6:E6" si="0">+AVERAGE(C2:C5)</f>
        <v>0.91791935041322437</v>
      </c>
      <c r="D6">
        <f t="shared" si="0"/>
        <v>0.88319609684035327</v>
      </c>
      <c r="E6">
        <f t="shared" si="0"/>
        <v>0.89811887619619046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7" sqref="H7"/>
    </sheetView>
  </sheetViews>
  <sheetFormatPr baseColWidth="10" defaultRowHeight="14.5"/>
  <cols>
    <col min="1" max="2" width="11" style="21" customWidth="1"/>
    <col min="3" max="6" width="10.90625" style="21"/>
    <col min="7" max="7" width="11.26953125" style="21" bestFit="1" customWidth="1"/>
    <col min="8" max="9" width="11.90625" style="21" bestFit="1" customWidth="1"/>
    <col min="10" max="16384" width="10.90625" style="21"/>
  </cols>
  <sheetData>
    <row r="1" spans="1:9" ht="15" thickBot="1">
      <c r="A1" s="21" t="s">
        <v>14</v>
      </c>
      <c r="B1" s="21" t="s">
        <v>15</v>
      </c>
      <c r="C1" s="21" t="s">
        <v>16</v>
      </c>
      <c r="D1" s="21" t="s">
        <v>17</v>
      </c>
      <c r="E1" s="21" t="s">
        <v>18</v>
      </c>
    </row>
    <row r="2" spans="1:9" ht="15" thickBot="1">
      <c r="A2" s="21" t="s">
        <v>19</v>
      </c>
      <c r="B2" s="22" t="s">
        <v>20</v>
      </c>
      <c r="C2" s="21">
        <v>0.14910179960298239</v>
      </c>
      <c r="D2" s="21">
        <v>0.1365269438536961</v>
      </c>
      <c r="E2" s="23">
        <v>0.20553892057281783</v>
      </c>
      <c r="G2" s="24">
        <f>+C2</f>
        <v>0.14910179960298239</v>
      </c>
      <c r="H2" s="24">
        <f>+D2-C2</f>
        <v>-1.2574855749286296E-2</v>
      </c>
      <c r="I2" s="24">
        <f>+E2-D2</f>
        <v>6.9011976719121737E-2</v>
      </c>
    </row>
    <row r="3" spans="1:9" ht="14" customHeight="1" thickBot="1">
      <c r="B3" s="22" t="s">
        <v>21</v>
      </c>
      <c r="C3" s="21">
        <v>0.19790419293916528</v>
      </c>
      <c r="D3" s="21">
        <v>0.70718565002111122</v>
      </c>
      <c r="E3" s="23">
        <v>1.0014970112575829</v>
      </c>
      <c r="G3" s="24">
        <f t="shared" ref="G3:G16" si="0">+C3</f>
        <v>0.19790419293916528</v>
      </c>
      <c r="H3" s="24">
        <f t="shared" ref="H3:I16" si="1">+D3-C3</f>
        <v>0.50928145708194594</v>
      </c>
      <c r="I3" s="24">
        <f t="shared" si="1"/>
        <v>0.29431136123647172</v>
      </c>
    </row>
    <row r="4" spans="1:9" ht="15" thickBot="1">
      <c r="B4" s="22" t="s">
        <v>22</v>
      </c>
      <c r="C4" s="21">
        <v>0.98562875349488677</v>
      </c>
      <c r="D4" s="21">
        <v>0.99640720510406822</v>
      </c>
      <c r="E4" s="25">
        <v>0.99895209145047992</v>
      </c>
      <c r="G4" s="24">
        <f t="shared" si="0"/>
        <v>0.98562875349488677</v>
      </c>
      <c r="H4" s="24">
        <f t="shared" si="1"/>
        <v>1.077845160918145E-2</v>
      </c>
      <c r="I4" s="24">
        <f t="shared" si="1"/>
        <v>2.5448863464117011E-3</v>
      </c>
    </row>
    <row r="5" spans="1:9" ht="15" thickBot="1">
      <c r="A5" s="21" t="s">
        <v>23</v>
      </c>
      <c r="B5" s="22" t="s">
        <v>20</v>
      </c>
      <c r="C5" s="21">
        <v>0.15472778397022768</v>
      </c>
      <c r="D5" s="21">
        <v>0.13638967884966796</v>
      </c>
      <c r="E5" s="21">
        <v>0.13409741570959799</v>
      </c>
      <c r="G5" s="24">
        <f t="shared" si="0"/>
        <v>0.15472778397022768</v>
      </c>
      <c r="H5" s="24">
        <f t="shared" si="1"/>
        <v>-1.8338105120559722E-2</v>
      </c>
      <c r="I5" s="24">
        <f t="shared" si="1"/>
        <v>-2.2922631400699722E-3</v>
      </c>
    </row>
    <row r="6" spans="1:9" ht="15" thickBot="1">
      <c r="B6" s="22" t="s">
        <v>21</v>
      </c>
      <c r="C6" s="21">
        <v>0.13180515256952804</v>
      </c>
      <c r="D6" s="21">
        <v>0.13180515256952804</v>
      </c>
      <c r="E6" s="21">
        <v>0.15315186051668006</v>
      </c>
      <c r="G6" s="24">
        <f t="shared" si="0"/>
        <v>0.13180515256952804</v>
      </c>
      <c r="H6" s="24">
        <f t="shared" si="1"/>
        <v>0</v>
      </c>
      <c r="I6" s="24">
        <f t="shared" si="1"/>
        <v>2.1346707947152016E-2</v>
      </c>
    </row>
    <row r="7" spans="1:9" ht="15" thickBot="1">
      <c r="B7" s="22" t="s">
        <v>22</v>
      </c>
      <c r="C7" s="21">
        <v>0.97593122221883499</v>
      </c>
      <c r="D7" s="21">
        <v>0.99570199710567375</v>
      </c>
      <c r="E7" s="21">
        <v>1.0010028438588048</v>
      </c>
      <c r="G7" s="24">
        <f t="shared" si="0"/>
        <v>0.97593122221883499</v>
      </c>
      <c r="H7" s="24">
        <f t="shared" si="1"/>
        <v>1.977077488683876E-2</v>
      </c>
      <c r="I7" s="24">
        <f t="shared" si="1"/>
        <v>5.3008467531310277E-3</v>
      </c>
    </row>
    <row r="8" spans="1:9" ht="15" thickBot="1">
      <c r="A8" s="21" t="s">
        <v>24</v>
      </c>
      <c r="B8" s="22" t="s">
        <v>20</v>
      </c>
      <c r="C8" s="21">
        <v>0.14569536344191972</v>
      </c>
      <c r="D8" s="21">
        <v>0.14569536344191972</v>
      </c>
      <c r="E8" s="21">
        <v>0.14569536344191972</v>
      </c>
      <c r="G8" s="24">
        <f t="shared" si="0"/>
        <v>0.14569536344191972</v>
      </c>
      <c r="H8" s="24">
        <f t="shared" si="1"/>
        <v>0</v>
      </c>
      <c r="I8" s="24">
        <f t="shared" si="1"/>
        <v>0</v>
      </c>
    </row>
    <row r="9" spans="1:9" ht="15" thickBot="1">
      <c r="B9" s="22" t="s">
        <v>21</v>
      </c>
      <c r="C9" s="21">
        <v>0.14569536344191972</v>
      </c>
      <c r="D9" s="21">
        <v>0.14569536344191972</v>
      </c>
      <c r="E9" s="21">
        <v>0.27235099843826466</v>
      </c>
      <c r="G9" s="24">
        <f t="shared" si="0"/>
        <v>0.14569536344191972</v>
      </c>
      <c r="H9" s="24">
        <f t="shared" si="1"/>
        <v>0</v>
      </c>
      <c r="I9" s="24">
        <f t="shared" si="1"/>
        <v>0.12665563499634494</v>
      </c>
    </row>
    <row r="10" spans="1:9" ht="15" thickBot="1">
      <c r="B10" s="22" t="s">
        <v>22</v>
      </c>
      <c r="C10" s="21">
        <v>0.99238413970697492</v>
      </c>
      <c r="D10" s="21">
        <v>0.99801328537231715</v>
      </c>
      <c r="E10" s="21">
        <v>1.0001655657200066</v>
      </c>
      <c r="G10" s="24">
        <f t="shared" si="0"/>
        <v>0.99238413970697492</v>
      </c>
      <c r="H10" s="24">
        <f t="shared" si="1"/>
        <v>5.6291456653422278E-3</v>
      </c>
      <c r="I10" s="24">
        <f t="shared" si="1"/>
        <v>2.1522803476894392E-3</v>
      </c>
    </row>
    <row r="11" spans="1:9" ht="15" thickBot="1">
      <c r="A11" s="21" t="s">
        <v>25</v>
      </c>
      <c r="B11" s="22" t="s">
        <v>20</v>
      </c>
      <c r="C11" s="21">
        <v>0.14079999961376199</v>
      </c>
      <c r="D11" s="21">
        <v>0.14079999961376199</v>
      </c>
      <c r="E11" s="21">
        <v>0.14240000080823911</v>
      </c>
      <c r="G11" s="24">
        <f t="shared" si="0"/>
        <v>0.14079999961376199</v>
      </c>
      <c r="H11" s="24">
        <f t="shared" si="1"/>
        <v>0</v>
      </c>
      <c r="I11" s="24">
        <f t="shared" si="1"/>
        <v>1.6000011944771186E-3</v>
      </c>
    </row>
    <row r="12" spans="1:9" ht="15" thickBot="1">
      <c r="B12" s="22" t="s">
        <v>21</v>
      </c>
      <c r="C12" s="21">
        <v>0.14079999961376199</v>
      </c>
      <c r="D12" s="21">
        <v>0.14569536344191972</v>
      </c>
      <c r="E12" s="21">
        <v>0.61744000595665027</v>
      </c>
      <c r="G12" s="24">
        <f t="shared" si="0"/>
        <v>0.14079999961376199</v>
      </c>
      <c r="H12" s="24">
        <f t="shared" si="1"/>
        <v>4.8953638281577228E-3</v>
      </c>
      <c r="I12" s="24">
        <f t="shared" si="1"/>
        <v>0.47174464251473058</v>
      </c>
    </row>
    <row r="13" spans="1:9" ht="15" thickBot="1">
      <c r="B13" s="22" t="s">
        <v>22</v>
      </c>
      <c r="C13" s="21">
        <v>0.99712002270507916</v>
      </c>
      <c r="D13" s="21">
        <v>0.99712002270507916</v>
      </c>
      <c r="E13" s="21">
        <v>0.99872002121734715</v>
      </c>
      <c r="G13" s="24">
        <f t="shared" si="0"/>
        <v>0.99712002270507916</v>
      </c>
      <c r="H13" s="24">
        <f t="shared" si="1"/>
        <v>0</v>
      </c>
      <c r="I13" s="24">
        <f t="shared" si="1"/>
        <v>1.5999985122679972E-3</v>
      </c>
    </row>
    <row r="14" spans="1:9" ht="15" thickBot="1">
      <c r="A14" s="21" t="s">
        <v>26</v>
      </c>
      <c r="B14" s="22" t="s">
        <v>20</v>
      </c>
      <c r="C14" s="26">
        <f>+AVERAGE(C2,C5,C8,C11)</f>
        <v>0.14758123665722295</v>
      </c>
      <c r="D14" s="26">
        <f t="shared" ref="D14:E14" si="2">+AVERAGE(D2,D5,D8,D11)</f>
        <v>0.13985299643976143</v>
      </c>
      <c r="E14" s="26">
        <f t="shared" si="2"/>
        <v>0.15693292513314366</v>
      </c>
      <c r="G14" s="24">
        <f t="shared" si="0"/>
        <v>0.14758123665722295</v>
      </c>
      <c r="H14" s="24">
        <f t="shared" si="1"/>
        <v>-7.7282402174615183E-3</v>
      </c>
      <c r="I14" s="24">
        <f t="shared" si="1"/>
        <v>1.7079928693382235E-2</v>
      </c>
    </row>
    <row r="15" spans="1:9" ht="15" thickBot="1">
      <c r="B15" s="22" t="s">
        <v>21</v>
      </c>
      <c r="C15" s="26">
        <f t="shared" ref="C15:E16" si="3">+AVERAGE(C3,C6,C9,C12)</f>
        <v>0.15405117714109376</v>
      </c>
      <c r="D15" s="26">
        <f t="shared" si="3"/>
        <v>0.2825953823686197</v>
      </c>
      <c r="E15" s="26">
        <f t="shared" si="3"/>
        <v>0.51110996904229444</v>
      </c>
      <c r="G15" s="24">
        <f t="shared" si="0"/>
        <v>0.15405117714109376</v>
      </c>
      <c r="H15" s="24">
        <f t="shared" si="1"/>
        <v>0.12854420522752594</v>
      </c>
      <c r="I15" s="24">
        <f t="shared" si="1"/>
        <v>0.22851458667367475</v>
      </c>
    </row>
    <row r="16" spans="1:9" ht="15" thickBot="1">
      <c r="B16" s="22" t="s">
        <v>22</v>
      </c>
      <c r="C16" s="26">
        <f t="shared" si="3"/>
        <v>0.98776603453144385</v>
      </c>
      <c r="D16" s="26">
        <f t="shared" si="3"/>
        <v>0.99681062757178451</v>
      </c>
      <c r="E16" s="26">
        <f t="shared" si="3"/>
        <v>0.99971013056165958</v>
      </c>
      <c r="G16" s="24">
        <f t="shared" si="0"/>
        <v>0.98776603453144385</v>
      </c>
      <c r="H16" s="24">
        <f t="shared" si="1"/>
        <v>9.0445930403406649E-3</v>
      </c>
      <c r="I16" s="24">
        <f t="shared" si="1"/>
        <v>2.899502989875069E-3</v>
      </c>
    </row>
  </sheetData>
  <autoFilter ref="A1:E1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"/>
  <sheetViews>
    <sheetView workbookViewId="0">
      <selection activeCell="C6" sqref="C6"/>
    </sheetView>
  </sheetViews>
  <sheetFormatPr baseColWidth="10" defaultRowHeight="14.5"/>
  <cols>
    <col min="2" max="2" width="15.90625" bestFit="1" customWidth="1"/>
    <col min="3" max="3" width="18.26953125" bestFit="1" customWidth="1"/>
  </cols>
  <sheetData>
    <row r="1" spans="1:9" ht="15" thickBot="1">
      <c r="A1" s="1" t="s">
        <v>0</v>
      </c>
      <c r="B1" s="2" t="s">
        <v>1</v>
      </c>
      <c r="C1" s="3" t="s">
        <v>2</v>
      </c>
      <c r="D1" s="4" t="s">
        <v>3</v>
      </c>
      <c r="G1" s="5" t="s">
        <v>4</v>
      </c>
    </row>
    <row r="2" spans="1:9">
      <c r="A2" s="11" t="s">
        <v>6</v>
      </c>
      <c r="B2" s="7">
        <v>0.23761459149283357</v>
      </c>
      <c r="C2" s="7">
        <v>0.51110996904229444</v>
      </c>
      <c r="D2" s="8">
        <v>6.7</v>
      </c>
      <c r="F2">
        <v>1048576</v>
      </c>
      <c r="G2" s="12">
        <v>72408</v>
      </c>
      <c r="H2" s="10">
        <f>+(D2*F$2)/100</f>
        <v>70254.592000000004</v>
      </c>
    </row>
    <row r="3" spans="1:9">
      <c r="A3" s="13" t="s">
        <v>7</v>
      </c>
      <c r="B3" s="14">
        <v>0.47327436999576605</v>
      </c>
      <c r="C3" s="15">
        <v>0.98861010386222203</v>
      </c>
      <c r="D3" s="8">
        <v>1.1100000000000001</v>
      </c>
      <c r="G3" s="12">
        <v>11817</v>
      </c>
      <c r="H3" s="10">
        <f>+(D3*F$2)/100</f>
        <v>11639.193600000001</v>
      </c>
    </row>
    <row r="4" spans="1:9">
      <c r="A4" s="13" t="s">
        <v>8</v>
      </c>
      <c r="B4" s="14">
        <v>0.72105575433499214</v>
      </c>
      <c r="C4" s="16">
        <v>1</v>
      </c>
      <c r="D4" s="8">
        <f>+(G4*100)/F2</f>
        <v>0.30431747436523438</v>
      </c>
      <c r="G4" s="17">
        <v>3191</v>
      </c>
    </row>
    <row r="5" spans="1:9">
      <c r="A5" s="13" t="s">
        <v>9</v>
      </c>
      <c r="B5" s="14">
        <v>0.91053765671606324</v>
      </c>
      <c r="C5" s="16">
        <v>1</v>
      </c>
      <c r="D5" s="8">
        <f>+(G5*100)/F2</f>
        <v>0.10738372802734375</v>
      </c>
      <c r="G5" s="17">
        <v>1126</v>
      </c>
    </row>
    <row r="6" spans="1:9">
      <c r="A6" s="13" t="s">
        <v>10</v>
      </c>
      <c r="B6" s="14">
        <v>0.995640982878638</v>
      </c>
      <c r="C6" s="16">
        <v>1</v>
      </c>
      <c r="D6" s="8">
        <f>+(G6*100)/F2</f>
        <v>3.2138824462890625E-2</v>
      </c>
      <c r="G6" s="17">
        <v>337</v>
      </c>
    </row>
    <row r="7" spans="1:9">
      <c r="A7" s="13" t="s">
        <v>11</v>
      </c>
      <c r="B7" s="14">
        <v>0.99570063939118603</v>
      </c>
      <c r="C7" s="16">
        <v>1</v>
      </c>
      <c r="D7" s="8">
        <f>+(G7*100)/F2</f>
        <v>5.340576171875E-3</v>
      </c>
      <c r="G7" s="17">
        <v>56</v>
      </c>
    </row>
    <row r="8" spans="1:9">
      <c r="A8" s="13" t="s">
        <v>12</v>
      </c>
      <c r="B8" s="14">
        <v>1.0009775223843953</v>
      </c>
      <c r="C8" s="16">
        <v>1</v>
      </c>
      <c r="D8" s="8">
        <f>+(G8*100)/F2</f>
        <v>5.7220458984375E-4</v>
      </c>
      <c r="G8" s="17">
        <v>6</v>
      </c>
    </row>
    <row r="9" spans="1:9" ht="15" thickBot="1">
      <c r="A9" s="18" t="s">
        <v>13</v>
      </c>
      <c r="B9" s="14">
        <v>1.0009775223843953</v>
      </c>
      <c r="C9" s="19">
        <v>1</v>
      </c>
      <c r="D9" s="8">
        <f>+(G9*100)/F2</f>
        <v>1.9073486328125E-4</v>
      </c>
      <c r="G9" s="20">
        <v>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workbookViewId="0">
      <selection activeCell="E17" sqref="E17"/>
    </sheetView>
  </sheetViews>
  <sheetFormatPr baseColWidth="10" defaultRowHeight="14.5"/>
  <cols>
    <col min="2" max="2" width="15.90625" bestFit="1" customWidth="1"/>
    <col min="3" max="3" width="18.26953125" bestFit="1" customWidth="1"/>
  </cols>
  <sheetData>
    <row r="1" spans="1:9" ht="15" thickBot="1">
      <c r="A1" s="1" t="s">
        <v>0</v>
      </c>
      <c r="B1" s="2" t="s">
        <v>1</v>
      </c>
      <c r="C1" s="3" t="s">
        <v>2</v>
      </c>
      <c r="D1" s="4" t="s">
        <v>3</v>
      </c>
      <c r="G1" s="5" t="s">
        <v>4</v>
      </c>
    </row>
    <row r="2" spans="1:9">
      <c r="A2" s="6" t="s">
        <v>5</v>
      </c>
      <c r="B2" s="7">
        <v>0.15861704449541777</v>
      </c>
      <c r="C2" s="7">
        <v>0.18997105673793635</v>
      </c>
      <c r="D2" s="8">
        <v>23.79</v>
      </c>
      <c r="G2" s="9">
        <v>265238</v>
      </c>
      <c r="H2" s="10">
        <f>+(D2*F$3)/100</f>
        <v>249456.2304</v>
      </c>
    </row>
    <row r="3" spans="1:9">
      <c r="A3" s="11" t="s">
        <v>6</v>
      </c>
      <c r="B3" s="7">
        <v>0.23761459149283357</v>
      </c>
      <c r="C3" s="7">
        <v>0.51110996904229444</v>
      </c>
      <c r="D3" s="8">
        <v>6.7</v>
      </c>
      <c r="F3">
        <v>1048576</v>
      </c>
      <c r="G3" s="12">
        <v>72408</v>
      </c>
      <c r="H3" s="10">
        <f t="shared" ref="H3:H4" si="0">+(D3*F$3)/100</f>
        <v>70254.592000000004</v>
      </c>
    </row>
    <row r="4" spans="1:9">
      <c r="A4" s="13" t="s">
        <v>7</v>
      </c>
      <c r="B4" s="14">
        <v>0.47327436999576605</v>
      </c>
      <c r="C4" s="15">
        <v>0.98861010386222203</v>
      </c>
      <c r="D4" s="8">
        <v>1.1100000000000001</v>
      </c>
      <c r="G4" s="12">
        <v>11817</v>
      </c>
      <c r="H4" s="10">
        <f t="shared" si="0"/>
        <v>11639.193600000001</v>
      </c>
    </row>
    <row r="5" spans="1:9">
      <c r="A5" s="13" t="s">
        <v>8</v>
      </c>
      <c r="B5" s="14">
        <v>0.72105575433499214</v>
      </c>
      <c r="C5" s="16">
        <v>1</v>
      </c>
      <c r="D5" s="8">
        <f>+(G5*100)/F3</f>
        <v>0.30431747436523438</v>
      </c>
      <c r="G5" s="17">
        <v>3191</v>
      </c>
    </row>
    <row r="6" spans="1:9">
      <c r="A6" s="13" t="s">
        <v>9</v>
      </c>
      <c r="B6" s="14">
        <v>0.91053765671606324</v>
      </c>
      <c r="C6" s="16">
        <v>1</v>
      </c>
      <c r="D6" s="8">
        <f>+(G6*100)/F3</f>
        <v>0.10738372802734375</v>
      </c>
      <c r="G6" s="17">
        <v>1126</v>
      </c>
    </row>
    <row r="7" spans="1:9">
      <c r="A7" s="13" t="s">
        <v>10</v>
      </c>
      <c r="B7" s="14">
        <v>0.995640982878638</v>
      </c>
      <c r="C7" s="16">
        <v>1</v>
      </c>
      <c r="D7" s="8">
        <f>+(G7*100)/F3</f>
        <v>3.2138824462890625E-2</v>
      </c>
      <c r="G7" s="17">
        <v>337</v>
      </c>
    </row>
    <row r="8" spans="1:9">
      <c r="A8" s="13" t="s">
        <v>11</v>
      </c>
      <c r="B8" s="14">
        <v>0.99570063939118603</v>
      </c>
      <c r="C8" s="16">
        <v>1</v>
      </c>
      <c r="D8" s="8">
        <f>+(G8*100)/F3</f>
        <v>5.340576171875E-3</v>
      </c>
      <c r="G8" s="17">
        <v>56</v>
      </c>
    </row>
    <row r="9" spans="1:9">
      <c r="A9" s="13" t="s">
        <v>12</v>
      </c>
      <c r="B9" s="14">
        <v>1.0009775223843953</v>
      </c>
      <c r="C9" s="16">
        <v>1</v>
      </c>
      <c r="D9" s="8">
        <f>+(G9*100)/F3</f>
        <v>5.7220458984375E-4</v>
      </c>
      <c r="G9" s="17">
        <v>6</v>
      </c>
    </row>
    <row r="10" spans="1:9" ht="15" thickBot="1">
      <c r="A10" s="18" t="s">
        <v>13</v>
      </c>
      <c r="B10" s="14">
        <v>1.0009775223843953</v>
      </c>
      <c r="C10" s="19">
        <v>1</v>
      </c>
      <c r="D10" s="8">
        <f>+(G10*100)/F3</f>
        <v>1.9073486328125E-4</v>
      </c>
      <c r="G10" s="20">
        <v>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acc_high_order_scratch_stacked</vt:lpstr>
      <vt:lpstr>performance_Shorter</vt:lpstr>
      <vt:lpstr>energia_Mors_shorter_sas</vt:lpstr>
      <vt:lpstr>fig_6 y 7</vt:lpstr>
      <vt:lpstr>graficar_fig1_53</vt:lpstr>
      <vt:lpstr>graficar _fig_1_52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2024-07-29T15:41:43Z</dcterms:created>
  <dcterms:modified xsi:type="dcterms:W3CDTF">2024-07-29T16:15:11Z</dcterms:modified>
</cp:coreProperties>
</file>