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CNN_Gating\MoRS\Analisis_Resultados\test_Shift\ratio_análisis_varias_variables\"/>
    </mc:Choice>
  </mc:AlternateContent>
  <bookViews>
    <workbookView xWindow="0" yWindow="0" windowWidth="19200" windowHeight="8180" firstSheet="1" activeTab="2"/>
  </bookViews>
  <sheets>
    <sheet name="AlexNet" sheetId="1" r:id="rId1"/>
    <sheet name="DenseNet" sheetId="2" r:id="rId2"/>
    <sheet name="Inception" sheetId="3" r:id="rId3"/>
    <sheet name="MobileNet" sheetId="4" r:id="rId4"/>
    <sheet name="VGG16" sheetId="5" r:id="rId5"/>
    <sheet name="VGG19" sheetId="6" r:id="rId6"/>
    <sheet name="SquezNet" sheetId="7" r:id="rId7"/>
    <sheet name="ResNet" sheetId="8" r:id="rId8"/>
    <sheet name="Xception" sheetId="10" r:id="rId9"/>
    <sheet name="ZFNet" sheetId="9" r:id="rId10"/>
  </sheets>
  <definedNames>
    <definedName name="_xlnm._FilterDatabase" localSheetId="1" hidden="1">DenseNet!$A$1:$I$194</definedName>
  </definedNames>
  <calcPr calcId="162913"/>
  <extLst>
    <ext uri="GoogleSheetsCustomDataVersion2">
      <go:sheetsCustomData xmlns:go="http://customooxmlschemas.google.com/" r:id="rId13" roundtripDataChecksum="/6EcYbKfYx5TnMJKKQiBqixObJwG8BLmgIZpwyv39Wg="/>
    </ext>
  </extLst>
</workbook>
</file>

<file path=xl/calcChain.xml><?xml version="1.0" encoding="utf-8"?>
<calcChain xmlns="http://schemas.openxmlformats.org/spreadsheetml/2006/main">
  <c r="H55" i="10" l="1"/>
  <c r="H53" i="10"/>
  <c r="F53" i="10"/>
  <c r="F55" i="10" s="1"/>
  <c r="D53" i="10"/>
  <c r="I51" i="10"/>
  <c r="G51" i="10"/>
  <c r="E51" i="10"/>
  <c r="I50" i="10"/>
  <c r="H50" i="10"/>
  <c r="G50" i="10"/>
  <c r="F50" i="10"/>
  <c r="E50" i="10"/>
  <c r="D50" i="10"/>
  <c r="C49" i="10"/>
  <c r="B49" i="10"/>
  <c r="C173" i="3"/>
  <c r="B173" i="3"/>
  <c r="C26" i="6"/>
  <c r="B26" i="6"/>
  <c r="F20" i="1"/>
  <c r="H20" i="9"/>
  <c r="F20" i="9"/>
  <c r="H18" i="9"/>
  <c r="F18" i="9"/>
  <c r="D18" i="9"/>
  <c r="I16" i="9"/>
  <c r="I15" i="9"/>
  <c r="H15" i="9"/>
  <c r="G15" i="9"/>
  <c r="F15" i="9"/>
  <c r="E15" i="9"/>
  <c r="D15" i="9"/>
  <c r="C14" i="9"/>
  <c r="G16" i="9" s="1"/>
  <c r="B14" i="9"/>
  <c r="H53" i="8"/>
  <c r="F53" i="8"/>
  <c r="H51" i="8"/>
  <c r="F51" i="8"/>
  <c r="D51" i="8"/>
  <c r="I49" i="8"/>
  <c r="I48" i="8"/>
  <c r="H48" i="8"/>
  <c r="G48" i="8"/>
  <c r="F48" i="8"/>
  <c r="E48" i="8"/>
  <c r="D48" i="8"/>
  <c r="C47" i="8"/>
  <c r="G49" i="8" s="1"/>
  <c r="B47" i="8"/>
  <c r="H31" i="7"/>
  <c r="F31" i="7"/>
  <c r="H29" i="7"/>
  <c r="F29" i="7"/>
  <c r="D29" i="7"/>
  <c r="I27" i="7"/>
  <c r="I26" i="7"/>
  <c r="H26" i="7"/>
  <c r="G26" i="7"/>
  <c r="F26" i="7"/>
  <c r="E26" i="7"/>
  <c r="D26" i="7"/>
  <c r="C25" i="7"/>
  <c r="G27" i="7" s="1"/>
  <c r="B25" i="7"/>
  <c r="H32" i="6"/>
  <c r="F32" i="6"/>
  <c r="H30" i="6"/>
  <c r="F30" i="6"/>
  <c r="D30" i="6"/>
  <c r="I28" i="6"/>
  <c r="I27" i="6"/>
  <c r="H27" i="6"/>
  <c r="G27" i="6"/>
  <c r="F27" i="6"/>
  <c r="E27" i="6"/>
  <c r="D27" i="6"/>
  <c r="G28" i="6"/>
  <c r="H30" i="5"/>
  <c r="F30" i="5"/>
  <c r="H28" i="5"/>
  <c r="F28" i="5"/>
  <c r="D28" i="5"/>
  <c r="I26" i="5"/>
  <c r="I25" i="5"/>
  <c r="H25" i="5"/>
  <c r="G25" i="5"/>
  <c r="F25" i="5"/>
  <c r="E25" i="5"/>
  <c r="D25" i="5"/>
  <c r="C24" i="5"/>
  <c r="G26" i="5" s="1"/>
  <c r="B24" i="5"/>
  <c r="C2" i="5"/>
  <c r="B2" i="5"/>
  <c r="H38" i="4"/>
  <c r="F38" i="4"/>
  <c r="H36" i="4"/>
  <c r="F36" i="4"/>
  <c r="D36" i="4"/>
  <c r="C32" i="4"/>
  <c r="G34" i="4" s="1"/>
  <c r="B32" i="4"/>
  <c r="I33" i="4" s="1"/>
  <c r="H179" i="3"/>
  <c r="F179" i="3"/>
  <c r="H177" i="3"/>
  <c r="F177" i="3"/>
  <c r="D177" i="3"/>
  <c r="G175" i="3"/>
  <c r="I174" i="3"/>
  <c r="G196" i="2"/>
  <c r="E196" i="2"/>
  <c r="I194" i="2"/>
  <c r="I195" i="2" s="1"/>
  <c r="H194" i="2"/>
  <c r="H195" i="2" s="1"/>
  <c r="G194" i="2"/>
  <c r="G195" i="2" s="1"/>
  <c r="F194" i="2"/>
  <c r="F198" i="2" s="1"/>
  <c r="E194" i="2"/>
  <c r="E195" i="2" s="1"/>
  <c r="D194" i="2"/>
  <c r="D198" i="2" s="1"/>
  <c r="C194" i="2"/>
  <c r="B194" i="2"/>
  <c r="H18" i="1"/>
  <c r="H20" i="1" s="1"/>
  <c r="F18" i="1"/>
  <c r="D18" i="1"/>
  <c r="C14" i="1"/>
  <c r="I16" i="1" s="1"/>
  <c r="B14" i="1"/>
  <c r="I15" i="1" s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F200" i="2" l="1"/>
  <c r="E16" i="1"/>
  <c r="D195" i="2"/>
  <c r="I196" i="2"/>
  <c r="D174" i="3"/>
  <c r="I175" i="3"/>
  <c r="D33" i="4"/>
  <c r="I34" i="4"/>
  <c r="E26" i="5"/>
  <c r="E28" i="6"/>
  <c r="E27" i="7"/>
  <c r="E49" i="8"/>
  <c r="E16" i="9"/>
  <c r="G16" i="1"/>
  <c r="E174" i="3"/>
  <c r="E33" i="4"/>
  <c r="D15" i="1"/>
  <c r="F195" i="2"/>
  <c r="F174" i="3"/>
  <c r="F33" i="4"/>
  <c r="E15" i="1"/>
  <c r="H198" i="2"/>
  <c r="H200" i="2" s="1"/>
  <c r="G174" i="3"/>
  <c r="G33" i="4"/>
  <c r="H174" i="3"/>
  <c r="H33" i="4"/>
  <c r="G15" i="1"/>
  <c r="F15" i="1"/>
  <c r="H15" i="1"/>
  <c r="E175" i="3"/>
  <c r="E34" i="4"/>
</calcChain>
</file>

<file path=xl/comments1.xml><?xml version="1.0" encoding="utf-8"?>
<comments xmlns="http://schemas.openxmlformats.org/spreadsheetml/2006/main">
  <authors>
    <author/>
  </authors>
  <commentList>
    <comment ref="B1" authorId="0" shapeId="0">
      <text>
        <r>
          <rPr>
            <sz val="11"/>
            <color theme="1"/>
            <rFont val="Calibri"/>
            <scheme val="minor"/>
          </rPr>
          <t>======
ID#AAABHk62MJw
usuario    (2024-03-29 07:18:26)
Total de activaciones de la capa</t>
        </r>
      </text>
    </comment>
    <comment ref="C1" authorId="0" shapeId="0">
      <text>
        <r>
          <rPr>
            <sz val="11"/>
            <color theme="1"/>
            <rFont val="Calibri"/>
            <scheme val="minor"/>
          </rPr>
          <t>======
ID#AAABHk62MJs
usuario    (2024-03-29 07:18:26)
Direcciones LO afectadas</t>
        </r>
      </text>
    </comment>
    <comment ref="D1" authorId="0" shapeId="0">
      <text>
        <r>
          <rPr>
            <sz val="11"/>
            <color theme="1"/>
            <rFont val="Calibri"/>
            <scheme val="minor"/>
          </rPr>
          <t>======
ID#AAABHk62MJ8
usuario    (2024-03-29 07:18:26)
Direfencia absoluta entre modelo sin fallos y modleo aplicando la ténica indicada</t>
        </r>
      </text>
    </comment>
    <comment ref="B14" authorId="0" shapeId="0">
      <text>
        <r>
          <rPr>
            <sz val="11"/>
            <color theme="1"/>
            <rFont val="Calibri"/>
            <scheme val="minor"/>
          </rPr>
          <t>======
ID#AAABHk62MJ4
usuario    (2024-03-29 07:18:26)
Nota: la suma se multiplica por las 750 imágenes para calcular los ratios de forma congruente con lo que ocurre en el proceso de inferencia</t>
        </r>
      </text>
    </comment>
    <comment ref="C14" authorId="0" shapeId="0">
      <text>
        <r>
          <rPr>
            <sz val="11"/>
            <color theme="1"/>
            <rFont val="Calibri"/>
            <scheme val="minor"/>
          </rPr>
          <t>======
ID#AAABHk62MJ0
usuario    (2024-03-29 07:18:26)
Nota: la suma se multiplica por las 750 imágenes para calcular los ratios de forma congruente con lo que ocurre en el proceso de inferencia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czYAwD4qOG7rfI36huriR2/wxRQ=="/>
    </ext>
  </extLst>
</comments>
</file>

<file path=xl/sharedStrings.xml><?xml version="1.0" encoding="utf-8"?>
<sst xmlns="http://schemas.openxmlformats.org/spreadsheetml/2006/main" count="678" uniqueCount="13">
  <si>
    <t>capa</t>
  </si>
  <si>
    <t>Total_ctvs</t>
  </si>
  <si>
    <t>Actvs_lo</t>
  </si>
  <si>
    <t>diff_F_P</t>
  </si>
  <si>
    <t>actvs_FP</t>
  </si>
  <si>
    <t>df_S_P</t>
  </si>
  <si>
    <t>Actvs_S_P</t>
  </si>
  <si>
    <t>diff_shift</t>
  </si>
  <si>
    <t>actvs_Shit</t>
  </si>
  <si>
    <t>Lambda</t>
  </si>
  <si>
    <t>Total</t>
  </si>
  <si>
    <t>df_actvs_lo</t>
  </si>
  <si>
    <t>df_diff_S_P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</si>
</sst>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5" formatCode="0.000000000000000000000000000"/>
    <numFmt numFmtId="166" formatCode="0.000000"/>
    <numFmt numFmtId="167" formatCode="0.00000000"/>
    <numFmt numFmtId="190" formatCode="0.00000"/>
    <numFmt numFmtId="193" formatCode="0.0000"/>
    <numFmt numFmtId="194" formatCode="0.00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 applyFont="1" applyAlignment="1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1" fontId="4" fillId="0" borderId="0" xfId="0" applyNumberFormat="1" applyFont="1"/>
    <xf numFmtId="0" fontId="3" fillId="0" borderId="0" xfId="0" applyFont="1" applyAlignment="1"/>
    <xf numFmtId="165" fontId="3" fillId="0" borderId="0" xfId="0" applyNumberFormat="1" applyFont="1"/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4" fillId="0" borderId="5" xfId="0" applyFont="1" applyBorder="1"/>
    <xf numFmtId="1" fontId="4" fillId="0" borderId="1" xfId="0" applyNumberFormat="1" applyFont="1" applyBorder="1"/>
    <xf numFmtId="1" fontId="4" fillId="0" borderId="6" xfId="0" applyNumberFormat="1" applyFont="1" applyBorder="1"/>
    <xf numFmtId="0" fontId="4" fillId="0" borderId="7" xfId="0" applyFont="1" applyBorder="1"/>
    <xf numFmtId="1" fontId="4" fillId="0" borderId="8" xfId="0" applyNumberFormat="1" applyFont="1" applyBorder="1"/>
    <xf numFmtId="1" fontId="4" fillId="0" borderId="9" xfId="0" applyNumberFormat="1" applyFont="1" applyBorder="1"/>
    <xf numFmtId="0" fontId="5" fillId="0" borderId="0" xfId="0" applyFont="1"/>
    <xf numFmtId="2" fontId="4" fillId="0" borderId="0" xfId="0" applyNumberFormat="1" applyFont="1"/>
    <xf numFmtId="166" fontId="4" fillId="0" borderId="0" xfId="0" applyNumberFormat="1" applyFont="1"/>
    <xf numFmtId="167" fontId="4" fillId="0" borderId="0" xfId="0" applyNumberFormat="1" applyFont="1"/>
    <xf numFmtId="166" fontId="2" fillId="0" borderId="0" xfId="0" applyNumberFormat="1" applyFont="1"/>
    <xf numFmtId="190" fontId="5" fillId="0" borderId="0" xfId="0" applyNumberFormat="1" applyFont="1"/>
    <xf numFmtId="190" fontId="0" fillId="0" borderId="0" xfId="0" applyNumberFormat="1" applyFont="1" applyAlignment="1"/>
    <xf numFmtId="190" fontId="3" fillId="0" borderId="0" xfId="0" applyNumberFormat="1" applyFont="1" applyAlignment="1"/>
    <xf numFmtId="190" fontId="3" fillId="0" borderId="0" xfId="0" applyNumberFormat="1" applyFont="1"/>
    <xf numFmtId="193" fontId="3" fillId="0" borderId="0" xfId="0" applyNumberFormat="1" applyFont="1"/>
    <xf numFmtId="194" fontId="3" fillId="0" borderId="0" xfId="0" applyNumberFormat="1" applyFont="1"/>
    <xf numFmtId="2" fontId="3" fillId="0" borderId="0" xfId="0" applyNumberFormat="1" applyFont="1"/>
    <xf numFmtId="0" fontId="6" fillId="0" borderId="10" xfId="1" applyFont="1" applyBorder="1" applyAlignment="1">
      <alignment horizontal="center" vertical="top"/>
    </xf>
    <xf numFmtId="0" fontId="1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0"/>
  <sheetViews>
    <sheetView workbookViewId="0">
      <selection activeCell="D18" sqref="D18"/>
    </sheetView>
  </sheetViews>
  <sheetFormatPr baseColWidth="10" defaultColWidth="14.453125" defaultRowHeight="15" customHeight="1" x14ac:dyDescent="0.35"/>
  <cols>
    <col min="1" max="1" width="8.7265625" customWidth="1"/>
    <col min="2" max="2" width="9.81640625" customWidth="1"/>
    <col min="3" max="3" width="10.453125" customWidth="1"/>
    <col min="4" max="4" width="11.81640625" bestFit="1" customWidth="1"/>
    <col min="5" max="5" width="8.81640625" customWidth="1"/>
    <col min="6" max="6" width="11.81640625" customWidth="1"/>
    <col min="7" max="7" width="9.26953125" customWidth="1"/>
    <col min="8" max="8" width="11.81640625" customWidth="1"/>
    <col min="9" max="9" width="15.26953125" customWidth="1"/>
    <col min="10" max="26" width="8.7265625" customWidth="1"/>
  </cols>
  <sheetData>
    <row r="1" spans="1:11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ht="14.25" customHeight="1" x14ac:dyDescent="0.35">
      <c r="A2" s="2" t="s">
        <v>9</v>
      </c>
      <c r="B2" s="2">
        <v>154587</v>
      </c>
      <c r="C2" s="2">
        <v>11225</v>
      </c>
      <c r="D2" s="3">
        <v>4551.41162109375</v>
      </c>
      <c r="E2" s="3">
        <v>300087</v>
      </c>
      <c r="F2" s="3">
        <v>4496.01220703125</v>
      </c>
      <c r="G2" s="3">
        <v>299557</v>
      </c>
      <c r="H2" s="3">
        <v>2231.37646484375</v>
      </c>
      <c r="I2" s="3">
        <v>255347</v>
      </c>
      <c r="J2" s="3">
        <f t="shared" ref="J2:J13" si="0">+E2/750</f>
        <v>400.11599999999999</v>
      </c>
      <c r="K2" s="2">
        <f t="shared" ref="K2:K12" si="1">+G2/750</f>
        <v>399.40933333333334</v>
      </c>
    </row>
    <row r="3" spans="1:11" ht="14.25" customHeight="1" x14ac:dyDescent="0.35">
      <c r="A3" s="2" t="s">
        <v>9</v>
      </c>
      <c r="B3" s="2">
        <v>290400</v>
      </c>
      <c r="C3" s="2">
        <v>20055</v>
      </c>
      <c r="D3" s="3">
        <v>21121.064453125</v>
      </c>
      <c r="E3" s="3">
        <v>2156555</v>
      </c>
      <c r="F3" s="3">
        <v>19597.33203125</v>
      </c>
      <c r="G3" s="3">
        <v>2151465</v>
      </c>
      <c r="H3" s="3">
        <v>9944.42578125</v>
      </c>
      <c r="I3" s="3">
        <v>1805909</v>
      </c>
      <c r="J3" s="3">
        <f t="shared" si="0"/>
        <v>2875.4066666666668</v>
      </c>
      <c r="K3" s="2">
        <f t="shared" si="1"/>
        <v>2868.62</v>
      </c>
    </row>
    <row r="4" spans="1:11" ht="14.25" customHeight="1" x14ac:dyDescent="0.35">
      <c r="A4" s="2" t="s">
        <v>9</v>
      </c>
      <c r="B4" s="2">
        <v>69984</v>
      </c>
      <c r="C4" s="2">
        <v>4984</v>
      </c>
      <c r="D4" s="3">
        <v>15607.115234375</v>
      </c>
      <c r="E4" s="3">
        <v>983748</v>
      </c>
      <c r="F4" s="3">
        <v>15070.677734375</v>
      </c>
      <c r="G4" s="3">
        <v>983035</v>
      </c>
      <c r="H4" s="3">
        <v>6936.64013671875</v>
      </c>
      <c r="I4" s="3">
        <v>793532</v>
      </c>
      <c r="J4" s="3">
        <f t="shared" si="0"/>
        <v>1311.664</v>
      </c>
      <c r="K4" s="2">
        <f t="shared" si="1"/>
        <v>1310.7133333333334</v>
      </c>
    </row>
    <row r="5" spans="1:11" ht="14.25" customHeight="1" x14ac:dyDescent="0.35">
      <c r="A5" s="2" t="s">
        <v>9</v>
      </c>
      <c r="B5" s="2">
        <v>186624</v>
      </c>
      <c r="C5" s="2">
        <v>13136</v>
      </c>
      <c r="D5" s="3">
        <v>270232.5</v>
      </c>
      <c r="E5" s="3">
        <v>5922959</v>
      </c>
      <c r="F5" s="3">
        <v>176166</v>
      </c>
      <c r="G5" s="3">
        <v>5898371</v>
      </c>
      <c r="H5" s="3">
        <v>77274.6953125</v>
      </c>
      <c r="I5" s="3">
        <v>5777606</v>
      </c>
      <c r="J5" s="3">
        <f t="shared" si="0"/>
        <v>7897.278666666667</v>
      </c>
      <c r="K5" s="2">
        <f t="shared" si="1"/>
        <v>7864.4946666666665</v>
      </c>
    </row>
    <row r="6" spans="1:11" ht="14.25" customHeight="1" x14ac:dyDescent="0.35">
      <c r="A6" s="2" t="s">
        <v>9</v>
      </c>
      <c r="B6" s="2">
        <v>43264</v>
      </c>
      <c r="C6" s="2">
        <v>2636</v>
      </c>
      <c r="D6" s="3">
        <v>77746.46875</v>
      </c>
      <c r="E6" s="3">
        <v>1535865</v>
      </c>
      <c r="F6" s="3">
        <v>52951.109375</v>
      </c>
      <c r="G6" s="3">
        <v>1531372</v>
      </c>
      <c r="H6" s="3">
        <v>21769.765625</v>
      </c>
      <c r="I6" s="3">
        <v>1491875</v>
      </c>
      <c r="J6" s="3">
        <f t="shared" si="0"/>
        <v>2047.82</v>
      </c>
      <c r="K6" s="2">
        <f t="shared" si="1"/>
        <v>2041.8293333333334</v>
      </c>
    </row>
    <row r="7" spans="1:11" ht="14.25" customHeight="1" x14ac:dyDescent="0.35">
      <c r="A7" s="2" t="s">
        <v>9</v>
      </c>
      <c r="B7" s="2">
        <v>64896</v>
      </c>
      <c r="C7" s="2">
        <v>4421</v>
      </c>
      <c r="D7" s="3">
        <v>115255.1875</v>
      </c>
      <c r="E7" s="3">
        <v>1690527</v>
      </c>
      <c r="F7" s="3">
        <v>66535.984375</v>
      </c>
      <c r="G7" s="3">
        <v>1680294</v>
      </c>
      <c r="H7" s="3">
        <v>19401.7734375</v>
      </c>
      <c r="I7" s="3">
        <v>1652183</v>
      </c>
      <c r="J7" s="3">
        <f t="shared" si="0"/>
        <v>2254.0360000000001</v>
      </c>
      <c r="K7" s="2">
        <f t="shared" si="1"/>
        <v>2240.3919999999998</v>
      </c>
    </row>
    <row r="8" spans="1:11" ht="14.25" customHeight="1" x14ac:dyDescent="0.35">
      <c r="A8" s="2" t="s">
        <v>9</v>
      </c>
      <c r="B8" s="2">
        <v>64896</v>
      </c>
      <c r="C8" s="2">
        <v>4421</v>
      </c>
      <c r="D8" s="3">
        <v>170506.609375</v>
      </c>
      <c r="E8" s="3">
        <v>1729363</v>
      </c>
      <c r="F8" s="3">
        <v>91828.0546875</v>
      </c>
      <c r="G8" s="3">
        <v>1715273</v>
      </c>
      <c r="H8" s="3">
        <v>27607.046875</v>
      </c>
      <c r="I8" s="3">
        <v>1678906</v>
      </c>
      <c r="J8" s="3">
        <f t="shared" si="0"/>
        <v>2305.8173333333334</v>
      </c>
      <c r="K8" s="2">
        <f t="shared" si="1"/>
        <v>2287.0306666666665</v>
      </c>
    </row>
    <row r="9" spans="1:11" ht="14.25" customHeight="1" x14ac:dyDescent="0.35">
      <c r="A9" s="2" t="s">
        <v>9</v>
      </c>
      <c r="B9" s="2">
        <v>43264</v>
      </c>
      <c r="C9" s="2">
        <v>2636</v>
      </c>
      <c r="D9" s="3">
        <v>111108.0546875</v>
      </c>
      <c r="E9" s="3">
        <v>1076894</v>
      </c>
      <c r="F9" s="3">
        <v>67719.5625</v>
      </c>
      <c r="G9" s="3">
        <v>1069253</v>
      </c>
      <c r="H9" s="3">
        <v>20657.44921875</v>
      </c>
      <c r="I9" s="3">
        <v>1046888</v>
      </c>
      <c r="J9" s="3">
        <f t="shared" si="0"/>
        <v>1435.8586666666667</v>
      </c>
      <c r="K9" s="2">
        <f t="shared" si="1"/>
        <v>1425.6706666666666</v>
      </c>
    </row>
    <row r="10" spans="1:11" ht="14.25" customHeight="1" x14ac:dyDescent="0.35">
      <c r="A10" s="2" t="s">
        <v>9</v>
      </c>
      <c r="B10" s="2">
        <v>9216</v>
      </c>
      <c r="C10" s="2">
        <v>522</v>
      </c>
      <c r="D10" s="3">
        <v>38325.0546875</v>
      </c>
      <c r="E10" s="3">
        <v>318396</v>
      </c>
      <c r="F10" s="3">
        <v>20167.853515625</v>
      </c>
      <c r="G10" s="3">
        <v>315800</v>
      </c>
      <c r="H10" s="3">
        <v>6256.4619140625</v>
      </c>
      <c r="I10" s="3">
        <v>310930</v>
      </c>
      <c r="J10" s="3">
        <f t="shared" si="0"/>
        <v>424.52800000000002</v>
      </c>
      <c r="K10" s="2">
        <f t="shared" si="1"/>
        <v>421.06666666666666</v>
      </c>
    </row>
    <row r="11" spans="1:11" ht="14.25" customHeight="1" x14ac:dyDescent="0.35">
      <c r="A11" s="2" t="s">
        <v>9</v>
      </c>
      <c r="B11" s="2">
        <v>4096</v>
      </c>
      <c r="C11" s="2">
        <v>175</v>
      </c>
      <c r="D11" s="3">
        <v>2314.9345703125</v>
      </c>
      <c r="E11" s="3">
        <v>61551</v>
      </c>
      <c r="F11" s="3">
        <v>1749.96533203125</v>
      </c>
      <c r="G11" s="3">
        <v>61531</v>
      </c>
      <c r="H11" s="3">
        <v>283.74365234375</v>
      </c>
      <c r="I11" s="3">
        <v>4220</v>
      </c>
      <c r="J11" s="3">
        <f t="shared" si="0"/>
        <v>82.067999999999998</v>
      </c>
      <c r="K11" s="2">
        <f t="shared" si="1"/>
        <v>82.041333333333327</v>
      </c>
    </row>
    <row r="12" spans="1:11" ht="14.25" customHeight="1" x14ac:dyDescent="0.35">
      <c r="A12" s="2" t="s">
        <v>9</v>
      </c>
      <c r="B12" s="2">
        <v>4096</v>
      </c>
      <c r="C12" s="2">
        <v>175</v>
      </c>
      <c r="D12" s="3">
        <v>2291.228515625</v>
      </c>
      <c r="E12" s="3">
        <v>70159</v>
      </c>
      <c r="F12" s="3">
        <v>1684.40966796875</v>
      </c>
      <c r="G12" s="3">
        <v>69852</v>
      </c>
      <c r="H12" s="3">
        <v>311.3232421875</v>
      </c>
      <c r="I12" s="3">
        <v>17829</v>
      </c>
      <c r="J12" s="3">
        <f t="shared" si="0"/>
        <v>93.545333333333332</v>
      </c>
      <c r="K12" s="2">
        <f t="shared" si="1"/>
        <v>93.135999999999996</v>
      </c>
    </row>
    <row r="13" spans="1:11" ht="14.25" customHeight="1" x14ac:dyDescent="0.35">
      <c r="A13" s="2" t="s">
        <v>9</v>
      </c>
      <c r="B13" s="2">
        <v>8</v>
      </c>
      <c r="C13" s="2">
        <v>3</v>
      </c>
      <c r="D13" s="3">
        <v>11.873046875</v>
      </c>
      <c r="E13" s="3">
        <v>967</v>
      </c>
      <c r="F13" s="3">
        <v>5.55224609375</v>
      </c>
      <c r="G13" s="3">
        <v>918</v>
      </c>
      <c r="H13" s="3">
        <v>1.751953125</v>
      </c>
      <c r="I13" s="3">
        <v>663</v>
      </c>
      <c r="J13" s="3">
        <f t="shared" si="0"/>
        <v>1.2893333333333334</v>
      </c>
    </row>
    <row r="14" spans="1:11" ht="14.25" customHeight="1" x14ac:dyDescent="0.35">
      <c r="A14" s="2" t="s">
        <v>10</v>
      </c>
      <c r="B14" s="2">
        <f>935331*750</f>
        <v>701498250</v>
      </c>
      <c r="C14" s="2">
        <f>64389*750</f>
        <v>48291750</v>
      </c>
      <c r="D14" s="2">
        <v>829071.5</v>
      </c>
      <c r="E14" s="2">
        <v>15847071</v>
      </c>
      <c r="F14" s="2">
        <v>517972.53125</v>
      </c>
      <c r="G14" s="2">
        <v>15776721</v>
      </c>
      <c r="H14" s="2">
        <v>192676.46875</v>
      </c>
      <c r="I14" s="2">
        <v>14835888</v>
      </c>
    </row>
    <row r="15" spans="1:11" ht="14.25" customHeight="1" x14ac:dyDescent="0.35">
      <c r="D15" s="2">
        <f>+(D14*100)/B14</f>
        <v>0.11818582583776938</v>
      </c>
      <c r="E15" s="2">
        <f>+E14/B14</f>
        <v>2.2590321501158413E-2</v>
      </c>
      <c r="F15" s="2">
        <f>+(F14*100)/B14</f>
        <v>7.3838036124822828E-2</v>
      </c>
      <c r="G15" s="2">
        <f>+G14/B14</f>
        <v>2.2490036147631159E-2</v>
      </c>
      <c r="H15" s="2">
        <f>+H14/B14</f>
        <v>2.7466421869192116E-4</v>
      </c>
      <c r="I15" s="2">
        <f>+I14/B14</f>
        <v>2.1148859601574203E-2</v>
      </c>
    </row>
    <row r="16" spans="1:11" ht="14.25" customHeight="1" x14ac:dyDescent="0.35">
      <c r="E16" s="2">
        <f>+E14/C14</f>
        <v>0.32815275901163243</v>
      </c>
      <c r="G16" s="2">
        <f>+G14/C14</f>
        <v>0.32669598844523134</v>
      </c>
      <c r="I16" s="2">
        <f>+I14/C14</f>
        <v>0.30721371662861668</v>
      </c>
    </row>
    <row r="17" spans="4:8" ht="14.25" customHeight="1" x14ac:dyDescent="0.35"/>
    <row r="18" spans="4:8" ht="14.25" customHeight="1" x14ac:dyDescent="0.35">
      <c r="D18" s="20">
        <f>+D14/E14</f>
        <v>5.2317018078608973E-2</v>
      </c>
      <c r="E18" s="20"/>
      <c r="F18" s="20">
        <f>+F14/G14</f>
        <v>3.2831443951502975E-2</v>
      </c>
      <c r="G18" s="20"/>
      <c r="H18" s="20">
        <f>+H14/I14</f>
        <v>1.2987188144720423E-2</v>
      </c>
    </row>
    <row r="19" spans="4:8" ht="14.25" customHeight="1" x14ac:dyDescent="0.35">
      <c r="D19" s="21"/>
      <c r="E19" s="21"/>
      <c r="F19" s="21"/>
      <c r="G19" s="21"/>
      <c r="H19" s="21"/>
    </row>
    <row r="20" spans="4:8" ht="14.25" customHeight="1" x14ac:dyDescent="0.35">
      <c r="D20" s="22">
        <v>1</v>
      </c>
      <c r="E20" s="21"/>
      <c r="F20" s="23">
        <f>F18/$D$18</f>
        <v>0.62754807436027915</v>
      </c>
      <c r="G20" s="23"/>
      <c r="H20" s="23">
        <f>H18/$D$18</f>
        <v>0.24824022128337886</v>
      </c>
    </row>
    <row r="21" spans="4:8" ht="14.25" customHeight="1" x14ac:dyDescent="0.35"/>
    <row r="22" spans="4:8" ht="14.25" customHeight="1" x14ac:dyDescent="0.35"/>
    <row r="23" spans="4:8" ht="14.25" customHeight="1" x14ac:dyDescent="0.35"/>
    <row r="24" spans="4:8" ht="14.25" customHeight="1" x14ac:dyDescent="0.35"/>
    <row r="25" spans="4:8" ht="14.25" customHeight="1" x14ac:dyDescent="0.35"/>
    <row r="26" spans="4:8" ht="14.25" customHeight="1" x14ac:dyDescent="0.35"/>
    <row r="27" spans="4:8" ht="14.25" customHeight="1" x14ac:dyDescent="0.35"/>
    <row r="28" spans="4:8" ht="14.25" customHeight="1" x14ac:dyDescent="0.35"/>
    <row r="29" spans="4:8" ht="14.25" customHeight="1" x14ac:dyDescent="0.35"/>
    <row r="30" spans="4:8" ht="14.25" customHeight="1" x14ac:dyDescent="0.35"/>
    <row r="31" spans="4:8" ht="14.25" customHeight="1" x14ac:dyDescent="0.35"/>
    <row r="32" spans="4:8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selection activeCell="G23" sqref="G23"/>
    </sheetView>
  </sheetViews>
  <sheetFormatPr baseColWidth="10" defaultColWidth="14.453125" defaultRowHeight="15" customHeight="1" x14ac:dyDescent="0.35"/>
  <cols>
    <col min="1" max="1" width="8.7265625" customWidth="1"/>
    <col min="2" max="2" width="10.81640625" customWidth="1"/>
    <col min="3" max="3" width="10.453125" customWidth="1"/>
    <col min="4" max="4" width="8.7265625" customWidth="1"/>
    <col min="5" max="5" width="8.81640625" customWidth="1"/>
    <col min="6" max="6" width="11.81640625" customWidth="1"/>
    <col min="7" max="7" width="9.26953125" customWidth="1"/>
    <col min="8" max="8" width="11.81640625" customWidth="1"/>
    <col min="9" max="9" width="9.26953125" customWidth="1"/>
    <col min="10" max="26" width="8.7265625" customWidth="1"/>
  </cols>
  <sheetData>
    <row r="1" spans="1:9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4.25" customHeight="1" x14ac:dyDescent="0.35">
      <c r="A2" s="2" t="s">
        <v>9</v>
      </c>
      <c r="B2" s="2">
        <v>150528</v>
      </c>
      <c r="C2" s="2">
        <v>10881</v>
      </c>
      <c r="D2" s="2">
        <v>4341.1259765625</v>
      </c>
      <c r="E2" s="2">
        <v>305803</v>
      </c>
      <c r="F2" s="2">
        <v>4341.1259765625</v>
      </c>
      <c r="G2" s="2">
        <v>305803</v>
      </c>
      <c r="H2" s="2">
        <v>2140.63671875</v>
      </c>
      <c r="I2" s="2">
        <v>255484</v>
      </c>
    </row>
    <row r="3" spans="1:9" ht="14.25" customHeight="1" x14ac:dyDescent="0.35">
      <c r="A3" s="2" t="s">
        <v>9</v>
      </c>
      <c r="B3" s="2">
        <v>1140576</v>
      </c>
      <c r="C3" s="2">
        <v>66017</v>
      </c>
      <c r="D3" s="2">
        <v>80375.5546875</v>
      </c>
      <c r="E3" s="2">
        <v>22528464</v>
      </c>
      <c r="F3" s="2">
        <v>47851.7734375</v>
      </c>
      <c r="G3" s="2">
        <v>22490376</v>
      </c>
      <c r="H3" s="2">
        <v>19775.775390625</v>
      </c>
      <c r="I3" s="2">
        <v>17633349</v>
      </c>
    </row>
    <row r="4" spans="1:9" ht="14.25" customHeight="1" x14ac:dyDescent="0.35">
      <c r="A4" s="2" t="s">
        <v>9</v>
      </c>
      <c r="B4" s="2">
        <v>279936</v>
      </c>
      <c r="C4" s="2">
        <v>19238</v>
      </c>
      <c r="D4" s="2">
        <v>7460598.5</v>
      </c>
      <c r="E4" s="2">
        <v>14424557</v>
      </c>
      <c r="F4" s="2">
        <v>1122685.5</v>
      </c>
      <c r="G4" s="2">
        <v>14413772</v>
      </c>
      <c r="H4" s="2">
        <v>217390.296875</v>
      </c>
      <c r="I4" s="2">
        <v>14368649</v>
      </c>
    </row>
    <row r="5" spans="1:9" ht="14.25" customHeight="1" x14ac:dyDescent="0.35">
      <c r="A5" s="2" t="s">
        <v>9</v>
      </c>
      <c r="B5" s="2">
        <v>186624</v>
      </c>
      <c r="C5" s="2">
        <v>13136</v>
      </c>
      <c r="D5" s="2">
        <v>2126344.75</v>
      </c>
      <c r="E5" s="2">
        <v>3865562</v>
      </c>
      <c r="F5" s="2">
        <v>325592.03125</v>
      </c>
      <c r="G5" s="2">
        <v>3225383</v>
      </c>
      <c r="H5" s="2">
        <v>88155.625</v>
      </c>
      <c r="I5" s="2">
        <v>2861495</v>
      </c>
    </row>
    <row r="6" spans="1:9" ht="14.25" customHeight="1" x14ac:dyDescent="0.35">
      <c r="A6" s="2" t="s">
        <v>9</v>
      </c>
      <c r="B6" s="2">
        <v>43264</v>
      </c>
      <c r="C6" s="2">
        <v>2636</v>
      </c>
      <c r="D6" s="2">
        <v>883493.625</v>
      </c>
      <c r="E6" s="2">
        <v>1976588</v>
      </c>
      <c r="F6" s="2">
        <v>122644.703125</v>
      </c>
      <c r="G6" s="2">
        <v>1973414</v>
      </c>
      <c r="H6" s="2">
        <v>31288.89453125</v>
      </c>
      <c r="I6" s="2">
        <v>1738905</v>
      </c>
    </row>
    <row r="7" spans="1:9" ht="14.25" customHeight="1" x14ac:dyDescent="0.35">
      <c r="A7" s="2" t="s">
        <v>9</v>
      </c>
      <c r="B7" s="2">
        <v>64896</v>
      </c>
      <c r="C7" s="2">
        <v>4421</v>
      </c>
      <c r="D7" s="2">
        <v>297248.84375</v>
      </c>
      <c r="E7" s="2">
        <v>732570</v>
      </c>
      <c r="F7" s="2">
        <v>39365.5234375</v>
      </c>
      <c r="G7" s="2">
        <v>603014</v>
      </c>
      <c r="H7" s="2">
        <v>11891.083984375</v>
      </c>
      <c r="I7" s="2">
        <v>494168</v>
      </c>
    </row>
    <row r="8" spans="1:9" ht="14.25" customHeight="1" x14ac:dyDescent="0.35">
      <c r="A8" s="2" t="s">
        <v>9</v>
      </c>
      <c r="B8" s="2">
        <v>64896</v>
      </c>
      <c r="C8" s="2">
        <v>4421</v>
      </c>
      <c r="D8" s="2">
        <v>216028.71875</v>
      </c>
      <c r="E8" s="2">
        <v>1074751</v>
      </c>
      <c r="F8" s="2">
        <v>30640.7265625</v>
      </c>
      <c r="G8" s="2">
        <v>891526</v>
      </c>
      <c r="H8" s="2">
        <v>9783.287109375</v>
      </c>
      <c r="I8" s="2">
        <v>783312</v>
      </c>
    </row>
    <row r="9" spans="1:9" ht="14.25" customHeight="1" x14ac:dyDescent="0.35">
      <c r="A9" s="2" t="s">
        <v>9</v>
      </c>
      <c r="B9" s="2">
        <v>43264</v>
      </c>
      <c r="C9" s="2">
        <v>2636</v>
      </c>
      <c r="D9" s="2">
        <v>8307.361328125</v>
      </c>
      <c r="E9" s="2">
        <v>152793</v>
      </c>
      <c r="F9" s="2">
        <v>1776.90380859375</v>
      </c>
      <c r="G9" s="2">
        <v>124992</v>
      </c>
      <c r="H9" s="2">
        <v>301.40966796875</v>
      </c>
      <c r="I9" s="2">
        <v>50405</v>
      </c>
    </row>
    <row r="10" spans="1:9" ht="14.25" customHeight="1" x14ac:dyDescent="0.35">
      <c r="A10" s="2" t="s">
        <v>9</v>
      </c>
      <c r="B10" s="2">
        <v>9216</v>
      </c>
      <c r="C10" s="2">
        <v>522</v>
      </c>
      <c r="D10" s="2">
        <v>5854.83056640625</v>
      </c>
      <c r="E10" s="2">
        <v>116810</v>
      </c>
      <c r="F10" s="2">
        <v>1811.52783203125</v>
      </c>
      <c r="G10" s="2">
        <v>104118</v>
      </c>
      <c r="H10" s="2">
        <v>194.7255859375</v>
      </c>
      <c r="I10" s="2">
        <v>32079</v>
      </c>
    </row>
    <row r="11" spans="1:9" ht="14.25" customHeight="1" x14ac:dyDescent="0.35">
      <c r="A11" s="2" t="s">
        <v>9</v>
      </c>
      <c r="B11" s="2">
        <v>4096</v>
      </c>
      <c r="C11" s="2">
        <v>175</v>
      </c>
      <c r="D11" s="2">
        <v>7704.5556640625</v>
      </c>
      <c r="E11" s="2">
        <v>130852</v>
      </c>
      <c r="F11" s="2">
        <v>2176.9892578125</v>
      </c>
      <c r="G11" s="2">
        <v>129846</v>
      </c>
      <c r="H11" s="2">
        <v>641.341796875</v>
      </c>
      <c r="I11" s="2">
        <v>123831</v>
      </c>
    </row>
    <row r="12" spans="1:9" ht="14.25" customHeight="1" x14ac:dyDescent="0.35">
      <c r="A12" s="2" t="s">
        <v>9</v>
      </c>
      <c r="B12" s="2">
        <v>4096</v>
      </c>
      <c r="C12" s="2">
        <v>175</v>
      </c>
      <c r="D12" s="2">
        <v>13924.201171875</v>
      </c>
      <c r="E12" s="2">
        <v>130995</v>
      </c>
      <c r="F12" s="2">
        <v>2680.71728515625</v>
      </c>
      <c r="G12" s="2">
        <v>130168</v>
      </c>
      <c r="H12" s="2">
        <v>782.3232421875</v>
      </c>
      <c r="I12" s="2">
        <v>126278</v>
      </c>
    </row>
    <row r="13" spans="1:9" ht="14.25" customHeight="1" x14ac:dyDescent="0.35">
      <c r="A13" s="2" t="s">
        <v>9</v>
      </c>
      <c r="B13" s="2">
        <v>8</v>
      </c>
      <c r="C13" s="2">
        <v>3</v>
      </c>
      <c r="D13" s="2">
        <v>221.15771484375</v>
      </c>
      <c r="E13" s="2">
        <v>1303</v>
      </c>
      <c r="F13" s="2">
        <v>24.15869140625</v>
      </c>
      <c r="G13" s="2">
        <v>745</v>
      </c>
      <c r="H13" s="2">
        <v>3.9384765625</v>
      </c>
      <c r="I13" s="2">
        <v>497</v>
      </c>
    </row>
    <row r="14" spans="1:9" ht="14.25" customHeight="1" x14ac:dyDescent="0.35">
      <c r="A14" s="2" t="s">
        <v>10</v>
      </c>
      <c r="B14" s="2">
        <f>1991400*750</f>
        <v>1493550000</v>
      </c>
      <c r="C14" s="2">
        <f>124261*750</f>
        <v>93195750</v>
      </c>
      <c r="D14" s="2">
        <v>11104444</v>
      </c>
      <c r="E14" s="2">
        <v>45441048</v>
      </c>
      <c r="F14" s="2">
        <v>1701591.625</v>
      </c>
      <c r="G14" s="2">
        <v>44393157</v>
      </c>
      <c r="H14" s="2">
        <v>382349.3125</v>
      </c>
      <c r="I14" s="2">
        <v>38468452</v>
      </c>
    </row>
    <row r="15" spans="1:9" ht="14.25" customHeight="1" x14ac:dyDescent="0.35">
      <c r="D15" s="2">
        <f>+(D14*100)/B14</f>
        <v>0.74349328780422486</v>
      </c>
      <c r="E15" s="2">
        <f>+E14/B14</f>
        <v>3.0424858893240935E-2</v>
      </c>
      <c r="F15" s="2">
        <f>+(F14*100)/B14</f>
        <v>0.11392933781928961</v>
      </c>
      <c r="G15" s="2">
        <f>+G14/B14</f>
        <v>2.9723247966254897E-2</v>
      </c>
      <c r="H15" s="2">
        <f>+H14/B14</f>
        <v>2.5600034314217802E-4</v>
      </c>
      <c r="I15" s="2">
        <f>+I14/B14</f>
        <v>2.5756387131331392E-2</v>
      </c>
    </row>
    <row r="16" spans="1:9" ht="14.25" customHeight="1" x14ac:dyDescent="0.35">
      <c r="E16" s="2">
        <f>+E14/C14</f>
        <v>0.48758712709538793</v>
      </c>
      <c r="G16" s="2">
        <f>+G14/C14</f>
        <v>0.47634314869508537</v>
      </c>
      <c r="I16" s="2">
        <f>+I14/C14</f>
        <v>0.41277045358828057</v>
      </c>
    </row>
    <row r="17" spans="4:8" ht="14.25" customHeight="1" x14ac:dyDescent="0.35"/>
    <row r="18" spans="4:8" ht="14.25" customHeight="1" x14ac:dyDescent="0.35">
      <c r="D18" s="15">
        <f>+D14/E14</f>
        <v>0.24437033230395566</v>
      </c>
      <c r="E18" s="15"/>
      <c r="F18" s="15">
        <f>+F14/G14</f>
        <v>3.8330043186610943E-2</v>
      </c>
      <c r="G18" s="15"/>
      <c r="H18" s="15">
        <f>+H14/I14</f>
        <v>9.939295516752272E-3</v>
      </c>
    </row>
    <row r="19" spans="4:8" ht="14.25" customHeight="1" x14ac:dyDescent="0.35"/>
    <row r="20" spans="4:8" ht="14.25" customHeight="1" x14ac:dyDescent="0.35">
      <c r="D20" s="4">
        <v>1</v>
      </c>
      <c r="F20" s="25">
        <f>F18/D18</f>
        <v>0.15685227754625633</v>
      </c>
      <c r="G20" s="25"/>
      <c r="H20" s="25">
        <f>H18/D18</f>
        <v>4.0673085898125544E-2</v>
      </c>
    </row>
    <row r="21" spans="4:8" ht="14.25" customHeight="1" x14ac:dyDescent="0.35"/>
    <row r="22" spans="4:8" ht="14.25" customHeight="1" x14ac:dyDescent="0.35"/>
    <row r="23" spans="4:8" ht="14.25" customHeight="1" x14ac:dyDescent="0.35"/>
    <row r="24" spans="4:8" ht="14.25" customHeight="1" x14ac:dyDescent="0.35"/>
    <row r="25" spans="4:8" ht="14.25" customHeight="1" x14ac:dyDescent="0.35"/>
    <row r="26" spans="4:8" ht="14.25" customHeight="1" x14ac:dyDescent="0.35"/>
    <row r="27" spans="4:8" ht="14.25" customHeight="1" x14ac:dyDescent="0.35"/>
    <row r="28" spans="4:8" ht="14.25" customHeight="1" x14ac:dyDescent="0.35"/>
    <row r="29" spans="4:8" ht="14.25" customHeight="1" x14ac:dyDescent="0.35"/>
    <row r="30" spans="4:8" ht="14.25" customHeight="1" x14ac:dyDescent="0.35"/>
    <row r="31" spans="4:8" ht="14.25" customHeight="1" x14ac:dyDescent="0.35"/>
    <row r="32" spans="4:8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pane ySplit="1" topLeftCell="A185" activePane="bottomLeft" state="frozen"/>
      <selection pane="bottomLeft" activeCell="C206" sqref="C206"/>
    </sheetView>
  </sheetViews>
  <sheetFormatPr baseColWidth="10" defaultColWidth="14.453125" defaultRowHeight="15" customHeight="1" x14ac:dyDescent="0.35"/>
  <cols>
    <col min="1" max="1" width="12.81640625" customWidth="1"/>
    <col min="2" max="2" width="13.81640625" customWidth="1"/>
    <col min="3" max="3" width="14.81640625" customWidth="1"/>
    <col min="4" max="4" width="11.81640625" customWidth="1"/>
    <col min="5" max="5" width="11.26953125" customWidth="1"/>
    <col min="6" max="6" width="11.81640625" customWidth="1"/>
    <col min="7" max="7" width="11.26953125" customWidth="1"/>
    <col min="8" max="8" width="9.26953125" customWidth="1"/>
    <col min="9" max="9" width="11.26953125" customWidth="1"/>
    <col min="10" max="26" width="8.7265625" customWidth="1"/>
  </cols>
  <sheetData>
    <row r="1" spans="1:9" ht="14.25" customHeight="1" x14ac:dyDescent="0.3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8" t="s">
        <v>8</v>
      </c>
    </row>
    <row r="2" spans="1:9" ht="14.25" customHeight="1" x14ac:dyDescent="0.35">
      <c r="A2" s="9" t="s">
        <v>9</v>
      </c>
      <c r="B2" s="10">
        <v>150528</v>
      </c>
      <c r="C2" s="10">
        <v>10881</v>
      </c>
      <c r="D2" s="10">
        <v>2150.896240234375</v>
      </c>
      <c r="E2" s="10">
        <v>302493</v>
      </c>
      <c r="F2" s="10">
        <v>2150.896240234375</v>
      </c>
      <c r="G2" s="10">
        <v>302493</v>
      </c>
      <c r="H2" s="10">
        <v>1076.67724609375</v>
      </c>
      <c r="I2" s="11">
        <v>253385</v>
      </c>
    </row>
    <row r="3" spans="1:9" ht="14.25" customHeight="1" x14ac:dyDescent="0.35">
      <c r="A3" s="9" t="s">
        <v>9</v>
      </c>
      <c r="B3" s="10">
        <v>802816</v>
      </c>
      <c r="C3" s="10">
        <v>50698</v>
      </c>
      <c r="D3" s="10">
        <v>151386.34375</v>
      </c>
      <c r="E3" s="10">
        <v>14940225</v>
      </c>
      <c r="F3" s="10">
        <v>133445.1875</v>
      </c>
      <c r="G3" s="10">
        <v>14916726</v>
      </c>
      <c r="H3" s="10">
        <v>64412.69921875</v>
      </c>
      <c r="I3" s="11">
        <v>11906391</v>
      </c>
    </row>
    <row r="4" spans="1:9" ht="14.25" customHeight="1" x14ac:dyDescent="0.35">
      <c r="A4" s="9" t="s">
        <v>9</v>
      </c>
      <c r="B4" s="10">
        <v>200704</v>
      </c>
      <c r="C4" s="10">
        <v>14198</v>
      </c>
      <c r="D4" s="10">
        <v>55146.71875</v>
      </c>
      <c r="E4" s="10">
        <v>3792526</v>
      </c>
      <c r="F4" s="10">
        <v>50130.2890625</v>
      </c>
      <c r="G4" s="10">
        <v>3787213</v>
      </c>
      <c r="H4" s="10">
        <v>23842.5625</v>
      </c>
      <c r="I4" s="11">
        <v>2986899</v>
      </c>
    </row>
    <row r="5" spans="1:9" ht="14.25" customHeight="1" x14ac:dyDescent="0.35">
      <c r="A5" s="9" t="s">
        <v>9</v>
      </c>
      <c r="B5" s="10">
        <v>401408</v>
      </c>
      <c r="C5" s="10">
        <v>27560</v>
      </c>
      <c r="D5" s="10">
        <v>277965.3125</v>
      </c>
      <c r="E5" s="10">
        <v>10750931</v>
      </c>
      <c r="F5" s="10">
        <v>142704.59375</v>
      </c>
      <c r="G5" s="10">
        <v>10696006</v>
      </c>
      <c r="H5" s="10">
        <v>69469.453125</v>
      </c>
      <c r="I5" s="11">
        <v>10139782</v>
      </c>
    </row>
    <row r="6" spans="1:9" ht="14.25" customHeight="1" x14ac:dyDescent="0.35">
      <c r="A6" s="9" t="s">
        <v>9</v>
      </c>
      <c r="B6" s="10">
        <v>100352</v>
      </c>
      <c r="C6" s="10">
        <v>6945</v>
      </c>
      <c r="D6" s="10">
        <v>258879.5625</v>
      </c>
      <c r="E6" s="10">
        <v>5183135</v>
      </c>
      <c r="F6" s="10">
        <v>70874.90625</v>
      </c>
      <c r="G6" s="10">
        <v>5175310</v>
      </c>
      <c r="H6" s="10">
        <v>34835.5703125</v>
      </c>
      <c r="I6" s="11">
        <v>5140763</v>
      </c>
    </row>
    <row r="7" spans="1:9" ht="14.25" customHeight="1" x14ac:dyDescent="0.35">
      <c r="A7" s="9" t="s">
        <v>9</v>
      </c>
      <c r="B7" s="10">
        <v>301056</v>
      </c>
      <c r="C7" s="10">
        <v>20873</v>
      </c>
      <c r="D7" s="10">
        <v>184253.609375</v>
      </c>
      <c r="E7" s="10">
        <v>6306635</v>
      </c>
      <c r="F7" s="10">
        <v>83238.3515625</v>
      </c>
      <c r="G7" s="10">
        <v>6261216</v>
      </c>
      <c r="H7" s="10">
        <v>39673.10546875</v>
      </c>
      <c r="I7" s="11">
        <v>5327861</v>
      </c>
    </row>
    <row r="8" spans="1:9" ht="14.25" customHeight="1" x14ac:dyDescent="0.35">
      <c r="A8" s="9" t="s">
        <v>9</v>
      </c>
      <c r="B8" s="10">
        <v>401408</v>
      </c>
      <c r="C8" s="10">
        <v>27560</v>
      </c>
      <c r="D8" s="10">
        <v>397465.5625</v>
      </c>
      <c r="E8" s="10">
        <v>10843507</v>
      </c>
      <c r="F8" s="10">
        <v>153562.296875</v>
      </c>
      <c r="G8" s="10">
        <v>10732294</v>
      </c>
      <c r="H8" s="10">
        <v>73843.84375</v>
      </c>
      <c r="I8" s="11">
        <v>10235446</v>
      </c>
    </row>
    <row r="9" spans="1:9" ht="14.25" customHeight="1" x14ac:dyDescent="0.35">
      <c r="A9" s="9" t="s">
        <v>9</v>
      </c>
      <c r="B9" s="10">
        <v>100352</v>
      </c>
      <c r="C9" s="10">
        <v>6945</v>
      </c>
      <c r="D9" s="10">
        <v>310996.5</v>
      </c>
      <c r="E9" s="10">
        <v>5187282</v>
      </c>
      <c r="F9" s="10">
        <v>75990.1953125</v>
      </c>
      <c r="G9" s="10">
        <v>5176240</v>
      </c>
      <c r="H9" s="10">
        <v>36469.171875</v>
      </c>
      <c r="I9" s="11">
        <v>5143355</v>
      </c>
    </row>
    <row r="10" spans="1:9" ht="14.25" customHeight="1" x14ac:dyDescent="0.35">
      <c r="A10" s="9" t="s">
        <v>9</v>
      </c>
      <c r="B10" s="10">
        <v>401408</v>
      </c>
      <c r="C10" s="10">
        <v>27560</v>
      </c>
      <c r="D10" s="10">
        <v>304990.25</v>
      </c>
      <c r="E10" s="10">
        <v>9013659</v>
      </c>
      <c r="F10" s="10">
        <v>123826.09375</v>
      </c>
      <c r="G10" s="10">
        <v>8934178</v>
      </c>
      <c r="H10" s="10">
        <v>58892.8125</v>
      </c>
      <c r="I10" s="11">
        <v>7925070</v>
      </c>
    </row>
    <row r="11" spans="1:9" ht="14.25" customHeight="1" x14ac:dyDescent="0.35">
      <c r="A11" s="9" t="s">
        <v>9</v>
      </c>
      <c r="B11" s="10">
        <v>401408</v>
      </c>
      <c r="C11" s="10">
        <v>27560</v>
      </c>
      <c r="D11" s="10">
        <v>467331.96875</v>
      </c>
      <c r="E11" s="10">
        <v>10664763</v>
      </c>
      <c r="F11" s="10">
        <v>161517</v>
      </c>
      <c r="G11" s="10">
        <v>10501063</v>
      </c>
      <c r="H11" s="10">
        <v>77390.546875</v>
      </c>
      <c r="I11" s="11">
        <v>10006863</v>
      </c>
    </row>
    <row r="12" spans="1:9" ht="14.25" customHeight="1" x14ac:dyDescent="0.35">
      <c r="A12" s="9" t="s">
        <v>9</v>
      </c>
      <c r="B12" s="10">
        <v>100352</v>
      </c>
      <c r="C12" s="10">
        <v>6945</v>
      </c>
      <c r="D12" s="10">
        <v>342067.5</v>
      </c>
      <c r="E12" s="10">
        <v>5191687</v>
      </c>
      <c r="F12" s="10">
        <v>82130.796875</v>
      </c>
      <c r="G12" s="10">
        <v>5180192</v>
      </c>
      <c r="H12" s="10">
        <v>38720.55859375</v>
      </c>
      <c r="I12" s="11">
        <v>5148583</v>
      </c>
    </row>
    <row r="13" spans="1:9" ht="14.25" customHeight="1" x14ac:dyDescent="0.35">
      <c r="A13" s="9" t="s">
        <v>9</v>
      </c>
      <c r="B13" s="10">
        <v>501760</v>
      </c>
      <c r="C13" s="10">
        <v>33587</v>
      </c>
      <c r="D13" s="10">
        <v>466320.3125</v>
      </c>
      <c r="E13" s="10">
        <v>11242294</v>
      </c>
      <c r="F13" s="10">
        <v>157343.21875</v>
      </c>
      <c r="G13" s="10">
        <v>11102690</v>
      </c>
      <c r="H13" s="10">
        <v>74102.953125</v>
      </c>
      <c r="I13" s="11">
        <v>9998764</v>
      </c>
    </row>
    <row r="14" spans="1:9" ht="14.25" customHeight="1" x14ac:dyDescent="0.35">
      <c r="A14" s="9" t="s">
        <v>9</v>
      </c>
      <c r="B14" s="10">
        <v>401408</v>
      </c>
      <c r="C14" s="10">
        <v>27560</v>
      </c>
      <c r="D14" s="10">
        <v>504651.125</v>
      </c>
      <c r="E14" s="10">
        <v>11101128</v>
      </c>
      <c r="F14" s="10">
        <v>165862.40625</v>
      </c>
      <c r="G14" s="10">
        <v>10942402</v>
      </c>
      <c r="H14" s="10">
        <v>78279.0625</v>
      </c>
      <c r="I14" s="11">
        <v>10475349</v>
      </c>
    </row>
    <row r="15" spans="1:9" ht="14.25" customHeight="1" x14ac:dyDescent="0.35">
      <c r="A15" s="9" t="s">
        <v>9</v>
      </c>
      <c r="B15" s="10">
        <v>100352</v>
      </c>
      <c r="C15" s="10">
        <v>6945</v>
      </c>
      <c r="D15" s="10">
        <v>352210.625</v>
      </c>
      <c r="E15" s="10">
        <v>5192722</v>
      </c>
      <c r="F15" s="10">
        <v>83412.6953125</v>
      </c>
      <c r="G15" s="10">
        <v>5180163</v>
      </c>
      <c r="H15" s="10">
        <v>38577.125</v>
      </c>
      <c r="I15" s="11">
        <v>5148447</v>
      </c>
    </row>
    <row r="16" spans="1:9" ht="14.25" customHeight="1" x14ac:dyDescent="0.35">
      <c r="A16" s="9" t="s">
        <v>9</v>
      </c>
      <c r="B16" s="10">
        <v>602112</v>
      </c>
      <c r="C16" s="10">
        <v>39292</v>
      </c>
      <c r="D16" s="10">
        <v>556757</v>
      </c>
      <c r="E16" s="10">
        <v>13229600</v>
      </c>
      <c r="F16" s="10">
        <v>186531.78125</v>
      </c>
      <c r="G16" s="10">
        <v>13045737</v>
      </c>
      <c r="H16" s="10">
        <v>87315.140625</v>
      </c>
      <c r="I16" s="11">
        <v>11883684</v>
      </c>
    </row>
    <row r="17" spans="1:9" ht="14.25" customHeight="1" x14ac:dyDescent="0.35">
      <c r="A17" s="9" t="s">
        <v>9</v>
      </c>
      <c r="B17" s="10">
        <v>401408</v>
      </c>
      <c r="C17" s="10">
        <v>27560</v>
      </c>
      <c r="D17" s="10">
        <v>503570.9375</v>
      </c>
      <c r="E17" s="10">
        <v>10442812</v>
      </c>
      <c r="F17" s="10">
        <v>162946.125</v>
      </c>
      <c r="G17" s="10">
        <v>10261800</v>
      </c>
      <c r="H17" s="10">
        <v>76044.1328125</v>
      </c>
      <c r="I17" s="11">
        <v>9775904</v>
      </c>
    </row>
    <row r="18" spans="1:9" ht="14.25" customHeight="1" x14ac:dyDescent="0.35">
      <c r="A18" s="9" t="s">
        <v>9</v>
      </c>
      <c r="B18" s="10">
        <v>100352</v>
      </c>
      <c r="C18" s="10">
        <v>6945</v>
      </c>
      <c r="D18" s="10">
        <v>356547.625</v>
      </c>
      <c r="E18" s="10">
        <v>5193773</v>
      </c>
      <c r="F18" s="10">
        <v>85182.203125</v>
      </c>
      <c r="G18" s="10">
        <v>5181240</v>
      </c>
      <c r="H18" s="10">
        <v>39053.4765625</v>
      </c>
      <c r="I18" s="11">
        <v>5149365</v>
      </c>
    </row>
    <row r="19" spans="1:9" ht="14.25" customHeight="1" x14ac:dyDescent="0.35">
      <c r="A19" s="9" t="s">
        <v>9</v>
      </c>
      <c r="B19" s="10">
        <v>702464</v>
      </c>
      <c r="C19" s="10">
        <v>44811</v>
      </c>
      <c r="D19" s="10">
        <v>718137.375</v>
      </c>
      <c r="E19" s="10">
        <v>15238715</v>
      </c>
      <c r="F19" s="10">
        <v>217643.1875</v>
      </c>
      <c r="G19" s="10">
        <v>15001165</v>
      </c>
      <c r="H19" s="10">
        <v>101273.578125</v>
      </c>
      <c r="I19" s="11">
        <v>13731251</v>
      </c>
    </row>
    <row r="20" spans="1:9" ht="14.25" customHeight="1" x14ac:dyDescent="0.35">
      <c r="A20" s="9" t="s">
        <v>9</v>
      </c>
      <c r="B20" s="10">
        <v>401408</v>
      </c>
      <c r="C20" s="10">
        <v>27560</v>
      </c>
      <c r="D20" s="10">
        <v>558320.125</v>
      </c>
      <c r="E20" s="10">
        <v>10770801</v>
      </c>
      <c r="F20" s="10">
        <v>173942.09375</v>
      </c>
      <c r="G20" s="10">
        <v>10568928</v>
      </c>
      <c r="H20" s="10">
        <v>80814.296875</v>
      </c>
      <c r="I20" s="11">
        <v>10087462</v>
      </c>
    </row>
    <row r="21" spans="1:9" ht="14.25" customHeight="1" x14ac:dyDescent="0.35">
      <c r="A21" s="9" t="s">
        <v>9</v>
      </c>
      <c r="B21" s="10">
        <v>100352</v>
      </c>
      <c r="C21" s="10">
        <v>6945</v>
      </c>
      <c r="D21" s="10">
        <v>366400.875</v>
      </c>
      <c r="E21" s="10">
        <v>5194948</v>
      </c>
      <c r="F21" s="10">
        <v>86520.3515625</v>
      </c>
      <c r="G21" s="10">
        <v>5181990</v>
      </c>
      <c r="H21" s="10">
        <v>40115.296875</v>
      </c>
      <c r="I21" s="11">
        <v>5151925</v>
      </c>
    </row>
    <row r="22" spans="1:9" ht="14.25" customHeight="1" x14ac:dyDescent="0.35">
      <c r="A22" s="9" t="s">
        <v>9</v>
      </c>
      <c r="B22" s="10">
        <v>802816</v>
      </c>
      <c r="C22" s="10">
        <v>50698</v>
      </c>
      <c r="D22" s="10">
        <v>843497.875</v>
      </c>
      <c r="E22" s="10">
        <v>17426370</v>
      </c>
      <c r="F22" s="10">
        <v>254544.78125</v>
      </c>
      <c r="G22" s="10">
        <v>17143092</v>
      </c>
      <c r="H22" s="10">
        <v>117830.7578125</v>
      </c>
      <c r="I22" s="11">
        <v>15804372</v>
      </c>
    </row>
    <row r="23" spans="1:9" ht="14.25" customHeight="1" x14ac:dyDescent="0.35">
      <c r="A23" s="9" t="s">
        <v>9</v>
      </c>
      <c r="B23" s="10">
        <v>401408</v>
      </c>
      <c r="C23" s="10">
        <v>27560</v>
      </c>
      <c r="D23" s="10">
        <v>853637.375</v>
      </c>
      <c r="E23" s="10">
        <v>20585510</v>
      </c>
      <c r="F23" s="10">
        <v>257225.4375</v>
      </c>
      <c r="G23" s="10">
        <v>20524931</v>
      </c>
      <c r="H23" s="10">
        <v>121254.734375</v>
      </c>
      <c r="I23" s="11">
        <v>20361501</v>
      </c>
    </row>
    <row r="24" spans="1:9" ht="14.25" customHeight="1" x14ac:dyDescent="0.35">
      <c r="A24" s="9" t="s">
        <v>9</v>
      </c>
      <c r="B24" s="10">
        <v>100352</v>
      </c>
      <c r="C24" s="10">
        <v>6945</v>
      </c>
      <c r="D24" s="10">
        <v>190255.84375</v>
      </c>
      <c r="E24" s="10">
        <v>5175848</v>
      </c>
      <c r="F24" s="10">
        <v>42763.6484375</v>
      </c>
      <c r="G24" s="10">
        <v>5147597</v>
      </c>
      <c r="H24" s="10">
        <v>19414.255859375</v>
      </c>
      <c r="I24" s="11">
        <v>5077665</v>
      </c>
    </row>
    <row r="25" spans="1:9" ht="14.25" customHeight="1" x14ac:dyDescent="0.35">
      <c r="A25" s="9" t="s">
        <v>9</v>
      </c>
      <c r="B25" s="10">
        <v>100352</v>
      </c>
      <c r="C25" s="10">
        <v>6945</v>
      </c>
      <c r="D25" s="10">
        <v>136416.046875</v>
      </c>
      <c r="E25" s="10">
        <v>2652062</v>
      </c>
      <c r="F25" s="10">
        <v>31738.69140625</v>
      </c>
      <c r="G25" s="10">
        <v>2603086</v>
      </c>
      <c r="H25" s="10">
        <v>14083.931640625</v>
      </c>
      <c r="I25" s="11">
        <v>2463637</v>
      </c>
    </row>
    <row r="26" spans="1:9" ht="14.25" customHeight="1" x14ac:dyDescent="0.35">
      <c r="A26" s="9" t="s">
        <v>9</v>
      </c>
      <c r="B26" s="10">
        <v>100352</v>
      </c>
      <c r="C26" s="10">
        <v>6945</v>
      </c>
      <c r="D26" s="10">
        <v>163068.125</v>
      </c>
      <c r="E26" s="10">
        <v>2754856</v>
      </c>
      <c r="F26" s="10">
        <v>40706.5078125</v>
      </c>
      <c r="G26" s="10">
        <v>2700689</v>
      </c>
      <c r="H26" s="10">
        <v>17751.078125</v>
      </c>
      <c r="I26" s="11">
        <v>2566953</v>
      </c>
    </row>
    <row r="27" spans="1:9" ht="14.25" customHeight="1" x14ac:dyDescent="0.35">
      <c r="A27" s="9" t="s">
        <v>9</v>
      </c>
      <c r="B27" s="10">
        <v>25088</v>
      </c>
      <c r="C27" s="10">
        <v>1800</v>
      </c>
      <c r="D27" s="10">
        <v>86351.546875</v>
      </c>
      <c r="E27" s="10">
        <v>1346797</v>
      </c>
      <c r="F27" s="10">
        <v>21532.912109375</v>
      </c>
      <c r="G27" s="10">
        <v>1342234</v>
      </c>
      <c r="H27" s="10">
        <v>9418.064453125</v>
      </c>
      <c r="I27" s="11">
        <v>1333258</v>
      </c>
    </row>
    <row r="28" spans="1:9" ht="14.25" customHeight="1" x14ac:dyDescent="0.35">
      <c r="A28" s="9" t="s">
        <v>9</v>
      </c>
      <c r="B28" s="10">
        <v>100352</v>
      </c>
      <c r="C28" s="10">
        <v>6945</v>
      </c>
      <c r="D28" s="10">
        <v>190255.84375</v>
      </c>
      <c r="E28" s="10">
        <v>5175848</v>
      </c>
      <c r="F28" s="10">
        <v>42763.6484375</v>
      </c>
      <c r="G28" s="10">
        <v>5147597</v>
      </c>
      <c r="H28" s="10">
        <v>19414.255859375</v>
      </c>
      <c r="I28" s="11">
        <v>5077665</v>
      </c>
    </row>
    <row r="29" spans="1:9" ht="14.25" customHeight="1" x14ac:dyDescent="0.35">
      <c r="A29" s="9" t="s">
        <v>9</v>
      </c>
      <c r="B29" s="10">
        <v>125440</v>
      </c>
      <c r="C29" s="10">
        <v>8877</v>
      </c>
      <c r="D29" s="10">
        <v>158866.3125</v>
      </c>
      <c r="E29" s="10">
        <v>3382698</v>
      </c>
      <c r="F29" s="10">
        <v>44092.3046875</v>
      </c>
      <c r="G29" s="10">
        <v>3327399</v>
      </c>
      <c r="H29" s="10">
        <v>19144.439453125</v>
      </c>
      <c r="I29" s="11">
        <v>3147123</v>
      </c>
    </row>
    <row r="30" spans="1:9" ht="14.25" customHeight="1" x14ac:dyDescent="0.35">
      <c r="A30" s="9" t="s">
        <v>9</v>
      </c>
      <c r="B30" s="10">
        <v>100352</v>
      </c>
      <c r="C30" s="10">
        <v>6945</v>
      </c>
      <c r="D30" s="10">
        <v>179428.875</v>
      </c>
      <c r="E30" s="10">
        <v>2679445</v>
      </c>
      <c r="F30" s="10">
        <v>41299.609375</v>
      </c>
      <c r="G30" s="10">
        <v>2611162</v>
      </c>
      <c r="H30" s="10">
        <v>17908.78515625</v>
      </c>
      <c r="I30" s="11">
        <v>2474379</v>
      </c>
    </row>
    <row r="31" spans="1:9" ht="14.25" customHeight="1" x14ac:dyDescent="0.35">
      <c r="A31" s="9" t="s">
        <v>9</v>
      </c>
      <c r="B31" s="10">
        <v>25088</v>
      </c>
      <c r="C31" s="10">
        <v>1800</v>
      </c>
      <c r="D31" s="10">
        <v>89582.671875</v>
      </c>
      <c r="E31" s="10">
        <v>1347059</v>
      </c>
      <c r="F31" s="10">
        <v>22164.458984375</v>
      </c>
      <c r="G31" s="10">
        <v>1342440</v>
      </c>
      <c r="H31" s="10">
        <v>9564.8349609375</v>
      </c>
      <c r="I31" s="11">
        <v>1333797</v>
      </c>
    </row>
    <row r="32" spans="1:9" ht="14.25" customHeight="1" x14ac:dyDescent="0.35">
      <c r="A32" s="9" t="s">
        <v>9</v>
      </c>
      <c r="B32" s="10">
        <v>150528</v>
      </c>
      <c r="C32" s="10">
        <v>10881</v>
      </c>
      <c r="D32" s="10">
        <v>236042.28125</v>
      </c>
      <c r="E32" s="10">
        <v>4125414</v>
      </c>
      <c r="F32" s="10">
        <v>56898.2421875</v>
      </c>
      <c r="G32" s="10">
        <v>4038426</v>
      </c>
      <c r="H32" s="10">
        <v>24735.607421875</v>
      </c>
      <c r="I32" s="11">
        <v>3839214</v>
      </c>
    </row>
    <row r="33" spans="1:9" ht="14.25" customHeight="1" x14ac:dyDescent="0.35">
      <c r="A33" s="9" t="s">
        <v>9</v>
      </c>
      <c r="B33" s="10">
        <v>100352</v>
      </c>
      <c r="C33" s="10">
        <v>6945</v>
      </c>
      <c r="D33" s="10">
        <v>191644.453125</v>
      </c>
      <c r="E33" s="10">
        <v>2708578</v>
      </c>
      <c r="F33" s="10">
        <v>42813.15234375</v>
      </c>
      <c r="G33" s="10">
        <v>2635263</v>
      </c>
      <c r="H33" s="10">
        <v>18703.966796875</v>
      </c>
      <c r="I33" s="11">
        <v>2506591</v>
      </c>
    </row>
    <row r="34" spans="1:9" ht="14.25" customHeight="1" x14ac:dyDescent="0.35">
      <c r="A34" s="9" t="s">
        <v>9</v>
      </c>
      <c r="B34" s="10">
        <v>25088</v>
      </c>
      <c r="C34" s="10">
        <v>1800</v>
      </c>
      <c r="D34" s="10">
        <v>90062.7578125</v>
      </c>
      <c r="E34" s="10">
        <v>1347313</v>
      </c>
      <c r="F34" s="10">
        <v>21486.9140625</v>
      </c>
      <c r="G34" s="10">
        <v>1342695</v>
      </c>
      <c r="H34" s="10">
        <v>9529.5341796875</v>
      </c>
      <c r="I34" s="11">
        <v>1334187</v>
      </c>
    </row>
    <row r="35" spans="1:9" ht="14.25" customHeight="1" x14ac:dyDescent="0.35">
      <c r="A35" s="9" t="s">
        <v>9</v>
      </c>
      <c r="B35" s="10">
        <v>175616</v>
      </c>
      <c r="C35" s="10">
        <v>12444</v>
      </c>
      <c r="D35" s="10">
        <v>238661.125</v>
      </c>
      <c r="E35" s="10">
        <v>4740257</v>
      </c>
      <c r="F35" s="10">
        <v>65546.234375</v>
      </c>
      <c r="G35" s="10">
        <v>4650438</v>
      </c>
      <c r="H35" s="10">
        <v>28710.068359375</v>
      </c>
      <c r="I35" s="11">
        <v>4409135</v>
      </c>
    </row>
    <row r="36" spans="1:9" ht="14.25" customHeight="1" x14ac:dyDescent="0.35">
      <c r="A36" s="9" t="s">
        <v>9</v>
      </c>
      <c r="B36" s="10">
        <v>100352</v>
      </c>
      <c r="C36" s="10">
        <v>6945</v>
      </c>
      <c r="D36" s="10">
        <v>191544.03125</v>
      </c>
      <c r="E36" s="10">
        <v>2714370</v>
      </c>
      <c r="F36" s="10">
        <v>44404.859375</v>
      </c>
      <c r="G36" s="10">
        <v>2640580</v>
      </c>
      <c r="H36" s="10">
        <v>19243.01171875</v>
      </c>
      <c r="I36" s="11">
        <v>2508591</v>
      </c>
    </row>
    <row r="37" spans="1:9" ht="14.25" customHeight="1" x14ac:dyDescent="0.35">
      <c r="A37" s="9" t="s">
        <v>9</v>
      </c>
      <c r="B37" s="10">
        <v>100352</v>
      </c>
      <c r="C37" s="10">
        <v>6945</v>
      </c>
      <c r="D37" s="10">
        <v>342067.5</v>
      </c>
      <c r="E37" s="10">
        <v>5191687</v>
      </c>
      <c r="F37" s="10">
        <v>82130.796875</v>
      </c>
      <c r="G37" s="10">
        <v>5180192</v>
      </c>
      <c r="H37" s="10">
        <v>38720.55859375</v>
      </c>
      <c r="I37" s="11">
        <v>5148583</v>
      </c>
    </row>
    <row r="38" spans="1:9" ht="14.25" customHeight="1" x14ac:dyDescent="0.35">
      <c r="A38" s="9" t="s">
        <v>9</v>
      </c>
      <c r="B38" s="10">
        <v>200704</v>
      </c>
      <c r="C38" s="10">
        <v>14198</v>
      </c>
      <c r="D38" s="10">
        <v>302606.375</v>
      </c>
      <c r="E38" s="10">
        <v>5379828</v>
      </c>
      <c r="F38" s="10">
        <v>77249.828125</v>
      </c>
      <c r="G38" s="10">
        <v>5264948</v>
      </c>
      <c r="H38" s="10">
        <v>33557.2734375</v>
      </c>
      <c r="I38" s="11">
        <v>4999185</v>
      </c>
    </row>
    <row r="39" spans="1:9" ht="14.25" customHeight="1" x14ac:dyDescent="0.35">
      <c r="A39" s="9" t="s">
        <v>9</v>
      </c>
      <c r="B39" s="10">
        <v>100352</v>
      </c>
      <c r="C39" s="10">
        <v>6945</v>
      </c>
      <c r="D39" s="10">
        <v>200645.53125</v>
      </c>
      <c r="E39" s="10">
        <v>2714053</v>
      </c>
      <c r="F39" s="10">
        <v>44305.8203125</v>
      </c>
      <c r="G39" s="10">
        <v>2642072</v>
      </c>
      <c r="H39" s="10">
        <v>19376.7890625</v>
      </c>
      <c r="I39" s="11">
        <v>2515037</v>
      </c>
    </row>
    <row r="40" spans="1:9" ht="14.25" customHeight="1" x14ac:dyDescent="0.35">
      <c r="A40" s="9" t="s">
        <v>9</v>
      </c>
      <c r="B40" s="10">
        <v>25088</v>
      </c>
      <c r="C40" s="10">
        <v>1800</v>
      </c>
      <c r="D40" s="10">
        <v>92741.765625</v>
      </c>
      <c r="E40" s="10">
        <v>1347399</v>
      </c>
      <c r="F40" s="10">
        <v>22481.345703125</v>
      </c>
      <c r="G40" s="10">
        <v>1342920</v>
      </c>
      <c r="H40" s="10">
        <v>9878.2314453125</v>
      </c>
      <c r="I40" s="11">
        <v>1334379</v>
      </c>
    </row>
    <row r="41" spans="1:9" ht="14.25" customHeight="1" x14ac:dyDescent="0.35">
      <c r="A41" s="9" t="s">
        <v>9</v>
      </c>
      <c r="B41" s="10">
        <v>225792</v>
      </c>
      <c r="C41" s="10">
        <v>15674</v>
      </c>
      <c r="D41" s="10">
        <v>344958</v>
      </c>
      <c r="E41" s="10">
        <v>5985654</v>
      </c>
      <c r="F41" s="10">
        <v>87023.421875</v>
      </c>
      <c r="G41" s="10">
        <v>5857093</v>
      </c>
      <c r="H41" s="10">
        <v>37882.86328125</v>
      </c>
      <c r="I41" s="11">
        <v>5541673</v>
      </c>
    </row>
    <row r="42" spans="1:9" ht="14.25" customHeight="1" x14ac:dyDescent="0.35">
      <c r="A42" s="9" t="s">
        <v>9</v>
      </c>
      <c r="B42" s="10">
        <v>100352</v>
      </c>
      <c r="C42" s="10">
        <v>6945</v>
      </c>
      <c r="D42" s="10">
        <v>206002.90625</v>
      </c>
      <c r="E42" s="10">
        <v>2733238</v>
      </c>
      <c r="F42" s="10">
        <v>44536.7890625</v>
      </c>
      <c r="G42" s="10">
        <v>2657287</v>
      </c>
      <c r="H42" s="10">
        <v>19600.0703125</v>
      </c>
      <c r="I42" s="11">
        <v>2528170</v>
      </c>
    </row>
    <row r="43" spans="1:9" ht="14.25" customHeight="1" x14ac:dyDescent="0.35">
      <c r="A43" s="9" t="s">
        <v>9</v>
      </c>
      <c r="B43" s="10">
        <v>25088</v>
      </c>
      <c r="C43" s="10">
        <v>1800</v>
      </c>
      <c r="D43" s="10">
        <v>94635.046875</v>
      </c>
      <c r="E43" s="10">
        <v>1347609</v>
      </c>
      <c r="F43" s="10">
        <v>22446.45703125</v>
      </c>
      <c r="G43" s="10">
        <v>1343053</v>
      </c>
      <c r="H43" s="10">
        <v>9927.634765625</v>
      </c>
      <c r="I43" s="11">
        <v>1334800</v>
      </c>
    </row>
    <row r="44" spans="1:9" ht="14.25" customHeight="1" x14ac:dyDescent="0.35">
      <c r="A44" s="9" t="s">
        <v>9</v>
      </c>
      <c r="B44" s="10">
        <v>250880</v>
      </c>
      <c r="C44" s="10">
        <v>17038</v>
      </c>
      <c r="D44" s="10">
        <v>365606.5</v>
      </c>
      <c r="E44" s="10">
        <v>6446766</v>
      </c>
      <c r="F44" s="10">
        <v>96031.28125</v>
      </c>
      <c r="G44" s="10">
        <v>6310075</v>
      </c>
      <c r="H44" s="10">
        <v>41888.7734375</v>
      </c>
      <c r="I44" s="11">
        <v>5989615</v>
      </c>
    </row>
    <row r="45" spans="1:9" ht="14.25" customHeight="1" x14ac:dyDescent="0.35">
      <c r="A45" s="9" t="s">
        <v>9</v>
      </c>
      <c r="B45" s="10">
        <v>100352</v>
      </c>
      <c r="C45" s="10">
        <v>6945</v>
      </c>
      <c r="D45" s="10">
        <v>205379.8125</v>
      </c>
      <c r="E45" s="10">
        <v>2702269</v>
      </c>
      <c r="F45" s="10">
        <v>45681.37109375</v>
      </c>
      <c r="G45" s="10">
        <v>2627578</v>
      </c>
      <c r="H45" s="10">
        <v>19821.234375</v>
      </c>
      <c r="I45" s="11">
        <v>2502502</v>
      </c>
    </row>
    <row r="46" spans="1:9" ht="14.25" customHeight="1" x14ac:dyDescent="0.35">
      <c r="A46" s="9" t="s">
        <v>9</v>
      </c>
      <c r="B46" s="10">
        <v>25088</v>
      </c>
      <c r="C46" s="10">
        <v>1800</v>
      </c>
      <c r="D46" s="10">
        <v>96006.515625</v>
      </c>
      <c r="E46" s="10">
        <v>1347618</v>
      </c>
      <c r="F46" s="10">
        <v>23213.3515625</v>
      </c>
      <c r="G46" s="10">
        <v>1343186</v>
      </c>
      <c r="H46" s="10">
        <v>10121.390625</v>
      </c>
      <c r="I46" s="11">
        <v>1335133</v>
      </c>
    </row>
    <row r="47" spans="1:9" ht="14.25" customHeight="1" x14ac:dyDescent="0.35">
      <c r="A47" s="9" t="s">
        <v>9</v>
      </c>
      <c r="B47" s="10">
        <v>275968</v>
      </c>
      <c r="C47" s="10">
        <v>18934</v>
      </c>
      <c r="D47" s="10">
        <v>429348.9375</v>
      </c>
      <c r="E47" s="10">
        <v>7155022</v>
      </c>
      <c r="F47" s="10">
        <v>105276.34375</v>
      </c>
      <c r="G47" s="10">
        <v>6994328</v>
      </c>
      <c r="H47" s="10">
        <v>46078.7734375</v>
      </c>
      <c r="I47" s="11">
        <v>6651769</v>
      </c>
    </row>
    <row r="48" spans="1:9" ht="14.25" customHeight="1" x14ac:dyDescent="0.35">
      <c r="A48" s="9" t="s">
        <v>9</v>
      </c>
      <c r="B48" s="10">
        <v>100352</v>
      </c>
      <c r="C48" s="10">
        <v>6945</v>
      </c>
      <c r="D48" s="10">
        <v>214127.5</v>
      </c>
      <c r="E48" s="10">
        <v>2733608</v>
      </c>
      <c r="F48" s="10">
        <v>46747.8359375</v>
      </c>
      <c r="G48" s="10">
        <v>2655823</v>
      </c>
      <c r="H48" s="10">
        <v>20305.029296875</v>
      </c>
      <c r="I48" s="11">
        <v>2528963</v>
      </c>
    </row>
    <row r="49" spans="1:9" ht="14.25" customHeight="1" x14ac:dyDescent="0.35">
      <c r="A49" s="9" t="s">
        <v>9</v>
      </c>
      <c r="B49" s="10">
        <v>25088</v>
      </c>
      <c r="C49" s="10">
        <v>1800</v>
      </c>
      <c r="D49" s="10">
        <v>98358.609375</v>
      </c>
      <c r="E49" s="10">
        <v>1347710</v>
      </c>
      <c r="F49" s="10">
        <v>23737.498046875</v>
      </c>
      <c r="G49" s="10">
        <v>1343230</v>
      </c>
      <c r="H49" s="10">
        <v>10297.37890625</v>
      </c>
      <c r="I49" s="11">
        <v>1335279</v>
      </c>
    </row>
    <row r="50" spans="1:9" ht="14.25" customHeight="1" x14ac:dyDescent="0.35">
      <c r="A50" s="9" t="s">
        <v>9</v>
      </c>
      <c r="B50" s="10">
        <v>301056</v>
      </c>
      <c r="C50" s="10">
        <v>20873</v>
      </c>
      <c r="D50" s="10">
        <v>528960.75</v>
      </c>
      <c r="E50" s="10">
        <v>7945615</v>
      </c>
      <c r="F50" s="10">
        <v>119618.40625</v>
      </c>
      <c r="G50" s="10">
        <v>7751713</v>
      </c>
      <c r="H50" s="10">
        <v>52232.01953125</v>
      </c>
      <c r="I50" s="11">
        <v>7378844</v>
      </c>
    </row>
    <row r="51" spans="1:9" ht="14.25" customHeight="1" x14ac:dyDescent="0.35">
      <c r="A51" s="9" t="s">
        <v>9</v>
      </c>
      <c r="B51" s="10">
        <v>100352</v>
      </c>
      <c r="C51" s="10">
        <v>6945</v>
      </c>
      <c r="D51" s="10">
        <v>218805.21875</v>
      </c>
      <c r="E51" s="10">
        <v>2739980</v>
      </c>
      <c r="F51" s="10">
        <v>47929.28125</v>
      </c>
      <c r="G51" s="10">
        <v>2659085</v>
      </c>
      <c r="H51" s="10">
        <v>20683.265625</v>
      </c>
      <c r="I51" s="11">
        <v>2534018</v>
      </c>
    </row>
    <row r="52" spans="1:9" ht="14.25" customHeight="1" x14ac:dyDescent="0.35">
      <c r="A52" s="9" t="s">
        <v>9</v>
      </c>
      <c r="B52" s="10">
        <v>25088</v>
      </c>
      <c r="C52" s="10">
        <v>1800</v>
      </c>
      <c r="D52" s="10">
        <v>100385.234375</v>
      </c>
      <c r="E52" s="10">
        <v>1347673</v>
      </c>
      <c r="F52" s="10">
        <v>24644.98046875</v>
      </c>
      <c r="G52" s="10">
        <v>1343265</v>
      </c>
      <c r="H52" s="10">
        <v>10567.798828125</v>
      </c>
      <c r="I52" s="11">
        <v>1335595</v>
      </c>
    </row>
    <row r="53" spans="1:9" ht="14.25" customHeight="1" x14ac:dyDescent="0.35">
      <c r="A53" s="9" t="s">
        <v>9</v>
      </c>
      <c r="B53" s="10">
        <v>326144</v>
      </c>
      <c r="C53" s="10">
        <v>22666</v>
      </c>
      <c r="D53" s="10">
        <v>547303.625</v>
      </c>
      <c r="E53" s="10">
        <v>8663760</v>
      </c>
      <c r="F53" s="10">
        <v>131534.5</v>
      </c>
      <c r="G53" s="10">
        <v>8459802</v>
      </c>
      <c r="H53" s="10">
        <v>57308.4375</v>
      </c>
      <c r="I53" s="11">
        <v>8042330</v>
      </c>
    </row>
    <row r="54" spans="1:9" ht="14.25" customHeight="1" x14ac:dyDescent="0.35">
      <c r="A54" s="9" t="s">
        <v>9</v>
      </c>
      <c r="B54" s="10">
        <v>100352</v>
      </c>
      <c r="C54" s="10">
        <v>6945</v>
      </c>
      <c r="D54" s="10">
        <v>217239.4375</v>
      </c>
      <c r="E54" s="10">
        <v>2710075</v>
      </c>
      <c r="F54" s="10">
        <v>47210.34375</v>
      </c>
      <c r="G54" s="10">
        <v>2631244</v>
      </c>
      <c r="H54" s="10">
        <v>20387.96484375</v>
      </c>
      <c r="I54" s="11">
        <v>2499447</v>
      </c>
    </row>
    <row r="55" spans="1:9" ht="14.25" customHeight="1" x14ac:dyDescent="0.35">
      <c r="A55" s="9" t="s">
        <v>9</v>
      </c>
      <c r="B55" s="10">
        <v>301056</v>
      </c>
      <c r="C55" s="10">
        <v>20873</v>
      </c>
      <c r="D55" s="10">
        <v>179902.125</v>
      </c>
      <c r="E55" s="10">
        <v>5949712</v>
      </c>
      <c r="F55" s="10">
        <v>79471.140625</v>
      </c>
      <c r="G55" s="10">
        <v>5903343</v>
      </c>
      <c r="H55" s="10">
        <v>39100.01953125</v>
      </c>
      <c r="I55" s="11">
        <v>5274208</v>
      </c>
    </row>
    <row r="56" spans="1:9" ht="14.25" customHeight="1" x14ac:dyDescent="0.35">
      <c r="A56" s="9" t="s">
        <v>9</v>
      </c>
      <c r="B56" s="10">
        <v>351232</v>
      </c>
      <c r="C56" s="10">
        <v>24261</v>
      </c>
      <c r="D56" s="10">
        <v>593726.75</v>
      </c>
      <c r="E56" s="10">
        <v>9244559</v>
      </c>
      <c r="F56" s="10">
        <v>144135.90625</v>
      </c>
      <c r="G56" s="10">
        <v>9022364</v>
      </c>
      <c r="H56" s="10">
        <v>62552.9296875</v>
      </c>
      <c r="I56" s="11">
        <v>8589290</v>
      </c>
    </row>
    <row r="57" spans="1:9" ht="14.25" customHeight="1" x14ac:dyDescent="0.35">
      <c r="A57" s="9" t="s">
        <v>9</v>
      </c>
      <c r="B57" s="10">
        <v>100352</v>
      </c>
      <c r="C57" s="10">
        <v>6945</v>
      </c>
      <c r="D57" s="10">
        <v>219469.625</v>
      </c>
      <c r="E57" s="10">
        <v>2734180</v>
      </c>
      <c r="F57" s="10">
        <v>47734.69140625</v>
      </c>
      <c r="G57" s="10">
        <v>2653670</v>
      </c>
      <c r="H57" s="10">
        <v>20616.734375</v>
      </c>
      <c r="I57" s="11">
        <v>2528515</v>
      </c>
    </row>
    <row r="58" spans="1:9" ht="14.25" customHeight="1" x14ac:dyDescent="0.35">
      <c r="A58" s="9" t="s">
        <v>9</v>
      </c>
      <c r="B58" s="10">
        <v>25088</v>
      </c>
      <c r="C58" s="10">
        <v>1800</v>
      </c>
      <c r="D58" s="10">
        <v>100865.9296875</v>
      </c>
      <c r="E58" s="10">
        <v>1347837</v>
      </c>
      <c r="F58" s="10">
        <v>24708.52734375</v>
      </c>
      <c r="G58" s="10">
        <v>1343324</v>
      </c>
      <c r="H58" s="10">
        <v>10565.515625</v>
      </c>
      <c r="I58" s="11">
        <v>1335679</v>
      </c>
    </row>
    <row r="59" spans="1:9" ht="14.25" customHeight="1" x14ac:dyDescent="0.35">
      <c r="A59" s="9" t="s">
        <v>9</v>
      </c>
      <c r="B59" s="10">
        <v>376320</v>
      </c>
      <c r="C59" s="10">
        <v>25882</v>
      </c>
      <c r="D59" s="10">
        <v>636287</v>
      </c>
      <c r="E59" s="10">
        <v>9867147</v>
      </c>
      <c r="F59" s="10">
        <v>154349.21875</v>
      </c>
      <c r="G59" s="10">
        <v>9630362</v>
      </c>
      <c r="H59" s="10">
        <v>67089.109375</v>
      </c>
      <c r="I59" s="11">
        <v>9167396</v>
      </c>
    </row>
    <row r="60" spans="1:9" ht="14.25" customHeight="1" x14ac:dyDescent="0.35">
      <c r="A60" s="9" t="s">
        <v>9</v>
      </c>
      <c r="B60" s="10">
        <v>100352</v>
      </c>
      <c r="C60" s="10">
        <v>6945</v>
      </c>
      <c r="D60" s="10">
        <v>209635.734375</v>
      </c>
      <c r="E60" s="10">
        <v>2634974</v>
      </c>
      <c r="F60" s="10">
        <v>46388.8203125</v>
      </c>
      <c r="G60" s="10">
        <v>2559084</v>
      </c>
      <c r="H60" s="10">
        <v>19974.76171875</v>
      </c>
      <c r="I60" s="11">
        <v>2434225</v>
      </c>
    </row>
    <row r="61" spans="1:9" ht="14.25" customHeight="1" x14ac:dyDescent="0.35">
      <c r="A61" s="9" t="s">
        <v>9</v>
      </c>
      <c r="B61" s="10">
        <v>25088</v>
      </c>
      <c r="C61" s="10">
        <v>1800</v>
      </c>
      <c r="D61" s="10">
        <v>99593.5625</v>
      </c>
      <c r="E61" s="10">
        <v>1347775</v>
      </c>
      <c r="F61" s="10">
        <v>24851.591796875</v>
      </c>
      <c r="G61" s="10">
        <v>1343527</v>
      </c>
      <c r="H61" s="10">
        <v>10580.5029296875</v>
      </c>
      <c r="I61" s="11">
        <v>1335471</v>
      </c>
    </row>
    <row r="62" spans="1:9" ht="14.25" customHeight="1" x14ac:dyDescent="0.35">
      <c r="A62" s="9" t="s">
        <v>9</v>
      </c>
      <c r="B62" s="10">
        <v>401408</v>
      </c>
      <c r="C62" s="10">
        <v>27560</v>
      </c>
      <c r="D62" s="10">
        <v>648541.1875</v>
      </c>
      <c r="E62" s="10">
        <v>10463487</v>
      </c>
      <c r="F62" s="10">
        <v>165653.5625</v>
      </c>
      <c r="G62" s="10">
        <v>10226409</v>
      </c>
      <c r="H62" s="10">
        <v>71718.53125</v>
      </c>
      <c r="I62" s="11">
        <v>9718142</v>
      </c>
    </row>
    <row r="63" spans="1:9" ht="14.25" customHeight="1" x14ac:dyDescent="0.35">
      <c r="A63" s="9" t="s">
        <v>9</v>
      </c>
      <c r="B63" s="10">
        <v>200704</v>
      </c>
      <c r="C63" s="10">
        <v>14198</v>
      </c>
      <c r="D63" s="10">
        <v>632870.875</v>
      </c>
      <c r="E63" s="10">
        <v>10625352</v>
      </c>
      <c r="F63" s="10">
        <v>156310.84375</v>
      </c>
      <c r="G63" s="10">
        <v>10584766</v>
      </c>
      <c r="H63" s="10">
        <v>67401.046875</v>
      </c>
      <c r="I63" s="11">
        <v>10505614</v>
      </c>
    </row>
    <row r="64" spans="1:9" ht="14.25" customHeight="1" x14ac:dyDescent="0.35">
      <c r="A64" s="9" t="s">
        <v>9</v>
      </c>
      <c r="B64" s="10">
        <v>50176</v>
      </c>
      <c r="C64" s="10">
        <v>3227</v>
      </c>
      <c r="D64" s="10">
        <v>99605.484375</v>
      </c>
      <c r="E64" s="10">
        <v>2411619</v>
      </c>
      <c r="F64" s="10">
        <v>24349.7890625</v>
      </c>
      <c r="G64" s="10">
        <v>2394373</v>
      </c>
      <c r="H64" s="10">
        <v>9894.7392578125</v>
      </c>
      <c r="I64" s="11">
        <v>2364153</v>
      </c>
    </row>
    <row r="65" spans="1:9" ht="14.25" customHeight="1" x14ac:dyDescent="0.35">
      <c r="A65" s="9" t="s">
        <v>9</v>
      </c>
      <c r="B65" s="10">
        <v>50176</v>
      </c>
      <c r="C65" s="10">
        <v>3227</v>
      </c>
      <c r="D65" s="10">
        <v>69926.8984375</v>
      </c>
      <c r="E65" s="10">
        <v>1207921</v>
      </c>
      <c r="F65" s="10">
        <v>17153.576171875</v>
      </c>
      <c r="G65" s="10">
        <v>1177695</v>
      </c>
      <c r="H65" s="10">
        <v>6978.619140625</v>
      </c>
      <c r="I65" s="11">
        <v>1117519</v>
      </c>
    </row>
    <row r="66" spans="1:9" ht="14.25" customHeight="1" x14ac:dyDescent="0.35">
      <c r="A66" s="9" t="s">
        <v>9</v>
      </c>
      <c r="B66" s="10">
        <v>25088</v>
      </c>
      <c r="C66" s="10">
        <v>1800</v>
      </c>
      <c r="D66" s="10">
        <v>42178.8046875</v>
      </c>
      <c r="E66" s="10">
        <v>685380</v>
      </c>
      <c r="F66" s="10">
        <v>10383.337890625</v>
      </c>
      <c r="G66" s="10">
        <v>669884</v>
      </c>
      <c r="H66" s="10">
        <v>4289.4091796875</v>
      </c>
      <c r="I66" s="11">
        <v>642325</v>
      </c>
    </row>
    <row r="67" spans="1:9" ht="14.25" customHeight="1" x14ac:dyDescent="0.35">
      <c r="A67" s="9" t="s">
        <v>9</v>
      </c>
      <c r="B67" s="10">
        <v>6272</v>
      </c>
      <c r="C67" s="10">
        <v>325</v>
      </c>
      <c r="D67" s="10">
        <v>16867.6484375</v>
      </c>
      <c r="E67" s="10">
        <v>243228</v>
      </c>
      <c r="F67" s="10">
        <v>3424.914794921875</v>
      </c>
      <c r="G67" s="10">
        <v>242217</v>
      </c>
      <c r="H67" s="10">
        <v>1424.14306640625</v>
      </c>
      <c r="I67" s="11">
        <v>240255</v>
      </c>
    </row>
    <row r="68" spans="1:9" ht="14.25" customHeight="1" x14ac:dyDescent="0.35">
      <c r="A68" s="9" t="s">
        <v>9</v>
      </c>
      <c r="B68" s="10">
        <v>50176</v>
      </c>
      <c r="C68" s="10">
        <v>3227</v>
      </c>
      <c r="D68" s="10">
        <v>99605.484375</v>
      </c>
      <c r="E68" s="10">
        <v>2411619</v>
      </c>
      <c r="F68" s="10">
        <v>24349.7890625</v>
      </c>
      <c r="G68" s="10">
        <v>2394373</v>
      </c>
      <c r="H68" s="10">
        <v>9894.7392578125</v>
      </c>
      <c r="I68" s="11">
        <v>2364153</v>
      </c>
    </row>
    <row r="69" spans="1:9" ht="14.25" customHeight="1" x14ac:dyDescent="0.35">
      <c r="A69" s="9" t="s">
        <v>9</v>
      </c>
      <c r="B69" s="10">
        <v>56448</v>
      </c>
      <c r="C69" s="10">
        <v>3726</v>
      </c>
      <c r="D69" s="10">
        <v>88184.1796875</v>
      </c>
      <c r="E69" s="10">
        <v>1414760</v>
      </c>
      <c r="F69" s="10">
        <v>19986.2109375</v>
      </c>
      <c r="G69" s="10">
        <v>1376054</v>
      </c>
      <c r="H69" s="10">
        <v>8133.80859375</v>
      </c>
      <c r="I69" s="11">
        <v>1307324</v>
      </c>
    </row>
    <row r="70" spans="1:9" ht="14.25" customHeight="1" x14ac:dyDescent="0.35">
      <c r="A70" s="9" t="s">
        <v>9</v>
      </c>
      <c r="B70" s="10">
        <v>25088</v>
      </c>
      <c r="C70" s="10">
        <v>1800</v>
      </c>
      <c r="D70" s="10">
        <v>45290.52734375</v>
      </c>
      <c r="E70" s="10">
        <v>691994</v>
      </c>
      <c r="F70" s="10">
        <v>11135.361328125</v>
      </c>
      <c r="G70" s="10">
        <v>674701</v>
      </c>
      <c r="H70" s="10">
        <v>4524.21875</v>
      </c>
      <c r="I70" s="11">
        <v>647854</v>
      </c>
    </row>
    <row r="71" spans="1:9" ht="14.25" customHeight="1" x14ac:dyDescent="0.35">
      <c r="A71" s="9" t="s">
        <v>9</v>
      </c>
      <c r="B71" s="10">
        <v>6272</v>
      </c>
      <c r="C71" s="10">
        <v>325</v>
      </c>
      <c r="D71" s="10">
        <v>17440.349609375</v>
      </c>
      <c r="E71" s="10">
        <v>243315</v>
      </c>
      <c r="F71" s="10">
        <v>3694.098388671875</v>
      </c>
      <c r="G71" s="10">
        <v>242273</v>
      </c>
      <c r="H71" s="10">
        <v>1507.060791015625</v>
      </c>
      <c r="I71" s="11">
        <v>240310</v>
      </c>
    </row>
    <row r="72" spans="1:9" ht="14.25" customHeight="1" x14ac:dyDescent="0.35">
      <c r="A72" s="9" t="s">
        <v>9</v>
      </c>
      <c r="B72" s="10">
        <v>62720</v>
      </c>
      <c r="C72" s="10">
        <v>4295</v>
      </c>
      <c r="D72" s="10">
        <v>101796.1875</v>
      </c>
      <c r="E72" s="10">
        <v>1621442</v>
      </c>
      <c r="F72" s="10">
        <v>23420.56640625</v>
      </c>
      <c r="G72" s="10">
        <v>1579406</v>
      </c>
      <c r="H72" s="10">
        <v>9496.2685546875</v>
      </c>
      <c r="I72" s="11">
        <v>1495161</v>
      </c>
    </row>
    <row r="73" spans="1:9" ht="14.25" customHeight="1" x14ac:dyDescent="0.35">
      <c r="A73" s="9" t="s">
        <v>9</v>
      </c>
      <c r="B73" s="10">
        <v>25088</v>
      </c>
      <c r="C73" s="10">
        <v>1800</v>
      </c>
      <c r="D73" s="10">
        <v>45543.0078125</v>
      </c>
      <c r="E73" s="10">
        <v>693339</v>
      </c>
      <c r="F73" s="10">
        <v>11084.9140625</v>
      </c>
      <c r="G73" s="10">
        <v>676622</v>
      </c>
      <c r="H73" s="10">
        <v>4522.84423828125</v>
      </c>
      <c r="I73" s="11">
        <v>650925</v>
      </c>
    </row>
    <row r="74" spans="1:9" ht="14.25" customHeight="1" x14ac:dyDescent="0.35">
      <c r="A74" s="9" t="s">
        <v>9</v>
      </c>
      <c r="B74" s="10">
        <v>6272</v>
      </c>
      <c r="C74" s="10">
        <v>325</v>
      </c>
      <c r="D74" s="10">
        <v>17477.73046875</v>
      </c>
      <c r="E74" s="10">
        <v>243287</v>
      </c>
      <c r="F74" s="10">
        <v>3756.1826171875</v>
      </c>
      <c r="G74" s="10">
        <v>242247</v>
      </c>
      <c r="H74" s="10">
        <v>1526.46240234375</v>
      </c>
      <c r="I74" s="11">
        <v>240433</v>
      </c>
    </row>
    <row r="75" spans="1:9" ht="14.25" customHeight="1" x14ac:dyDescent="0.35">
      <c r="A75" s="9" t="s">
        <v>9</v>
      </c>
      <c r="B75" s="10">
        <v>68992</v>
      </c>
      <c r="C75" s="10">
        <v>4931</v>
      </c>
      <c r="D75" s="10">
        <v>104678.921875</v>
      </c>
      <c r="E75" s="10">
        <v>1872309</v>
      </c>
      <c r="F75" s="10">
        <v>26916.966796875</v>
      </c>
      <c r="G75" s="10">
        <v>1829165</v>
      </c>
      <c r="H75" s="10">
        <v>10928.7060546875</v>
      </c>
      <c r="I75" s="11">
        <v>1730712</v>
      </c>
    </row>
    <row r="76" spans="1:9" ht="14.25" customHeight="1" x14ac:dyDescent="0.35">
      <c r="A76" s="9" t="s">
        <v>9</v>
      </c>
      <c r="B76" s="10">
        <v>25088</v>
      </c>
      <c r="C76" s="10">
        <v>1800</v>
      </c>
      <c r="D76" s="10">
        <v>45629.8203125</v>
      </c>
      <c r="E76" s="10">
        <v>682626</v>
      </c>
      <c r="F76" s="10">
        <v>11129.04296875</v>
      </c>
      <c r="G76" s="10">
        <v>665469</v>
      </c>
      <c r="H76" s="10">
        <v>4568.46044921875</v>
      </c>
      <c r="I76" s="11">
        <v>638461</v>
      </c>
    </row>
    <row r="77" spans="1:9" ht="14.25" customHeight="1" x14ac:dyDescent="0.35">
      <c r="A77" s="9" t="s">
        <v>9</v>
      </c>
      <c r="B77" s="10">
        <v>6272</v>
      </c>
      <c r="C77" s="10">
        <v>325</v>
      </c>
      <c r="D77" s="10">
        <v>17264.880859375</v>
      </c>
      <c r="E77" s="10">
        <v>243309</v>
      </c>
      <c r="F77" s="10">
        <v>3662.751220703125</v>
      </c>
      <c r="G77" s="10">
        <v>242318</v>
      </c>
      <c r="H77" s="10">
        <v>1519.765380859375</v>
      </c>
      <c r="I77" s="11">
        <v>240469</v>
      </c>
    </row>
    <row r="78" spans="1:9" ht="14.25" customHeight="1" x14ac:dyDescent="0.35">
      <c r="A78" s="9" t="s">
        <v>9</v>
      </c>
      <c r="B78" s="10">
        <v>75264</v>
      </c>
      <c r="C78" s="10">
        <v>5190</v>
      </c>
      <c r="D78" s="10">
        <v>125184.8125</v>
      </c>
      <c r="E78" s="10">
        <v>1946534</v>
      </c>
      <c r="F78" s="10">
        <v>28606.509765625</v>
      </c>
      <c r="G78" s="10">
        <v>1895202</v>
      </c>
      <c r="H78" s="10">
        <v>11667.4912109375</v>
      </c>
      <c r="I78" s="11">
        <v>1803418</v>
      </c>
    </row>
    <row r="79" spans="1:9" ht="14.25" customHeight="1" x14ac:dyDescent="0.35">
      <c r="A79" s="9" t="s">
        <v>9</v>
      </c>
      <c r="B79" s="10">
        <v>25088</v>
      </c>
      <c r="C79" s="10">
        <v>1800</v>
      </c>
      <c r="D79" s="10">
        <v>45644.03515625</v>
      </c>
      <c r="E79" s="10">
        <v>679109</v>
      </c>
      <c r="F79" s="10">
        <v>10891.2734375</v>
      </c>
      <c r="G79" s="10">
        <v>660500</v>
      </c>
      <c r="H79" s="10">
        <v>4492.4423828125</v>
      </c>
      <c r="I79" s="11">
        <v>633808</v>
      </c>
    </row>
    <row r="80" spans="1:9" ht="14.25" customHeight="1" x14ac:dyDescent="0.35">
      <c r="A80" s="9" t="s">
        <v>9</v>
      </c>
      <c r="B80" s="10">
        <v>6272</v>
      </c>
      <c r="C80" s="10">
        <v>325</v>
      </c>
      <c r="D80" s="10">
        <v>17532.28515625</v>
      </c>
      <c r="E80" s="10">
        <v>243319</v>
      </c>
      <c r="F80" s="10">
        <v>3770.509521484375</v>
      </c>
      <c r="G80" s="10">
        <v>242386</v>
      </c>
      <c r="H80" s="10">
        <v>1531.978759765625</v>
      </c>
      <c r="I80" s="11">
        <v>240377</v>
      </c>
    </row>
    <row r="81" spans="1:9" ht="14.25" customHeight="1" x14ac:dyDescent="0.35">
      <c r="A81" s="9" t="s">
        <v>9</v>
      </c>
      <c r="B81" s="10">
        <v>81536</v>
      </c>
      <c r="C81" s="10">
        <v>5638</v>
      </c>
      <c r="D81" s="10">
        <v>132824</v>
      </c>
      <c r="E81" s="10">
        <v>2162427</v>
      </c>
      <c r="F81" s="10">
        <v>31954.46484375</v>
      </c>
      <c r="G81" s="10">
        <v>2108975</v>
      </c>
      <c r="H81" s="10">
        <v>12985.9736328125</v>
      </c>
      <c r="I81" s="11">
        <v>1999608</v>
      </c>
    </row>
    <row r="82" spans="1:9" ht="14.25" customHeight="1" x14ac:dyDescent="0.35">
      <c r="A82" s="9" t="s">
        <v>9</v>
      </c>
      <c r="B82" s="10">
        <v>25088</v>
      </c>
      <c r="C82" s="10">
        <v>1800</v>
      </c>
      <c r="D82" s="10">
        <v>49516.03125</v>
      </c>
      <c r="E82" s="10">
        <v>707928</v>
      </c>
      <c r="F82" s="10">
        <v>11792</v>
      </c>
      <c r="G82" s="10">
        <v>690047</v>
      </c>
      <c r="H82" s="10">
        <v>4819.88525390625</v>
      </c>
      <c r="I82" s="11">
        <v>663503</v>
      </c>
    </row>
    <row r="83" spans="1:9" ht="14.25" customHeight="1" x14ac:dyDescent="0.35">
      <c r="A83" s="9" t="s">
        <v>9</v>
      </c>
      <c r="B83" s="10">
        <v>6272</v>
      </c>
      <c r="C83" s="10">
        <v>325</v>
      </c>
      <c r="D83" s="10">
        <v>18337.109375</v>
      </c>
      <c r="E83" s="10">
        <v>243330</v>
      </c>
      <c r="F83" s="10">
        <v>3831.637939453125</v>
      </c>
      <c r="G83" s="10">
        <v>242289</v>
      </c>
      <c r="H83" s="10">
        <v>1575.814208984375</v>
      </c>
      <c r="I83" s="11">
        <v>240609</v>
      </c>
    </row>
    <row r="84" spans="1:9" ht="14.25" customHeight="1" x14ac:dyDescent="0.35">
      <c r="A84" s="9" t="s">
        <v>9</v>
      </c>
      <c r="B84" s="10">
        <v>87808</v>
      </c>
      <c r="C84" s="10">
        <v>6402</v>
      </c>
      <c r="D84" s="10">
        <v>156909.25</v>
      </c>
      <c r="E84" s="10">
        <v>2447220</v>
      </c>
      <c r="F84" s="10">
        <v>36789.2734375</v>
      </c>
      <c r="G84" s="10">
        <v>2384813</v>
      </c>
      <c r="H84" s="10">
        <v>14928.2353515625</v>
      </c>
      <c r="I84" s="11">
        <v>2263055</v>
      </c>
    </row>
    <row r="85" spans="1:9" ht="14.25" customHeight="1" x14ac:dyDescent="0.35">
      <c r="A85" s="9" t="s">
        <v>9</v>
      </c>
      <c r="B85" s="10">
        <v>25088</v>
      </c>
      <c r="C85" s="10">
        <v>1800</v>
      </c>
      <c r="D85" s="10">
        <v>50521.6171875</v>
      </c>
      <c r="E85" s="10">
        <v>705126</v>
      </c>
      <c r="F85" s="10">
        <v>12067.046875</v>
      </c>
      <c r="G85" s="10">
        <v>686362</v>
      </c>
      <c r="H85" s="10">
        <v>4915.4013671875</v>
      </c>
      <c r="I85" s="11">
        <v>661532</v>
      </c>
    </row>
    <row r="86" spans="1:9" ht="14.25" customHeight="1" x14ac:dyDescent="0.35">
      <c r="A86" s="9" t="s">
        <v>9</v>
      </c>
      <c r="B86" s="10">
        <v>6272</v>
      </c>
      <c r="C86" s="10">
        <v>325</v>
      </c>
      <c r="D86" s="10">
        <v>18566.35546875</v>
      </c>
      <c r="E86" s="10">
        <v>243370</v>
      </c>
      <c r="F86" s="10">
        <v>4014.885009765625</v>
      </c>
      <c r="G86" s="10">
        <v>242289</v>
      </c>
      <c r="H86" s="10">
        <v>1606.622802734375</v>
      </c>
      <c r="I86" s="11">
        <v>240559</v>
      </c>
    </row>
    <row r="87" spans="1:9" ht="14.25" customHeight="1" x14ac:dyDescent="0.35">
      <c r="A87" s="9" t="s">
        <v>9</v>
      </c>
      <c r="B87" s="10">
        <v>94080</v>
      </c>
      <c r="C87" s="10">
        <v>6674</v>
      </c>
      <c r="D87" s="10">
        <v>156286.765625</v>
      </c>
      <c r="E87" s="10">
        <v>2556561</v>
      </c>
      <c r="F87" s="10">
        <v>38587.9296875</v>
      </c>
      <c r="G87" s="10">
        <v>2495226</v>
      </c>
      <c r="H87" s="10">
        <v>15592.1923828125</v>
      </c>
      <c r="I87" s="11">
        <v>2367349</v>
      </c>
    </row>
    <row r="88" spans="1:9" ht="14.25" customHeight="1" x14ac:dyDescent="0.35">
      <c r="A88" s="9" t="s">
        <v>9</v>
      </c>
      <c r="B88" s="10">
        <v>25088</v>
      </c>
      <c r="C88" s="10">
        <v>1800</v>
      </c>
      <c r="D88" s="10">
        <v>51509.99609375</v>
      </c>
      <c r="E88" s="10">
        <v>698620</v>
      </c>
      <c r="F88" s="10">
        <v>11890.7412109375</v>
      </c>
      <c r="G88" s="10">
        <v>678716</v>
      </c>
      <c r="H88" s="10">
        <v>4870.77685546875</v>
      </c>
      <c r="I88" s="11">
        <v>653197</v>
      </c>
    </row>
    <row r="89" spans="1:9" ht="14.25" customHeight="1" x14ac:dyDescent="0.35">
      <c r="A89" s="9" t="s">
        <v>9</v>
      </c>
      <c r="B89" s="10">
        <v>6272</v>
      </c>
      <c r="C89" s="10">
        <v>325</v>
      </c>
      <c r="D89" s="10">
        <v>18859.8125</v>
      </c>
      <c r="E89" s="10">
        <v>243349</v>
      </c>
      <c r="F89" s="10">
        <v>4089.3916015625</v>
      </c>
      <c r="G89" s="10">
        <v>242395</v>
      </c>
      <c r="H89" s="10">
        <v>1643.541015625</v>
      </c>
      <c r="I89" s="11">
        <v>240714</v>
      </c>
    </row>
    <row r="90" spans="1:9" ht="14.25" customHeight="1" x14ac:dyDescent="0.35">
      <c r="A90" s="9" t="s">
        <v>9</v>
      </c>
      <c r="B90" s="10">
        <v>6272</v>
      </c>
      <c r="C90" s="10">
        <v>325</v>
      </c>
      <c r="D90" s="10">
        <v>18566.35546875</v>
      </c>
      <c r="E90" s="10">
        <v>243370</v>
      </c>
      <c r="F90" s="10">
        <v>4014.885009765625</v>
      </c>
      <c r="G90" s="10">
        <v>242289</v>
      </c>
      <c r="H90" s="10">
        <v>1606.622802734375</v>
      </c>
      <c r="I90" s="11">
        <v>240559</v>
      </c>
    </row>
    <row r="91" spans="1:9" ht="14.25" customHeight="1" x14ac:dyDescent="0.35">
      <c r="A91" s="9" t="s">
        <v>9</v>
      </c>
      <c r="B91" s="10">
        <v>100352</v>
      </c>
      <c r="C91" s="10">
        <v>6945</v>
      </c>
      <c r="D91" s="10">
        <v>172404.5625</v>
      </c>
      <c r="E91" s="10">
        <v>2647971</v>
      </c>
      <c r="F91" s="10">
        <v>41040.8203125</v>
      </c>
      <c r="G91" s="10">
        <v>2579405</v>
      </c>
      <c r="H91" s="10">
        <v>16620.95703125</v>
      </c>
      <c r="I91" s="11">
        <v>2444132</v>
      </c>
    </row>
    <row r="92" spans="1:9" ht="14.25" customHeight="1" x14ac:dyDescent="0.35">
      <c r="A92" s="9" t="s">
        <v>9</v>
      </c>
      <c r="B92" s="10">
        <v>25088</v>
      </c>
      <c r="C92" s="10">
        <v>1800</v>
      </c>
      <c r="D92" s="10">
        <v>52014.6015625</v>
      </c>
      <c r="E92" s="10">
        <v>708427</v>
      </c>
      <c r="F92" s="10">
        <v>12452.6240234375</v>
      </c>
      <c r="G92" s="10">
        <v>689395</v>
      </c>
      <c r="H92" s="10">
        <v>5087.97705078125</v>
      </c>
      <c r="I92" s="11">
        <v>663930</v>
      </c>
    </row>
    <row r="93" spans="1:9" ht="14.25" customHeight="1" x14ac:dyDescent="0.35">
      <c r="A93" s="9" t="s">
        <v>9</v>
      </c>
      <c r="B93" s="10">
        <v>6272</v>
      </c>
      <c r="C93" s="10">
        <v>325</v>
      </c>
      <c r="D93" s="10">
        <v>19174.4375</v>
      </c>
      <c r="E93" s="10">
        <v>243393</v>
      </c>
      <c r="F93" s="10">
        <v>4013.423583984375</v>
      </c>
      <c r="G93" s="10">
        <v>242374</v>
      </c>
      <c r="H93" s="10">
        <v>1636.54296875</v>
      </c>
      <c r="I93" s="11">
        <v>240695</v>
      </c>
    </row>
    <row r="94" spans="1:9" ht="14.25" customHeight="1" x14ac:dyDescent="0.35">
      <c r="A94" s="9" t="s">
        <v>9</v>
      </c>
      <c r="B94" s="10">
        <v>106624</v>
      </c>
      <c r="C94" s="10">
        <v>7368</v>
      </c>
      <c r="D94" s="10">
        <v>180202.625</v>
      </c>
      <c r="E94" s="10">
        <v>2840163</v>
      </c>
      <c r="F94" s="10">
        <v>43227.375</v>
      </c>
      <c r="G94" s="10">
        <v>2768805</v>
      </c>
      <c r="H94" s="10">
        <v>17549.853515625</v>
      </c>
      <c r="I94" s="11">
        <v>2620677</v>
      </c>
    </row>
    <row r="95" spans="1:9" ht="14.25" customHeight="1" x14ac:dyDescent="0.35">
      <c r="A95" s="9" t="s">
        <v>9</v>
      </c>
      <c r="B95" s="10">
        <v>25088</v>
      </c>
      <c r="C95" s="10">
        <v>1800</v>
      </c>
      <c r="D95" s="10">
        <v>51012.171875</v>
      </c>
      <c r="E95" s="10">
        <v>695836</v>
      </c>
      <c r="F95" s="10">
        <v>12263.056640625</v>
      </c>
      <c r="G95" s="10">
        <v>677970</v>
      </c>
      <c r="H95" s="10">
        <v>5007.96484375</v>
      </c>
      <c r="I95" s="11">
        <v>651106</v>
      </c>
    </row>
    <row r="96" spans="1:9" ht="14.25" customHeight="1" x14ac:dyDescent="0.35">
      <c r="A96" s="9" t="s">
        <v>9</v>
      </c>
      <c r="B96" s="10">
        <v>6272</v>
      </c>
      <c r="C96" s="10">
        <v>325</v>
      </c>
      <c r="D96" s="10">
        <v>18658.748046875</v>
      </c>
      <c r="E96" s="10">
        <v>243345</v>
      </c>
      <c r="F96" s="10">
        <v>4013.860595703125</v>
      </c>
      <c r="G96" s="10">
        <v>242372</v>
      </c>
      <c r="H96" s="10">
        <v>1637.991943359375</v>
      </c>
      <c r="I96" s="11">
        <v>240596</v>
      </c>
    </row>
    <row r="97" spans="1:9" ht="14.25" customHeight="1" x14ac:dyDescent="0.35">
      <c r="A97" s="9" t="s">
        <v>9</v>
      </c>
      <c r="B97" s="10">
        <v>112896</v>
      </c>
      <c r="C97" s="10">
        <v>7851</v>
      </c>
      <c r="D97" s="10">
        <v>195023.125</v>
      </c>
      <c r="E97" s="10">
        <v>3005485</v>
      </c>
      <c r="F97" s="10">
        <v>46949.140625</v>
      </c>
      <c r="G97" s="10">
        <v>2929076</v>
      </c>
      <c r="H97" s="10">
        <v>19086.48828125</v>
      </c>
      <c r="I97" s="11">
        <v>2777711</v>
      </c>
    </row>
    <row r="98" spans="1:9" ht="14.25" customHeight="1" x14ac:dyDescent="0.35">
      <c r="A98" s="9" t="s">
        <v>9</v>
      </c>
      <c r="B98" s="10">
        <v>25088</v>
      </c>
      <c r="C98" s="10">
        <v>1800</v>
      </c>
      <c r="D98" s="10">
        <v>49951.7109375</v>
      </c>
      <c r="E98" s="10">
        <v>691164</v>
      </c>
      <c r="F98" s="10">
        <v>11961.216796875</v>
      </c>
      <c r="G98" s="10">
        <v>672604</v>
      </c>
      <c r="H98" s="10">
        <v>4896.34619140625</v>
      </c>
      <c r="I98" s="11">
        <v>648067</v>
      </c>
    </row>
    <row r="99" spans="1:9" ht="14.25" customHeight="1" x14ac:dyDescent="0.35">
      <c r="A99" s="9" t="s">
        <v>9</v>
      </c>
      <c r="B99" s="10">
        <v>6272</v>
      </c>
      <c r="C99" s="10">
        <v>325</v>
      </c>
      <c r="D99" s="10">
        <v>18546.6953125</v>
      </c>
      <c r="E99" s="10">
        <v>243394</v>
      </c>
      <c r="F99" s="10">
        <v>3971.84033203125</v>
      </c>
      <c r="G99" s="10">
        <v>242444</v>
      </c>
      <c r="H99" s="10">
        <v>1629.406494140625</v>
      </c>
      <c r="I99" s="11">
        <v>240552</v>
      </c>
    </row>
    <row r="100" spans="1:9" ht="14.25" customHeight="1" x14ac:dyDescent="0.35">
      <c r="A100" s="9" t="s">
        <v>9</v>
      </c>
      <c r="B100" s="10">
        <v>119168</v>
      </c>
      <c r="C100" s="10">
        <v>8540</v>
      </c>
      <c r="D100" s="10">
        <v>217396.84375</v>
      </c>
      <c r="E100" s="10">
        <v>3297513</v>
      </c>
      <c r="F100" s="10">
        <v>52002.89453125</v>
      </c>
      <c r="G100" s="10">
        <v>3214671</v>
      </c>
      <c r="H100" s="10">
        <v>21079.609375</v>
      </c>
      <c r="I100" s="11">
        <v>3043341</v>
      </c>
    </row>
    <row r="101" spans="1:9" ht="14.25" customHeight="1" x14ac:dyDescent="0.35">
      <c r="A101" s="9" t="s">
        <v>9</v>
      </c>
      <c r="B101" s="10">
        <v>25088</v>
      </c>
      <c r="C101" s="10">
        <v>1800</v>
      </c>
      <c r="D101" s="10">
        <v>54118.12109375</v>
      </c>
      <c r="E101" s="10">
        <v>707677</v>
      </c>
      <c r="F101" s="10">
        <v>12645.294921875</v>
      </c>
      <c r="G101" s="10">
        <v>688346</v>
      </c>
      <c r="H101" s="10">
        <v>5134.59375</v>
      </c>
      <c r="I101" s="11">
        <v>663561</v>
      </c>
    </row>
    <row r="102" spans="1:9" ht="14.25" customHeight="1" x14ac:dyDescent="0.35">
      <c r="A102" s="9" t="s">
        <v>9</v>
      </c>
      <c r="B102" s="10">
        <v>6272</v>
      </c>
      <c r="C102" s="10">
        <v>325</v>
      </c>
      <c r="D102" s="10">
        <v>19596.88671875</v>
      </c>
      <c r="E102" s="10">
        <v>243402</v>
      </c>
      <c r="F102" s="10">
        <v>4059.0478515625</v>
      </c>
      <c r="G102" s="10">
        <v>242411</v>
      </c>
      <c r="H102" s="10">
        <v>1664.661376953125</v>
      </c>
      <c r="I102" s="11">
        <v>240652</v>
      </c>
    </row>
    <row r="103" spans="1:9" ht="14.25" customHeight="1" x14ac:dyDescent="0.35">
      <c r="A103" s="9" t="s">
        <v>9</v>
      </c>
      <c r="B103" s="10">
        <v>125440</v>
      </c>
      <c r="C103" s="10">
        <v>8877</v>
      </c>
      <c r="D103" s="10">
        <v>233661.46875</v>
      </c>
      <c r="E103" s="10">
        <v>3405615</v>
      </c>
      <c r="F103" s="10">
        <v>53184.6796875</v>
      </c>
      <c r="G103" s="10">
        <v>3315114</v>
      </c>
      <c r="H103" s="10">
        <v>21666.4765625</v>
      </c>
      <c r="I103" s="11">
        <v>3151206</v>
      </c>
    </row>
    <row r="104" spans="1:9" ht="14.25" customHeight="1" x14ac:dyDescent="0.35">
      <c r="A104" s="9" t="s">
        <v>9</v>
      </c>
      <c r="B104" s="10">
        <v>25088</v>
      </c>
      <c r="C104" s="10">
        <v>1800</v>
      </c>
      <c r="D104" s="10">
        <v>53201.03515625</v>
      </c>
      <c r="E104" s="10">
        <v>695050</v>
      </c>
      <c r="F104" s="10">
        <v>12000.8623046875</v>
      </c>
      <c r="G104" s="10">
        <v>674658</v>
      </c>
      <c r="H104" s="10">
        <v>4962.81640625</v>
      </c>
      <c r="I104" s="11">
        <v>648894</v>
      </c>
    </row>
    <row r="105" spans="1:9" ht="14.25" customHeight="1" x14ac:dyDescent="0.35">
      <c r="A105" s="9" t="s">
        <v>9</v>
      </c>
      <c r="B105" s="10">
        <v>6272</v>
      </c>
      <c r="C105" s="10">
        <v>325</v>
      </c>
      <c r="D105" s="10">
        <v>19160.736328125</v>
      </c>
      <c r="E105" s="10">
        <v>243401</v>
      </c>
      <c r="F105" s="10">
        <v>4064.0068359375</v>
      </c>
      <c r="G105" s="10">
        <v>242493</v>
      </c>
      <c r="H105" s="10">
        <v>1667.426025390625</v>
      </c>
      <c r="I105" s="11">
        <v>240675</v>
      </c>
    </row>
    <row r="106" spans="1:9" ht="14.25" customHeight="1" x14ac:dyDescent="0.35">
      <c r="A106" s="9" t="s">
        <v>9</v>
      </c>
      <c r="B106" s="10">
        <v>131712</v>
      </c>
      <c r="C106" s="10">
        <v>9512</v>
      </c>
      <c r="D106" s="10">
        <v>253462.625</v>
      </c>
      <c r="E106" s="10">
        <v>3646034</v>
      </c>
      <c r="F106" s="10">
        <v>58372.71484375</v>
      </c>
      <c r="G106" s="10">
        <v>3547658</v>
      </c>
      <c r="H106" s="10">
        <v>23660.375</v>
      </c>
      <c r="I106" s="11">
        <v>3364224</v>
      </c>
    </row>
    <row r="107" spans="1:9" ht="14.25" customHeight="1" x14ac:dyDescent="0.35">
      <c r="A107" s="9" t="s">
        <v>9</v>
      </c>
      <c r="B107" s="10">
        <v>25088</v>
      </c>
      <c r="C107" s="10">
        <v>1800</v>
      </c>
      <c r="D107" s="10">
        <v>54053.40625</v>
      </c>
      <c r="E107" s="10">
        <v>716012</v>
      </c>
      <c r="F107" s="10">
        <v>12781.349609375</v>
      </c>
      <c r="G107" s="10">
        <v>696697</v>
      </c>
      <c r="H107" s="10">
        <v>5187.38134765625</v>
      </c>
      <c r="I107" s="11">
        <v>670581</v>
      </c>
    </row>
    <row r="108" spans="1:9" ht="14.25" customHeight="1" x14ac:dyDescent="0.35">
      <c r="A108" s="9" t="s">
        <v>9</v>
      </c>
      <c r="B108" s="10">
        <v>6272</v>
      </c>
      <c r="C108" s="10">
        <v>325</v>
      </c>
      <c r="D108" s="10">
        <v>19471.51953125</v>
      </c>
      <c r="E108" s="10">
        <v>243378</v>
      </c>
      <c r="F108" s="10">
        <v>4201.09765625</v>
      </c>
      <c r="G108" s="10">
        <v>242430</v>
      </c>
      <c r="H108" s="10">
        <v>1701.00537109375</v>
      </c>
      <c r="I108" s="11">
        <v>240796</v>
      </c>
    </row>
    <row r="109" spans="1:9" ht="14.25" customHeight="1" x14ac:dyDescent="0.35">
      <c r="A109" s="9" t="s">
        <v>9</v>
      </c>
      <c r="B109" s="10">
        <v>137984</v>
      </c>
      <c r="C109" s="10">
        <v>10010</v>
      </c>
      <c r="D109" s="10">
        <v>266849.90625</v>
      </c>
      <c r="E109" s="10">
        <v>3841539</v>
      </c>
      <c r="F109" s="10">
        <v>61477.65625</v>
      </c>
      <c r="G109" s="10">
        <v>3739077</v>
      </c>
      <c r="H109" s="10">
        <v>24899.30859375</v>
      </c>
      <c r="I109" s="11">
        <v>3539259</v>
      </c>
    </row>
    <row r="110" spans="1:9" ht="14.25" customHeight="1" x14ac:dyDescent="0.35">
      <c r="A110" s="9" t="s">
        <v>9</v>
      </c>
      <c r="B110" s="10">
        <v>25088</v>
      </c>
      <c r="C110" s="10">
        <v>1800</v>
      </c>
      <c r="D110" s="10">
        <v>52030.23046875</v>
      </c>
      <c r="E110" s="10">
        <v>693885</v>
      </c>
      <c r="F110" s="10">
        <v>11954.12890625</v>
      </c>
      <c r="G110" s="10">
        <v>674497</v>
      </c>
      <c r="H110" s="10">
        <v>4963.2841796875</v>
      </c>
      <c r="I110" s="11">
        <v>649458</v>
      </c>
    </row>
    <row r="111" spans="1:9" ht="14.25" customHeight="1" x14ac:dyDescent="0.35">
      <c r="A111" s="9" t="s">
        <v>9</v>
      </c>
      <c r="B111" s="10">
        <v>6272</v>
      </c>
      <c r="C111" s="10">
        <v>325</v>
      </c>
      <c r="D111" s="10">
        <v>19078.32421875</v>
      </c>
      <c r="E111" s="10">
        <v>243395</v>
      </c>
      <c r="F111" s="10">
        <v>4088.982666015625</v>
      </c>
      <c r="G111" s="10">
        <v>242445</v>
      </c>
      <c r="H111" s="10">
        <v>1681.67626953125</v>
      </c>
      <c r="I111" s="11">
        <v>240807</v>
      </c>
    </row>
    <row r="112" spans="1:9" ht="14.25" customHeight="1" x14ac:dyDescent="0.35">
      <c r="A112" s="9" t="s">
        <v>9</v>
      </c>
      <c r="B112" s="10">
        <v>144256</v>
      </c>
      <c r="C112" s="10">
        <v>10333</v>
      </c>
      <c r="D112" s="10">
        <v>285044.75</v>
      </c>
      <c r="E112" s="10">
        <v>3991346</v>
      </c>
      <c r="F112" s="10">
        <v>64565.234375</v>
      </c>
      <c r="G112" s="10">
        <v>3882142</v>
      </c>
      <c r="H112" s="10">
        <v>26266.81640625</v>
      </c>
      <c r="I112" s="11">
        <v>3690411</v>
      </c>
    </row>
    <row r="113" spans="1:9" ht="14.25" customHeight="1" x14ac:dyDescent="0.35">
      <c r="A113" s="9" t="s">
        <v>9</v>
      </c>
      <c r="B113" s="10">
        <v>25088</v>
      </c>
      <c r="C113" s="10">
        <v>1800</v>
      </c>
      <c r="D113" s="10">
        <v>52113.05859375</v>
      </c>
      <c r="E113" s="10">
        <v>699643</v>
      </c>
      <c r="F113" s="10">
        <v>12402.7333984375</v>
      </c>
      <c r="G113" s="10">
        <v>680602</v>
      </c>
      <c r="H113" s="10">
        <v>5057.400390625</v>
      </c>
      <c r="I113" s="11">
        <v>653954</v>
      </c>
    </row>
    <row r="114" spans="1:9" ht="14.25" customHeight="1" x14ac:dyDescent="0.35">
      <c r="A114" s="9" t="s">
        <v>9</v>
      </c>
      <c r="B114" s="10">
        <v>6272</v>
      </c>
      <c r="C114" s="10">
        <v>325</v>
      </c>
      <c r="D114" s="10">
        <v>19368.435546875</v>
      </c>
      <c r="E114" s="10">
        <v>243357</v>
      </c>
      <c r="F114" s="10">
        <v>4207.74365234375</v>
      </c>
      <c r="G114" s="10">
        <v>242487</v>
      </c>
      <c r="H114" s="10">
        <v>1710.364501953125</v>
      </c>
      <c r="I114" s="11">
        <v>240764</v>
      </c>
    </row>
    <row r="115" spans="1:9" ht="14.25" customHeight="1" x14ac:dyDescent="0.35">
      <c r="A115" s="9" t="s">
        <v>9</v>
      </c>
      <c r="B115" s="10">
        <v>150528</v>
      </c>
      <c r="C115" s="10">
        <v>10881</v>
      </c>
      <c r="D115" s="10">
        <v>285807.625</v>
      </c>
      <c r="E115" s="10">
        <v>4166578</v>
      </c>
      <c r="F115" s="10">
        <v>66921.65625</v>
      </c>
      <c r="G115" s="10">
        <v>4054568</v>
      </c>
      <c r="H115" s="10">
        <v>27297.947265625</v>
      </c>
      <c r="I115" s="11">
        <v>3860333</v>
      </c>
    </row>
    <row r="116" spans="1:9" ht="14.25" customHeight="1" x14ac:dyDescent="0.35">
      <c r="A116" s="9" t="s">
        <v>9</v>
      </c>
      <c r="B116" s="10">
        <v>25088</v>
      </c>
      <c r="C116" s="10">
        <v>1800</v>
      </c>
      <c r="D116" s="10">
        <v>50797.16796875</v>
      </c>
      <c r="E116" s="10">
        <v>688909</v>
      </c>
      <c r="F116" s="10">
        <v>11663.716796875</v>
      </c>
      <c r="G116" s="10">
        <v>669157</v>
      </c>
      <c r="H116" s="10">
        <v>4831.3974609375</v>
      </c>
      <c r="I116" s="11">
        <v>643977</v>
      </c>
    </row>
    <row r="117" spans="1:9" ht="14.25" customHeight="1" x14ac:dyDescent="0.35">
      <c r="A117" s="9" t="s">
        <v>9</v>
      </c>
      <c r="B117" s="10">
        <v>6272</v>
      </c>
      <c r="C117" s="10">
        <v>325</v>
      </c>
      <c r="D117" s="10">
        <v>18752.69921875</v>
      </c>
      <c r="E117" s="10">
        <v>243376</v>
      </c>
      <c r="F117" s="10">
        <v>3935.20849609375</v>
      </c>
      <c r="G117" s="10">
        <v>242440</v>
      </c>
      <c r="H117" s="10">
        <v>1623.125</v>
      </c>
      <c r="I117" s="11">
        <v>240747</v>
      </c>
    </row>
    <row r="118" spans="1:9" ht="14.25" customHeight="1" x14ac:dyDescent="0.35">
      <c r="A118" s="9" t="s">
        <v>9</v>
      </c>
      <c r="B118" s="10">
        <v>156800</v>
      </c>
      <c r="C118" s="10">
        <v>11268</v>
      </c>
      <c r="D118" s="10">
        <v>291903.0625</v>
      </c>
      <c r="E118" s="10">
        <v>4315012</v>
      </c>
      <c r="F118" s="10">
        <v>69734.34375</v>
      </c>
      <c r="G118" s="10">
        <v>4202833</v>
      </c>
      <c r="H118" s="10">
        <v>28367.515625</v>
      </c>
      <c r="I118" s="11">
        <v>3997515</v>
      </c>
    </row>
    <row r="119" spans="1:9" ht="14.25" customHeight="1" x14ac:dyDescent="0.35">
      <c r="A119" s="9" t="s">
        <v>9</v>
      </c>
      <c r="B119" s="10">
        <v>25088</v>
      </c>
      <c r="C119" s="10">
        <v>1800</v>
      </c>
      <c r="D119" s="10">
        <v>51717.828125</v>
      </c>
      <c r="E119" s="10">
        <v>698268</v>
      </c>
      <c r="F119" s="10">
        <v>12203.462890625</v>
      </c>
      <c r="G119" s="10">
        <v>679583</v>
      </c>
      <c r="H119" s="10">
        <v>5002.4814453125</v>
      </c>
      <c r="I119" s="11">
        <v>654061</v>
      </c>
    </row>
    <row r="120" spans="1:9" ht="14.25" customHeight="1" x14ac:dyDescent="0.35">
      <c r="A120" s="9" t="s">
        <v>9</v>
      </c>
      <c r="B120" s="10">
        <v>6272</v>
      </c>
      <c r="C120" s="10">
        <v>325</v>
      </c>
      <c r="D120" s="10">
        <v>19118.33203125</v>
      </c>
      <c r="E120" s="10">
        <v>243416</v>
      </c>
      <c r="F120" s="10">
        <v>4223.5703125</v>
      </c>
      <c r="G120" s="10">
        <v>242459</v>
      </c>
      <c r="H120" s="10">
        <v>1701.71044921875</v>
      </c>
      <c r="I120" s="11">
        <v>240740</v>
      </c>
    </row>
    <row r="121" spans="1:9" ht="14.25" customHeight="1" x14ac:dyDescent="0.35">
      <c r="A121" s="9" t="s">
        <v>9</v>
      </c>
      <c r="B121" s="10">
        <v>163072</v>
      </c>
      <c r="C121" s="10">
        <v>11561</v>
      </c>
      <c r="D121" s="10">
        <v>303502.4375</v>
      </c>
      <c r="E121" s="10">
        <v>4470440</v>
      </c>
      <c r="F121" s="10">
        <v>71954.828125</v>
      </c>
      <c r="G121" s="10">
        <v>4353976</v>
      </c>
      <c r="H121" s="10">
        <v>29301.548828125</v>
      </c>
      <c r="I121" s="11">
        <v>4139290</v>
      </c>
    </row>
    <row r="122" spans="1:9" ht="14.25" customHeight="1" x14ac:dyDescent="0.35">
      <c r="A122" s="9" t="s">
        <v>9</v>
      </c>
      <c r="B122" s="10">
        <v>25088</v>
      </c>
      <c r="C122" s="10">
        <v>1800</v>
      </c>
      <c r="D122" s="10">
        <v>51498.2421875</v>
      </c>
      <c r="E122" s="10">
        <v>692194</v>
      </c>
      <c r="F122" s="10">
        <v>11933.568359375</v>
      </c>
      <c r="G122" s="10">
        <v>673611</v>
      </c>
      <c r="H122" s="10">
        <v>4915.212890625</v>
      </c>
      <c r="I122" s="11">
        <v>649116</v>
      </c>
    </row>
    <row r="123" spans="1:9" ht="14.25" customHeight="1" x14ac:dyDescent="0.35">
      <c r="A123" s="9" t="s">
        <v>9</v>
      </c>
      <c r="B123" s="10">
        <v>6272</v>
      </c>
      <c r="C123" s="10">
        <v>325</v>
      </c>
      <c r="D123" s="10">
        <v>18993.8828125</v>
      </c>
      <c r="E123" s="10">
        <v>243409</v>
      </c>
      <c r="F123" s="10">
        <v>4129.36328125</v>
      </c>
      <c r="G123" s="10">
        <v>242429</v>
      </c>
      <c r="H123" s="10">
        <v>1671.6533203125</v>
      </c>
      <c r="I123" s="11">
        <v>240767</v>
      </c>
    </row>
    <row r="124" spans="1:9" ht="14.25" customHeight="1" x14ac:dyDescent="0.35">
      <c r="A124" s="9" t="s">
        <v>9</v>
      </c>
      <c r="B124" s="10">
        <v>169344</v>
      </c>
      <c r="C124" s="10">
        <v>12015</v>
      </c>
      <c r="D124" s="10">
        <v>323442.03125</v>
      </c>
      <c r="E124" s="10">
        <v>4650591</v>
      </c>
      <c r="F124" s="10">
        <v>75569.25</v>
      </c>
      <c r="G124" s="10">
        <v>4525421</v>
      </c>
      <c r="H124" s="10">
        <v>30703.81640625</v>
      </c>
      <c r="I124" s="11">
        <v>4289773</v>
      </c>
    </row>
    <row r="125" spans="1:9" ht="14.25" customHeight="1" x14ac:dyDescent="0.35">
      <c r="A125" s="9" t="s">
        <v>9</v>
      </c>
      <c r="B125" s="10">
        <v>25088</v>
      </c>
      <c r="C125" s="10">
        <v>1800</v>
      </c>
      <c r="D125" s="10">
        <v>52366.046875</v>
      </c>
      <c r="E125" s="10">
        <v>696794</v>
      </c>
      <c r="F125" s="10">
        <v>12340.140625</v>
      </c>
      <c r="G125" s="10">
        <v>678071</v>
      </c>
      <c r="H125" s="10">
        <v>5056.65478515625</v>
      </c>
      <c r="I125" s="11">
        <v>651493</v>
      </c>
    </row>
    <row r="126" spans="1:9" ht="14.25" customHeight="1" x14ac:dyDescent="0.35">
      <c r="A126" s="9" t="s">
        <v>9</v>
      </c>
      <c r="B126" s="10">
        <v>6272</v>
      </c>
      <c r="C126" s="10">
        <v>325</v>
      </c>
      <c r="D126" s="10">
        <v>19088.3828125</v>
      </c>
      <c r="E126" s="10">
        <v>243401</v>
      </c>
      <c r="F126" s="10">
        <v>4077.886962890625</v>
      </c>
      <c r="G126" s="10">
        <v>242472</v>
      </c>
      <c r="H126" s="10">
        <v>1671.19384765625</v>
      </c>
      <c r="I126" s="11">
        <v>240775</v>
      </c>
    </row>
    <row r="127" spans="1:9" ht="14.25" customHeight="1" x14ac:dyDescent="0.35">
      <c r="A127" s="9" t="s">
        <v>9</v>
      </c>
      <c r="B127" s="10">
        <v>175616</v>
      </c>
      <c r="C127" s="10">
        <v>12444</v>
      </c>
      <c r="D127" s="10">
        <v>343672.5</v>
      </c>
      <c r="E127" s="10">
        <v>4816057</v>
      </c>
      <c r="F127" s="10">
        <v>78244.0390625</v>
      </c>
      <c r="G127" s="10">
        <v>4683515</v>
      </c>
      <c r="H127" s="10">
        <v>31826.85546875</v>
      </c>
      <c r="I127" s="11">
        <v>4434410</v>
      </c>
    </row>
    <row r="128" spans="1:9" ht="14.25" customHeight="1" x14ac:dyDescent="0.35">
      <c r="A128" s="9" t="s">
        <v>9</v>
      </c>
      <c r="B128" s="10">
        <v>25088</v>
      </c>
      <c r="C128" s="10">
        <v>1800</v>
      </c>
      <c r="D128" s="10">
        <v>50798.2265625</v>
      </c>
      <c r="E128" s="10">
        <v>686304</v>
      </c>
      <c r="F128" s="10">
        <v>11637.310546875</v>
      </c>
      <c r="G128" s="10">
        <v>666950</v>
      </c>
      <c r="H128" s="10">
        <v>4810.6064453125</v>
      </c>
      <c r="I128" s="11">
        <v>639728</v>
      </c>
    </row>
    <row r="129" spans="1:9" ht="14.25" customHeight="1" x14ac:dyDescent="0.35">
      <c r="A129" s="9" t="s">
        <v>9</v>
      </c>
      <c r="B129" s="10">
        <v>6272</v>
      </c>
      <c r="C129" s="10">
        <v>325</v>
      </c>
      <c r="D129" s="10">
        <v>18291.509765625</v>
      </c>
      <c r="E129" s="10">
        <v>243395</v>
      </c>
      <c r="F129" s="10">
        <v>3910.87744140625</v>
      </c>
      <c r="G129" s="10">
        <v>242402</v>
      </c>
      <c r="H129" s="10">
        <v>1618.50439453125</v>
      </c>
      <c r="I129" s="11">
        <v>240708</v>
      </c>
    </row>
    <row r="130" spans="1:9" ht="14.25" customHeight="1" x14ac:dyDescent="0.35">
      <c r="A130" s="9" t="s">
        <v>9</v>
      </c>
      <c r="B130" s="10">
        <v>181888</v>
      </c>
      <c r="C130" s="10">
        <v>12896</v>
      </c>
      <c r="D130" s="10">
        <v>332229.15625</v>
      </c>
      <c r="E130" s="10">
        <v>4946618</v>
      </c>
      <c r="F130" s="10">
        <v>80438.734375</v>
      </c>
      <c r="G130" s="10">
        <v>4818330</v>
      </c>
      <c r="H130" s="10">
        <v>32747.04296875</v>
      </c>
      <c r="I130" s="11">
        <v>4585575</v>
      </c>
    </row>
    <row r="131" spans="1:9" ht="14.25" customHeight="1" x14ac:dyDescent="0.35">
      <c r="A131" s="9" t="s">
        <v>9</v>
      </c>
      <c r="B131" s="10">
        <v>25088</v>
      </c>
      <c r="C131" s="10">
        <v>1800</v>
      </c>
      <c r="D131" s="10">
        <v>50116.734375</v>
      </c>
      <c r="E131" s="10">
        <v>684198</v>
      </c>
      <c r="F131" s="10">
        <v>11558.5</v>
      </c>
      <c r="G131" s="10">
        <v>665169</v>
      </c>
      <c r="H131" s="10">
        <v>4776.5107421875</v>
      </c>
      <c r="I131" s="11">
        <v>638931</v>
      </c>
    </row>
    <row r="132" spans="1:9" ht="14.25" customHeight="1" x14ac:dyDescent="0.35">
      <c r="A132" s="9" t="s">
        <v>9</v>
      </c>
      <c r="B132" s="10">
        <v>6272</v>
      </c>
      <c r="C132" s="10">
        <v>325</v>
      </c>
      <c r="D132" s="10">
        <v>18457.21484375</v>
      </c>
      <c r="E132" s="10">
        <v>243374</v>
      </c>
      <c r="F132" s="10">
        <v>3896.462158203125</v>
      </c>
      <c r="G132" s="10">
        <v>242472</v>
      </c>
      <c r="H132" s="10">
        <v>1611.60546875</v>
      </c>
      <c r="I132" s="11">
        <v>240661</v>
      </c>
    </row>
    <row r="133" spans="1:9" ht="14.25" customHeight="1" x14ac:dyDescent="0.35">
      <c r="A133" s="9" t="s">
        <v>9</v>
      </c>
      <c r="B133" s="10">
        <v>188160</v>
      </c>
      <c r="C133" s="10">
        <v>13268</v>
      </c>
      <c r="D133" s="10">
        <v>358013.59375</v>
      </c>
      <c r="E133" s="10">
        <v>5136393</v>
      </c>
      <c r="F133" s="10">
        <v>81963.6875</v>
      </c>
      <c r="G133" s="10">
        <v>4999115</v>
      </c>
      <c r="H133" s="10">
        <v>33431.84375</v>
      </c>
      <c r="I133" s="11">
        <v>4745305</v>
      </c>
    </row>
    <row r="134" spans="1:9" ht="14.25" customHeight="1" x14ac:dyDescent="0.35">
      <c r="A134" s="9" t="s">
        <v>9</v>
      </c>
      <c r="B134" s="10">
        <v>25088</v>
      </c>
      <c r="C134" s="10">
        <v>1800</v>
      </c>
      <c r="D134" s="10">
        <v>50643.3125</v>
      </c>
      <c r="E134" s="10">
        <v>683030</v>
      </c>
      <c r="F134" s="10">
        <v>11731.2724609375</v>
      </c>
      <c r="G134" s="10">
        <v>663842</v>
      </c>
      <c r="H134" s="10">
        <v>4800.0107421875</v>
      </c>
      <c r="I134" s="11">
        <v>638392</v>
      </c>
    </row>
    <row r="135" spans="1:9" ht="14.25" customHeight="1" x14ac:dyDescent="0.35">
      <c r="A135" s="9" t="s">
        <v>9</v>
      </c>
      <c r="B135" s="10">
        <v>6272</v>
      </c>
      <c r="C135" s="10">
        <v>325</v>
      </c>
      <c r="D135" s="10">
        <v>19318.5078125</v>
      </c>
      <c r="E135" s="10">
        <v>243396</v>
      </c>
      <c r="F135" s="10">
        <v>4122.86328125</v>
      </c>
      <c r="G135" s="10">
        <v>242451</v>
      </c>
      <c r="H135" s="10">
        <v>1660.763671875</v>
      </c>
      <c r="I135" s="11">
        <v>240726</v>
      </c>
    </row>
    <row r="136" spans="1:9" ht="14.25" customHeight="1" x14ac:dyDescent="0.35">
      <c r="A136" s="9" t="s">
        <v>9</v>
      </c>
      <c r="B136" s="10">
        <v>194432</v>
      </c>
      <c r="C136" s="10">
        <v>13735</v>
      </c>
      <c r="D136" s="10">
        <v>358578.625</v>
      </c>
      <c r="E136" s="10">
        <v>5258607</v>
      </c>
      <c r="F136" s="10">
        <v>85536.09375</v>
      </c>
      <c r="G136" s="10">
        <v>5121859</v>
      </c>
      <c r="H136" s="10">
        <v>34865.62890625</v>
      </c>
      <c r="I136" s="11">
        <v>4858003</v>
      </c>
    </row>
    <row r="137" spans="1:9" ht="14.25" customHeight="1" x14ac:dyDescent="0.35">
      <c r="A137" s="9" t="s">
        <v>9</v>
      </c>
      <c r="B137" s="10">
        <v>25088</v>
      </c>
      <c r="C137" s="10">
        <v>1800</v>
      </c>
      <c r="D137" s="10">
        <v>51033.6328125</v>
      </c>
      <c r="E137" s="10">
        <v>696622</v>
      </c>
      <c r="F137" s="10">
        <v>11711.53515625</v>
      </c>
      <c r="G137" s="10">
        <v>677208</v>
      </c>
      <c r="H137" s="10">
        <v>4825.2978515625</v>
      </c>
      <c r="I137" s="11">
        <v>650880</v>
      </c>
    </row>
    <row r="138" spans="1:9" ht="14.25" customHeight="1" x14ac:dyDescent="0.35">
      <c r="A138" s="9" t="s">
        <v>9</v>
      </c>
      <c r="B138" s="10">
        <v>6272</v>
      </c>
      <c r="C138" s="10">
        <v>325</v>
      </c>
      <c r="D138" s="10">
        <v>18929.87890625</v>
      </c>
      <c r="E138" s="10">
        <v>243394</v>
      </c>
      <c r="F138" s="10">
        <v>4054.500732421875</v>
      </c>
      <c r="G138" s="10">
        <v>242408</v>
      </c>
      <c r="H138" s="10">
        <v>1655.1298828125</v>
      </c>
      <c r="I138" s="11">
        <v>240650</v>
      </c>
    </row>
    <row r="139" spans="1:9" ht="14.25" customHeight="1" x14ac:dyDescent="0.35">
      <c r="A139" s="9" t="s">
        <v>9</v>
      </c>
      <c r="B139" s="10">
        <v>200704</v>
      </c>
      <c r="C139" s="10">
        <v>14198</v>
      </c>
      <c r="D139" s="10">
        <v>402935.09375</v>
      </c>
      <c r="E139" s="10">
        <v>5421652</v>
      </c>
      <c r="F139" s="10">
        <v>88172.3671875</v>
      </c>
      <c r="G139" s="10">
        <v>5263265</v>
      </c>
      <c r="H139" s="10">
        <v>35834.12890625</v>
      </c>
      <c r="I139" s="11">
        <v>5004987</v>
      </c>
    </row>
    <row r="140" spans="1:9" ht="14.25" customHeight="1" x14ac:dyDescent="0.35">
      <c r="A140" s="9" t="s">
        <v>9</v>
      </c>
      <c r="B140" s="10">
        <v>100352</v>
      </c>
      <c r="C140" s="10">
        <v>6945</v>
      </c>
      <c r="D140" s="10">
        <v>351080.625</v>
      </c>
      <c r="E140" s="10">
        <v>5200645</v>
      </c>
      <c r="F140" s="10">
        <v>80528.71875</v>
      </c>
      <c r="G140" s="10">
        <v>5178421</v>
      </c>
      <c r="H140" s="10">
        <v>32751.22265625</v>
      </c>
      <c r="I140" s="11">
        <v>5138663</v>
      </c>
    </row>
    <row r="141" spans="1:9" ht="14.25" customHeight="1" x14ac:dyDescent="0.35">
      <c r="A141" s="9" t="s">
        <v>9</v>
      </c>
      <c r="B141" s="10">
        <v>25088</v>
      </c>
      <c r="C141" s="10">
        <v>1800</v>
      </c>
      <c r="D141" s="10">
        <v>60418.9609375</v>
      </c>
      <c r="E141" s="10">
        <v>1346615</v>
      </c>
      <c r="F141" s="10">
        <v>14157.0380859375</v>
      </c>
      <c r="G141" s="10">
        <v>1335942</v>
      </c>
      <c r="H141" s="10">
        <v>5431.0791015625</v>
      </c>
      <c r="I141" s="11">
        <v>1317749</v>
      </c>
    </row>
    <row r="142" spans="1:9" ht="14.25" customHeight="1" x14ac:dyDescent="0.35">
      <c r="A142" s="9" t="s">
        <v>9</v>
      </c>
      <c r="B142" s="10">
        <v>25088</v>
      </c>
      <c r="C142" s="10">
        <v>1800</v>
      </c>
      <c r="D142" s="10">
        <v>36132.51953125</v>
      </c>
      <c r="E142" s="10">
        <v>643896</v>
      </c>
      <c r="F142" s="10">
        <v>8450.0625</v>
      </c>
      <c r="G142" s="10">
        <v>628346</v>
      </c>
      <c r="H142" s="10">
        <v>3226.165283203125</v>
      </c>
      <c r="I142" s="11">
        <v>591078</v>
      </c>
    </row>
    <row r="143" spans="1:9" ht="14.25" customHeight="1" x14ac:dyDescent="0.35">
      <c r="A143" s="9" t="s">
        <v>9</v>
      </c>
      <c r="B143" s="10">
        <v>6272</v>
      </c>
      <c r="C143" s="10">
        <v>325</v>
      </c>
      <c r="D143" s="10">
        <v>7484.5732421875</v>
      </c>
      <c r="E143" s="10">
        <v>123551</v>
      </c>
      <c r="F143" s="10">
        <v>1742.930419921875</v>
      </c>
      <c r="G143" s="10">
        <v>120505</v>
      </c>
      <c r="H143" s="10">
        <v>662.531005859375</v>
      </c>
      <c r="I143" s="11">
        <v>115452</v>
      </c>
    </row>
    <row r="144" spans="1:9" ht="14.25" customHeight="1" x14ac:dyDescent="0.35">
      <c r="A144" s="9" t="s">
        <v>9</v>
      </c>
      <c r="B144" s="10">
        <v>1568</v>
      </c>
      <c r="C144" s="10">
        <v>73</v>
      </c>
      <c r="D144" s="10">
        <v>3252.64404296875</v>
      </c>
      <c r="E144" s="10">
        <v>54651</v>
      </c>
      <c r="F144" s="10">
        <v>709.81103515625</v>
      </c>
      <c r="G144" s="10">
        <v>54325</v>
      </c>
      <c r="H144" s="10">
        <v>260.466064453125</v>
      </c>
      <c r="I144" s="11">
        <v>53716</v>
      </c>
    </row>
    <row r="145" spans="1:9" ht="14.25" customHeight="1" x14ac:dyDescent="0.35">
      <c r="A145" s="9" t="s">
        <v>9</v>
      </c>
      <c r="B145" s="10">
        <v>25088</v>
      </c>
      <c r="C145" s="10">
        <v>1800</v>
      </c>
      <c r="D145" s="10">
        <v>60418.9609375</v>
      </c>
      <c r="E145" s="10">
        <v>1346615</v>
      </c>
      <c r="F145" s="10">
        <v>14157.0380859375</v>
      </c>
      <c r="G145" s="10">
        <v>1335942</v>
      </c>
      <c r="H145" s="10">
        <v>5431.0791015625</v>
      </c>
      <c r="I145" s="11">
        <v>1317749</v>
      </c>
    </row>
    <row r="146" spans="1:9" ht="14.25" customHeight="1" x14ac:dyDescent="0.35">
      <c r="A146" s="9" t="s">
        <v>9</v>
      </c>
      <c r="B146" s="10">
        <v>26656</v>
      </c>
      <c r="C146" s="10">
        <v>1918</v>
      </c>
      <c r="D146" s="10">
        <v>35984.53515625</v>
      </c>
      <c r="E146" s="10">
        <v>700980</v>
      </c>
      <c r="F146" s="10">
        <v>9364.2900390625</v>
      </c>
      <c r="G146" s="10">
        <v>685967</v>
      </c>
      <c r="H146" s="10">
        <v>3510.07861328125</v>
      </c>
      <c r="I146" s="11">
        <v>644816</v>
      </c>
    </row>
    <row r="147" spans="1:9" ht="14.25" customHeight="1" x14ac:dyDescent="0.35">
      <c r="A147" s="9" t="s">
        <v>9</v>
      </c>
      <c r="B147" s="10">
        <v>6272</v>
      </c>
      <c r="C147" s="10">
        <v>325</v>
      </c>
      <c r="D147" s="10">
        <v>7508.53271484375</v>
      </c>
      <c r="E147" s="10">
        <v>123861</v>
      </c>
      <c r="F147" s="10">
        <v>1759.39208984375</v>
      </c>
      <c r="G147" s="10">
        <v>120733</v>
      </c>
      <c r="H147" s="10">
        <v>676.613525390625</v>
      </c>
      <c r="I147" s="11">
        <v>115308</v>
      </c>
    </row>
    <row r="148" spans="1:9" ht="14.25" customHeight="1" x14ac:dyDescent="0.35">
      <c r="A148" s="9" t="s">
        <v>9</v>
      </c>
      <c r="B148" s="10">
        <v>1568</v>
      </c>
      <c r="C148" s="10">
        <v>73</v>
      </c>
      <c r="D148" s="10">
        <v>2986.284423828125</v>
      </c>
      <c r="E148" s="10">
        <v>54680</v>
      </c>
      <c r="F148" s="10">
        <v>698.98779296875</v>
      </c>
      <c r="G148" s="10">
        <v>54378</v>
      </c>
      <c r="H148" s="10">
        <v>262.946044921875</v>
      </c>
      <c r="I148" s="11">
        <v>53783</v>
      </c>
    </row>
    <row r="149" spans="1:9" ht="14.25" customHeight="1" x14ac:dyDescent="0.35">
      <c r="A149" s="9" t="s">
        <v>9</v>
      </c>
      <c r="B149" s="10">
        <v>28224</v>
      </c>
      <c r="C149" s="10">
        <v>1999</v>
      </c>
      <c r="D149" s="10">
        <v>41230.859375</v>
      </c>
      <c r="E149" s="10">
        <v>729580</v>
      </c>
      <c r="F149" s="10">
        <v>9432.794921875</v>
      </c>
      <c r="G149" s="10">
        <v>712669</v>
      </c>
      <c r="H149" s="10">
        <v>3621.833251953125</v>
      </c>
      <c r="I149" s="11">
        <v>667707</v>
      </c>
    </row>
    <row r="150" spans="1:9" ht="14.25" customHeight="1" x14ac:dyDescent="0.35">
      <c r="A150" s="9" t="s">
        <v>9</v>
      </c>
      <c r="B150" s="10">
        <v>6272</v>
      </c>
      <c r="C150" s="10">
        <v>325</v>
      </c>
      <c r="D150" s="10">
        <v>7622.5107421875</v>
      </c>
      <c r="E150" s="10">
        <v>129310</v>
      </c>
      <c r="F150" s="10">
        <v>1861.200927734375</v>
      </c>
      <c r="G150" s="10">
        <v>126420</v>
      </c>
      <c r="H150" s="10">
        <v>702.93994140625</v>
      </c>
      <c r="I150" s="11">
        <v>121659</v>
      </c>
    </row>
    <row r="151" spans="1:9" ht="14.25" customHeight="1" x14ac:dyDescent="0.35">
      <c r="A151" s="9" t="s">
        <v>9</v>
      </c>
      <c r="B151" s="10">
        <v>1568</v>
      </c>
      <c r="C151" s="10">
        <v>73</v>
      </c>
      <c r="D151" s="10">
        <v>3128.185302734375</v>
      </c>
      <c r="E151" s="10">
        <v>54653</v>
      </c>
      <c r="F151" s="10">
        <v>748.837646484375</v>
      </c>
      <c r="G151" s="10">
        <v>54321</v>
      </c>
      <c r="H151" s="10">
        <v>275.547607421875</v>
      </c>
      <c r="I151" s="11">
        <v>53756</v>
      </c>
    </row>
    <row r="152" spans="1:9" ht="14.25" customHeight="1" x14ac:dyDescent="0.35">
      <c r="A152" s="9" t="s">
        <v>9</v>
      </c>
      <c r="B152" s="10">
        <v>29792</v>
      </c>
      <c r="C152" s="10">
        <v>2055</v>
      </c>
      <c r="D152" s="10">
        <v>40847.67578125</v>
      </c>
      <c r="E152" s="10">
        <v>762786</v>
      </c>
      <c r="F152" s="10">
        <v>9892.5498046875</v>
      </c>
      <c r="G152" s="10">
        <v>745224</v>
      </c>
      <c r="H152" s="10">
        <v>3782.13330078125</v>
      </c>
      <c r="I152" s="11">
        <v>699692</v>
      </c>
    </row>
    <row r="153" spans="1:9" ht="14.25" customHeight="1" x14ac:dyDescent="0.35">
      <c r="A153" s="9" t="s">
        <v>9</v>
      </c>
      <c r="B153" s="10">
        <v>6272</v>
      </c>
      <c r="C153" s="10">
        <v>325</v>
      </c>
      <c r="D153" s="10">
        <v>7402.1875</v>
      </c>
      <c r="E153" s="10">
        <v>129948</v>
      </c>
      <c r="F153" s="10">
        <v>1754.22705078125</v>
      </c>
      <c r="G153" s="10">
        <v>127205</v>
      </c>
      <c r="H153" s="10">
        <v>657.123291015625</v>
      </c>
      <c r="I153" s="11">
        <v>121774</v>
      </c>
    </row>
    <row r="154" spans="1:9" ht="14.25" customHeight="1" x14ac:dyDescent="0.35">
      <c r="A154" s="9" t="s">
        <v>9</v>
      </c>
      <c r="B154" s="10">
        <v>1568</v>
      </c>
      <c r="C154" s="10">
        <v>73</v>
      </c>
      <c r="D154" s="10">
        <v>3122.871826171875</v>
      </c>
      <c r="E154" s="10">
        <v>54660</v>
      </c>
      <c r="F154" s="10">
        <v>668.150634765625</v>
      </c>
      <c r="G154" s="10">
        <v>54314</v>
      </c>
      <c r="H154" s="10">
        <v>252.817138671875</v>
      </c>
      <c r="I154" s="11">
        <v>53706</v>
      </c>
    </row>
    <row r="155" spans="1:9" ht="14.25" customHeight="1" x14ac:dyDescent="0.35">
      <c r="A155" s="9" t="s">
        <v>9</v>
      </c>
      <c r="B155" s="10">
        <v>31360</v>
      </c>
      <c r="C155" s="10">
        <v>2119</v>
      </c>
      <c r="D155" s="10">
        <v>41819.05078125</v>
      </c>
      <c r="E155" s="10">
        <v>777331</v>
      </c>
      <c r="F155" s="10">
        <v>10392.90625</v>
      </c>
      <c r="G155" s="10">
        <v>759418</v>
      </c>
      <c r="H155" s="10">
        <v>3927.54248046875</v>
      </c>
      <c r="I155" s="11">
        <v>714859</v>
      </c>
    </row>
    <row r="156" spans="1:9" ht="14.25" customHeight="1" x14ac:dyDescent="0.35">
      <c r="A156" s="9" t="s">
        <v>9</v>
      </c>
      <c r="B156" s="10">
        <v>6272</v>
      </c>
      <c r="C156" s="10">
        <v>325</v>
      </c>
      <c r="D156" s="10">
        <v>7501.3291015625</v>
      </c>
      <c r="E156" s="10">
        <v>126860</v>
      </c>
      <c r="F156" s="10">
        <v>1786.82177734375</v>
      </c>
      <c r="G156" s="10">
        <v>123663</v>
      </c>
      <c r="H156" s="10">
        <v>672.065185546875</v>
      </c>
      <c r="I156" s="11">
        <v>118097</v>
      </c>
    </row>
    <row r="157" spans="1:9" ht="14.25" customHeight="1" x14ac:dyDescent="0.35">
      <c r="A157" s="9" t="s">
        <v>9</v>
      </c>
      <c r="B157" s="10">
        <v>1568</v>
      </c>
      <c r="C157" s="10">
        <v>73</v>
      </c>
      <c r="D157" s="10">
        <v>3318.926513671875</v>
      </c>
      <c r="E157" s="10">
        <v>54659</v>
      </c>
      <c r="F157" s="10">
        <v>755.463623046875</v>
      </c>
      <c r="G157" s="10">
        <v>54309</v>
      </c>
      <c r="H157" s="10">
        <v>274.17041015625</v>
      </c>
      <c r="I157" s="11">
        <v>53726</v>
      </c>
    </row>
    <row r="158" spans="1:9" ht="14.25" customHeight="1" x14ac:dyDescent="0.35">
      <c r="A158" s="9" t="s">
        <v>9</v>
      </c>
      <c r="B158" s="10">
        <v>32928</v>
      </c>
      <c r="C158" s="10">
        <v>2150</v>
      </c>
      <c r="D158" s="10">
        <v>44880.80078125</v>
      </c>
      <c r="E158" s="10">
        <v>774015</v>
      </c>
      <c r="F158" s="10">
        <v>10134.708984375</v>
      </c>
      <c r="G158" s="10">
        <v>754864</v>
      </c>
      <c r="H158" s="10">
        <v>3883.45556640625</v>
      </c>
      <c r="I158" s="11">
        <v>713632</v>
      </c>
    </row>
    <row r="159" spans="1:9" ht="14.25" customHeight="1" x14ac:dyDescent="0.35">
      <c r="A159" s="9" t="s">
        <v>9</v>
      </c>
      <c r="B159" s="10">
        <v>6272</v>
      </c>
      <c r="C159" s="10">
        <v>325</v>
      </c>
      <c r="D159" s="10">
        <v>7002.2744140625</v>
      </c>
      <c r="E159" s="10">
        <v>121704</v>
      </c>
      <c r="F159" s="10">
        <v>1531.644287109375</v>
      </c>
      <c r="G159" s="10">
        <v>118733</v>
      </c>
      <c r="H159" s="10">
        <v>595.45263671875</v>
      </c>
      <c r="I159" s="11">
        <v>113524</v>
      </c>
    </row>
    <row r="160" spans="1:9" ht="14.25" customHeight="1" x14ac:dyDescent="0.35">
      <c r="A160" s="9" t="s">
        <v>9</v>
      </c>
      <c r="B160" s="10">
        <v>1568</v>
      </c>
      <c r="C160" s="10">
        <v>73</v>
      </c>
      <c r="D160" s="10">
        <v>2945.971435546875</v>
      </c>
      <c r="E160" s="10">
        <v>54656</v>
      </c>
      <c r="F160" s="10">
        <v>637.917724609375</v>
      </c>
      <c r="G160" s="10">
        <v>54319</v>
      </c>
      <c r="H160" s="10">
        <v>240.29150390625</v>
      </c>
      <c r="I160" s="11">
        <v>53668</v>
      </c>
    </row>
    <row r="161" spans="1:9" ht="14.25" customHeight="1" x14ac:dyDescent="0.35">
      <c r="A161" s="9" t="s">
        <v>9</v>
      </c>
      <c r="B161" s="10">
        <v>34496</v>
      </c>
      <c r="C161" s="10">
        <v>2239</v>
      </c>
      <c r="D161" s="10">
        <v>44887.671875</v>
      </c>
      <c r="E161" s="10">
        <v>821917</v>
      </c>
      <c r="F161" s="10">
        <v>10874.1513671875</v>
      </c>
      <c r="G161" s="10">
        <v>802714</v>
      </c>
      <c r="H161" s="10">
        <v>4153.1201171875</v>
      </c>
      <c r="I161" s="11">
        <v>763318</v>
      </c>
    </row>
    <row r="162" spans="1:9" ht="14.25" customHeight="1" x14ac:dyDescent="0.35">
      <c r="A162" s="9" t="s">
        <v>9</v>
      </c>
      <c r="B162" s="10">
        <v>6272</v>
      </c>
      <c r="C162" s="10">
        <v>325</v>
      </c>
      <c r="D162" s="10">
        <v>7291.2255859375</v>
      </c>
      <c r="E162" s="10">
        <v>125195</v>
      </c>
      <c r="F162" s="10">
        <v>1733.35546875</v>
      </c>
      <c r="G162" s="10">
        <v>122304</v>
      </c>
      <c r="H162" s="10">
        <v>642.1748046875</v>
      </c>
      <c r="I162" s="11">
        <v>116369</v>
      </c>
    </row>
    <row r="163" spans="1:9" ht="14.25" customHeight="1" x14ac:dyDescent="0.35">
      <c r="A163" s="9" t="s">
        <v>9</v>
      </c>
      <c r="B163" s="10">
        <v>1568</v>
      </c>
      <c r="C163" s="10">
        <v>73</v>
      </c>
      <c r="D163" s="10">
        <v>2976.995361328125</v>
      </c>
      <c r="E163" s="10">
        <v>54644</v>
      </c>
      <c r="F163" s="10">
        <v>661.655517578125</v>
      </c>
      <c r="G163" s="10">
        <v>54333</v>
      </c>
      <c r="H163" s="10">
        <v>247.43994140625</v>
      </c>
      <c r="I163" s="11">
        <v>53650</v>
      </c>
    </row>
    <row r="164" spans="1:9" ht="14.25" customHeight="1" x14ac:dyDescent="0.35">
      <c r="A164" s="9" t="s">
        <v>9</v>
      </c>
      <c r="B164" s="10">
        <v>36064</v>
      </c>
      <c r="C164" s="10">
        <v>2357</v>
      </c>
      <c r="D164" s="10">
        <v>46469.2734375</v>
      </c>
      <c r="E164" s="10">
        <v>854474</v>
      </c>
      <c r="F164" s="10">
        <v>11505.2822265625</v>
      </c>
      <c r="G164" s="10">
        <v>835025</v>
      </c>
      <c r="H164" s="10">
        <v>4320.53466796875</v>
      </c>
      <c r="I164" s="11">
        <v>788447</v>
      </c>
    </row>
    <row r="165" spans="1:9" ht="14.25" customHeight="1" x14ac:dyDescent="0.35">
      <c r="A165" s="9" t="s">
        <v>9</v>
      </c>
      <c r="B165" s="10">
        <v>6272</v>
      </c>
      <c r="C165" s="10">
        <v>325</v>
      </c>
      <c r="D165" s="10">
        <v>7356.5263671875</v>
      </c>
      <c r="E165" s="10">
        <v>127067</v>
      </c>
      <c r="F165" s="10">
        <v>1715.89697265625</v>
      </c>
      <c r="G165" s="10">
        <v>123986</v>
      </c>
      <c r="H165" s="10">
        <v>646.648193359375</v>
      </c>
      <c r="I165" s="11">
        <v>118936</v>
      </c>
    </row>
    <row r="166" spans="1:9" ht="14.25" customHeight="1" x14ac:dyDescent="0.35">
      <c r="A166" s="9" t="s">
        <v>9</v>
      </c>
      <c r="B166" s="10">
        <v>1568</v>
      </c>
      <c r="C166" s="10">
        <v>73</v>
      </c>
      <c r="D166" s="10">
        <v>3185.96875</v>
      </c>
      <c r="E166" s="10">
        <v>54649</v>
      </c>
      <c r="F166" s="10">
        <v>689.333251953125</v>
      </c>
      <c r="G166" s="10">
        <v>54322</v>
      </c>
      <c r="H166" s="10">
        <v>259.927978515625</v>
      </c>
      <c r="I166" s="11">
        <v>53714</v>
      </c>
    </row>
    <row r="167" spans="1:9" ht="14.25" customHeight="1" x14ac:dyDescent="0.35">
      <c r="A167" s="9" t="s">
        <v>9</v>
      </c>
      <c r="B167" s="10">
        <v>37632</v>
      </c>
      <c r="C167" s="10">
        <v>2397</v>
      </c>
      <c r="D167" s="10">
        <v>50300.2265625</v>
      </c>
      <c r="E167" s="10">
        <v>864509</v>
      </c>
      <c r="F167" s="10">
        <v>11319.998046875</v>
      </c>
      <c r="G167" s="10">
        <v>843088</v>
      </c>
      <c r="H167" s="10">
        <v>4353.25</v>
      </c>
      <c r="I167" s="11">
        <v>797912</v>
      </c>
    </row>
    <row r="168" spans="1:9" ht="14.25" customHeight="1" x14ac:dyDescent="0.35">
      <c r="A168" s="9" t="s">
        <v>9</v>
      </c>
      <c r="B168" s="10">
        <v>6272</v>
      </c>
      <c r="C168" s="10">
        <v>325</v>
      </c>
      <c r="D168" s="10">
        <v>6996.896484375</v>
      </c>
      <c r="E168" s="10">
        <v>125523</v>
      </c>
      <c r="F168" s="10">
        <v>1592.556396484375</v>
      </c>
      <c r="G168" s="10">
        <v>122717</v>
      </c>
      <c r="H168" s="10">
        <v>609.918212890625</v>
      </c>
      <c r="I168" s="11">
        <v>116999</v>
      </c>
    </row>
    <row r="169" spans="1:9" ht="14.25" customHeight="1" x14ac:dyDescent="0.35">
      <c r="A169" s="9" t="s">
        <v>9</v>
      </c>
      <c r="B169" s="10">
        <v>1568</v>
      </c>
      <c r="C169" s="10">
        <v>73</v>
      </c>
      <c r="D169" s="10">
        <v>3051.129638671875</v>
      </c>
      <c r="E169" s="10">
        <v>54648</v>
      </c>
      <c r="F169" s="10">
        <v>727.34033203125</v>
      </c>
      <c r="G169" s="10">
        <v>54313</v>
      </c>
      <c r="H169" s="10">
        <v>262.801513671875</v>
      </c>
      <c r="I169" s="11">
        <v>53691</v>
      </c>
    </row>
    <row r="170" spans="1:9" ht="14.25" customHeight="1" x14ac:dyDescent="0.35">
      <c r="A170" s="9" t="s">
        <v>9</v>
      </c>
      <c r="B170" s="10">
        <v>39200</v>
      </c>
      <c r="C170" s="10">
        <v>2465</v>
      </c>
      <c r="D170" s="10">
        <v>53144.32421875</v>
      </c>
      <c r="E170" s="10">
        <v>900826</v>
      </c>
      <c r="F170" s="10">
        <v>11819.064453125</v>
      </c>
      <c r="G170" s="10">
        <v>878439</v>
      </c>
      <c r="H170" s="10">
        <v>4493.66357421875</v>
      </c>
      <c r="I170" s="11">
        <v>830100</v>
      </c>
    </row>
    <row r="171" spans="1:9" ht="14.25" customHeight="1" x14ac:dyDescent="0.35">
      <c r="A171" s="9" t="s">
        <v>9</v>
      </c>
      <c r="B171" s="10">
        <v>6272</v>
      </c>
      <c r="C171" s="10">
        <v>325</v>
      </c>
      <c r="D171" s="10">
        <v>6969.634765625</v>
      </c>
      <c r="E171" s="10">
        <v>124185</v>
      </c>
      <c r="F171" s="10">
        <v>1742.62744140625</v>
      </c>
      <c r="G171" s="10">
        <v>121444</v>
      </c>
      <c r="H171" s="10">
        <v>637.27197265625</v>
      </c>
      <c r="I171" s="11">
        <v>115798</v>
      </c>
    </row>
    <row r="172" spans="1:9" ht="14.25" customHeight="1" x14ac:dyDescent="0.35">
      <c r="A172" s="9" t="s">
        <v>9</v>
      </c>
      <c r="B172" s="10">
        <v>1568</v>
      </c>
      <c r="C172" s="10">
        <v>73</v>
      </c>
      <c r="D172" s="10">
        <v>3040.869873046875</v>
      </c>
      <c r="E172" s="10">
        <v>54604</v>
      </c>
      <c r="F172" s="10">
        <v>728.823974609375</v>
      </c>
      <c r="G172" s="10">
        <v>54273</v>
      </c>
      <c r="H172" s="10">
        <v>266.300537109375</v>
      </c>
      <c r="I172" s="11">
        <v>53649</v>
      </c>
    </row>
    <row r="173" spans="1:9" ht="14.25" customHeight="1" x14ac:dyDescent="0.35">
      <c r="A173" s="9" t="s">
        <v>9</v>
      </c>
      <c r="B173" s="10">
        <v>40768</v>
      </c>
      <c r="C173" s="10">
        <v>2532</v>
      </c>
      <c r="D173" s="10">
        <v>51349.34375</v>
      </c>
      <c r="E173" s="10">
        <v>922412</v>
      </c>
      <c r="F173" s="10">
        <v>12418.6181640625</v>
      </c>
      <c r="G173" s="10">
        <v>900524</v>
      </c>
      <c r="H173" s="10">
        <v>4671.861328125</v>
      </c>
      <c r="I173" s="11">
        <v>855040</v>
      </c>
    </row>
    <row r="174" spans="1:9" ht="14.25" customHeight="1" x14ac:dyDescent="0.35">
      <c r="A174" s="9" t="s">
        <v>9</v>
      </c>
      <c r="B174" s="10">
        <v>6272</v>
      </c>
      <c r="C174" s="10">
        <v>325</v>
      </c>
      <c r="D174" s="10">
        <v>6732.25341796875</v>
      </c>
      <c r="E174" s="10">
        <v>121210</v>
      </c>
      <c r="F174" s="10">
        <v>1563.1923828125</v>
      </c>
      <c r="G174" s="10">
        <v>118565</v>
      </c>
      <c r="H174" s="10">
        <v>587.04638671875</v>
      </c>
      <c r="I174" s="11">
        <v>112577</v>
      </c>
    </row>
    <row r="175" spans="1:9" ht="14.25" customHeight="1" x14ac:dyDescent="0.35">
      <c r="A175" s="9" t="s">
        <v>9</v>
      </c>
      <c r="B175" s="10">
        <v>1568</v>
      </c>
      <c r="C175" s="10">
        <v>73</v>
      </c>
      <c r="D175" s="10">
        <v>3003.474609375</v>
      </c>
      <c r="E175" s="10">
        <v>54642</v>
      </c>
      <c r="F175" s="10">
        <v>676.524658203125</v>
      </c>
      <c r="G175" s="10">
        <v>54312</v>
      </c>
      <c r="H175" s="10">
        <v>248.4267578125</v>
      </c>
      <c r="I175" s="11">
        <v>53693</v>
      </c>
    </row>
    <row r="176" spans="1:9" ht="14.25" customHeight="1" x14ac:dyDescent="0.35">
      <c r="A176" s="9" t="s">
        <v>9</v>
      </c>
      <c r="B176" s="10">
        <v>42336</v>
      </c>
      <c r="C176" s="10">
        <v>2618</v>
      </c>
      <c r="D176" s="10">
        <v>50614.203125</v>
      </c>
      <c r="E176" s="10">
        <v>951916</v>
      </c>
      <c r="F176" s="10">
        <v>12470.287109375</v>
      </c>
      <c r="G176" s="10">
        <v>930594</v>
      </c>
      <c r="H176" s="10">
        <v>4732.54296875</v>
      </c>
      <c r="I176" s="11">
        <v>878563</v>
      </c>
    </row>
    <row r="177" spans="1:9" ht="14.25" customHeight="1" x14ac:dyDescent="0.35">
      <c r="A177" s="9" t="s">
        <v>9</v>
      </c>
      <c r="B177" s="10">
        <v>6272</v>
      </c>
      <c r="C177" s="10">
        <v>325</v>
      </c>
      <c r="D177" s="10">
        <v>7096.9287109375</v>
      </c>
      <c r="E177" s="10">
        <v>126776</v>
      </c>
      <c r="F177" s="10">
        <v>1641.882080078125</v>
      </c>
      <c r="G177" s="10">
        <v>124054</v>
      </c>
      <c r="H177" s="10">
        <v>620.06689453125</v>
      </c>
      <c r="I177" s="11">
        <v>118424</v>
      </c>
    </row>
    <row r="178" spans="1:9" ht="14.25" customHeight="1" x14ac:dyDescent="0.35">
      <c r="A178" s="9" t="s">
        <v>9</v>
      </c>
      <c r="B178" s="10">
        <v>1568</v>
      </c>
      <c r="C178" s="10">
        <v>73</v>
      </c>
      <c r="D178" s="10">
        <v>3265.4404296875</v>
      </c>
      <c r="E178" s="10">
        <v>54639</v>
      </c>
      <c r="F178" s="10">
        <v>728.993408203125</v>
      </c>
      <c r="G178" s="10">
        <v>54353</v>
      </c>
      <c r="H178" s="10">
        <v>264.36279296875</v>
      </c>
      <c r="I178" s="11">
        <v>53703</v>
      </c>
    </row>
    <row r="179" spans="1:9" ht="14.25" customHeight="1" x14ac:dyDescent="0.35">
      <c r="A179" s="9" t="s">
        <v>9</v>
      </c>
      <c r="B179" s="10">
        <v>43904</v>
      </c>
      <c r="C179" s="10">
        <v>2650</v>
      </c>
      <c r="D179" s="10">
        <v>51143.46875</v>
      </c>
      <c r="E179" s="10">
        <v>960839</v>
      </c>
      <c r="F179" s="10">
        <v>12602.6298828125</v>
      </c>
      <c r="G179" s="10">
        <v>939143</v>
      </c>
      <c r="H179" s="10">
        <v>4762.8154296875</v>
      </c>
      <c r="I179" s="11">
        <v>889594</v>
      </c>
    </row>
    <row r="180" spans="1:9" ht="14.25" customHeight="1" x14ac:dyDescent="0.35">
      <c r="A180" s="9" t="s">
        <v>9</v>
      </c>
      <c r="B180" s="10">
        <v>6272</v>
      </c>
      <c r="C180" s="10">
        <v>325</v>
      </c>
      <c r="D180" s="10">
        <v>6771.62548828125</v>
      </c>
      <c r="E180" s="10">
        <v>119408</v>
      </c>
      <c r="F180" s="10">
        <v>1557.05322265625</v>
      </c>
      <c r="G180" s="10">
        <v>116669</v>
      </c>
      <c r="H180" s="10">
        <v>583.278564453125</v>
      </c>
      <c r="I180" s="11">
        <v>111542</v>
      </c>
    </row>
    <row r="181" spans="1:9" ht="14.25" customHeight="1" x14ac:dyDescent="0.35">
      <c r="A181" s="9" t="s">
        <v>9</v>
      </c>
      <c r="B181" s="10">
        <v>1568</v>
      </c>
      <c r="C181" s="10">
        <v>73</v>
      </c>
      <c r="D181" s="10">
        <v>2891.707763671875</v>
      </c>
      <c r="E181" s="10">
        <v>54652</v>
      </c>
      <c r="F181" s="10">
        <v>656.3876953125</v>
      </c>
      <c r="G181" s="10">
        <v>54306</v>
      </c>
      <c r="H181" s="10">
        <v>240.920166015625</v>
      </c>
      <c r="I181" s="11">
        <v>53598</v>
      </c>
    </row>
    <row r="182" spans="1:9" ht="14.25" customHeight="1" x14ac:dyDescent="0.35">
      <c r="A182" s="9" t="s">
        <v>9</v>
      </c>
      <c r="B182" s="10">
        <v>45472</v>
      </c>
      <c r="C182" s="10">
        <v>2821</v>
      </c>
      <c r="D182" s="10">
        <v>55829.84375</v>
      </c>
      <c r="E182" s="10">
        <v>1030026</v>
      </c>
      <c r="F182" s="10">
        <v>13493.75</v>
      </c>
      <c r="G182" s="10">
        <v>1006851</v>
      </c>
      <c r="H182" s="10">
        <v>5098.52880859375</v>
      </c>
      <c r="I182" s="11">
        <v>958235</v>
      </c>
    </row>
    <row r="183" spans="1:9" ht="14.25" customHeight="1" x14ac:dyDescent="0.35">
      <c r="A183" s="9" t="s">
        <v>9</v>
      </c>
      <c r="B183" s="10">
        <v>6272</v>
      </c>
      <c r="C183" s="10">
        <v>325</v>
      </c>
      <c r="D183" s="10">
        <v>6719.57763671875</v>
      </c>
      <c r="E183" s="10">
        <v>126521</v>
      </c>
      <c r="F183" s="10">
        <v>1578.98095703125</v>
      </c>
      <c r="G183" s="10">
        <v>124090</v>
      </c>
      <c r="H183" s="10">
        <v>591.18017578125</v>
      </c>
      <c r="I183" s="11">
        <v>118353</v>
      </c>
    </row>
    <row r="184" spans="1:9" ht="14.25" customHeight="1" x14ac:dyDescent="0.35">
      <c r="A184" s="9" t="s">
        <v>9</v>
      </c>
      <c r="B184" s="10">
        <v>1568</v>
      </c>
      <c r="C184" s="10">
        <v>73</v>
      </c>
      <c r="D184" s="10">
        <v>2973.5380859375</v>
      </c>
      <c r="E184" s="10">
        <v>54639</v>
      </c>
      <c r="F184" s="10">
        <v>667.746337890625</v>
      </c>
      <c r="G184" s="10">
        <v>54294</v>
      </c>
      <c r="H184" s="10">
        <v>246.8134765625</v>
      </c>
      <c r="I184" s="11">
        <v>53641</v>
      </c>
    </row>
    <row r="185" spans="1:9" ht="14.25" customHeight="1" x14ac:dyDescent="0.35">
      <c r="A185" s="9" t="s">
        <v>9</v>
      </c>
      <c r="B185" s="10">
        <v>47040</v>
      </c>
      <c r="C185" s="10">
        <v>3064</v>
      </c>
      <c r="D185" s="10">
        <v>56580.06640625</v>
      </c>
      <c r="E185" s="10">
        <v>1131154</v>
      </c>
      <c r="F185" s="10">
        <v>14599.5126953125</v>
      </c>
      <c r="G185" s="10">
        <v>1107491</v>
      </c>
      <c r="H185" s="10">
        <v>5516.765625</v>
      </c>
      <c r="I185" s="11">
        <v>1051918</v>
      </c>
    </row>
    <row r="186" spans="1:9" ht="14.25" customHeight="1" x14ac:dyDescent="0.35">
      <c r="A186" s="9" t="s">
        <v>9</v>
      </c>
      <c r="B186" s="10">
        <v>6272</v>
      </c>
      <c r="C186" s="10">
        <v>325</v>
      </c>
      <c r="D186" s="10">
        <v>6438.7138671875</v>
      </c>
      <c r="E186" s="10">
        <v>120106</v>
      </c>
      <c r="F186" s="10">
        <v>1399.595703125</v>
      </c>
      <c r="G186" s="10">
        <v>117636</v>
      </c>
      <c r="H186" s="10">
        <v>539.5498046875</v>
      </c>
      <c r="I186" s="11">
        <v>111721</v>
      </c>
    </row>
    <row r="187" spans="1:9" ht="14.25" customHeight="1" x14ac:dyDescent="0.35">
      <c r="A187" s="9" t="s">
        <v>9</v>
      </c>
      <c r="B187" s="10">
        <v>1568</v>
      </c>
      <c r="C187" s="10">
        <v>73</v>
      </c>
      <c r="D187" s="10">
        <v>2984.825439453125</v>
      </c>
      <c r="E187" s="10">
        <v>54634</v>
      </c>
      <c r="F187" s="10">
        <v>666.06494140625</v>
      </c>
      <c r="G187" s="10">
        <v>54299</v>
      </c>
      <c r="H187" s="10">
        <v>242.221435546875</v>
      </c>
      <c r="I187" s="11">
        <v>53629</v>
      </c>
    </row>
    <row r="188" spans="1:9" ht="14.25" customHeight="1" x14ac:dyDescent="0.35">
      <c r="A188" s="9" t="s">
        <v>9</v>
      </c>
      <c r="B188" s="10">
        <v>48608</v>
      </c>
      <c r="C188" s="10">
        <v>3178</v>
      </c>
      <c r="D188" s="10">
        <v>57902.6484375</v>
      </c>
      <c r="E188" s="10">
        <v>1179219</v>
      </c>
      <c r="F188" s="10">
        <v>15436.03515625</v>
      </c>
      <c r="G188" s="10">
        <v>1154966</v>
      </c>
      <c r="H188" s="10">
        <v>5728.5966796875</v>
      </c>
      <c r="I188" s="11">
        <v>1090844</v>
      </c>
    </row>
    <row r="189" spans="1:9" ht="14.25" customHeight="1" x14ac:dyDescent="0.35">
      <c r="A189" s="9" t="s">
        <v>9</v>
      </c>
      <c r="B189" s="10">
        <v>6272</v>
      </c>
      <c r="C189" s="10">
        <v>325</v>
      </c>
      <c r="D189" s="10">
        <v>5837.56298828125</v>
      </c>
      <c r="E189" s="10">
        <v>116667</v>
      </c>
      <c r="F189" s="10">
        <v>1274.440673828125</v>
      </c>
      <c r="G189" s="10">
        <v>113991</v>
      </c>
      <c r="H189" s="10">
        <v>494.2099609375</v>
      </c>
      <c r="I189" s="11">
        <v>108468</v>
      </c>
    </row>
    <row r="190" spans="1:9" ht="14.25" customHeight="1" x14ac:dyDescent="0.35">
      <c r="A190" s="9" t="s">
        <v>9</v>
      </c>
      <c r="B190" s="10">
        <v>1568</v>
      </c>
      <c r="C190" s="10">
        <v>73</v>
      </c>
      <c r="D190" s="10">
        <v>2865.447021484375</v>
      </c>
      <c r="E190" s="10">
        <v>54647</v>
      </c>
      <c r="F190" s="10">
        <v>626.9072265625</v>
      </c>
      <c r="G190" s="10">
        <v>54295</v>
      </c>
      <c r="H190" s="10">
        <v>227.77392578125</v>
      </c>
      <c r="I190" s="11">
        <v>53614</v>
      </c>
    </row>
    <row r="191" spans="1:9" ht="14.25" customHeight="1" x14ac:dyDescent="0.35">
      <c r="A191" s="9" t="s">
        <v>9</v>
      </c>
      <c r="B191" s="10">
        <v>50176</v>
      </c>
      <c r="C191" s="10">
        <v>3227</v>
      </c>
      <c r="D191" s="10">
        <v>67314.34375</v>
      </c>
      <c r="E191" s="10">
        <v>1184906</v>
      </c>
      <c r="F191" s="10">
        <v>15497.66015625</v>
      </c>
      <c r="G191" s="10">
        <v>1157178</v>
      </c>
      <c r="H191" s="10">
        <v>5795.16796875</v>
      </c>
      <c r="I191" s="11">
        <v>1095894</v>
      </c>
    </row>
    <row r="192" spans="1:9" ht="14.25" customHeight="1" x14ac:dyDescent="0.35">
      <c r="A192" s="9" t="s">
        <v>9</v>
      </c>
      <c r="B192" s="10">
        <v>1024</v>
      </c>
      <c r="C192" s="10">
        <v>27</v>
      </c>
      <c r="D192" s="10">
        <v>277.8544921875</v>
      </c>
      <c r="E192" s="10">
        <v>19514</v>
      </c>
      <c r="F192" s="10">
        <v>132.796630859375</v>
      </c>
      <c r="G192" s="10">
        <v>18876</v>
      </c>
      <c r="H192" s="10">
        <v>54.22509765625</v>
      </c>
      <c r="I192" s="11">
        <v>16812</v>
      </c>
    </row>
    <row r="193" spans="1:9" ht="14.25" customHeight="1" x14ac:dyDescent="0.35">
      <c r="A193" s="12" t="s">
        <v>9</v>
      </c>
      <c r="B193" s="13">
        <v>8</v>
      </c>
      <c r="C193" s="13">
        <v>3</v>
      </c>
      <c r="D193" s="13">
        <v>7.2060546875</v>
      </c>
      <c r="E193" s="13">
        <v>475</v>
      </c>
      <c r="F193" s="13">
        <v>2.3291015625</v>
      </c>
      <c r="G193" s="13">
        <v>365</v>
      </c>
      <c r="H193" s="13">
        <v>0.674560546875</v>
      </c>
      <c r="I193" s="14">
        <v>284</v>
      </c>
    </row>
    <row r="194" spans="1:9" ht="14.25" customHeight="1" x14ac:dyDescent="0.35">
      <c r="A194" s="2" t="s">
        <v>10</v>
      </c>
      <c r="B194" s="2">
        <f t="shared" ref="B194:C194" si="0">SUBTOTAL(9,B2:B193)*750</f>
        <v>13731750000</v>
      </c>
      <c r="C194" s="2">
        <f t="shared" si="0"/>
        <v>936572250</v>
      </c>
      <c r="D194" s="2">
        <f t="shared" ref="D194:I194" si="1">SUBTOTAL(9,D2:D193)</f>
        <v>27968648.641113281</v>
      </c>
      <c r="E194" s="2">
        <f t="shared" si="1"/>
        <v>510639811</v>
      </c>
      <c r="F194" s="2">
        <f t="shared" si="1"/>
        <v>7484622.0681152344</v>
      </c>
      <c r="G194" s="2">
        <f t="shared" si="1"/>
        <v>502448711</v>
      </c>
      <c r="H194" s="2">
        <f t="shared" si="1"/>
        <v>3304892.7963867188</v>
      </c>
      <c r="I194" s="2">
        <f t="shared" si="1"/>
        <v>475797257</v>
      </c>
    </row>
    <row r="195" spans="1:9" ht="14.25" customHeight="1" x14ac:dyDescent="0.35">
      <c r="D195" s="2">
        <f>+(D194*100)/B194</f>
        <v>0.20367869092514268</v>
      </c>
      <c r="E195" s="2">
        <f>+E194/B194</f>
        <v>3.7186797822564496E-2</v>
      </c>
      <c r="F195" s="2">
        <f>+(F194*100)/B194</f>
        <v>5.4505959314109523E-2</v>
      </c>
      <c r="G195" s="2">
        <f>+G194/B194</f>
        <v>3.6590289730005277E-2</v>
      </c>
      <c r="H195" s="2">
        <f>+H194/B194</f>
        <v>2.4067528147444562E-4</v>
      </c>
      <c r="I195" s="2">
        <f>+I194/B194</f>
        <v>3.4649426111020079E-2</v>
      </c>
    </row>
    <row r="196" spans="1:9" ht="14.25" customHeight="1" x14ac:dyDescent="0.35">
      <c r="E196" s="2">
        <f>+E194/C194</f>
        <v>0.54522201677446669</v>
      </c>
      <c r="G196" s="2">
        <f>+G194/C194</f>
        <v>0.53647618856954171</v>
      </c>
      <c r="I196" s="2">
        <f>+I194/C194</f>
        <v>0.50801981053784162</v>
      </c>
    </row>
    <row r="197" spans="1:9" ht="14.25" customHeight="1" x14ac:dyDescent="0.35"/>
    <row r="198" spans="1:9" ht="14.25" customHeight="1" x14ac:dyDescent="0.35">
      <c r="D198" s="15">
        <f>+D194/E194</f>
        <v>5.4771774622001182E-2</v>
      </c>
      <c r="E198" s="15"/>
      <c r="F198" s="15">
        <f>+F194/G194</f>
        <v>1.489629071436753E-2</v>
      </c>
      <c r="G198" s="15"/>
      <c r="H198" s="15">
        <f>+H194/I194</f>
        <v>6.9460106122190583E-3</v>
      </c>
    </row>
    <row r="199" spans="1:9" ht="14.25" customHeight="1" x14ac:dyDescent="0.35"/>
    <row r="200" spans="1:9" ht="14.25" customHeight="1" x14ac:dyDescent="0.35">
      <c r="D200" s="5"/>
      <c r="E200" s="5"/>
      <c r="F200" s="25">
        <f>F198/D198</f>
        <v>0.27197020394485927</v>
      </c>
      <c r="G200" s="25"/>
      <c r="H200" s="25">
        <f>H198/D198</f>
        <v>0.12681733721713168</v>
      </c>
    </row>
    <row r="201" spans="1:9" ht="14.25" customHeight="1" x14ac:dyDescent="0.35"/>
    <row r="202" spans="1:9" ht="14.25" customHeight="1" x14ac:dyDescent="0.35"/>
    <row r="203" spans="1:9" ht="14.25" customHeight="1" x14ac:dyDescent="0.35"/>
    <row r="204" spans="1:9" ht="14.25" customHeight="1" x14ac:dyDescent="0.35"/>
    <row r="205" spans="1:9" ht="14.25" customHeight="1" x14ac:dyDescent="0.35"/>
    <row r="206" spans="1:9" ht="14.25" customHeight="1" x14ac:dyDescent="0.35"/>
    <row r="207" spans="1:9" ht="14.25" customHeight="1" x14ac:dyDescent="0.35"/>
    <row r="208" spans="1:9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autoFilter ref="A1:I194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>
      <pane xSplit="1" ySplit="1" topLeftCell="B161" activePane="bottomRight" state="frozen"/>
      <selection pane="topRight" activeCell="B1" sqref="B1"/>
      <selection pane="bottomLeft" activeCell="A2" sqref="A2"/>
      <selection pane="bottomRight" activeCell="P163" sqref="P163"/>
    </sheetView>
  </sheetViews>
  <sheetFormatPr baseColWidth="10" defaultColWidth="14.453125" defaultRowHeight="15" customHeight="1" x14ac:dyDescent="0.35"/>
  <cols>
    <col min="1" max="1" width="8.7265625" customWidth="1"/>
    <col min="2" max="2" width="10.81640625" customWidth="1"/>
    <col min="3" max="3" width="10.453125" customWidth="1"/>
    <col min="4" max="4" width="11.81640625" customWidth="1"/>
    <col min="5" max="5" width="8.81640625" customWidth="1"/>
    <col min="6" max="6" width="11.81640625" customWidth="1"/>
    <col min="7" max="7" width="8.81640625" customWidth="1"/>
    <col min="8" max="8" width="11.81640625" customWidth="1"/>
    <col min="9" max="9" width="9.26953125" customWidth="1"/>
    <col min="10" max="26" width="8.7265625" customWidth="1"/>
  </cols>
  <sheetData>
    <row r="1" spans="1:9" ht="14.25" customHeight="1" x14ac:dyDescent="0.35">
      <c r="A1" s="1" t="s">
        <v>0</v>
      </c>
      <c r="B1" s="1" t="s">
        <v>1</v>
      </c>
      <c r="C1" s="1" t="s">
        <v>11</v>
      </c>
      <c r="D1" s="1" t="s">
        <v>3</v>
      </c>
      <c r="E1" s="1" t="s">
        <v>4</v>
      </c>
      <c r="F1" s="1" t="s">
        <v>12</v>
      </c>
      <c r="G1" s="1" t="s">
        <v>6</v>
      </c>
      <c r="H1" s="1" t="s">
        <v>7</v>
      </c>
      <c r="I1" s="1" t="s">
        <v>8</v>
      </c>
    </row>
    <row r="2" spans="1:9" ht="14.25" customHeight="1" x14ac:dyDescent="0.35">
      <c r="A2" s="2" t="s">
        <v>9</v>
      </c>
      <c r="B2" s="2">
        <v>175232</v>
      </c>
      <c r="C2" s="2">
        <v>12362</v>
      </c>
      <c r="D2" s="2">
        <v>26510.890625</v>
      </c>
      <c r="E2" s="2">
        <v>106678</v>
      </c>
      <c r="F2" s="2">
        <v>26510.890625</v>
      </c>
      <c r="G2" s="2">
        <v>106678</v>
      </c>
      <c r="H2" s="2">
        <v>6666.5703125</v>
      </c>
      <c r="I2" s="2">
        <v>48043</v>
      </c>
    </row>
    <row r="3" spans="1:9" ht="14.25" customHeight="1" x14ac:dyDescent="0.35">
      <c r="A3" s="2" t="s">
        <v>9</v>
      </c>
      <c r="B3" s="2">
        <v>165888</v>
      </c>
      <c r="C3" s="2">
        <v>11833</v>
      </c>
      <c r="D3" s="2">
        <v>237973.5625</v>
      </c>
      <c r="E3" s="2">
        <v>1455872</v>
      </c>
      <c r="F3" s="2">
        <v>190594.75</v>
      </c>
      <c r="G3" s="2">
        <v>1451590</v>
      </c>
      <c r="H3" s="2">
        <v>63310.84375</v>
      </c>
      <c r="I3" s="2">
        <v>1172298</v>
      </c>
    </row>
    <row r="4" spans="1:9" ht="14.25" customHeight="1" x14ac:dyDescent="0.35">
      <c r="A4" s="2" t="s">
        <v>9</v>
      </c>
      <c r="B4" s="2">
        <v>165888</v>
      </c>
      <c r="C4" s="2">
        <v>11833</v>
      </c>
      <c r="D4" s="2">
        <v>260955.21875</v>
      </c>
      <c r="E4" s="2">
        <v>1507995</v>
      </c>
      <c r="F4" s="2">
        <v>213556.46875</v>
      </c>
      <c r="G4" s="2">
        <v>1503825</v>
      </c>
      <c r="H4" s="2">
        <v>68778.1640625</v>
      </c>
      <c r="I4" s="2">
        <v>1181187</v>
      </c>
    </row>
    <row r="5" spans="1:9" ht="14.25" customHeight="1" x14ac:dyDescent="0.35">
      <c r="A5" s="2" t="s">
        <v>9</v>
      </c>
      <c r="B5" s="2">
        <v>313600</v>
      </c>
      <c r="C5" s="2">
        <v>21780</v>
      </c>
      <c r="D5" s="2">
        <v>778192.375</v>
      </c>
      <c r="E5" s="2">
        <v>2892949</v>
      </c>
      <c r="F5" s="2">
        <v>598072.6875</v>
      </c>
      <c r="G5" s="2">
        <v>2871333</v>
      </c>
      <c r="H5" s="2">
        <v>205237.53125</v>
      </c>
      <c r="I5" s="2">
        <v>2491656</v>
      </c>
    </row>
    <row r="6" spans="1:9" ht="14.25" customHeight="1" x14ac:dyDescent="0.35">
      <c r="A6" s="2" t="s">
        <v>9</v>
      </c>
      <c r="B6" s="2">
        <v>110976</v>
      </c>
      <c r="C6" s="2">
        <v>7791</v>
      </c>
      <c r="D6" s="2">
        <v>448563.6875</v>
      </c>
      <c r="E6" s="2">
        <v>1103643</v>
      </c>
      <c r="F6" s="2">
        <v>282987.375</v>
      </c>
      <c r="G6" s="2">
        <v>1081755</v>
      </c>
      <c r="H6" s="2">
        <v>100208.1796875</v>
      </c>
      <c r="I6" s="2">
        <v>949170</v>
      </c>
    </row>
    <row r="7" spans="1:9" ht="14.25" customHeight="1" x14ac:dyDescent="0.35">
      <c r="A7" s="2" t="s">
        <v>9</v>
      </c>
      <c r="B7" s="2">
        <v>73984</v>
      </c>
      <c r="C7" s="2">
        <v>5162</v>
      </c>
      <c r="D7" s="2">
        <v>398055.8125</v>
      </c>
      <c r="E7" s="2">
        <v>1100779</v>
      </c>
      <c r="F7" s="2">
        <v>262463.59375</v>
      </c>
      <c r="G7" s="2">
        <v>1093877</v>
      </c>
      <c r="H7" s="2">
        <v>84192.109375</v>
      </c>
      <c r="I7" s="2">
        <v>935761</v>
      </c>
    </row>
    <row r="8" spans="1:9" ht="14.25" customHeight="1" x14ac:dyDescent="0.35">
      <c r="A8" s="2" t="s">
        <v>9</v>
      </c>
      <c r="B8" s="2">
        <v>73984</v>
      </c>
      <c r="C8" s="2">
        <v>5162</v>
      </c>
      <c r="D8" s="2">
        <v>380375.28125</v>
      </c>
      <c r="E8" s="2">
        <v>750659</v>
      </c>
      <c r="F8" s="2">
        <v>217137.25</v>
      </c>
      <c r="G8" s="2">
        <v>732784</v>
      </c>
      <c r="H8" s="2">
        <v>74946.96875</v>
      </c>
      <c r="I8" s="2">
        <v>633910</v>
      </c>
    </row>
    <row r="9" spans="1:9" ht="14.25" customHeight="1" x14ac:dyDescent="0.35">
      <c r="A9" s="2" t="s">
        <v>9</v>
      </c>
      <c r="B9" s="2">
        <v>73984</v>
      </c>
      <c r="C9" s="2">
        <v>5162</v>
      </c>
      <c r="D9" s="2">
        <v>460000.65625</v>
      </c>
      <c r="E9" s="2">
        <v>787848</v>
      </c>
      <c r="F9" s="2">
        <v>252683.53125</v>
      </c>
      <c r="G9" s="2">
        <v>759736</v>
      </c>
      <c r="H9" s="2">
        <v>91766.796875</v>
      </c>
      <c r="I9" s="2">
        <v>659271</v>
      </c>
    </row>
    <row r="10" spans="1:9" ht="14.25" customHeight="1" x14ac:dyDescent="0.35">
      <c r="A10" s="2" t="s">
        <v>9</v>
      </c>
      <c r="B10" s="2">
        <v>73984</v>
      </c>
      <c r="C10" s="2">
        <v>5162</v>
      </c>
      <c r="D10" s="2">
        <v>683559.5</v>
      </c>
      <c r="E10" s="2">
        <v>819016</v>
      </c>
      <c r="F10" s="2">
        <v>288148.625</v>
      </c>
      <c r="G10" s="2">
        <v>773251</v>
      </c>
      <c r="H10" s="2">
        <v>109476.875</v>
      </c>
      <c r="I10" s="2">
        <v>673969</v>
      </c>
    </row>
    <row r="11" spans="1:9" ht="14.25" customHeight="1" x14ac:dyDescent="0.35">
      <c r="A11" s="2" t="s">
        <v>9</v>
      </c>
      <c r="B11" s="2">
        <v>110976</v>
      </c>
      <c r="C11" s="2">
        <v>7791</v>
      </c>
      <c r="D11" s="2">
        <v>564852.25</v>
      </c>
      <c r="E11" s="2">
        <v>1138392</v>
      </c>
      <c r="F11" s="2">
        <v>328965.375</v>
      </c>
      <c r="G11" s="2">
        <v>1117514</v>
      </c>
      <c r="H11" s="2">
        <v>116827.453125</v>
      </c>
      <c r="I11" s="2">
        <v>986765</v>
      </c>
    </row>
    <row r="12" spans="1:9" ht="14.25" customHeight="1" x14ac:dyDescent="0.35">
      <c r="A12" s="2" t="s">
        <v>9</v>
      </c>
      <c r="B12" s="2">
        <v>98304</v>
      </c>
      <c r="C12" s="2">
        <v>6864</v>
      </c>
      <c r="D12" s="2">
        <v>1091787.75</v>
      </c>
      <c r="E12" s="2">
        <v>1136001</v>
      </c>
      <c r="F12" s="2">
        <v>450548.65625</v>
      </c>
      <c r="G12" s="2">
        <v>1059263</v>
      </c>
      <c r="H12" s="2">
        <v>177180.5625</v>
      </c>
      <c r="I12" s="2">
        <v>905930</v>
      </c>
    </row>
    <row r="13" spans="1:9" ht="14.25" customHeight="1" x14ac:dyDescent="0.35">
      <c r="A13" s="2" t="s">
        <v>9</v>
      </c>
      <c r="B13" s="2">
        <v>98304</v>
      </c>
      <c r="C13" s="2">
        <v>6864</v>
      </c>
      <c r="D13" s="2">
        <v>602725.1875</v>
      </c>
      <c r="E13" s="2">
        <v>1038425</v>
      </c>
      <c r="F13" s="2">
        <v>347629.75</v>
      </c>
      <c r="G13" s="2">
        <v>1006619</v>
      </c>
      <c r="H13" s="2">
        <v>128975.40625</v>
      </c>
      <c r="I13" s="2">
        <v>875480</v>
      </c>
    </row>
    <row r="14" spans="1:9" ht="14.25" customHeight="1" x14ac:dyDescent="0.35">
      <c r="A14" s="2" t="s">
        <v>9</v>
      </c>
      <c r="B14" s="2">
        <v>43200</v>
      </c>
      <c r="C14" s="2">
        <v>2636</v>
      </c>
      <c r="D14" s="2">
        <v>505251.0625</v>
      </c>
      <c r="E14" s="2">
        <v>655609</v>
      </c>
      <c r="F14" s="2">
        <v>204199.046875</v>
      </c>
      <c r="G14" s="2">
        <v>653663</v>
      </c>
      <c r="H14" s="2">
        <v>82564.5859375</v>
      </c>
      <c r="I14" s="2">
        <v>645769</v>
      </c>
    </row>
    <row r="15" spans="1:9" ht="14.25" customHeight="1" x14ac:dyDescent="0.35">
      <c r="A15" s="2" t="s">
        <v>9</v>
      </c>
      <c r="B15" s="2">
        <v>43200</v>
      </c>
      <c r="C15" s="2">
        <v>2636</v>
      </c>
      <c r="D15" s="2">
        <v>397139.5</v>
      </c>
      <c r="E15" s="2">
        <v>431908</v>
      </c>
      <c r="F15" s="2">
        <v>169957.4375</v>
      </c>
      <c r="G15" s="2">
        <v>403998</v>
      </c>
      <c r="H15" s="2">
        <v>68686.53125</v>
      </c>
      <c r="I15" s="2">
        <v>351554</v>
      </c>
    </row>
    <row r="16" spans="1:9" ht="14.25" customHeight="1" x14ac:dyDescent="0.35">
      <c r="A16" s="2" t="s">
        <v>9</v>
      </c>
      <c r="B16" s="2">
        <v>43200</v>
      </c>
      <c r="C16" s="2">
        <v>2636</v>
      </c>
      <c r="D16" s="2">
        <v>801514.125</v>
      </c>
      <c r="E16" s="2">
        <v>633561</v>
      </c>
      <c r="F16" s="2">
        <v>253121.421875</v>
      </c>
      <c r="G16" s="2">
        <v>624669</v>
      </c>
      <c r="H16" s="2">
        <v>101279.109375</v>
      </c>
      <c r="I16" s="2">
        <v>576842</v>
      </c>
    </row>
    <row r="17" spans="1:9" ht="14.25" customHeight="1" x14ac:dyDescent="0.35">
      <c r="A17" s="2" t="s">
        <v>9</v>
      </c>
      <c r="B17" s="2">
        <v>14400</v>
      </c>
      <c r="C17" s="2">
        <v>962</v>
      </c>
      <c r="D17" s="2">
        <v>182286.03125</v>
      </c>
      <c r="E17" s="2">
        <v>158233</v>
      </c>
      <c r="F17" s="2">
        <v>62968.53125</v>
      </c>
      <c r="G17" s="2">
        <v>144642</v>
      </c>
      <c r="H17" s="2">
        <v>26699.875</v>
      </c>
      <c r="I17" s="2">
        <v>129164</v>
      </c>
    </row>
    <row r="18" spans="1:9" ht="14.25" customHeight="1" x14ac:dyDescent="0.35">
      <c r="A18" s="2" t="s">
        <v>9</v>
      </c>
      <c r="B18" s="2">
        <v>14400</v>
      </c>
      <c r="C18" s="2">
        <v>962</v>
      </c>
      <c r="D18" s="2">
        <v>182855.640625</v>
      </c>
      <c r="E18" s="2">
        <v>161244</v>
      </c>
      <c r="F18" s="2">
        <v>63992.3359375</v>
      </c>
      <c r="G18" s="2">
        <v>148242</v>
      </c>
      <c r="H18" s="2">
        <v>26884.3984375</v>
      </c>
      <c r="I18" s="2">
        <v>129172</v>
      </c>
    </row>
    <row r="19" spans="1:9" ht="14.25" customHeight="1" x14ac:dyDescent="0.35">
      <c r="A19" s="2" t="s">
        <v>9</v>
      </c>
      <c r="B19" s="2">
        <v>21600</v>
      </c>
      <c r="C19" s="2">
        <v>1607</v>
      </c>
      <c r="D19" s="2">
        <v>387575.875</v>
      </c>
      <c r="E19" s="2">
        <v>273304</v>
      </c>
      <c r="F19" s="2">
        <v>115657.9765625</v>
      </c>
      <c r="G19" s="2">
        <v>246672</v>
      </c>
      <c r="H19" s="2">
        <v>51459.015625</v>
      </c>
      <c r="I19" s="2">
        <v>217946</v>
      </c>
    </row>
    <row r="20" spans="1:9" ht="14.25" customHeight="1" x14ac:dyDescent="0.35">
      <c r="A20" s="2" t="s">
        <v>9</v>
      </c>
      <c r="B20" s="2">
        <v>14400</v>
      </c>
      <c r="C20" s="2">
        <v>962</v>
      </c>
      <c r="D20" s="2">
        <v>180769.28125</v>
      </c>
      <c r="E20" s="2">
        <v>160091</v>
      </c>
      <c r="F20" s="2">
        <v>61852.4609375</v>
      </c>
      <c r="G20" s="2">
        <v>146141</v>
      </c>
      <c r="H20" s="2">
        <v>25753.8515625</v>
      </c>
      <c r="I20" s="2">
        <v>129402</v>
      </c>
    </row>
    <row r="21" spans="1:9" ht="14.25" customHeight="1" x14ac:dyDescent="0.35">
      <c r="A21" s="2" t="s">
        <v>9</v>
      </c>
      <c r="B21" s="2">
        <v>14400</v>
      </c>
      <c r="C21" s="2">
        <v>962</v>
      </c>
      <c r="D21" s="2">
        <v>181600.625</v>
      </c>
      <c r="E21" s="2">
        <v>163192</v>
      </c>
      <c r="F21" s="2">
        <v>62781.984375</v>
      </c>
      <c r="G21" s="2">
        <v>149713</v>
      </c>
      <c r="H21" s="2">
        <v>25898.0078125</v>
      </c>
      <c r="I21" s="2">
        <v>129414</v>
      </c>
    </row>
    <row r="22" spans="1:9" ht="14.25" customHeight="1" x14ac:dyDescent="0.35">
      <c r="A22" s="2" t="s">
        <v>9</v>
      </c>
      <c r="B22" s="2">
        <v>86400</v>
      </c>
      <c r="C22" s="2">
        <v>6119</v>
      </c>
      <c r="D22" s="2">
        <v>1071603.25</v>
      </c>
      <c r="E22" s="2">
        <v>1499224</v>
      </c>
      <c r="F22" s="2">
        <v>278237</v>
      </c>
      <c r="G22" s="2">
        <v>1470916</v>
      </c>
      <c r="H22" s="2">
        <v>99289.1328125</v>
      </c>
      <c r="I22" s="2">
        <v>1367868</v>
      </c>
    </row>
    <row r="23" spans="1:9" ht="14.25" customHeight="1" x14ac:dyDescent="0.35">
      <c r="A23" s="2" t="s">
        <v>9</v>
      </c>
      <c r="B23" s="2">
        <v>21600</v>
      </c>
      <c r="C23" s="2">
        <v>1607</v>
      </c>
      <c r="D23" s="2">
        <v>434391.46875</v>
      </c>
      <c r="E23" s="2">
        <v>281962</v>
      </c>
      <c r="F23" s="2">
        <v>128202.0625</v>
      </c>
      <c r="G23" s="2">
        <v>261001</v>
      </c>
      <c r="H23" s="2">
        <v>59949.0078125</v>
      </c>
      <c r="I23" s="2">
        <v>222684</v>
      </c>
    </row>
    <row r="24" spans="1:9" ht="14.25" customHeight="1" x14ac:dyDescent="0.35">
      <c r="A24" s="2" t="s">
        <v>9</v>
      </c>
      <c r="B24" s="2">
        <v>21600</v>
      </c>
      <c r="C24" s="2">
        <v>1607</v>
      </c>
      <c r="D24" s="2">
        <v>345136.4375</v>
      </c>
      <c r="E24" s="2">
        <v>275502</v>
      </c>
      <c r="F24" s="2">
        <v>117369.53125</v>
      </c>
      <c r="G24" s="2">
        <v>254035</v>
      </c>
      <c r="H24" s="2">
        <v>51140.3671875</v>
      </c>
      <c r="I24" s="2">
        <v>217984</v>
      </c>
    </row>
    <row r="25" spans="1:9" ht="14.25" customHeight="1" x14ac:dyDescent="0.35">
      <c r="A25" s="2" t="s">
        <v>9</v>
      </c>
      <c r="B25" s="2">
        <v>21600</v>
      </c>
      <c r="C25" s="2">
        <v>1607</v>
      </c>
      <c r="D25" s="2">
        <v>312852.375</v>
      </c>
      <c r="E25" s="2">
        <v>262863</v>
      </c>
      <c r="F25" s="2">
        <v>77018.15625</v>
      </c>
      <c r="G25" s="2">
        <v>229731</v>
      </c>
      <c r="H25" s="2">
        <v>28650.1015625</v>
      </c>
      <c r="I25" s="2">
        <v>198992</v>
      </c>
    </row>
    <row r="26" spans="1:9" ht="14.25" customHeight="1" x14ac:dyDescent="0.35">
      <c r="A26" s="2" t="s">
        <v>9</v>
      </c>
      <c r="B26" s="2">
        <v>21600</v>
      </c>
      <c r="C26" s="2">
        <v>1607</v>
      </c>
      <c r="D26" s="2">
        <v>300859.5</v>
      </c>
      <c r="E26" s="2">
        <v>272784</v>
      </c>
      <c r="F26" s="2">
        <v>105416.984375</v>
      </c>
      <c r="G26" s="2">
        <v>250114</v>
      </c>
      <c r="H26" s="2">
        <v>44178.8515625</v>
      </c>
      <c r="I26" s="2">
        <v>217408</v>
      </c>
    </row>
    <row r="27" spans="1:9" ht="14.25" customHeight="1" x14ac:dyDescent="0.35">
      <c r="A27" s="2" t="s">
        <v>9</v>
      </c>
      <c r="B27" s="2">
        <v>14400</v>
      </c>
      <c r="C27" s="2">
        <v>962</v>
      </c>
      <c r="D27" s="2">
        <v>219367.15625</v>
      </c>
      <c r="E27" s="2">
        <v>168273</v>
      </c>
      <c r="F27" s="2">
        <v>73483.5234375</v>
      </c>
      <c r="G27" s="2">
        <v>152765</v>
      </c>
      <c r="H27" s="2">
        <v>33709.65625</v>
      </c>
      <c r="I27" s="2">
        <v>131804</v>
      </c>
    </row>
    <row r="28" spans="1:9" ht="14.25" customHeight="1" x14ac:dyDescent="0.35">
      <c r="A28" s="2" t="s">
        <v>9</v>
      </c>
      <c r="B28" s="2">
        <v>21600</v>
      </c>
      <c r="C28" s="2">
        <v>1607</v>
      </c>
      <c r="D28" s="2">
        <v>411712.8125</v>
      </c>
      <c r="E28" s="2">
        <v>285356</v>
      </c>
      <c r="F28" s="2">
        <v>132116.328125</v>
      </c>
      <c r="G28" s="2">
        <v>257778</v>
      </c>
      <c r="H28" s="2">
        <v>62965.109375</v>
      </c>
      <c r="I28" s="2">
        <v>222339</v>
      </c>
    </row>
    <row r="29" spans="1:9" ht="14.25" customHeight="1" x14ac:dyDescent="0.35">
      <c r="A29" s="2" t="s">
        <v>9</v>
      </c>
      <c r="B29" s="2">
        <v>14400</v>
      </c>
      <c r="C29" s="2">
        <v>962</v>
      </c>
      <c r="D29" s="2">
        <v>192182.875</v>
      </c>
      <c r="E29" s="2">
        <v>160141</v>
      </c>
      <c r="F29" s="2">
        <v>72695.8203125</v>
      </c>
      <c r="G29" s="2">
        <v>150453</v>
      </c>
      <c r="H29" s="2">
        <v>33217.625</v>
      </c>
      <c r="I29" s="2">
        <v>132054</v>
      </c>
    </row>
    <row r="30" spans="1:9" ht="14.25" customHeight="1" x14ac:dyDescent="0.35">
      <c r="A30" s="2" t="s">
        <v>9</v>
      </c>
      <c r="B30" s="2">
        <v>14400</v>
      </c>
      <c r="C30" s="2">
        <v>962</v>
      </c>
      <c r="D30" s="2">
        <v>192740.375</v>
      </c>
      <c r="E30" s="2">
        <v>162918</v>
      </c>
      <c r="F30" s="2">
        <v>73628.640625</v>
      </c>
      <c r="G30" s="2">
        <v>153819</v>
      </c>
      <c r="H30" s="2">
        <v>33417.890625</v>
      </c>
      <c r="I30" s="2">
        <v>132069</v>
      </c>
    </row>
    <row r="31" spans="1:9" ht="14.25" customHeight="1" x14ac:dyDescent="0.35">
      <c r="A31" s="2" t="s">
        <v>9</v>
      </c>
      <c r="B31" s="2">
        <v>86400</v>
      </c>
      <c r="C31" s="2">
        <v>6119</v>
      </c>
      <c r="D31" s="2">
        <v>1034203.5</v>
      </c>
      <c r="E31" s="2">
        <v>1440071</v>
      </c>
      <c r="F31" s="2">
        <v>244481.1875</v>
      </c>
      <c r="G31" s="2">
        <v>1377027</v>
      </c>
      <c r="H31" s="2">
        <v>98814.21875</v>
      </c>
      <c r="I31" s="2">
        <v>1247590</v>
      </c>
    </row>
    <row r="32" spans="1:9" ht="14.25" customHeight="1" x14ac:dyDescent="0.35">
      <c r="A32" s="2" t="s">
        <v>9</v>
      </c>
      <c r="B32" s="2">
        <v>21600</v>
      </c>
      <c r="C32" s="2">
        <v>1607</v>
      </c>
      <c r="D32" s="2">
        <v>500664.28125</v>
      </c>
      <c r="E32" s="2">
        <v>292019</v>
      </c>
      <c r="F32" s="2">
        <v>140641.34375</v>
      </c>
      <c r="G32" s="2">
        <v>266458</v>
      </c>
      <c r="H32" s="2">
        <v>71588.2890625</v>
      </c>
      <c r="I32" s="2">
        <v>228844</v>
      </c>
    </row>
    <row r="33" spans="1:9" ht="14.25" customHeight="1" x14ac:dyDescent="0.35">
      <c r="A33" s="2" t="s">
        <v>9</v>
      </c>
      <c r="B33" s="2">
        <v>21600</v>
      </c>
      <c r="C33" s="2">
        <v>1607</v>
      </c>
      <c r="D33" s="2">
        <v>409554.6875</v>
      </c>
      <c r="E33" s="2">
        <v>287232</v>
      </c>
      <c r="F33" s="2">
        <v>133855.78125</v>
      </c>
      <c r="G33" s="2">
        <v>261298</v>
      </c>
      <c r="H33" s="2">
        <v>64176.7890625</v>
      </c>
      <c r="I33" s="2">
        <v>221892</v>
      </c>
    </row>
    <row r="34" spans="1:9" ht="14.25" customHeight="1" x14ac:dyDescent="0.35">
      <c r="A34" s="2" t="s">
        <v>9</v>
      </c>
      <c r="B34" s="2">
        <v>21600</v>
      </c>
      <c r="C34" s="2">
        <v>1607</v>
      </c>
      <c r="D34" s="2">
        <v>416568.4375</v>
      </c>
      <c r="E34" s="2">
        <v>280737</v>
      </c>
      <c r="F34" s="2">
        <v>94950.515625</v>
      </c>
      <c r="G34" s="2">
        <v>245405</v>
      </c>
      <c r="H34" s="2">
        <v>38896.859375</v>
      </c>
      <c r="I34" s="2">
        <v>210394</v>
      </c>
    </row>
    <row r="35" spans="1:9" ht="14.25" customHeight="1" x14ac:dyDescent="0.35">
      <c r="A35" s="2" t="s">
        <v>9</v>
      </c>
      <c r="B35" s="2">
        <v>21600</v>
      </c>
      <c r="C35" s="2">
        <v>1607</v>
      </c>
      <c r="D35" s="2">
        <v>383968.3125</v>
      </c>
      <c r="E35" s="2">
        <v>281315</v>
      </c>
      <c r="F35" s="2">
        <v>120634.5625</v>
      </c>
      <c r="G35" s="2">
        <v>257331</v>
      </c>
      <c r="H35" s="2">
        <v>55315.109375</v>
      </c>
      <c r="I35" s="2">
        <v>222189</v>
      </c>
    </row>
    <row r="36" spans="1:9" ht="14.25" customHeight="1" x14ac:dyDescent="0.35">
      <c r="A36" s="2" t="s">
        <v>9</v>
      </c>
      <c r="B36" s="2">
        <v>14400</v>
      </c>
      <c r="C36" s="2">
        <v>962</v>
      </c>
      <c r="D36" s="2">
        <v>261960.21875</v>
      </c>
      <c r="E36" s="2">
        <v>167313</v>
      </c>
      <c r="F36" s="2">
        <v>81694.2890625</v>
      </c>
      <c r="G36" s="2">
        <v>156901</v>
      </c>
      <c r="H36" s="2">
        <v>41720.1328125</v>
      </c>
      <c r="I36" s="2">
        <v>136381</v>
      </c>
    </row>
    <row r="37" spans="1:9" ht="14.25" customHeight="1" x14ac:dyDescent="0.35">
      <c r="A37" s="2" t="s">
        <v>9</v>
      </c>
      <c r="B37" s="2">
        <v>21600</v>
      </c>
      <c r="C37" s="2">
        <v>1607</v>
      </c>
      <c r="D37" s="2">
        <v>526979.375</v>
      </c>
      <c r="E37" s="2">
        <v>286491</v>
      </c>
      <c r="F37" s="2">
        <v>148233.296875</v>
      </c>
      <c r="G37" s="2">
        <v>260950</v>
      </c>
      <c r="H37" s="2">
        <v>79182.5625</v>
      </c>
      <c r="I37" s="2">
        <v>229859</v>
      </c>
    </row>
    <row r="38" spans="1:9" ht="14.25" customHeight="1" x14ac:dyDescent="0.35">
      <c r="A38" s="2" t="s">
        <v>9</v>
      </c>
      <c r="B38" s="2">
        <v>14400</v>
      </c>
      <c r="C38" s="2">
        <v>962</v>
      </c>
      <c r="D38" s="2">
        <v>264172.65625</v>
      </c>
      <c r="E38" s="2">
        <v>165956</v>
      </c>
      <c r="F38" s="2">
        <v>83392.6328125</v>
      </c>
      <c r="G38" s="2">
        <v>153994</v>
      </c>
      <c r="H38" s="2">
        <v>42148.0859375</v>
      </c>
      <c r="I38" s="2">
        <v>136023</v>
      </c>
    </row>
    <row r="39" spans="1:9" ht="14.25" customHeight="1" x14ac:dyDescent="0.35">
      <c r="A39" s="2" t="s">
        <v>9</v>
      </c>
      <c r="B39" s="2">
        <v>21600</v>
      </c>
      <c r="C39" s="2">
        <v>1607</v>
      </c>
      <c r="D39" s="2">
        <v>527848.875</v>
      </c>
      <c r="E39" s="2">
        <v>292645</v>
      </c>
      <c r="F39" s="2">
        <v>149526.125</v>
      </c>
      <c r="G39" s="2">
        <v>267355</v>
      </c>
      <c r="H39" s="2">
        <v>79373.109375</v>
      </c>
      <c r="I39" s="2">
        <v>229887</v>
      </c>
    </row>
    <row r="40" spans="1:9" ht="14.25" customHeight="1" x14ac:dyDescent="0.35">
      <c r="A40" s="2" t="s">
        <v>9</v>
      </c>
      <c r="B40" s="2">
        <v>14400</v>
      </c>
      <c r="C40" s="2">
        <v>962</v>
      </c>
      <c r="D40" s="2">
        <v>264710.9375</v>
      </c>
      <c r="E40" s="2">
        <v>168822</v>
      </c>
      <c r="F40" s="2">
        <v>84232.3203125</v>
      </c>
      <c r="G40" s="2">
        <v>157509</v>
      </c>
      <c r="H40" s="2">
        <v>42269.9375</v>
      </c>
      <c r="I40" s="2">
        <v>136034</v>
      </c>
    </row>
    <row r="41" spans="1:9" ht="14.25" customHeight="1" x14ac:dyDescent="0.35">
      <c r="A41" s="2" t="s">
        <v>9</v>
      </c>
      <c r="B41" s="2">
        <v>86400</v>
      </c>
      <c r="C41" s="2">
        <v>6119</v>
      </c>
      <c r="D41" s="2">
        <v>1353110.75</v>
      </c>
      <c r="E41" s="2">
        <v>1454820</v>
      </c>
      <c r="F41" s="2">
        <v>286184.1875</v>
      </c>
      <c r="G41" s="2">
        <v>1399381</v>
      </c>
      <c r="H41" s="2">
        <v>125568.25</v>
      </c>
      <c r="I41" s="2">
        <v>1284267</v>
      </c>
    </row>
    <row r="42" spans="1:9" ht="14.25" customHeight="1" x14ac:dyDescent="0.35">
      <c r="A42" s="2" t="s">
        <v>9</v>
      </c>
      <c r="B42" s="2">
        <v>21600</v>
      </c>
      <c r="C42" s="2">
        <v>1607</v>
      </c>
      <c r="D42" s="2">
        <v>577963.625</v>
      </c>
      <c r="E42" s="2">
        <v>297813</v>
      </c>
      <c r="F42" s="2">
        <v>155611.921875</v>
      </c>
      <c r="G42" s="2">
        <v>271029</v>
      </c>
      <c r="H42" s="2">
        <v>88797.484375</v>
      </c>
      <c r="I42" s="2">
        <v>236243</v>
      </c>
    </row>
    <row r="43" spans="1:9" ht="14.25" customHeight="1" x14ac:dyDescent="0.35">
      <c r="A43" s="2" t="s">
        <v>9</v>
      </c>
      <c r="B43" s="2">
        <v>21600</v>
      </c>
      <c r="C43" s="2">
        <v>1607</v>
      </c>
      <c r="D43" s="2">
        <v>543712.6875</v>
      </c>
      <c r="E43" s="2">
        <v>295549</v>
      </c>
      <c r="F43" s="2">
        <v>145004.625</v>
      </c>
      <c r="G43" s="2">
        <v>266670</v>
      </c>
      <c r="H43" s="2">
        <v>78451.46875</v>
      </c>
      <c r="I43" s="2">
        <v>231120</v>
      </c>
    </row>
    <row r="44" spans="1:9" ht="14.25" customHeight="1" x14ac:dyDescent="0.35">
      <c r="A44" s="2" t="s">
        <v>9</v>
      </c>
      <c r="B44" s="2">
        <v>21600</v>
      </c>
      <c r="C44" s="2">
        <v>1607</v>
      </c>
      <c r="D44" s="2">
        <v>605712.5625</v>
      </c>
      <c r="E44" s="2">
        <v>293293</v>
      </c>
      <c r="F44" s="2">
        <v>99725.4140625</v>
      </c>
      <c r="G44" s="2">
        <v>242891</v>
      </c>
      <c r="H44" s="2">
        <v>45553.4375</v>
      </c>
      <c r="I44" s="2">
        <v>211171</v>
      </c>
    </row>
    <row r="45" spans="1:9" ht="14.25" customHeight="1" x14ac:dyDescent="0.35">
      <c r="A45" s="2" t="s">
        <v>9</v>
      </c>
      <c r="B45" s="2">
        <v>21600</v>
      </c>
      <c r="C45" s="2">
        <v>1607</v>
      </c>
      <c r="D45" s="2">
        <v>525241.4375</v>
      </c>
      <c r="E45" s="2">
        <v>292627</v>
      </c>
      <c r="F45" s="2">
        <v>133860.78125</v>
      </c>
      <c r="G45" s="2">
        <v>261491</v>
      </c>
      <c r="H45" s="2">
        <v>67157.9609375</v>
      </c>
      <c r="I45" s="2">
        <v>223409</v>
      </c>
    </row>
    <row r="46" spans="1:9" ht="14.25" customHeight="1" x14ac:dyDescent="0.35">
      <c r="A46" s="2" t="s">
        <v>9</v>
      </c>
      <c r="B46" s="2">
        <v>14400</v>
      </c>
      <c r="C46" s="2">
        <v>962</v>
      </c>
      <c r="D46" s="2">
        <v>344926.3125</v>
      </c>
      <c r="E46" s="2">
        <v>175356</v>
      </c>
      <c r="F46" s="2">
        <v>88743.9453125</v>
      </c>
      <c r="G46" s="2">
        <v>160458</v>
      </c>
      <c r="H46" s="2">
        <v>49477.15625</v>
      </c>
      <c r="I46" s="2">
        <v>139910</v>
      </c>
    </row>
    <row r="47" spans="1:9" ht="14.25" customHeight="1" x14ac:dyDescent="0.35">
      <c r="A47" s="2" t="s">
        <v>9</v>
      </c>
      <c r="B47" s="2">
        <v>21600</v>
      </c>
      <c r="C47" s="2">
        <v>1607</v>
      </c>
      <c r="D47" s="2">
        <v>668673.0625</v>
      </c>
      <c r="E47" s="2">
        <v>288266</v>
      </c>
      <c r="F47" s="2">
        <v>154718.015625</v>
      </c>
      <c r="G47" s="2">
        <v>265560</v>
      </c>
      <c r="H47" s="2">
        <v>91025.90625</v>
      </c>
      <c r="I47" s="2">
        <v>234089</v>
      </c>
    </row>
    <row r="48" spans="1:9" ht="14.25" customHeight="1" x14ac:dyDescent="0.35">
      <c r="A48" s="2" t="s">
        <v>9</v>
      </c>
      <c r="B48" s="2">
        <v>14400</v>
      </c>
      <c r="C48" s="2">
        <v>962</v>
      </c>
      <c r="D48" s="2">
        <v>334238.9375</v>
      </c>
      <c r="E48" s="2">
        <v>171281</v>
      </c>
      <c r="F48" s="2">
        <v>88419.8828125</v>
      </c>
      <c r="G48" s="2">
        <v>158715</v>
      </c>
      <c r="H48" s="2">
        <v>50222.9609375</v>
      </c>
      <c r="I48" s="2">
        <v>141215</v>
      </c>
    </row>
    <row r="49" spans="1:9" ht="14.25" customHeight="1" x14ac:dyDescent="0.35">
      <c r="A49" s="2" t="s">
        <v>9</v>
      </c>
      <c r="B49" s="2">
        <v>14400</v>
      </c>
      <c r="C49" s="2">
        <v>962</v>
      </c>
      <c r="D49" s="2">
        <v>334640.8125</v>
      </c>
      <c r="E49" s="2">
        <v>173937</v>
      </c>
      <c r="F49" s="2">
        <v>89160.609375</v>
      </c>
      <c r="G49" s="2">
        <v>162021</v>
      </c>
      <c r="H49" s="2">
        <v>50343.6484375</v>
      </c>
      <c r="I49" s="2">
        <v>141211</v>
      </c>
    </row>
    <row r="50" spans="1:9" ht="14.25" customHeight="1" x14ac:dyDescent="0.35">
      <c r="A50" s="2" t="s">
        <v>9</v>
      </c>
      <c r="B50" s="2">
        <v>86400</v>
      </c>
      <c r="C50" s="2">
        <v>6119</v>
      </c>
      <c r="D50" s="2">
        <v>1835297.75</v>
      </c>
      <c r="E50" s="2">
        <v>1464911</v>
      </c>
      <c r="F50" s="2">
        <v>309086</v>
      </c>
      <c r="G50" s="2">
        <v>1407191</v>
      </c>
      <c r="H50" s="2">
        <v>152607.171875</v>
      </c>
      <c r="I50" s="2">
        <v>1308764</v>
      </c>
    </row>
    <row r="51" spans="1:9" ht="14.25" customHeight="1" x14ac:dyDescent="0.35">
      <c r="A51" s="2" t="s">
        <v>9</v>
      </c>
      <c r="B51" s="2">
        <v>21600</v>
      </c>
      <c r="C51" s="2">
        <v>1607</v>
      </c>
      <c r="D51" s="2">
        <v>744017.125</v>
      </c>
      <c r="E51" s="2">
        <v>291954</v>
      </c>
      <c r="F51" s="2">
        <v>163402.640625</v>
      </c>
      <c r="G51" s="2">
        <v>274406</v>
      </c>
      <c r="H51" s="2">
        <v>100004.6015625</v>
      </c>
      <c r="I51" s="2">
        <v>239600</v>
      </c>
    </row>
    <row r="52" spans="1:9" ht="14.25" customHeight="1" x14ac:dyDescent="0.35">
      <c r="A52" s="2" t="s">
        <v>9</v>
      </c>
      <c r="B52" s="2">
        <v>21600</v>
      </c>
      <c r="C52" s="2">
        <v>1607</v>
      </c>
      <c r="D52" s="2">
        <v>641750.8125</v>
      </c>
      <c r="E52" s="2">
        <v>294369</v>
      </c>
      <c r="F52" s="2">
        <v>157902.453125</v>
      </c>
      <c r="G52" s="2">
        <v>276645</v>
      </c>
      <c r="H52" s="2">
        <v>93088.6953125</v>
      </c>
      <c r="I52" s="2">
        <v>240463</v>
      </c>
    </row>
    <row r="53" spans="1:9" ht="14.25" customHeight="1" x14ac:dyDescent="0.35">
      <c r="A53" s="2" t="s">
        <v>9</v>
      </c>
      <c r="B53" s="2">
        <v>21600</v>
      </c>
      <c r="C53" s="2">
        <v>1607</v>
      </c>
      <c r="D53" s="2">
        <v>730157.9375</v>
      </c>
      <c r="E53" s="2">
        <v>294990</v>
      </c>
      <c r="F53" s="2">
        <v>118422.1875</v>
      </c>
      <c r="G53" s="2">
        <v>254473</v>
      </c>
      <c r="H53" s="2">
        <v>58678.90625</v>
      </c>
      <c r="I53" s="2">
        <v>221604</v>
      </c>
    </row>
    <row r="54" spans="1:9" ht="14.25" customHeight="1" x14ac:dyDescent="0.35">
      <c r="A54" s="2" t="s">
        <v>9</v>
      </c>
      <c r="B54" s="2">
        <v>21600</v>
      </c>
      <c r="C54" s="2">
        <v>1607</v>
      </c>
      <c r="D54" s="2">
        <v>568497.625</v>
      </c>
      <c r="E54" s="2">
        <v>290259</v>
      </c>
      <c r="F54" s="2">
        <v>152404.078125</v>
      </c>
      <c r="G54" s="2">
        <v>271316</v>
      </c>
      <c r="H54" s="2">
        <v>84491.7578125</v>
      </c>
      <c r="I54" s="2">
        <v>234577</v>
      </c>
    </row>
    <row r="55" spans="1:9" ht="14.25" customHeight="1" x14ac:dyDescent="0.35">
      <c r="A55" s="2" t="s">
        <v>9</v>
      </c>
      <c r="B55" s="2">
        <v>43200</v>
      </c>
      <c r="C55" s="2">
        <v>2636</v>
      </c>
      <c r="D55" s="2">
        <v>1173977.75</v>
      </c>
      <c r="E55" s="2">
        <v>481198</v>
      </c>
      <c r="F55" s="2">
        <v>265164.21875</v>
      </c>
      <c r="G55" s="2">
        <v>448625</v>
      </c>
      <c r="H55" s="2">
        <v>161911.5</v>
      </c>
      <c r="I55" s="2">
        <v>396393</v>
      </c>
    </row>
    <row r="56" spans="1:9" ht="14.25" customHeight="1" x14ac:dyDescent="0.35">
      <c r="A56" s="2" t="s">
        <v>9</v>
      </c>
      <c r="B56" s="2">
        <v>50400</v>
      </c>
      <c r="C56" s="2">
        <v>3227</v>
      </c>
      <c r="D56" s="2">
        <v>1669396.75</v>
      </c>
      <c r="E56" s="2">
        <v>588395</v>
      </c>
      <c r="F56" s="2">
        <v>332026.8125</v>
      </c>
      <c r="G56" s="2">
        <v>549377</v>
      </c>
      <c r="H56" s="2">
        <v>212997.90625</v>
      </c>
      <c r="I56" s="2">
        <v>482244</v>
      </c>
    </row>
    <row r="57" spans="1:9" ht="14.25" customHeight="1" x14ac:dyDescent="0.35">
      <c r="A57" s="2" t="s">
        <v>9</v>
      </c>
      <c r="B57" s="2">
        <v>12544</v>
      </c>
      <c r="C57" s="2">
        <v>719</v>
      </c>
      <c r="D57" s="2">
        <v>518075.5</v>
      </c>
      <c r="E57" s="2">
        <v>179493</v>
      </c>
      <c r="F57" s="2">
        <v>89479.1171875</v>
      </c>
      <c r="G57" s="2">
        <v>178794</v>
      </c>
      <c r="H57" s="2">
        <v>61050.890625</v>
      </c>
      <c r="I57" s="2">
        <v>178383</v>
      </c>
    </row>
    <row r="58" spans="1:9" ht="14.25" customHeight="1" x14ac:dyDescent="0.35">
      <c r="A58" s="2" t="s">
        <v>9</v>
      </c>
      <c r="B58" s="2">
        <v>18816</v>
      </c>
      <c r="C58" s="2">
        <v>1337</v>
      </c>
      <c r="D58" s="2">
        <v>907427.5625</v>
      </c>
      <c r="E58" s="2">
        <v>333757</v>
      </c>
      <c r="F58" s="2">
        <v>161692.6875</v>
      </c>
      <c r="G58" s="2">
        <v>332571</v>
      </c>
      <c r="H58" s="2">
        <v>98496.3359375</v>
      </c>
      <c r="I58" s="2">
        <v>331529</v>
      </c>
    </row>
    <row r="59" spans="1:9" ht="14.25" customHeight="1" x14ac:dyDescent="0.35">
      <c r="A59" s="2" t="s">
        <v>9</v>
      </c>
      <c r="B59" s="2">
        <v>12544</v>
      </c>
      <c r="C59" s="2">
        <v>719</v>
      </c>
      <c r="D59" s="2">
        <v>437414.375</v>
      </c>
      <c r="E59" s="2">
        <v>134631</v>
      </c>
      <c r="F59" s="2">
        <v>76864.125</v>
      </c>
      <c r="G59" s="2">
        <v>124968</v>
      </c>
      <c r="H59" s="2">
        <v>52067.28125</v>
      </c>
      <c r="I59" s="2">
        <v>111183</v>
      </c>
    </row>
    <row r="60" spans="1:9" ht="14.25" customHeight="1" x14ac:dyDescent="0.35">
      <c r="A60" s="2" t="s">
        <v>9</v>
      </c>
      <c r="B60" s="2">
        <v>18816</v>
      </c>
      <c r="C60" s="2">
        <v>1337</v>
      </c>
      <c r="D60" s="2">
        <v>728369.875</v>
      </c>
      <c r="E60" s="2">
        <v>249528</v>
      </c>
      <c r="F60" s="2">
        <v>132589.078125</v>
      </c>
      <c r="G60" s="2">
        <v>226624</v>
      </c>
      <c r="H60" s="2">
        <v>79900.6171875</v>
      </c>
      <c r="I60" s="2">
        <v>198084</v>
      </c>
    </row>
    <row r="61" spans="1:9" ht="14.25" customHeight="1" x14ac:dyDescent="0.35">
      <c r="A61" s="2" t="s">
        <v>9</v>
      </c>
      <c r="B61" s="2">
        <v>18816</v>
      </c>
      <c r="C61" s="2">
        <v>1337</v>
      </c>
      <c r="D61" s="2">
        <v>1270800.5</v>
      </c>
      <c r="E61" s="2">
        <v>323603</v>
      </c>
      <c r="F61" s="2">
        <v>178951.125</v>
      </c>
      <c r="G61" s="2">
        <v>317250</v>
      </c>
      <c r="H61" s="2">
        <v>109489.9765625</v>
      </c>
      <c r="I61" s="2">
        <v>298955</v>
      </c>
    </row>
    <row r="62" spans="1:9" ht="14.25" customHeight="1" x14ac:dyDescent="0.35">
      <c r="A62" s="2" t="s">
        <v>9</v>
      </c>
      <c r="B62" s="2">
        <v>9408</v>
      </c>
      <c r="C62" s="2">
        <v>528</v>
      </c>
      <c r="D62" s="2">
        <v>349545.1875</v>
      </c>
      <c r="E62" s="2">
        <v>98430</v>
      </c>
      <c r="F62" s="2">
        <v>51169.546875</v>
      </c>
      <c r="G62" s="2">
        <v>88274</v>
      </c>
      <c r="H62" s="2">
        <v>32683.9375</v>
      </c>
      <c r="I62" s="2">
        <v>77690</v>
      </c>
    </row>
    <row r="63" spans="1:9" ht="14.25" customHeight="1" x14ac:dyDescent="0.35">
      <c r="A63" s="2" t="s">
        <v>9</v>
      </c>
      <c r="B63" s="2">
        <v>9408</v>
      </c>
      <c r="C63" s="2">
        <v>528</v>
      </c>
      <c r="D63" s="2">
        <v>448080.28125</v>
      </c>
      <c r="E63" s="2">
        <v>99386</v>
      </c>
      <c r="F63" s="2">
        <v>51423.828125</v>
      </c>
      <c r="G63" s="2">
        <v>89562</v>
      </c>
      <c r="H63" s="2">
        <v>35022.1953125</v>
      </c>
      <c r="I63" s="2">
        <v>80249</v>
      </c>
    </row>
    <row r="64" spans="1:9" ht="14.25" customHeight="1" x14ac:dyDescent="0.35">
      <c r="A64" s="2" t="s">
        <v>9</v>
      </c>
      <c r="B64" s="2">
        <v>10976</v>
      </c>
      <c r="C64" s="2">
        <v>612</v>
      </c>
      <c r="D64" s="2">
        <v>560532.875</v>
      </c>
      <c r="E64" s="2">
        <v>152885</v>
      </c>
      <c r="F64" s="2">
        <v>62857.8828125</v>
      </c>
      <c r="G64" s="2">
        <v>152013</v>
      </c>
      <c r="H64" s="2">
        <v>45186.3984375</v>
      </c>
      <c r="I64" s="2">
        <v>151671</v>
      </c>
    </row>
    <row r="65" spans="1:9" ht="14.25" customHeight="1" x14ac:dyDescent="0.35">
      <c r="A65" s="2" t="s">
        <v>9</v>
      </c>
      <c r="B65" s="2">
        <v>9408</v>
      </c>
      <c r="C65" s="2">
        <v>528</v>
      </c>
      <c r="D65" s="2">
        <v>618827.6875</v>
      </c>
      <c r="E65" s="2">
        <v>131910</v>
      </c>
      <c r="F65" s="2">
        <v>89908.5390625</v>
      </c>
      <c r="G65" s="2">
        <v>131510</v>
      </c>
      <c r="H65" s="2">
        <v>58658.578125</v>
      </c>
      <c r="I65" s="2">
        <v>131248</v>
      </c>
    </row>
    <row r="66" spans="1:9" ht="14.25" customHeight="1" x14ac:dyDescent="0.35">
      <c r="A66" s="2" t="s">
        <v>9</v>
      </c>
      <c r="B66" s="2">
        <v>10976</v>
      </c>
      <c r="C66" s="2">
        <v>612</v>
      </c>
      <c r="D66" s="2">
        <v>571819.125</v>
      </c>
      <c r="E66" s="2">
        <v>115004</v>
      </c>
      <c r="F66" s="2">
        <v>62198.5390625</v>
      </c>
      <c r="G66" s="2">
        <v>105793</v>
      </c>
      <c r="H66" s="2">
        <v>44310.0078125</v>
      </c>
      <c r="I66" s="2">
        <v>96106</v>
      </c>
    </row>
    <row r="67" spans="1:9" ht="14.25" customHeight="1" x14ac:dyDescent="0.35">
      <c r="A67" s="2" t="s">
        <v>9</v>
      </c>
      <c r="B67" s="2">
        <v>9408</v>
      </c>
      <c r="C67" s="2">
        <v>528</v>
      </c>
      <c r="D67" s="2">
        <v>328593.625</v>
      </c>
      <c r="E67" s="2">
        <v>98736</v>
      </c>
      <c r="F67" s="2">
        <v>50560.1953125</v>
      </c>
      <c r="G67" s="2">
        <v>89018</v>
      </c>
      <c r="H67" s="2">
        <v>33094.015625</v>
      </c>
      <c r="I67" s="2">
        <v>79559</v>
      </c>
    </row>
    <row r="68" spans="1:9" ht="14.25" customHeight="1" x14ac:dyDescent="0.35">
      <c r="A68" s="2" t="s">
        <v>9</v>
      </c>
      <c r="B68" s="2">
        <v>10976</v>
      </c>
      <c r="C68" s="2">
        <v>612</v>
      </c>
      <c r="D68" s="2">
        <v>434113</v>
      </c>
      <c r="E68" s="2">
        <v>113529</v>
      </c>
      <c r="F68" s="2">
        <v>59400.375</v>
      </c>
      <c r="G68" s="2">
        <v>102523</v>
      </c>
      <c r="H68" s="2">
        <v>41261.21875</v>
      </c>
      <c r="I68" s="2">
        <v>93610</v>
      </c>
    </row>
    <row r="69" spans="1:9" ht="14.25" customHeight="1" x14ac:dyDescent="0.35">
      <c r="A69" s="2" t="s">
        <v>9</v>
      </c>
      <c r="B69" s="2">
        <v>10976</v>
      </c>
      <c r="C69" s="2">
        <v>612</v>
      </c>
      <c r="D69" s="2">
        <v>434171.21875</v>
      </c>
      <c r="E69" s="2">
        <v>114227</v>
      </c>
      <c r="F69" s="2">
        <v>59619.4609375</v>
      </c>
      <c r="G69" s="2">
        <v>103821</v>
      </c>
      <c r="H69" s="2">
        <v>41297.1328125</v>
      </c>
      <c r="I69" s="2">
        <v>93613</v>
      </c>
    </row>
    <row r="70" spans="1:9" ht="14.25" customHeight="1" x14ac:dyDescent="0.35">
      <c r="A70" s="2" t="s">
        <v>9</v>
      </c>
      <c r="B70" s="2">
        <v>50176</v>
      </c>
      <c r="C70" s="2">
        <v>3227</v>
      </c>
      <c r="D70" s="2">
        <v>2177687</v>
      </c>
      <c r="E70" s="2">
        <v>796871</v>
      </c>
      <c r="F70" s="2">
        <v>211935.0625</v>
      </c>
      <c r="G70" s="2">
        <v>784772</v>
      </c>
      <c r="H70" s="2">
        <v>123537.0390625</v>
      </c>
      <c r="I70" s="2">
        <v>759027</v>
      </c>
    </row>
    <row r="71" spans="1:9" ht="14.25" customHeight="1" x14ac:dyDescent="0.35">
      <c r="A71" s="2" t="s">
        <v>9</v>
      </c>
      <c r="B71" s="2">
        <v>12544</v>
      </c>
      <c r="C71" s="2">
        <v>719</v>
      </c>
      <c r="D71" s="2">
        <v>627923.125</v>
      </c>
      <c r="E71" s="2">
        <v>179611</v>
      </c>
      <c r="F71" s="2">
        <v>74096.796875</v>
      </c>
      <c r="G71" s="2">
        <v>178624</v>
      </c>
      <c r="H71" s="2">
        <v>53647.734375</v>
      </c>
      <c r="I71" s="2">
        <v>178140</v>
      </c>
    </row>
    <row r="72" spans="1:9" ht="14.25" customHeight="1" x14ac:dyDescent="0.35">
      <c r="A72" s="2" t="s">
        <v>9</v>
      </c>
      <c r="B72" s="2">
        <v>6272</v>
      </c>
      <c r="C72" s="2">
        <v>325</v>
      </c>
      <c r="D72" s="2">
        <v>391651.1875</v>
      </c>
      <c r="E72" s="2">
        <v>81181</v>
      </c>
      <c r="F72" s="2">
        <v>31569.96875</v>
      </c>
      <c r="G72" s="2">
        <v>80697</v>
      </c>
      <c r="H72" s="2">
        <v>18413.734375</v>
      </c>
      <c r="I72" s="2">
        <v>80363</v>
      </c>
    </row>
    <row r="73" spans="1:9" ht="14.25" customHeight="1" x14ac:dyDescent="0.35">
      <c r="A73" s="2" t="s">
        <v>9</v>
      </c>
      <c r="B73" s="2">
        <v>18816</v>
      </c>
      <c r="C73" s="2">
        <v>1337</v>
      </c>
      <c r="D73" s="2">
        <v>1432144.375</v>
      </c>
      <c r="E73" s="2">
        <v>333937</v>
      </c>
      <c r="F73" s="2">
        <v>213156.15625</v>
      </c>
      <c r="G73" s="2">
        <v>332965</v>
      </c>
      <c r="H73" s="2">
        <v>140198.96875</v>
      </c>
      <c r="I73" s="2">
        <v>332202</v>
      </c>
    </row>
    <row r="74" spans="1:9" ht="14.25" customHeight="1" x14ac:dyDescent="0.35">
      <c r="A74" s="2" t="s">
        <v>9</v>
      </c>
      <c r="B74" s="2">
        <v>12544</v>
      </c>
      <c r="C74" s="2">
        <v>719</v>
      </c>
      <c r="D74" s="2">
        <v>644289.125</v>
      </c>
      <c r="E74" s="2">
        <v>135238</v>
      </c>
      <c r="F74" s="2">
        <v>70678.8046875</v>
      </c>
      <c r="G74" s="2">
        <v>121539</v>
      </c>
      <c r="H74" s="2">
        <v>51303.9140625</v>
      </c>
      <c r="I74" s="2">
        <v>110324</v>
      </c>
    </row>
    <row r="75" spans="1:9" ht="14.25" customHeight="1" x14ac:dyDescent="0.35">
      <c r="A75" s="2" t="s">
        <v>9</v>
      </c>
      <c r="B75" s="2">
        <v>6272</v>
      </c>
      <c r="C75" s="2">
        <v>325</v>
      </c>
      <c r="D75" s="2">
        <v>318121.5625</v>
      </c>
      <c r="E75" s="2">
        <v>62942</v>
      </c>
      <c r="F75" s="2">
        <v>24622.3828125</v>
      </c>
      <c r="G75" s="2">
        <v>51192</v>
      </c>
      <c r="H75" s="2">
        <v>14187.59375</v>
      </c>
      <c r="I75" s="2">
        <v>45438</v>
      </c>
    </row>
    <row r="76" spans="1:9" ht="14.25" customHeight="1" x14ac:dyDescent="0.35">
      <c r="A76" s="2" t="s">
        <v>9</v>
      </c>
      <c r="B76" s="2">
        <v>18816</v>
      </c>
      <c r="C76" s="2">
        <v>1337</v>
      </c>
      <c r="D76" s="2">
        <v>757068.125</v>
      </c>
      <c r="E76" s="2">
        <v>243774</v>
      </c>
      <c r="F76" s="2">
        <v>131093.109375</v>
      </c>
      <c r="G76" s="2">
        <v>227033</v>
      </c>
      <c r="H76" s="2">
        <v>85601.90625</v>
      </c>
      <c r="I76" s="2">
        <v>201751</v>
      </c>
    </row>
    <row r="77" spans="1:9" ht="14.25" customHeight="1" x14ac:dyDescent="0.35">
      <c r="A77" s="2" t="s">
        <v>9</v>
      </c>
      <c r="B77" s="2">
        <v>9408</v>
      </c>
      <c r="C77" s="2">
        <v>528</v>
      </c>
      <c r="D77" s="2">
        <v>555230.375</v>
      </c>
      <c r="E77" s="2">
        <v>99420</v>
      </c>
      <c r="F77" s="2">
        <v>54702.4609375</v>
      </c>
      <c r="G77" s="2">
        <v>91850</v>
      </c>
      <c r="H77" s="2">
        <v>38966.8046875</v>
      </c>
      <c r="I77" s="2">
        <v>82905</v>
      </c>
    </row>
    <row r="78" spans="1:9" ht="14.25" customHeight="1" x14ac:dyDescent="0.35">
      <c r="A78" s="2" t="s">
        <v>9</v>
      </c>
      <c r="B78" s="2">
        <v>9408</v>
      </c>
      <c r="C78" s="2">
        <v>528</v>
      </c>
      <c r="D78" s="2">
        <v>585490.25</v>
      </c>
      <c r="E78" s="2">
        <v>96449</v>
      </c>
      <c r="F78" s="2">
        <v>52358.2109375</v>
      </c>
      <c r="G78" s="2">
        <v>88311</v>
      </c>
      <c r="H78" s="2">
        <v>38906.8828125</v>
      </c>
      <c r="I78" s="2">
        <v>79928</v>
      </c>
    </row>
    <row r="79" spans="1:9" ht="14.25" customHeight="1" x14ac:dyDescent="0.35">
      <c r="A79" s="2" t="s">
        <v>9</v>
      </c>
      <c r="B79" s="2">
        <v>10976</v>
      </c>
      <c r="C79" s="2">
        <v>612</v>
      </c>
      <c r="D79" s="2">
        <v>784908.3125</v>
      </c>
      <c r="E79" s="2">
        <v>114343</v>
      </c>
      <c r="F79" s="2">
        <v>64654.40625</v>
      </c>
      <c r="G79" s="2">
        <v>106160</v>
      </c>
      <c r="H79" s="2">
        <v>49731.2265625</v>
      </c>
      <c r="I79" s="2">
        <v>97573</v>
      </c>
    </row>
    <row r="80" spans="1:9" ht="14.25" customHeight="1" x14ac:dyDescent="0.35">
      <c r="A80" s="2" t="s">
        <v>9</v>
      </c>
      <c r="B80" s="2">
        <v>9408</v>
      </c>
      <c r="C80" s="2">
        <v>528</v>
      </c>
      <c r="D80" s="2">
        <v>549939.875</v>
      </c>
      <c r="E80" s="2">
        <v>103337</v>
      </c>
      <c r="F80" s="2">
        <v>54126.078125</v>
      </c>
      <c r="G80" s="2">
        <v>90550</v>
      </c>
      <c r="H80" s="2">
        <v>38958.03125</v>
      </c>
      <c r="I80" s="2">
        <v>81756</v>
      </c>
    </row>
    <row r="81" spans="1:9" ht="14.25" customHeight="1" x14ac:dyDescent="0.35">
      <c r="A81" s="2" t="s">
        <v>9</v>
      </c>
      <c r="B81" s="2">
        <v>10976</v>
      </c>
      <c r="C81" s="2">
        <v>612</v>
      </c>
      <c r="D81" s="2">
        <v>794260.75</v>
      </c>
      <c r="E81" s="2">
        <v>114962</v>
      </c>
      <c r="F81" s="2">
        <v>61684.9375</v>
      </c>
      <c r="G81" s="2">
        <v>103013</v>
      </c>
      <c r="H81" s="2">
        <v>46634.453125</v>
      </c>
      <c r="I81" s="2">
        <v>94417</v>
      </c>
    </row>
    <row r="82" spans="1:9" ht="14.25" customHeight="1" x14ac:dyDescent="0.35">
      <c r="A82" s="2" t="s">
        <v>9</v>
      </c>
      <c r="B82" s="2">
        <v>50176</v>
      </c>
      <c r="C82" s="2">
        <v>3227</v>
      </c>
      <c r="D82" s="2">
        <v>2543999.25</v>
      </c>
      <c r="E82" s="2">
        <v>775158</v>
      </c>
      <c r="F82" s="2">
        <v>180321.1875</v>
      </c>
      <c r="G82" s="2">
        <v>755844</v>
      </c>
      <c r="H82" s="2">
        <v>116177.71875</v>
      </c>
      <c r="I82" s="2">
        <v>726700</v>
      </c>
    </row>
    <row r="83" spans="1:9" ht="14.25" customHeight="1" x14ac:dyDescent="0.35">
      <c r="A83" s="2" t="s">
        <v>9</v>
      </c>
      <c r="B83" s="2">
        <v>12544</v>
      </c>
      <c r="C83" s="2">
        <v>719</v>
      </c>
      <c r="D83" s="2">
        <v>979544.3125</v>
      </c>
      <c r="E83" s="2">
        <v>133868</v>
      </c>
      <c r="F83" s="2">
        <v>74391.21875</v>
      </c>
      <c r="G83" s="2">
        <v>124643</v>
      </c>
      <c r="H83" s="2">
        <v>57516.40625</v>
      </c>
      <c r="I83" s="2">
        <v>114454</v>
      </c>
    </row>
    <row r="84" spans="1:9" ht="14.25" customHeight="1" x14ac:dyDescent="0.35">
      <c r="A84" s="2" t="s">
        <v>9</v>
      </c>
      <c r="B84" s="2">
        <v>6272</v>
      </c>
      <c r="C84" s="2">
        <v>325</v>
      </c>
      <c r="D84" s="2">
        <v>468312.1875</v>
      </c>
      <c r="E84" s="2">
        <v>61916</v>
      </c>
      <c r="F84" s="2">
        <v>25993.9609375</v>
      </c>
      <c r="G84" s="2">
        <v>52079</v>
      </c>
      <c r="H84" s="2">
        <v>16728.1328125</v>
      </c>
      <c r="I84" s="2">
        <v>46716</v>
      </c>
    </row>
    <row r="85" spans="1:9" ht="14.25" customHeight="1" x14ac:dyDescent="0.35">
      <c r="A85" s="2" t="s">
        <v>9</v>
      </c>
      <c r="B85" s="2">
        <v>18816</v>
      </c>
      <c r="C85" s="2">
        <v>1337</v>
      </c>
      <c r="D85" s="2">
        <v>1299026.625</v>
      </c>
      <c r="E85" s="2">
        <v>250098</v>
      </c>
      <c r="F85" s="2">
        <v>138061.03125</v>
      </c>
      <c r="G85" s="2">
        <v>231079</v>
      </c>
      <c r="H85" s="2">
        <v>99116.2265625</v>
      </c>
      <c r="I85" s="2">
        <v>207223</v>
      </c>
    </row>
    <row r="86" spans="1:9" ht="14.25" customHeight="1" x14ac:dyDescent="0.35">
      <c r="A86" s="2" t="s">
        <v>9</v>
      </c>
      <c r="B86" s="2">
        <v>9408</v>
      </c>
      <c r="C86" s="2">
        <v>528</v>
      </c>
      <c r="D86" s="2">
        <v>776619</v>
      </c>
      <c r="E86" s="2">
        <v>98059</v>
      </c>
      <c r="F86" s="2">
        <v>54138.0703125</v>
      </c>
      <c r="G86" s="2">
        <v>89758</v>
      </c>
      <c r="H86" s="2">
        <v>41956.8203125</v>
      </c>
      <c r="I86" s="2">
        <v>81965</v>
      </c>
    </row>
    <row r="87" spans="1:9" ht="14.25" customHeight="1" x14ac:dyDescent="0.35">
      <c r="A87" s="2" t="s">
        <v>9</v>
      </c>
      <c r="B87" s="2">
        <v>9408</v>
      </c>
      <c r="C87" s="2">
        <v>528</v>
      </c>
      <c r="D87" s="2">
        <v>841106.4375</v>
      </c>
      <c r="E87" s="2">
        <v>100075</v>
      </c>
      <c r="F87" s="2">
        <v>55984.5078125</v>
      </c>
      <c r="G87" s="2">
        <v>91128</v>
      </c>
      <c r="H87" s="2">
        <v>44585.3515625</v>
      </c>
      <c r="I87" s="2">
        <v>84744</v>
      </c>
    </row>
    <row r="88" spans="1:9" ht="14.25" customHeight="1" x14ac:dyDescent="0.35">
      <c r="A88" s="2" t="s">
        <v>9</v>
      </c>
      <c r="B88" s="2">
        <v>10976</v>
      </c>
      <c r="C88" s="2">
        <v>612</v>
      </c>
      <c r="D88" s="2">
        <v>1145040.75</v>
      </c>
      <c r="E88" s="2">
        <v>115081</v>
      </c>
      <c r="F88" s="2">
        <v>65637.90625</v>
      </c>
      <c r="G88" s="2">
        <v>105867</v>
      </c>
      <c r="H88" s="2">
        <v>53707.421875</v>
      </c>
      <c r="I88" s="2">
        <v>99443</v>
      </c>
    </row>
    <row r="89" spans="1:9" ht="14.25" customHeight="1" x14ac:dyDescent="0.35">
      <c r="A89" s="2" t="s">
        <v>9</v>
      </c>
      <c r="B89" s="2">
        <v>9408</v>
      </c>
      <c r="C89" s="2">
        <v>528</v>
      </c>
      <c r="D89" s="2">
        <v>757518.75</v>
      </c>
      <c r="E89" s="2">
        <v>98606</v>
      </c>
      <c r="F89" s="2">
        <v>54789</v>
      </c>
      <c r="G89" s="2">
        <v>90971</v>
      </c>
      <c r="H89" s="2">
        <v>43337.40625</v>
      </c>
      <c r="I89" s="2">
        <v>84039</v>
      </c>
    </row>
    <row r="90" spans="1:9" ht="14.25" customHeight="1" x14ac:dyDescent="0.35">
      <c r="A90" s="2" t="s">
        <v>9</v>
      </c>
      <c r="B90" s="2">
        <v>10976</v>
      </c>
      <c r="C90" s="2">
        <v>612</v>
      </c>
      <c r="D90" s="2">
        <v>1047153.625</v>
      </c>
      <c r="E90" s="2">
        <v>112436</v>
      </c>
      <c r="F90" s="2">
        <v>63592.640625</v>
      </c>
      <c r="G90" s="2">
        <v>105001</v>
      </c>
      <c r="H90" s="2">
        <v>51350.9375</v>
      </c>
      <c r="I90" s="2">
        <v>97446</v>
      </c>
    </row>
    <row r="91" spans="1:9" ht="14.25" customHeight="1" x14ac:dyDescent="0.35">
      <c r="A91" s="2" t="s">
        <v>9</v>
      </c>
      <c r="B91" s="2">
        <v>50176</v>
      </c>
      <c r="C91" s="2">
        <v>3227</v>
      </c>
      <c r="D91" s="2">
        <v>3824659.25</v>
      </c>
      <c r="E91" s="2">
        <v>778816</v>
      </c>
      <c r="F91" s="2">
        <v>181216.09375</v>
      </c>
      <c r="G91" s="2">
        <v>762312</v>
      </c>
      <c r="H91" s="2">
        <v>127952.0703125</v>
      </c>
      <c r="I91" s="2">
        <v>738731</v>
      </c>
    </row>
    <row r="92" spans="1:9" ht="14.25" customHeight="1" x14ac:dyDescent="0.35">
      <c r="A92" s="2" t="s">
        <v>9</v>
      </c>
      <c r="B92" s="2">
        <v>12544</v>
      </c>
      <c r="C92" s="2">
        <v>719</v>
      </c>
      <c r="D92" s="2">
        <v>1395104</v>
      </c>
      <c r="E92" s="2">
        <v>133122</v>
      </c>
      <c r="F92" s="2">
        <v>74928.96875</v>
      </c>
      <c r="G92" s="2">
        <v>124251</v>
      </c>
      <c r="H92" s="2">
        <v>62197.09375</v>
      </c>
      <c r="I92" s="2">
        <v>116152</v>
      </c>
    </row>
    <row r="93" spans="1:9" ht="14.25" customHeight="1" x14ac:dyDescent="0.35">
      <c r="A93" s="2" t="s">
        <v>9</v>
      </c>
      <c r="B93" s="2">
        <v>6272</v>
      </c>
      <c r="C93" s="2">
        <v>325</v>
      </c>
      <c r="D93" s="2">
        <v>560601.3125</v>
      </c>
      <c r="E93" s="2">
        <v>56715</v>
      </c>
      <c r="F93" s="2">
        <v>25258.34375</v>
      </c>
      <c r="G93" s="2">
        <v>49664</v>
      </c>
      <c r="H93" s="2">
        <v>17579.7421875</v>
      </c>
      <c r="I93" s="2">
        <v>44959</v>
      </c>
    </row>
    <row r="94" spans="1:9" ht="14.25" customHeight="1" x14ac:dyDescent="0.35">
      <c r="A94" s="2" t="s">
        <v>9</v>
      </c>
      <c r="B94" s="2">
        <v>18816</v>
      </c>
      <c r="C94" s="2">
        <v>1337</v>
      </c>
      <c r="D94" s="2">
        <v>2008761.375</v>
      </c>
      <c r="E94" s="2">
        <v>254168</v>
      </c>
      <c r="F94" s="2">
        <v>142573.265625</v>
      </c>
      <c r="G94" s="2">
        <v>232454</v>
      </c>
      <c r="H94" s="2">
        <v>111021.421875</v>
      </c>
      <c r="I94" s="2">
        <v>212018</v>
      </c>
    </row>
    <row r="95" spans="1:9" ht="14.25" customHeight="1" x14ac:dyDescent="0.35">
      <c r="A95" s="2" t="s">
        <v>9</v>
      </c>
      <c r="B95" s="2">
        <v>9408</v>
      </c>
      <c r="C95" s="2">
        <v>528</v>
      </c>
      <c r="D95" s="2">
        <v>1148262</v>
      </c>
      <c r="E95" s="2">
        <v>100770</v>
      </c>
      <c r="F95" s="2">
        <v>56323.8984375</v>
      </c>
      <c r="G95" s="2">
        <v>93476</v>
      </c>
      <c r="H95" s="2">
        <v>47766.2265625</v>
      </c>
      <c r="I95" s="2">
        <v>88297</v>
      </c>
    </row>
    <row r="96" spans="1:9" ht="14.25" customHeight="1" x14ac:dyDescent="0.35">
      <c r="A96" s="2" t="s">
        <v>9</v>
      </c>
      <c r="B96" s="2">
        <v>9408</v>
      </c>
      <c r="C96" s="2">
        <v>528</v>
      </c>
      <c r="D96" s="2">
        <v>1170872.625</v>
      </c>
      <c r="E96" s="2">
        <v>96528</v>
      </c>
      <c r="F96" s="2">
        <v>54576.015625</v>
      </c>
      <c r="G96" s="2">
        <v>89586</v>
      </c>
      <c r="H96" s="2">
        <v>46592.2265625</v>
      </c>
      <c r="I96" s="2">
        <v>84101</v>
      </c>
    </row>
    <row r="97" spans="1:9" ht="14.25" customHeight="1" x14ac:dyDescent="0.35">
      <c r="A97" s="2" t="s">
        <v>9</v>
      </c>
      <c r="B97" s="2">
        <v>10976</v>
      </c>
      <c r="C97" s="2">
        <v>612</v>
      </c>
      <c r="D97" s="2">
        <v>1580595.25</v>
      </c>
      <c r="E97" s="2">
        <v>113418</v>
      </c>
      <c r="F97" s="2">
        <v>65692.1484375</v>
      </c>
      <c r="G97" s="2">
        <v>107653</v>
      </c>
      <c r="H97" s="2">
        <v>58004.625</v>
      </c>
      <c r="I97" s="2">
        <v>102151</v>
      </c>
    </row>
    <row r="98" spans="1:9" ht="14.25" customHeight="1" x14ac:dyDescent="0.35">
      <c r="A98" s="2" t="s">
        <v>9</v>
      </c>
      <c r="B98" s="2">
        <v>9408</v>
      </c>
      <c r="C98" s="2">
        <v>528</v>
      </c>
      <c r="D98" s="2">
        <v>1097034.875</v>
      </c>
      <c r="E98" s="2">
        <v>99689</v>
      </c>
      <c r="F98" s="2">
        <v>55164.34375</v>
      </c>
      <c r="G98" s="2">
        <v>90825</v>
      </c>
      <c r="H98" s="2">
        <v>46528.3203125</v>
      </c>
      <c r="I98" s="2">
        <v>86109</v>
      </c>
    </row>
    <row r="99" spans="1:9" ht="14.25" customHeight="1" x14ac:dyDescent="0.35">
      <c r="A99" s="2" t="s">
        <v>9</v>
      </c>
      <c r="B99" s="2">
        <v>10976</v>
      </c>
      <c r="C99" s="2">
        <v>612</v>
      </c>
      <c r="D99" s="2">
        <v>1228223.75</v>
      </c>
      <c r="E99" s="2">
        <v>108361</v>
      </c>
      <c r="F99" s="2">
        <v>63745.8515625</v>
      </c>
      <c r="G99" s="2">
        <v>104826</v>
      </c>
      <c r="H99" s="2">
        <v>55208.40625</v>
      </c>
      <c r="I99" s="2">
        <v>99202</v>
      </c>
    </row>
    <row r="100" spans="1:9" ht="14.25" customHeight="1" x14ac:dyDescent="0.35">
      <c r="A100" s="2" t="s">
        <v>9</v>
      </c>
      <c r="B100" s="2">
        <v>50176</v>
      </c>
      <c r="C100" s="2">
        <v>3227</v>
      </c>
      <c r="D100" s="2">
        <v>5545507.5</v>
      </c>
      <c r="E100" s="2">
        <v>779341</v>
      </c>
      <c r="F100" s="2">
        <v>178478.265625</v>
      </c>
      <c r="G100" s="2">
        <v>764481</v>
      </c>
      <c r="H100" s="2">
        <v>136744.1875</v>
      </c>
      <c r="I100" s="2">
        <v>745982</v>
      </c>
    </row>
    <row r="101" spans="1:9" ht="14.25" customHeight="1" x14ac:dyDescent="0.35">
      <c r="A101" s="2" t="s">
        <v>9</v>
      </c>
      <c r="B101" s="2">
        <v>12544</v>
      </c>
      <c r="C101" s="2">
        <v>719</v>
      </c>
      <c r="D101" s="2">
        <v>1642839</v>
      </c>
      <c r="E101" s="2">
        <v>130758</v>
      </c>
      <c r="F101" s="2">
        <v>74662.765625</v>
      </c>
      <c r="G101" s="2">
        <v>122336</v>
      </c>
      <c r="H101" s="2">
        <v>65607.265625</v>
      </c>
      <c r="I101" s="2">
        <v>115578</v>
      </c>
    </row>
    <row r="102" spans="1:9" ht="14.25" customHeight="1" x14ac:dyDescent="0.35">
      <c r="A102" s="2" t="s">
        <v>9</v>
      </c>
      <c r="B102" s="2">
        <v>6272</v>
      </c>
      <c r="C102" s="2">
        <v>325</v>
      </c>
      <c r="D102" s="2">
        <v>918393</v>
      </c>
      <c r="E102" s="2">
        <v>62306</v>
      </c>
      <c r="F102" s="2">
        <v>26217.65625</v>
      </c>
      <c r="G102" s="2">
        <v>52623</v>
      </c>
      <c r="H102" s="2">
        <v>19886.6171875</v>
      </c>
      <c r="I102" s="2">
        <v>48391</v>
      </c>
    </row>
    <row r="103" spans="1:9" ht="14.25" customHeight="1" x14ac:dyDescent="0.35">
      <c r="A103" s="2" t="s">
        <v>9</v>
      </c>
      <c r="B103" s="2">
        <v>18816</v>
      </c>
      <c r="C103" s="2">
        <v>1337</v>
      </c>
      <c r="D103" s="2">
        <v>2714484</v>
      </c>
      <c r="E103" s="2">
        <v>248298</v>
      </c>
      <c r="F103" s="2">
        <v>141846.65625</v>
      </c>
      <c r="G103" s="2">
        <v>230241</v>
      </c>
      <c r="H103" s="2">
        <v>118392.59375</v>
      </c>
      <c r="I103" s="2">
        <v>213666</v>
      </c>
    </row>
    <row r="104" spans="1:9" ht="14.25" customHeight="1" x14ac:dyDescent="0.35">
      <c r="A104" s="2" t="s">
        <v>9</v>
      </c>
      <c r="B104" s="2">
        <v>9408</v>
      </c>
      <c r="C104" s="2">
        <v>528</v>
      </c>
      <c r="D104" s="2">
        <v>1401002.5</v>
      </c>
      <c r="E104" s="2">
        <v>99016</v>
      </c>
      <c r="F104" s="2">
        <v>57054.0859375</v>
      </c>
      <c r="G104" s="2">
        <v>92030</v>
      </c>
      <c r="H104" s="2">
        <v>50206.6953125</v>
      </c>
      <c r="I104" s="2">
        <v>87469</v>
      </c>
    </row>
    <row r="105" spans="1:9" ht="14.25" customHeight="1" x14ac:dyDescent="0.35">
      <c r="A105" s="2" t="s">
        <v>9</v>
      </c>
      <c r="B105" s="2">
        <v>9408</v>
      </c>
      <c r="C105" s="2">
        <v>528</v>
      </c>
      <c r="D105" s="2">
        <v>1793510.5</v>
      </c>
      <c r="E105" s="2">
        <v>100202</v>
      </c>
      <c r="F105" s="2">
        <v>57741.8125</v>
      </c>
      <c r="G105" s="2">
        <v>92178</v>
      </c>
      <c r="H105" s="2">
        <v>51094.25</v>
      </c>
      <c r="I105" s="2">
        <v>88170</v>
      </c>
    </row>
    <row r="106" spans="1:9" ht="14.25" customHeight="1" x14ac:dyDescent="0.35">
      <c r="A106" s="2" t="s">
        <v>9</v>
      </c>
      <c r="B106" s="2">
        <v>10976</v>
      </c>
      <c r="C106" s="2">
        <v>612</v>
      </c>
      <c r="D106" s="2">
        <v>2409285.75</v>
      </c>
      <c r="E106" s="2">
        <v>111973</v>
      </c>
      <c r="F106" s="2">
        <v>65012.59375</v>
      </c>
      <c r="G106" s="2">
        <v>105061</v>
      </c>
      <c r="H106" s="2">
        <v>58473.6640625</v>
      </c>
      <c r="I106" s="2">
        <v>101171</v>
      </c>
    </row>
    <row r="107" spans="1:9" ht="14.25" customHeight="1" x14ac:dyDescent="0.35">
      <c r="A107" s="2" t="s">
        <v>9</v>
      </c>
      <c r="B107" s="2">
        <v>9408</v>
      </c>
      <c r="C107" s="2">
        <v>528</v>
      </c>
      <c r="D107" s="2">
        <v>1424049.5</v>
      </c>
      <c r="E107" s="2">
        <v>96710</v>
      </c>
      <c r="F107" s="2">
        <v>56686.8984375</v>
      </c>
      <c r="G107" s="2">
        <v>92228</v>
      </c>
      <c r="H107" s="2">
        <v>49020.390625</v>
      </c>
      <c r="I107" s="2">
        <v>87034</v>
      </c>
    </row>
    <row r="108" spans="1:9" ht="14.25" customHeight="1" x14ac:dyDescent="0.35">
      <c r="A108" s="2" t="s">
        <v>9</v>
      </c>
      <c r="B108" s="2">
        <v>10976</v>
      </c>
      <c r="C108" s="2">
        <v>612</v>
      </c>
      <c r="D108" s="2">
        <v>1977186.25</v>
      </c>
      <c r="E108" s="2">
        <v>113557</v>
      </c>
      <c r="F108" s="2">
        <v>62640.8984375</v>
      </c>
      <c r="G108" s="2">
        <v>104501</v>
      </c>
      <c r="H108" s="2">
        <v>55951.328125</v>
      </c>
      <c r="I108" s="2">
        <v>99374</v>
      </c>
    </row>
    <row r="109" spans="1:9" ht="14.25" customHeight="1" x14ac:dyDescent="0.35">
      <c r="A109" s="2" t="s">
        <v>9</v>
      </c>
      <c r="B109" s="2">
        <v>50176</v>
      </c>
      <c r="C109" s="2">
        <v>3227</v>
      </c>
      <c r="D109" s="2">
        <v>7797213.5</v>
      </c>
      <c r="E109" s="2">
        <v>779258</v>
      </c>
      <c r="F109" s="2">
        <v>179634.40625</v>
      </c>
      <c r="G109" s="2">
        <v>768216</v>
      </c>
      <c r="H109" s="2">
        <v>146059.65625</v>
      </c>
      <c r="I109" s="2">
        <v>753746</v>
      </c>
    </row>
    <row r="110" spans="1:9" ht="14.25" customHeight="1" x14ac:dyDescent="0.35">
      <c r="A110" s="2" t="s">
        <v>9</v>
      </c>
      <c r="B110" s="2">
        <v>12544</v>
      </c>
      <c r="C110" s="2">
        <v>719</v>
      </c>
      <c r="D110" s="2">
        <v>2426088.5</v>
      </c>
      <c r="E110" s="2">
        <v>130690</v>
      </c>
      <c r="F110" s="2">
        <v>75353.109375</v>
      </c>
      <c r="G110" s="2">
        <v>124424</v>
      </c>
      <c r="H110" s="2">
        <v>68115.25</v>
      </c>
      <c r="I110" s="2">
        <v>118884</v>
      </c>
    </row>
    <row r="111" spans="1:9" ht="14.25" customHeight="1" x14ac:dyDescent="0.35">
      <c r="A111" s="2" t="s">
        <v>9</v>
      </c>
      <c r="B111" s="2">
        <v>6272</v>
      </c>
      <c r="C111" s="2">
        <v>325</v>
      </c>
      <c r="D111" s="2">
        <v>1352454.75</v>
      </c>
      <c r="E111" s="2">
        <v>61996</v>
      </c>
      <c r="F111" s="2">
        <v>27695.3359375</v>
      </c>
      <c r="G111" s="2">
        <v>52757</v>
      </c>
      <c r="H111" s="2">
        <v>22139.234375</v>
      </c>
      <c r="I111" s="2">
        <v>49155</v>
      </c>
    </row>
    <row r="112" spans="1:9" ht="14.25" customHeight="1" x14ac:dyDescent="0.35">
      <c r="A112" s="2" t="s">
        <v>9</v>
      </c>
      <c r="B112" s="2">
        <v>18816</v>
      </c>
      <c r="C112" s="2">
        <v>1337</v>
      </c>
      <c r="D112" s="2">
        <v>3625229.5</v>
      </c>
      <c r="E112" s="2">
        <v>250888</v>
      </c>
      <c r="F112" s="2">
        <v>147435.40625</v>
      </c>
      <c r="G112" s="2">
        <v>237057</v>
      </c>
      <c r="H112" s="2">
        <v>128415.609375</v>
      </c>
      <c r="I112" s="2">
        <v>222740</v>
      </c>
    </row>
    <row r="113" spans="1:9" ht="14.25" customHeight="1" x14ac:dyDescent="0.35">
      <c r="A113" s="2" t="s">
        <v>9</v>
      </c>
      <c r="B113" s="2">
        <v>9408</v>
      </c>
      <c r="C113" s="2">
        <v>528</v>
      </c>
      <c r="D113" s="2">
        <v>2180679</v>
      </c>
      <c r="E113" s="2">
        <v>97738</v>
      </c>
      <c r="F113" s="2">
        <v>53734.8828125</v>
      </c>
      <c r="G113" s="2">
        <v>90032</v>
      </c>
      <c r="H113" s="2">
        <v>48389.3671875</v>
      </c>
      <c r="I113" s="2">
        <v>86179</v>
      </c>
    </row>
    <row r="114" spans="1:9" ht="14.25" customHeight="1" x14ac:dyDescent="0.35">
      <c r="A114" s="2" t="s">
        <v>9</v>
      </c>
      <c r="B114" s="2">
        <v>9408</v>
      </c>
      <c r="C114" s="2">
        <v>528</v>
      </c>
      <c r="D114" s="2">
        <v>2278650</v>
      </c>
      <c r="E114" s="2">
        <v>93854</v>
      </c>
      <c r="F114" s="2">
        <v>53884.046875</v>
      </c>
      <c r="G114" s="2">
        <v>89225</v>
      </c>
      <c r="H114" s="2">
        <v>48930.515625</v>
      </c>
      <c r="I114" s="2">
        <v>85858</v>
      </c>
    </row>
    <row r="115" spans="1:9" ht="14.25" customHeight="1" x14ac:dyDescent="0.35">
      <c r="A115" s="2" t="s">
        <v>9</v>
      </c>
      <c r="B115" s="2">
        <v>10976</v>
      </c>
      <c r="C115" s="2">
        <v>612</v>
      </c>
      <c r="D115" s="2">
        <v>3420677.25</v>
      </c>
      <c r="E115" s="2">
        <v>115053</v>
      </c>
      <c r="F115" s="2">
        <v>65388.3515625</v>
      </c>
      <c r="G115" s="2">
        <v>105170</v>
      </c>
      <c r="H115" s="2">
        <v>59844.296875</v>
      </c>
      <c r="I115" s="2">
        <v>101913</v>
      </c>
    </row>
    <row r="116" spans="1:9" ht="14.25" customHeight="1" x14ac:dyDescent="0.35">
      <c r="A116" s="2" t="s">
        <v>9</v>
      </c>
      <c r="B116" s="2">
        <v>9408</v>
      </c>
      <c r="C116" s="2">
        <v>528</v>
      </c>
      <c r="D116" s="2">
        <v>2160485.5</v>
      </c>
      <c r="E116" s="2">
        <v>99965</v>
      </c>
      <c r="F116" s="2">
        <v>56594.484375</v>
      </c>
      <c r="G116" s="2">
        <v>90066</v>
      </c>
      <c r="H116" s="2">
        <v>50854.7578125</v>
      </c>
      <c r="I116" s="2">
        <v>86506</v>
      </c>
    </row>
    <row r="117" spans="1:9" ht="14.25" customHeight="1" x14ac:dyDescent="0.35">
      <c r="A117" s="2" t="s">
        <v>9</v>
      </c>
      <c r="B117" s="2">
        <v>10976</v>
      </c>
      <c r="C117" s="2">
        <v>612</v>
      </c>
      <c r="D117" s="2">
        <v>2754042</v>
      </c>
      <c r="E117" s="2">
        <v>115566</v>
      </c>
      <c r="F117" s="2">
        <v>65653.75</v>
      </c>
      <c r="G117" s="2">
        <v>106380</v>
      </c>
      <c r="H117" s="2">
        <v>59740.921875</v>
      </c>
      <c r="I117" s="2">
        <v>102343</v>
      </c>
    </row>
    <row r="118" spans="1:9" ht="14.25" customHeight="1" x14ac:dyDescent="0.35">
      <c r="A118" s="2" t="s">
        <v>9</v>
      </c>
      <c r="B118" s="2">
        <v>50176</v>
      </c>
      <c r="C118" s="2">
        <v>3227</v>
      </c>
      <c r="D118" s="2">
        <v>11076698</v>
      </c>
      <c r="E118" s="2">
        <v>781293</v>
      </c>
      <c r="F118" s="2">
        <v>179791.84375</v>
      </c>
      <c r="G118" s="2">
        <v>768573</v>
      </c>
      <c r="H118" s="2">
        <v>151967.84375</v>
      </c>
      <c r="I118" s="2">
        <v>758129</v>
      </c>
    </row>
    <row r="119" spans="1:9" ht="14.25" customHeight="1" x14ac:dyDescent="0.35">
      <c r="A119" s="2" t="s">
        <v>9</v>
      </c>
      <c r="B119" s="2">
        <v>12544</v>
      </c>
      <c r="C119" s="2">
        <v>719</v>
      </c>
      <c r="D119" s="2">
        <v>3223137</v>
      </c>
      <c r="E119" s="2">
        <v>128382</v>
      </c>
      <c r="F119" s="2">
        <v>75153.4296875</v>
      </c>
      <c r="G119" s="2">
        <v>123269</v>
      </c>
      <c r="H119" s="2">
        <v>69433.4375</v>
      </c>
      <c r="I119" s="2">
        <v>118755</v>
      </c>
    </row>
    <row r="120" spans="1:9" ht="14.25" customHeight="1" x14ac:dyDescent="0.35">
      <c r="A120" s="2" t="s">
        <v>9</v>
      </c>
      <c r="B120" s="2">
        <v>6272</v>
      </c>
      <c r="C120" s="2">
        <v>325</v>
      </c>
      <c r="D120" s="2">
        <v>1761866.125</v>
      </c>
      <c r="E120" s="2">
        <v>61767</v>
      </c>
      <c r="F120" s="2">
        <v>28339.0625</v>
      </c>
      <c r="G120" s="2">
        <v>53021</v>
      </c>
      <c r="H120" s="2">
        <v>23959.3046875</v>
      </c>
      <c r="I120" s="2">
        <v>50334</v>
      </c>
    </row>
    <row r="121" spans="1:9" ht="14.25" customHeight="1" x14ac:dyDescent="0.35">
      <c r="A121" s="2" t="s">
        <v>9</v>
      </c>
      <c r="B121" s="2">
        <v>18816</v>
      </c>
      <c r="C121" s="2">
        <v>1337</v>
      </c>
      <c r="D121" s="2">
        <v>5188131</v>
      </c>
      <c r="E121" s="2">
        <v>248791</v>
      </c>
      <c r="F121" s="2">
        <v>145530.6875</v>
      </c>
      <c r="G121" s="2">
        <v>232339</v>
      </c>
      <c r="H121" s="2">
        <v>130894.71875</v>
      </c>
      <c r="I121" s="2">
        <v>221519</v>
      </c>
    </row>
    <row r="122" spans="1:9" ht="14.25" customHeight="1" x14ac:dyDescent="0.35">
      <c r="A122" s="2" t="s">
        <v>9</v>
      </c>
      <c r="B122" s="2">
        <v>9408</v>
      </c>
      <c r="C122" s="2">
        <v>528</v>
      </c>
      <c r="D122" s="2">
        <v>3345693.25</v>
      </c>
      <c r="E122" s="2">
        <v>100284</v>
      </c>
      <c r="F122" s="2">
        <v>56337.4921875</v>
      </c>
      <c r="G122" s="2">
        <v>90791</v>
      </c>
      <c r="H122" s="2">
        <v>51277.734375</v>
      </c>
      <c r="I122" s="2">
        <v>87523</v>
      </c>
    </row>
    <row r="123" spans="1:9" ht="14.25" customHeight="1" x14ac:dyDescent="0.35">
      <c r="A123" s="2" t="s">
        <v>9</v>
      </c>
      <c r="B123" s="2">
        <v>9408</v>
      </c>
      <c r="C123" s="2">
        <v>528</v>
      </c>
      <c r="D123" s="2">
        <v>3066178</v>
      </c>
      <c r="E123" s="2">
        <v>97402</v>
      </c>
      <c r="F123" s="2">
        <v>54224</v>
      </c>
      <c r="G123" s="2">
        <v>90180</v>
      </c>
      <c r="H123" s="2">
        <v>49672.5</v>
      </c>
      <c r="I123" s="2">
        <v>86684</v>
      </c>
    </row>
    <row r="124" spans="1:9" ht="14.25" customHeight="1" x14ac:dyDescent="0.35">
      <c r="A124" s="2" t="s">
        <v>9</v>
      </c>
      <c r="B124" s="2">
        <v>10976</v>
      </c>
      <c r="C124" s="2">
        <v>612</v>
      </c>
      <c r="D124" s="2">
        <v>4475566</v>
      </c>
      <c r="E124" s="2">
        <v>113252</v>
      </c>
      <c r="F124" s="2">
        <v>63881.375</v>
      </c>
      <c r="G124" s="2">
        <v>104701</v>
      </c>
      <c r="H124" s="2">
        <v>58836.515625</v>
      </c>
      <c r="I124" s="2">
        <v>101213</v>
      </c>
    </row>
    <row r="125" spans="1:9" ht="14.25" customHeight="1" x14ac:dyDescent="0.35">
      <c r="A125" s="2" t="s">
        <v>9</v>
      </c>
      <c r="B125" s="2">
        <v>9408</v>
      </c>
      <c r="C125" s="2">
        <v>528</v>
      </c>
      <c r="D125" s="2">
        <v>3289152.75</v>
      </c>
      <c r="E125" s="2">
        <v>101355</v>
      </c>
      <c r="F125" s="2">
        <v>56692.8046875</v>
      </c>
      <c r="G125" s="2">
        <v>90252</v>
      </c>
      <c r="H125" s="2">
        <v>51402.328125</v>
      </c>
      <c r="I125" s="2">
        <v>86876</v>
      </c>
    </row>
    <row r="126" spans="1:9" ht="14.25" customHeight="1" x14ac:dyDescent="0.35">
      <c r="A126" s="2" t="s">
        <v>9</v>
      </c>
      <c r="B126" s="2">
        <v>10976</v>
      </c>
      <c r="C126" s="2">
        <v>612</v>
      </c>
      <c r="D126" s="2">
        <v>3799924</v>
      </c>
      <c r="E126" s="2">
        <v>111580</v>
      </c>
      <c r="F126" s="2">
        <v>64604.2109375</v>
      </c>
      <c r="G126" s="2">
        <v>107077</v>
      </c>
      <c r="H126" s="2">
        <v>59872.5078125</v>
      </c>
      <c r="I126" s="2">
        <v>103815</v>
      </c>
    </row>
    <row r="127" spans="1:9" ht="14.25" customHeight="1" x14ac:dyDescent="0.35">
      <c r="A127" s="2" t="s">
        <v>9</v>
      </c>
      <c r="B127" s="2">
        <v>50176</v>
      </c>
      <c r="C127" s="2">
        <v>3227</v>
      </c>
      <c r="D127" s="2">
        <v>15499349</v>
      </c>
      <c r="E127" s="2">
        <v>783338</v>
      </c>
      <c r="F127" s="2">
        <v>181378.03125</v>
      </c>
      <c r="G127" s="2">
        <v>769085</v>
      </c>
      <c r="H127" s="2">
        <v>157427.25</v>
      </c>
      <c r="I127" s="2">
        <v>758176</v>
      </c>
    </row>
    <row r="128" spans="1:9" ht="14.25" customHeight="1" x14ac:dyDescent="0.35">
      <c r="A128" s="2" t="s">
        <v>9</v>
      </c>
      <c r="B128" s="2">
        <v>12544</v>
      </c>
      <c r="C128" s="2">
        <v>719</v>
      </c>
      <c r="D128" s="2">
        <v>4992081</v>
      </c>
      <c r="E128" s="2">
        <v>130684</v>
      </c>
      <c r="F128" s="2">
        <v>73076.5859375</v>
      </c>
      <c r="G128" s="2">
        <v>123224</v>
      </c>
      <c r="H128" s="2">
        <v>67824.6484375</v>
      </c>
      <c r="I128" s="2">
        <v>119192</v>
      </c>
    </row>
    <row r="129" spans="1:9" ht="14.25" customHeight="1" x14ac:dyDescent="0.35">
      <c r="A129" s="2" t="s">
        <v>9</v>
      </c>
      <c r="B129" s="2">
        <v>6272</v>
      </c>
      <c r="C129" s="2">
        <v>325</v>
      </c>
      <c r="D129" s="2">
        <v>1848384</v>
      </c>
      <c r="E129" s="2">
        <v>59338</v>
      </c>
      <c r="F129" s="2">
        <v>28648.09375</v>
      </c>
      <c r="G129" s="2">
        <v>52133</v>
      </c>
      <c r="H129" s="2">
        <v>24413.59375</v>
      </c>
      <c r="I129" s="2">
        <v>49374</v>
      </c>
    </row>
    <row r="130" spans="1:9" ht="14.25" customHeight="1" x14ac:dyDescent="0.35">
      <c r="A130" s="2" t="s">
        <v>9</v>
      </c>
      <c r="B130" s="2">
        <v>18816</v>
      </c>
      <c r="C130" s="2">
        <v>1337</v>
      </c>
      <c r="D130" s="2">
        <v>6590945.5</v>
      </c>
      <c r="E130" s="2">
        <v>243451</v>
      </c>
      <c r="F130" s="2">
        <v>147185.71875</v>
      </c>
      <c r="G130" s="2">
        <v>235086</v>
      </c>
      <c r="H130" s="2">
        <v>134716.375</v>
      </c>
      <c r="I130" s="2">
        <v>224405</v>
      </c>
    </row>
    <row r="131" spans="1:9" ht="14.25" customHeight="1" x14ac:dyDescent="0.35">
      <c r="A131" s="2" t="s">
        <v>9</v>
      </c>
      <c r="B131" s="2">
        <v>12544</v>
      </c>
      <c r="C131" s="2">
        <v>719</v>
      </c>
      <c r="D131" s="2">
        <v>5300328</v>
      </c>
      <c r="E131" s="2">
        <v>133510</v>
      </c>
      <c r="F131" s="2">
        <v>77054.9375</v>
      </c>
      <c r="G131" s="2">
        <v>123839</v>
      </c>
      <c r="H131" s="2">
        <v>70858.265625</v>
      </c>
      <c r="I131" s="2">
        <v>119331</v>
      </c>
    </row>
    <row r="132" spans="1:9" ht="14.25" customHeight="1" x14ac:dyDescent="0.35">
      <c r="A132" s="2" t="s">
        <v>9</v>
      </c>
      <c r="B132" s="2">
        <v>12544</v>
      </c>
      <c r="C132" s="2">
        <v>719</v>
      </c>
      <c r="D132" s="2">
        <v>5745882</v>
      </c>
      <c r="E132" s="2">
        <v>128892</v>
      </c>
      <c r="F132" s="2">
        <v>74550.859375</v>
      </c>
      <c r="G132" s="2">
        <v>121320</v>
      </c>
      <c r="H132" s="2">
        <v>68942.40625</v>
      </c>
      <c r="I132" s="2">
        <v>117346</v>
      </c>
    </row>
    <row r="133" spans="1:9" ht="14.25" customHeight="1" x14ac:dyDescent="0.35">
      <c r="A133" s="2" t="s">
        <v>9</v>
      </c>
      <c r="B133" s="2">
        <v>9408</v>
      </c>
      <c r="C133" s="2">
        <v>528</v>
      </c>
      <c r="D133" s="2">
        <v>3688683.5</v>
      </c>
      <c r="E133" s="2">
        <v>96943</v>
      </c>
      <c r="F133" s="2">
        <v>58883.640625</v>
      </c>
      <c r="G133" s="2">
        <v>93360</v>
      </c>
      <c r="H133" s="2">
        <v>54064.2421875</v>
      </c>
      <c r="I133" s="2">
        <v>89975</v>
      </c>
    </row>
    <row r="134" spans="1:9" ht="14.25" customHeight="1" x14ac:dyDescent="0.35">
      <c r="A134" s="2" t="s">
        <v>9</v>
      </c>
      <c r="B134" s="2">
        <v>15680</v>
      </c>
      <c r="C134" s="2">
        <v>1126</v>
      </c>
      <c r="D134" s="2">
        <v>10467716</v>
      </c>
      <c r="E134" s="2">
        <v>202823</v>
      </c>
      <c r="F134" s="2">
        <v>115244.890625</v>
      </c>
      <c r="G134" s="2">
        <v>188741</v>
      </c>
      <c r="H134" s="2">
        <v>107672.9921875</v>
      </c>
      <c r="I134" s="2">
        <v>183096</v>
      </c>
    </row>
    <row r="135" spans="1:9" ht="14.25" customHeight="1" x14ac:dyDescent="0.35">
      <c r="A135" s="2" t="s">
        <v>9</v>
      </c>
      <c r="B135" s="2">
        <v>9216</v>
      </c>
      <c r="C135" s="2">
        <v>522</v>
      </c>
      <c r="D135" s="2">
        <v>7530068</v>
      </c>
      <c r="E135" s="2">
        <v>128644</v>
      </c>
      <c r="F135" s="2">
        <v>75263.3828125</v>
      </c>
      <c r="G135" s="2">
        <v>127328</v>
      </c>
      <c r="H135" s="2">
        <v>68535.2890625</v>
      </c>
      <c r="I135" s="2">
        <v>125878</v>
      </c>
    </row>
    <row r="136" spans="1:9" ht="14.25" customHeight="1" x14ac:dyDescent="0.35">
      <c r="A136" s="2" t="s">
        <v>9</v>
      </c>
      <c r="B136" s="2">
        <v>1728</v>
      </c>
      <c r="C136" s="2">
        <v>86</v>
      </c>
      <c r="D136" s="2">
        <v>848077.625</v>
      </c>
      <c r="E136" s="2">
        <v>16753</v>
      </c>
      <c r="F136" s="2">
        <v>9765.921875</v>
      </c>
      <c r="G136" s="2">
        <v>15167</v>
      </c>
      <c r="H136" s="2">
        <v>8934.6796875</v>
      </c>
      <c r="I136" s="2">
        <v>14611</v>
      </c>
    </row>
    <row r="137" spans="1:9" ht="14.25" customHeight="1" x14ac:dyDescent="0.35">
      <c r="A137" s="2" t="s">
        <v>9</v>
      </c>
      <c r="B137" s="2">
        <v>2880</v>
      </c>
      <c r="C137" s="2">
        <v>152</v>
      </c>
      <c r="D137" s="2">
        <v>1406379</v>
      </c>
      <c r="E137" s="2">
        <v>26868</v>
      </c>
      <c r="F137" s="2">
        <v>15227.8515625</v>
      </c>
      <c r="G137" s="2">
        <v>26042</v>
      </c>
      <c r="H137" s="2">
        <v>14679.09375</v>
      </c>
      <c r="I137" s="2">
        <v>25725</v>
      </c>
    </row>
    <row r="138" spans="1:9" ht="14.25" customHeight="1" x14ac:dyDescent="0.35">
      <c r="A138" s="2" t="s">
        <v>9</v>
      </c>
      <c r="B138" s="2">
        <v>3456</v>
      </c>
      <c r="C138" s="2">
        <v>164</v>
      </c>
      <c r="D138" s="2">
        <v>1550173.25</v>
      </c>
      <c r="E138" s="2">
        <v>30026</v>
      </c>
      <c r="F138" s="2">
        <v>16116.734375</v>
      </c>
      <c r="G138" s="2">
        <v>27940</v>
      </c>
      <c r="H138" s="2">
        <v>14591.71875</v>
      </c>
      <c r="I138" s="2">
        <v>26801</v>
      </c>
    </row>
    <row r="139" spans="1:9" ht="14.25" customHeight="1" x14ac:dyDescent="0.35">
      <c r="A139" s="2" t="s">
        <v>9</v>
      </c>
      <c r="B139" s="2">
        <v>4032</v>
      </c>
      <c r="C139" s="2">
        <v>175</v>
      </c>
      <c r="D139" s="2">
        <v>1692203.5</v>
      </c>
      <c r="E139" s="2">
        <v>31926</v>
      </c>
      <c r="F139" s="2">
        <v>17198.046875</v>
      </c>
      <c r="G139" s="2">
        <v>28484</v>
      </c>
      <c r="H139" s="2">
        <v>16130.53125</v>
      </c>
      <c r="I139" s="2">
        <v>27984</v>
      </c>
    </row>
    <row r="140" spans="1:9" ht="14.25" customHeight="1" x14ac:dyDescent="0.35">
      <c r="A140" s="2" t="s">
        <v>9</v>
      </c>
      <c r="B140" s="2">
        <v>3456</v>
      </c>
      <c r="C140" s="2">
        <v>164</v>
      </c>
      <c r="D140" s="2">
        <v>1487187.25</v>
      </c>
      <c r="E140" s="2">
        <v>31328</v>
      </c>
      <c r="F140" s="2">
        <v>15754.71875</v>
      </c>
      <c r="G140" s="2">
        <v>27180</v>
      </c>
      <c r="H140" s="2">
        <v>14572.6484375</v>
      </c>
      <c r="I140" s="2">
        <v>26897</v>
      </c>
    </row>
    <row r="141" spans="1:9" ht="14.25" customHeight="1" x14ac:dyDescent="0.35">
      <c r="A141" s="2" t="s">
        <v>9</v>
      </c>
      <c r="B141" s="2">
        <v>4608</v>
      </c>
      <c r="C141" s="2">
        <v>200</v>
      </c>
      <c r="D141" s="2">
        <v>2219151.75</v>
      </c>
      <c r="E141" s="2">
        <v>37589</v>
      </c>
      <c r="F141" s="2">
        <v>19681.78125</v>
      </c>
      <c r="G141" s="2">
        <v>34202</v>
      </c>
      <c r="H141" s="2">
        <v>18437.484375</v>
      </c>
      <c r="I141" s="2">
        <v>32687</v>
      </c>
    </row>
    <row r="142" spans="1:9" ht="14.25" customHeight="1" x14ac:dyDescent="0.35">
      <c r="A142" s="2" t="s">
        <v>9</v>
      </c>
      <c r="B142" s="2">
        <v>3456</v>
      </c>
      <c r="C142" s="2">
        <v>164</v>
      </c>
      <c r="D142" s="2">
        <v>1487235.375</v>
      </c>
      <c r="E142" s="2">
        <v>31366</v>
      </c>
      <c r="F142" s="2">
        <v>15807.875</v>
      </c>
      <c r="G142" s="2">
        <v>27519</v>
      </c>
      <c r="H142" s="2">
        <v>14568.6953125</v>
      </c>
      <c r="I142" s="2">
        <v>26895</v>
      </c>
    </row>
    <row r="143" spans="1:9" ht="14.25" customHeight="1" x14ac:dyDescent="0.35">
      <c r="A143" s="2" t="s">
        <v>9</v>
      </c>
      <c r="B143" s="2">
        <v>2304</v>
      </c>
      <c r="C143" s="2">
        <v>120</v>
      </c>
      <c r="D143" s="2">
        <v>1691652.625</v>
      </c>
      <c r="E143" s="2">
        <v>29999</v>
      </c>
      <c r="F143" s="2">
        <v>14963.109375</v>
      </c>
      <c r="G143" s="2">
        <v>29837</v>
      </c>
      <c r="H143" s="2">
        <v>13736.4453125</v>
      </c>
      <c r="I143" s="2">
        <v>29801</v>
      </c>
    </row>
    <row r="144" spans="1:9" ht="14.25" customHeight="1" x14ac:dyDescent="0.35">
      <c r="A144" s="2" t="s">
        <v>9</v>
      </c>
      <c r="B144" s="2">
        <v>2304</v>
      </c>
      <c r="C144" s="2">
        <v>120</v>
      </c>
      <c r="D144" s="2">
        <v>1285147.375</v>
      </c>
      <c r="E144" s="2">
        <v>21655</v>
      </c>
      <c r="F144" s="2">
        <v>11597.34375</v>
      </c>
      <c r="G144" s="2">
        <v>19203</v>
      </c>
      <c r="H144" s="2">
        <v>10466.0546875</v>
      </c>
      <c r="I144" s="2">
        <v>18325</v>
      </c>
    </row>
    <row r="145" spans="1:9" ht="14.25" customHeight="1" x14ac:dyDescent="0.35">
      <c r="A145" s="2" t="s">
        <v>9</v>
      </c>
      <c r="B145" s="2">
        <v>2304</v>
      </c>
      <c r="C145" s="2">
        <v>120</v>
      </c>
      <c r="D145" s="2">
        <v>1234494.5</v>
      </c>
      <c r="E145" s="2">
        <v>21685</v>
      </c>
      <c r="F145" s="2">
        <v>11870.96875</v>
      </c>
      <c r="G145" s="2">
        <v>20173</v>
      </c>
      <c r="H145" s="2">
        <v>11041.6171875</v>
      </c>
      <c r="I145" s="2">
        <v>19880</v>
      </c>
    </row>
    <row r="146" spans="1:9" ht="14.25" customHeight="1" x14ac:dyDescent="0.35">
      <c r="A146" s="2" t="s">
        <v>9</v>
      </c>
      <c r="B146" s="2">
        <v>2304</v>
      </c>
      <c r="C146" s="2">
        <v>120</v>
      </c>
      <c r="D146" s="2">
        <v>651196.6875</v>
      </c>
      <c r="E146" s="2">
        <v>18635</v>
      </c>
      <c r="F146" s="2">
        <v>3763.875</v>
      </c>
      <c r="G146" s="2">
        <v>14817</v>
      </c>
      <c r="H146" s="2">
        <v>3190.1953125</v>
      </c>
      <c r="I146" s="2">
        <v>14635</v>
      </c>
    </row>
    <row r="147" spans="1:9" ht="14.25" customHeight="1" x14ac:dyDescent="0.35">
      <c r="A147" s="2" t="s">
        <v>9</v>
      </c>
      <c r="B147" s="2">
        <v>2304</v>
      </c>
      <c r="C147" s="2">
        <v>120</v>
      </c>
      <c r="D147" s="2">
        <v>772932.125</v>
      </c>
      <c r="E147" s="2">
        <v>21378</v>
      </c>
      <c r="F147" s="2">
        <v>11873.1171875</v>
      </c>
      <c r="G147" s="2">
        <v>20087</v>
      </c>
      <c r="H147" s="2">
        <v>10967.0078125</v>
      </c>
      <c r="I147" s="2">
        <v>19436</v>
      </c>
    </row>
    <row r="148" spans="1:9" ht="14.25" customHeight="1" x14ac:dyDescent="0.35">
      <c r="A148" s="2" t="s">
        <v>9</v>
      </c>
      <c r="B148" s="2">
        <v>3456</v>
      </c>
      <c r="C148" s="2">
        <v>164</v>
      </c>
      <c r="D148" s="2">
        <v>1769705.5</v>
      </c>
      <c r="E148" s="2">
        <v>30273</v>
      </c>
      <c r="F148" s="2">
        <v>14950.8515625</v>
      </c>
      <c r="G148" s="2">
        <v>26536</v>
      </c>
      <c r="H148" s="2">
        <v>13828.0625</v>
      </c>
      <c r="I148" s="2">
        <v>25374</v>
      </c>
    </row>
    <row r="149" spans="1:9" ht="14.25" customHeight="1" x14ac:dyDescent="0.35">
      <c r="A149" s="2" t="s">
        <v>9</v>
      </c>
      <c r="B149" s="2">
        <v>4032</v>
      </c>
      <c r="C149" s="2">
        <v>175</v>
      </c>
      <c r="D149" s="2">
        <v>1873845.75</v>
      </c>
      <c r="E149" s="2">
        <v>32238</v>
      </c>
      <c r="F149" s="2">
        <v>15856.046875</v>
      </c>
      <c r="G149" s="2">
        <v>27711</v>
      </c>
      <c r="H149" s="2">
        <v>14657.09375</v>
      </c>
      <c r="I149" s="2">
        <v>27259</v>
      </c>
    </row>
    <row r="150" spans="1:9" ht="14.25" customHeight="1" x14ac:dyDescent="0.35">
      <c r="A150" s="2" t="s">
        <v>9</v>
      </c>
      <c r="B150" s="2">
        <v>4608</v>
      </c>
      <c r="C150" s="2">
        <v>200</v>
      </c>
      <c r="D150" s="2">
        <v>1800183.75</v>
      </c>
      <c r="E150" s="2">
        <v>36505</v>
      </c>
      <c r="F150" s="2">
        <v>18367.90625</v>
      </c>
      <c r="G150" s="2">
        <v>32835</v>
      </c>
      <c r="H150" s="2">
        <v>16701.78125</v>
      </c>
      <c r="I150" s="2">
        <v>31768</v>
      </c>
    </row>
    <row r="151" spans="1:9" ht="14.25" customHeight="1" x14ac:dyDescent="0.35">
      <c r="A151" s="2" t="s">
        <v>9</v>
      </c>
      <c r="B151" s="2">
        <v>3456</v>
      </c>
      <c r="C151" s="2">
        <v>164</v>
      </c>
      <c r="D151" s="2">
        <v>1461831</v>
      </c>
      <c r="E151" s="2">
        <v>30250</v>
      </c>
      <c r="F151" s="2">
        <v>15242</v>
      </c>
      <c r="G151" s="2">
        <v>25975</v>
      </c>
      <c r="H151" s="2">
        <v>14163.75</v>
      </c>
      <c r="I151" s="2">
        <v>25409</v>
      </c>
    </row>
    <row r="152" spans="1:9" ht="14.25" customHeight="1" x14ac:dyDescent="0.35">
      <c r="A152" s="2" t="s">
        <v>9</v>
      </c>
      <c r="B152" s="2">
        <v>2304</v>
      </c>
      <c r="C152" s="2">
        <v>120</v>
      </c>
      <c r="D152" s="2">
        <v>2090813.875</v>
      </c>
      <c r="E152" s="2">
        <v>30000</v>
      </c>
      <c r="F152" s="2">
        <v>15381.75</v>
      </c>
      <c r="G152" s="2">
        <v>29826</v>
      </c>
      <c r="H152" s="2">
        <v>14271.1953125</v>
      </c>
      <c r="I152" s="2">
        <v>29800</v>
      </c>
    </row>
    <row r="153" spans="1:9" ht="14.25" customHeight="1" x14ac:dyDescent="0.35">
      <c r="A153" s="2" t="s">
        <v>9</v>
      </c>
      <c r="B153" s="2">
        <v>2304</v>
      </c>
      <c r="C153" s="2">
        <v>120</v>
      </c>
      <c r="D153" s="2">
        <v>1924433.5</v>
      </c>
      <c r="E153" s="2">
        <v>30000</v>
      </c>
      <c r="F153" s="2">
        <v>15535.75</v>
      </c>
      <c r="G153" s="2">
        <v>29836</v>
      </c>
      <c r="H153" s="2">
        <v>14254.6796875</v>
      </c>
      <c r="I153" s="2">
        <v>29829</v>
      </c>
    </row>
    <row r="154" spans="1:9" ht="14.25" customHeight="1" x14ac:dyDescent="0.35">
      <c r="A154" s="2" t="s">
        <v>9</v>
      </c>
      <c r="B154" s="2">
        <v>2304</v>
      </c>
      <c r="C154" s="2">
        <v>120</v>
      </c>
      <c r="D154" s="2">
        <v>1558476.75</v>
      </c>
      <c r="E154" s="2">
        <v>30000</v>
      </c>
      <c r="F154" s="2">
        <v>14825.0078125</v>
      </c>
      <c r="G154" s="2">
        <v>29848</v>
      </c>
      <c r="H154" s="2">
        <v>13764.5</v>
      </c>
      <c r="I154" s="2">
        <v>29781</v>
      </c>
    </row>
    <row r="155" spans="1:9" ht="14.25" customHeight="1" x14ac:dyDescent="0.35">
      <c r="A155" s="2" t="s">
        <v>9</v>
      </c>
      <c r="B155" s="2">
        <v>2304</v>
      </c>
      <c r="C155" s="2">
        <v>120</v>
      </c>
      <c r="D155" s="2">
        <v>1508695.25</v>
      </c>
      <c r="E155" s="2">
        <v>29999</v>
      </c>
      <c r="F155" s="2">
        <v>14847.703125</v>
      </c>
      <c r="G155" s="2">
        <v>29836</v>
      </c>
      <c r="H155" s="2">
        <v>13840.8046875</v>
      </c>
      <c r="I155" s="2">
        <v>29806</v>
      </c>
    </row>
    <row r="156" spans="1:9" ht="14.25" customHeight="1" x14ac:dyDescent="0.35">
      <c r="A156" s="2" t="s">
        <v>9</v>
      </c>
      <c r="B156" s="2">
        <v>2304</v>
      </c>
      <c r="C156" s="2">
        <v>120</v>
      </c>
      <c r="D156" s="2">
        <v>1174481.125</v>
      </c>
      <c r="E156" s="2">
        <v>22743</v>
      </c>
      <c r="F156" s="2">
        <v>12304.1328125</v>
      </c>
      <c r="G156" s="2">
        <v>20265</v>
      </c>
      <c r="H156" s="2">
        <v>11406.9296875</v>
      </c>
      <c r="I156" s="2">
        <v>19859</v>
      </c>
    </row>
    <row r="157" spans="1:9" ht="14.25" customHeight="1" x14ac:dyDescent="0.35">
      <c r="A157" s="2" t="s">
        <v>9</v>
      </c>
      <c r="B157" s="2">
        <v>2304</v>
      </c>
      <c r="C157" s="2">
        <v>120</v>
      </c>
      <c r="D157" s="2">
        <v>1081769.375</v>
      </c>
      <c r="E157" s="2">
        <v>20661</v>
      </c>
      <c r="F157" s="2">
        <v>11220.734375</v>
      </c>
      <c r="G157" s="2">
        <v>18992</v>
      </c>
      <c r="H157" s="2">
        <v>10396.3828125</v>
      </c>
      <c r="I157" s="2">
        <v>18548</v>
      </c>
    </row>
    <row r="158" spans="1:9" ht="14.25" customHeight="1" x14ac:dyDescent="0.35">
      <c r="A158" s="2" t="s">
        <v>9</v>
      </c>
      <c r="B158" s="2">
        <v>2304</v>
      </c>
      <c r="C158" s="2">
        <v>120</v>
      </c>
      <c r="D158" s="2">
        <v>1113221.25</v>
      </c>
      <c r="E158" s="2">
        <v>19391</v>
      </c>
      <c r="F158" s="2">
        <v>6697.4921875</v>
      </c>
      <c r="G158" s="2">
        <v>15630</v>
      </c>
      <c r="H158" s="2">
        <v>5759.0625</v>
      </c>
      <c r="I158" s="2">
        <v>15078</v>
      </c>
    </row>
    <row r="159" spans="1:9" ht="14.25" customHeight="1" x14ac:dyDescent="0.35">
      <c r="A159" s="2" t="s">
        <v>9</v>
      </c>
      <c r="B159" s="2">
        <v>2304</v>
      </c>
      <c r="C159" s="2">
        <v>120</v>
      </c>
      <c r="D159" s="2">
        <v>910446.25</v>
      </c>
      <c r="E159" s="2">
        <v>20833</v>
      </c>
      <c r="F159" s="2">
        <v>11562.875</v>
      </c>
      <c r="G159" s="2">
        <v>19804</v>
      </c>
      <c r="H159" s="2">
        <v>11041.703125</v>
      </c>
      <c r="I159" s="2">
        <v>19483</v>
      </c>
    </row>
    <row r="160" spans="1:9" ht="14.25" customHeight="1" x14ac:dyDescent="0.35">
      <c r="A160" s="2" t="s">
        <v>9</v>
      </c>
      <c r="B160" s="2">
        <v>2304</v>
      </c>
      <c r="C160" s="2">
        <v>120</v>
      </c>
      <c r="D160" s="2">
        <v>910292</v>
      </c>
      <c r="E160" s="2">
        <v>21009</v>
      </c>
      <c r="F160" s="2">
        <v>11550.7109375</v>
      </c>
      <c r="G160" s="2">
        <v>19943</v>
      </c>
      <c r="H160" s="2">
        <v>11038.984375</v>
      </c>
      <c r="I160" s="2">
        <v>19483</v>
      </c>
    </row>
    <row r="161" spans="1:9" ht="14.25" customHeight="1" x14ac:dyDescent="0.35">
      <c r="A161" s="2" t="s">
        <v>9</v>
      </c>
      <c r="B161" s="2">
        <v>3456</v>
      </c>
      <c r="C161" s="2">
        <v>164</v>
      </c>
      <c r="D161" s="2">
        <v>1498497.5</v>
      </c>
      <c r="E161" s="2">
        <v>28637</v>
      </c>
      <c r="F161" s="2">
        <v>15219.109375</v>
      </c>
      <c r="G161" s="2">
        <v>25911</v>
      </c>
      <c r="H161" s="2">
        <v>13702.3203125</v>
      </c>
      <c r="I161" s="2">
        <v>24646</v>
      </c>
    </row>
    <row r="162" spans="1:9" ht="14.25" customHeight="1" x14ac:dyDescent="0.35">
      <c r="A162" s="2" t="s">
        <v>9</v>
      </c>
      <c r="B162" s="2">
        <v>4032</v>
      </c>
      <c r="C162" s="2">
        <v>175</v>
      </c>
      <c r="D162" s="2">
        <v>1707184.375</v>
      </c>
      <c r="E162" s="2">
        <v>31945</v>
      </c>
      <c r="F162" s="2">
        <v>17087.5</v>
      </c>
      <c r="G162" s="2">
        <v>28325</v>
      </c>
      <c r="H162" s="2">
        <v>15619.9765625</v>
      </c>
      <c r="I162" s="2">
        <v>27713</v>
      </c>
    </row>
    <row r="163" spans="1:9" ht="14.25" customHeight="1" x14ac:dyDescent="0.35">
      <c r="A163" s="2" t="s">
        <v>9</v>
      </c>
      <c r="B163" s="2">
        <v>4608</v>
      </c>
      <c r="C163" s="2">
        <v>200</v>
      </c>
      <c r="D163" s="2">
        <v>2293605</v>
      </c>
      <c r="E163" s="2">
        <v>36836</v>
      </c>
      <c r="F163" s="2">
        <v>19672.8828125</v>
      </c>
      <c r="G163" s="2">
        <v>32872</v>
      </c>
      <c r="H163" s="2">
        <v>17946.5390625</v>
      </c>
      <c r="I163" s="2">
        <v>31812</v>
      </c>
    </row>
    <row r="164" spans="1:9" ht="14.25" customHeight="1" x14ac:dyDescent="0.35">
      <c r="A164" s="2" t="s">
        <v>9</v>
      </c>
      <c r="B164" s="2">
        <v>3456</v>
      </c>
      <c r="C164" s="2">
        <v>164</v>
      </c>
      <c r="D164" s="2">
        <v>1685793.25</v>
      </c>
      <c r="E164" s="2">
        <v>29436</v>
      </c>
      <c r="F164" s="2">
        <v>15981.515625</v>
      </c>
      <c r="G164" s="2">
        <v>26668</v>
      </c>
      <c r="H164" s="2">
        <v>14962.0703125</v>
      </c>
      <c r="I164" s="2">
        <v>25823</v>
      </c>
    </row>
    <row r="165" spans="1:9" ht="14.25" customHeight="1" x14ac:dyDescent="0.35">
      <c r="A165" s="2" t="s">
        <v>9</v>
      </c>
      <c r="B165" s="2">
        <v>2304</v>
      </c>
      <c r="C165" s="2">
        <v>120</v>
      </c>
      <c r="D165" s="2">
        <v>1547046.75</v>
      </c>
      <c r="E165" s="2">
        <v>29997</v>
      </c>
      <c r="F165" s="2">
        <v>14778.9140625</v>
      </c>
      <c r="G165" s="2">
        <v>29821</v>
      </c>
      <c r="H165" s="2">
        <v>13814.6015625</v>
      </c>
      <c r="I165" s="2">
        <v>29788</v>
      </c>
    </row>
    <row r="166" spans="1:9" ht="14.25" customHeight="1" x14ac:dyDescent="0.35">
      <c r="A166" s="2" t="s">
        <v>9</v>
      </c>
      <c r="B166" s="2">
        <v>2304</v>
      </c>
      <c r="C166" s="2">
        <v>120</v>
      </c>
      <c r="D166" s="2">
        <v>965597.5625</v>
      </c>
      <c r="E166" s="2">
        <v>20883</v>
      </c>
      <c r="F166" s="2">
        <v>7496.5078125</v>
      </c>
      <c r="G166" s="2">
        <v>16949</v>
      </c>
      <c r="H166" s="2">
        <v>6138.1015625</v>
      </c>
      <c r="I166" s="2">
        <v>16780</v>
      </c>
    </row>
    <row r="167" spans="1:9" ht="14.25" customHeight="1" x14ac:dyDescent="0.35">
      <c r="A167" s="2" t="s">
        <v>9</v>
      </c>
      <c r="B167" s="2">
        <v>2304</v>
      </c>
      <c r="C167" s="2">
        <v>120</v>
      </c>
      <c r="D167" s="2">
        <v>893053.125</v>
      </c>
      <c r="E167" s="2">
        <v>20253</v>
      </c>
      <c r="F167" s="2">
        <v>11294.453125</v>
      </c>
      <c r="G167" s="2">
        <v>18915</v>
      </c>
      <c r="H167" s="2">
        <v>10433.9453125</v>
      </c>
      <c r="I167" s="2">
        <v>18698</v>
      </c>
    </row>
    <row r="168" spans="1:9" ht="14.25" customHeight="1" x14ac:dyDescent="0.35">
      <c r="A168" s="2" t="s">
        <v>9</v>
      </c>
      <c r="B168" s="2">
        <v>2304</v>
      </c>
      <c r="C168" s="2">
        <v>120</v>
      </c>
      <c r="D168" s="2">
        <v>965520.0625</v>
      </c>
      <c r="E168" s="2">
        <v>20883</v>
      </c>
      <c r="F168" s="2">
        <v>7505.09375</v>
      </c>
      <c r="G168" s="2">
        <v>17151</v>
      </c>
      <c r="H168" s="2">
        <v>6136.9921875</v>
      </c>
      <c r="I168" s="2">
        <v>16781</v>
      </c>
    </row>
    <row r="169" spans="1:9" ht="14.25" customHeight="1" x14ac:dyDescent="0.35">
      <c r="A169" s="2" t="s">
        <v>9</v>
      </c>
      <c r="B169" s="2">
        <v>2304</v>
      </c>
      <c r="C169" s="2">
        <v>120</v>
      </c>
      <c r="D169" s="2">
        <v>893047.8125</v>
      </c>
      <c r="E169" s="2">
        <v>20315</v>
      </c>
      <c r="F169" s="2">
        <v>11273.5546875</v>
      </c>
      <c r="G169" s="2">
        <v>18928</v>
      </c>
      <c r="H169" s="2">
        <v>10424.5703125</v>
      </c>
      <c r="I169" s="2">
        <v>18695</v>
      </c>
    </row>
    <row r="170" spans="1:9" ht="14.25" customHeight="1" x14ac:dyDescent="0.35">
      <c r="A170" s="2" t="s">
        <v>9</v>
      </c>
      <c r="B170" s="2">
        <v>1536</v>
      </c>
      <c r="C170" s="2">
        <v>73</v>
      </c>
      <c r="D170" s="2">
        <v>501015.375</v>
      </c>
      <c r="E170" s="2">
        <v>17921</v>
      </c>
      <c r="F170" s="2">
        <v>3682.515625</v>
      </c>
      <c r="G170" s="2">
        <v>17453</v>
      </c>
      <c r="H170" s="2">
        <v>3036.8515625</v>
      </c>
      <c r="I170" s="2">
        <v>17285</v>
      </c>
    </row>
    <row r="171" spans="1:9" ht="14.25" customHeight="1" x14ac:dyDescent="0.35">
      <c r="A171" s="2" t="s">
        <v>9</v>
      </c>
      <c r="B171" s="2">
        <v>1536</v>
      </c>
      <c r="C171" s="2">
        <v>73</v>
      </c>
      <c r="D171" s="2">
        <v>101263.3828125</v>
      </c>
      <c r="E171" s="2">
        <v>12409</v>
      </c>
      <c r="F171" s="2">
        <v>2558.703125</v>
      </c>
      <c r="G171" s="2">
        <v>11413</v>
      </c>
      <c r="H171" s="2">
        <v>1095.828125</v>
      </c>
      <c r="I171" s="2">
        <v>6150</v>
      </c>
    </row>
    <row r="172" spans="1:9" ht="14.25" customHeight="1" x14ac:dyDescent="0.35">
      <c r="A172" s="2" t="s">
        <v>9</v>
      </c>
      <c r="B172" s="2">
        <v>8</v>
      </c>
      <c r="C172" s="2">
        <v>3</v>
      </c>
      <c r="D172" s="2">
        <v>88.528800964355469</v>
      </c>
      <c r="E172" s="2">
        <v>750</v>
      </c>
      <c r="F172" s="2">
        <v>56.462570190429688</v>
      </c>
      <c r="G172" s="2">
        <v>750</v>
      </c>
      <c r="H172" s="2">
        <v>33.918575286865227</v>
      </c>
      <c r="I172" s="2">
        <v>750</v>
      </c>
    </row>
    <row r="173" spans="1:9" ht="14.25" customHeight="1" x14ac:dyDescent="0.35">
      <c r="A173" s="2" t="s">
        <v>10</v>
      </c>
      <c r="B173" s="2">
        <f>4022088*250</f>
        <v>1005522000</v>
      </c>
      <c r="C173" s="2">
        <f>269317*250</f>
        <v>67329250</v>
      </c>
      <c r="D173" s="2">
        <v>267841472</v>
      </c>
      <c r="E173" s="2">
        <v>46731632</v>
      </c>
      <c r="F173" s="2">
        <v>16607331</v>
      </c>
      <c r="G173" s="2">
        <v>44607317</v>
      </c>
      <c r="H173" s="2">
        <v>9806499</v>
      </c>
      <c r="I173" s="2">
        <v>40246537</v>
      </c>
    </row>
    <row r="174" spans="1:9" ht="14.25" customHeight="1" x14ac:dyDescent="0.35">
      <c r="D174" s="2">
        <f>+(D173*100)/B173</f>
        <v>26.637057369207238</v>
      </c>
      <c r="E174" s="2">
        <f>+E173/B173</f>
        <v>4.6474997066200438E-2</v>
      </c>
      <c r="F174" s="2">
        <f>+(F173*100)/B173</f>
        <v>1.6516128936015324</v>
      </c>
      <c r="G174" s="2">
        <f>+G173/B173</f>
        <v>4.436234811371606E-2</v>
      </c>
      <c r="H174" s="2">
        <f>+H173/B173</f>
        <v>9.7526448948904148E-3</v>
      </c>
      <c r="I174" s="2">
        <f>+I173/B173</f>
        <v>4.0025516100095276E-2</v>
      </c>
    </row>
    <row r="175" spans="1:9" ht="14.25" customHeight="1" x14ac:dyDescent="0.35">
      <c r="E175" s="2">
        <f>+E173/C173</f>
        <v>0.69407622987037576</v>
      </c>
      <c r="G175" s="2">
        <f>+G173/C173</f>
        <v>0.66252508382315267</v>
      </c>
      <c r="I175" s="2">
        <f>+I173/C173</f>
        <v>0.59775709665561405</v>
      </c>
    </row>
    <row r="176" spans="1:9" ht="14.25" customHeight="1" x14ac:dyDescent="0.35"/>
    <row r="177" spans="4:8" ht="14.25" customHeight="1" x14ac:dyDescent="0.35">
      <c r="D177" s="15">
        <f>+D173/E173</f>
        <v>5.7314812373768582</v>
      </c>
      <c r="E177" s="15"/>
      <c r="F177" s="15">
        <f>+F173/G173</f>
        <v>0.37230060261189885</v>
      </c>
      <c r="G177" s="15"/>
      <c r="H177" s="15">
        <f>+H173/I173</f>
        <v>0.24366069060798945</v>
      </c>
    </row>
    <row r="178" spans="4:8" ht="14.25" customHeight="1" x14ac:dyDescent="0.35"/>
    <row r="179" spans="4:8" ht="14.25" customHeight="1" x14ac:dyDescent="0.35">
      <c r="D179" s="4">
        <v>1</v>
      </c>
      <c r="F179" s="25">
        <f>F177/D177</f>
        <v>6.4957135370871527E-2</v>
      </c>
      <c r="G179" s="25"/>
      <c r="H179" s="25">
        <f>H177/D177</f>
        <v>4.2512690963550336E-2</v>
      </c>
    </row>
    <row r="180" spans="4:8" ht="14.25" customHeight="1" x14ac:dyDescent="0.35"/>
    <row r="181" spans="4:8" ht="14.25" customHeight="1" x14ac:dyDescent="0.35"/>
    <row r="182" spans="4:8" ht="14.25" customHeight="1" x14ac:dyDescent="0.35"/>
    <row r="183" spans="4:8" ht="14.25" customHeight="1" x14ac:dyDescent="0.35"/>
    <row r="184" spans="4:8" ht="14.25" customHeight="1" x14ac:dyDescent="0.35"/>
    <row r="185" spans="4:8" ht="14.25" customHeight="1" x14ac:dyDescent="0.35"/>
    <row r="186" spans="4:8" ht="14.25" customHeight="1" x14ac:dyDescent="0.35"/>
    <row r="187" spans="4:8" ht="14.25" customHeight="1" x14ac:dyDescent="0.35"/>
    <row r="188" spans="4:8" ht="14.25" customHeight="1" x14ac:dyDescent="0.35"/>
    <row r="189" spans="4:8" ht="14.25" customHeight="1" x14ac:dyDescent="0.35"/>
    <row r="190" spans="4:8" ht="14.25" customHeight="1" x14ac:dyDescent="0.35"/>
    <row r="191" spans="4:8" ht="14.25" customHeight="1" x14ac:dyDescent="0.35"/>
    <row r="192" spans="4:8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F38" sqref="F38:H38"/>
    </sheetView>
  </sheetViews>
  <sheetFormatPr baseColWidth="10" defaultColWidth="14.453125" defaultRowHeight="15" customHeight="1" x14ac:dyDescent="0.35"/>
  <cols>
    <col min="1" max="1" width="8.7265625" customWidth="1"/>
    <col min="2" max="2" width="13.26953125" customWidth="1"/>
    <col min="3" max="3" width="12.26953125" customWidth="1"/>
    <col min="4" max="4" width="11.26953125" customWidth="1"/>
    <col min="5" max="5" width="12.26953125" customWidth="1"/>
    <col min="6" max="6" width="11.26953125" customWidth="1"/>
    <col min="7" max="7" width="12.26953125" customWidth="1"/>
    <col min="8" max="8" width="11.26953125" customWidth="1"/>
    <col min="9" max="9" width="12.26953125" customWidth="1"/>
    <col min="10" max="26" width="8.7265625" customWidth="1"/>
  </cols>
  <sheetData>
    <row r="1" spans="1:9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4.25" customHeight="1" x14ac:dyDescent="0.35">
      <c r="A2" s="2" t="s">
        <v>9</v>
      </c>
      <c r="B2" s="2">
        <v>150528</v>
      </c>
      <c r="C2" s="2">
        <v>10881</v>
      </c>
      <c r="D2" s="2">
        <v>4341.1259765625</v>
      </c>
      <c r="E2" s="2">
        <v>305803</v>
      </c>
      <c r="F2" s="2">
        <v>4341.1259765625</v>
      </c>
      <c r="G2" s="2">
        <v>305803</v>
      </c>
      <c r="H2" s="2">
        <v>2140.63671875</v>
      </c>
      <c r="I2" s="2">
        <v>255484</v>
      </c>
    </row>
    <row r="3" spans="1:9" ht="14.25" customHeight="1" x14ac:dyDescent="0.35">
      <c r="A3" s="2" t="s">
        <v>9</v>
      </c>
      <c r="B3" s="2">
        <v>408608</v>
      </c>
      <c r="C3" s="2">
        <v>28047</v>
      </c>
      <c r="D3" s="2">
        <v>138419.28125</v>
      </c>
      <c r="E3" s="2">
        <v>4742417</v>
      </c>
      <c r="F3" s="2">
        <v>126004.34375</v>
      </c>
      <c r="G3" s="2">
        <v>4738046</v>
      </c>
      <c r="H3" s="2">
        <v>59679.8359375</v>
      </c>
      <c r="I3" s="2">
        <v>3672005</v>
      </c>
    </row>
    <row r="4" spans="1:9" ht="14.25" customHeight="1" x14ac:dyDescent="0.35">
      <c r="A4" s="2" t="s">
        <v>9</v>
      </c>
      <c r="B4" s="2">
        <v>408608</v>
      </c>
      <c r="C4" s="2">
        <v>28047</v>
      </c>
      <c r="D4" s="2">
        <v>294667.0625</v>
      </c>
      <c r="E4" s="2">
        <v>6178194</v>
      </c>
      <c r="F4" s="2">
        <v>279640.875</v>
      </c>
      <c r="G4" s="2">
        <v>6168162</v>
      </c>
      <c r="H4" s="2">
        <v>128138.9453125</v>
      </c>
      <c r="I4" s="2">
        <v>4554086</v>
      </c>
    </row>
    <row r="5" spans="1:9" ht="14.25" customHeight="1" x14ac:dyDescent="0.35">
      <c r="A5" s="2" t="s">
        <v>9</v>
      </c>
      <c r="B5" s="2">
        <v>817216</v>
      </c>
      <c r="C5" s="2">
        <v>51476</v>
      </c>
      <c r="D5" s="2">
        <v>1297089.75</v>
      </c>
      <c r="E5" s="2">
        <v>19149500</v>
      </c>
      <c r="F5" s="2">
        <v>1141446.25</v>
      </c>
      <c r="G5" s="2">
        <v>19088826</v>
      </c>
      <c r="H5" s="2">
        <v>545721.625</v>
      </c>
      <c r="I5" s="2">
        <v>17559951</v>
      </c>
    </row>
    <row r="6" spans="1:9" ht="14.25" customHeight="1" x14ac:dyDescent="0.35">
      <c r="A6" s="2" t="s">
        <v>9</v>
      </c>
      <c r="B6" s="2">
        <v>200704</v>
      </c>
      <c r="C6" s="2">
        <v>14198</v>
      </c>
      <c r="D6" s="2">
        <v>407868.4375</v>
      </c>
      <c r="E6" s="2">
        <v>4284459</v>
      </c>
      <c r="F6" s="2">
        <v>365990.5625</v>
      </c>
      <c r="G6" s="2">
        <v>4252661</v>
      </c>
      <c r="H6" s="2">
        <v>175081.25</v>
      </c>
      <c r="I6" s="2">
        <v>3560365</v>
      </c>
    </row>
    <row r="7" spans="1:9" ht="14.25" customHeight="1" x14ac:dyDescent="0.35">
      <c r="A7" s="2" t="s">
        <v>9</v>
      </c>
      <c r="B7" s="2">
        <v>401408</v>
      </c>
      <c r="C7" s="2">
        <v>27560</v>
      </c>
      <c r="D7" s="2">
        <v>1407159.125</v>
      </c>
      <c r="E7" s="2">
        <v>11175876</v>
      </c>
      <c r="F7" s="2">
        <v>1245875.375</v>
      </c>
      <c r="G7" s="2">
        <v>11118519</v>
      </c>
      <c r="H7" s="2">
        <v>625190.375</v>
      </c>
      <c r="I7" s="2">
        <v>10445041</v>
      </c>
    </row>
    <row r="8" spans="1:9" ht="14.25" customHeight="1" x14ac:dyDescent="0.35">
      <c r="A8" s="2" t="s">
        <v>9</v>
      </c>
      <c r="B8" s="2">
        <v>401408</v>
      </c>
      <c r="C8" s="2">
        <v>27560</v>
      </c>
      <c r="D8" s="2">
        <v>1557176.5</v>
      </c>
      <c r="E8" s="2">
        <v>9985684</v>
      </c>
      <c r="F8" s="2">
        <v>1315121</v>
      </c>
      <c r="G8" s="2">
        <v>9822138</v>
      </c>
      <c r="H8" s="2">
        <v>664729.5</v>
      </c>
      <c r="I8" s="2">
        <v>8618562</v>
      </c>
    </row>
    <row r="9" spans="1:9" ht="14.25" customHeight="1" x14ac:dyDescent="0.35">
      <c r="A9" s="2" t="s">
        <v>9</v>
      </c>
      <c r="B9" s="2">
        <v>401408</v>
      </c>
      <c r="C9" s="2">
        <v>27560</v>
      </c>
      <c r="D9" s="2">
        <v>2268998</v>
      </c>
      <c r="E9" s="2">
        <v>11556443</v>
      </c>
      <c r="F9" s="2">
        <v>1899199</v>
      </c>
      <c r="G9" s="2">
        <v>11411870</v>
      </c>
      <c r="H9" s="2">
        <v>992245.125</v>
      </c>
      <c r="I9" s="2">
        <v>10641398</v>
      </c>
    </row>
    <row r="10" spans="1:9" ht="14.25" customHeight="1" x14ac:dyDescent="0.35">
      <c r="A10" s="2" t="s">
        <v>9</v>
      </c>
      <c r="B10" s="2">
        <v>100352</v>
      </c>
      <c r="C10" s="2">
        <v>6945</v>
      </c>
      <c r="D10" s="2">
        <v>583685.375</v>
      </c>
      <c r="E10" s="2">
        <v>2749062</v>
      </c>
      <c r="F10" s="2">
        <v>451059.78125</v>
      </c>
      <c r="G10" s="2">
        <v>2674468</v>
      </c>
      <c r="H10" s="2">
        <v>237212.0625</v>
      </c>
      <c r="I10" s="2">
        <v>2362733</v>
      </c>
    </row>
    <row r="11" spans="1:9" ht="14.25" customHeight="1" x14ac:dyDescent="0.35">
      <c r="A11" s="2" t="s">
        <v>9</v>
      </c>
      <c r="B11" s="2">
        <v>200704</v>
      </c>
      <c r="C11" s="2">
        <v>14198</v>
      </c>
      <c r="D11" s="2">
        <v>1494749.125</v>
      </c>
      <c r="E11" s="2">
        <v>6086089</v>
      </c>
      <c r="F11" s="2">
        <v>1242548.25</v>
      </c>
      <c r="G11" s="2">
        <v>5976608</v>
      </c>
      <c r="H11" s="2">
        <v>673433.5625</v>
      </c>
      <c r="I11" s="2">
        <v>5503230</v>
      </c>
    </row>
    <row r="12" spans="1:9" ht="14.25" customHeight="1" x14ac:dyDescent="0.35">
      <c r="A12" s="2" t="s">
        <v>9</v>
      </c>
      <c r="B12" s="2">
        <v>200704</v>
      </c>
      <c r="C12" s="2">
        <v>14198</v>
      </c>
      <c r="D12" s="2">
        <v>1371633.75</v>
      </c>
      <c r="E12" s="2">
        <v>5886247</v>
      </c>
      <c r="F12" s="2">
        <v>1135579.125</v>
      </c>
      <c r="G12" s="2">
        <v>5731472</v>
      </c>
      <c r="H12" s="2">
        <v>624621.8125</v>
      </c>
      <c r="I12" s="2">
        <v>5106240</v>
      </c>
    </row>
    <row r="13" spans="1:9" ht="14.25" customHeight="1" x14ac:dyDescent="0.35">
      <c r="A13" s="2" t="s">
        <v>9</v>
      </c>
      <c r="B13" s="2">
        <v>200704</v>
      </c>
      <c r="C13" s="2">
        <v>14198</v>
      </c>
      <c r="D13" s="2">
        <v>1946329.125</v>
      </c>
      <c r="E13" s="2">
        <v>6384773</v>
      </c>
      <c r="F13" s="2">
        <v>1622322</v>
      </c>
      <c r="G13" s="2">
        <v>6252588</v>
      </c>
      <c r="H13" s="2">
        <v>928582.8125</v>
      </c>
      <c r="I13" s="2">
        <v>5774014</v>
      </c>
    </row>
    <row r="14" spans="1:9" ht="14.25" customHeight="1" x14ac:dyDescent="0.35">
      <c r="A14" s="2" t="s">
        <v>9</v>
      </c>
      <c r="B14" s="2">
        <v>50176</v>
      </c>
      <c r="C14" s="2">
        <v>3227</v>
      </c>
      <c r="D14" s="2">
        <v>414802.3125</v>
      </c>
      <c r="E14" s="2">
        <v>1397933</v>
      </c>
      <c r="F14" s="2">
        <v>330348.25</v>
      </c>
      <c r="G14" s="2">
        <v>1347686</v>
      </c>
      <c r="H14" s="2">
        <v>191969.5</v>
      </c>
      <c r="I14" s="2">
        <v>1213461</v>
      </c>
    </row>
    <row r="15" spans="1:9" ht="14.25" customHeight="1" x14ac:dyDescent="0.35">
      <c r="A15" s="2" t="s">
        <v>9</v>
      </c>
      <c r="B15" s="2">
        <v>100352</v>
      </c>
      <c r="C15" s="2">
        <v>6945</v>
      </c>
      <c r="D15" s="2">
        <v>1192647.875</v>
      </c>
      <c r="E15" s="2">
        <v>3200967</v>
      </c>
      <c r="F15" s="2">
        <v>998107.875</v>
      </c>
      <c r="G15" s="2">
        <v>3123949</v>
      </c>
      <c r="H15" s="2">
        <v>596031.3125</v>
      </c>
      <c r="I15" s="2">
        <v>2866191</v>
      </c>
    </row>
    <row r="16" spans="1:9" ht="14.25" customHeight="1" x14ac:dyDescent="0.35">
      <c r="A16" s="2" t="s">
        <v>9</v>
      </c>
      <c r="B16" s="2">
        <v>100352</v>
      </c>
      <c r="C16" s="2">
        <v>6945</v>
      </c>
      <c r="D16" s="2">
        <v>948296.75</v>
      </c>
      <c r="E16" s="2">
        <v>3113888</v>
      </c>
      <c r="F16" s="2">
        <v>778973.625</v>
      </c>
      <c r="G16" s="2">
        <v>3006113</v>
      </c>
      <c r="H16" s="2">
        <v>474258.375</v>
      </c>
      <c r="I16" s="2">
        <v>2690365</v>
      </c>
    </row>
    <row r="17" spans="1:9" ht="14.25" customHeight="1" x14ac:dyDescent="0.35">
      <c r="A17" s="2" t="s">
        <v>9</v>
      </c>
      <c r="B17" s="2">
        <v>100352</v>
      </c>
      <c r="C17" s="2">
        <v>6945</v>
      </c>
      <c r="D17" s="2">
        <v>1441209.5</v>
      </c>
      <c r="E17" s="2">
        <v>3282777</v>
      </c>
      <c r="F17" s="2">
        <v>1203090.5</v>
      </c>
      <c r="G17" s="2">
        <v>3192594</v>
      </c>
      <c r="H17" s="2">
        <v>756837.5</v>
      </c>
      <c r="I17" s="2">
        <v>2921803</v>
      </c>
    </row>
    <row r="18" spans="1:9" ht="14.25" customHeight="1" x14ac:dyDescent="0.35">
      <c r="A18" s="2" t="s">
        <v>9</v>
      </c>
      <c r="B18" s="2">
        <v>100352</v>
      </c>
      <c r="C18" s="2">
        <v>6945</v>
      </c>
      <c r="D18" s="2">
        <v>1113704.875</v>
      </c>
      <c r="E18" s="2">
        <v>3254456</v>
      </c>
      <c r="F18" s="2">
        <v>928960.125</v>
      </c>
      <c r="G18" s="2">
        <v>3134856</v>
      </c>
      <c r="H18" s="2">
        <v>598421.25</v>
      </c>
      <c r="I18" s="2">
        <v>2815854</v>
      </c>
    </row>
    <row r="19" spans="1:9" ht="14.25" customHeight="1" x14ac:dyDescent="0.35">
      <c r="A19" s="2" t="s">
        <v>9</v>
      </c>
      <c r="B19" s="2">
        <v>100352</v>
      </c>
      <c r="C19" s="2">
        <v>6945</v>
      </c>
      <c r="D19" s="2">
        <v>1687194.25</v>
      </c>
      <c r="E19" s="2">
        <v>3391909</v>
      </c>
      <c r="F19" s="2">
        <v>1428335.25</v>
      </c>
      <c r="G19" s="2">
        <v>3288417</v>
      </c>
      <c r="H19" s="2">
        <v>952864.5</v>
      </c>
      <c r="I19" s="2">
        <v>3006642</v>
      </c>
    </row>
    <row r="20" spans="1:9" ht="14.25" customHeight="1" x14ac:dyDescent="0.35">
      <c r="A20" s="2" t="s">
        <v>9</v>
      </c>
      <c r="B20" s="2">
        <v>100352</v>
      </c>
      <c r="C20" s="2">
        <v>6945</v>
      </c>
      <c r="D20" s="2">
        <v>1273789.25</v>
      </c>
      <c r="E20" s="2">
        <v>3330603</v>
      </c>
      <c r="F20" s="2">
        <v>1088750.25</v>
      </c>
      <c r="G20" s="2">
        <v>3214693</v>
      </c>
      <c r="H20" s="2">
        <v>743698.625</v>
      </c>
      <c r="I20" s="2">
        <v>2907095</v>
      </c>
    </row>
    <row r="21" spans="1:9" ht="14.25" customHeight="1" x14ac:dyDescent="0.35">
      <c r="A21" s="2" t="s">
        <v>9</v>
      </c>
      <c r="B21" s="2">
        <v>100352</v>
      </c>
      <c r="C21" s="2">
        <v>6945</v>
      </c>
      <c r="D21" s="2">
        <v>1869583.75</v>
      </c>
      <c r="E21" s="2">
        <v>3472848</v>
      </c>
      <c r="F21" s="2">
        <v>1626209</v>
      </c>
      <c r="G21" s="2">
        <v>3378262</v>
      </c>
      <c r="H21" s="2">
        <v>1148148.625</v>
      </c>
      <c r="I21" s="2">
        <v>3102851</v>
      </c>
    </row>
    <row r="22" spans="1:9" ht="14.25" customHeight="1" x14ac:dyDescent="0.35">
      <c r="A22" s="2" t="s">
        <v>9</v>
      </c>
      <c r="B22" s="16">
        <v>100352</v>
      </c>
      <c r="C22" s="16">
        <v>6945</v>
      </c>
      <c r="D22" s="16">
        <v>1385190.75</v>
      </c>
      <c r="E22" s="16">
        <v>3394882</v>
      </c>
      <c r="F22" s="16">
        <v>1218649</v>
      </c>
      <c r="G22" s="16">
        <v>3295668</v>
      </c>
      <c r="H22" s="16">
        <v>882178.25</v>
      </c>
      <c r="I22" s="16">
        <v>2996607</v>
      </c>
    </row>
    <row r="23" spans="1:9" ht="14.25" customHeight="1" x14ac:dyDescent="0.35">
      <c r="A23" s="2" t="s">
        <v>9</v>
      </c>
      <c r="B23" s="16">
        <v>100352</v>
      </c>
      <c r="C23" s="16">
        <v>6945</v>
      </c>
      <c r="D23" s="16">
        <v>1991756.625</v>
      </c>
      <c r="E23" s="16">
        <v>3516946</v>
      </c>
      <c r="F23" s="16">
        <v>1779699</v>
      </c>
      <c r="G23" s="16">
        <v>3436398</v>
      </c>
      <c r="H23" s="16">
        <v>1326535.75</v>
      </c>
      <c r="I23" s="16">
        <v>3169021</v>
      </c>
    </row>
    <row r="24" spans="1:9" ht="14.25" customHeight="1" x14ac:dyDescent="0.35">
      <c r="A24" s="2" t="s">
        <v>9</v>
      </c>
      <c r="B24" s="16">
        <v>100352</v>
      </c>
      <c r="C24" s="16">
        <v>6945</v>
      </c>
      <c r="D24" s="16">
        <v>1465378.25</v>
      </c>
      <c r="E24" s="16">
        <v>3435963</v>
      </c>
      <c r="F24" s="16">
        <v>1323646.5</v>
      </c>
      <c r="G24" s="16">
        <v>3352243</v>
      </c>
      <c r="H24" s="16">
        <v>1008870.875</v>
      </c>
      <c r="I24" s="16">
        <v>3071986</v>
      </c>
    </row>
    <row r="25" spans="1:9" ht="14.25" customHeight="1" x14ac:dyDescent="0.35">
      <c r="A25" s="2" t="s">
        <v>9</v>
      </c>
      <c r="B25" s="16">
        <v>100352</v>
      </c>
      <c r="C25" s="16">
        <v>6945</v>
      </c>
      <c r="D25" s="16">
        <v>2108343</v>
      </c>
      <c r="E25" s="16">
        <v>3551967</v>
      </c>
      <c r="F25" s="16">
        <v>1926171.5</v>
      </c>
      <c r="G25" s="16">
        <v>3483806</v>
      </c>
      <c r="H25" s="16">
        <v>1512999.875</v>
      </c>
      <c r="I25" s="16">
        <v>3240624</v>
      </c>
    </row>
    <row r="26" spans="1:9" ht="14.25" customHeight="1" x14ac:dyDescent="0.35">
      <c r="A26" s="2" t="s">
        <v>9</v>
      </c>
      <c r="B26" s="16">
        <v>25088</v>
      </c>
      <c r="C26" s="16">
        <v>1800</v>
      </c>
      <c r="D26" s="16">
        <v>393780.96875</v>
      </c>
      <c r="E26" s="16">
        <v>895732</v>
      </c>
      <c r="F26" s="16">
        <v>361197.1875</v>
      </c>
      <c r="G26" s="16">
        <v>877370</v>
      </c>
      <c r="H26" s="16">
        <v>289631.15625</v>
      </c>
      <c r="I26" s="16">
        <v>807411</v>
      </c>
    </row>
    <row r="27" spans="1:9" ht="14.25" customHeight="1" x14ac:dyDescent="0.35">
      <c r="A27" s="2" t="s">
        <v>9</v>
      </c>
      <c r="B27" s="16">
        <v>50176</v>
      </c>
      <c r="C27" s="16">
        <v>3227</v>
      </c>
      <c r="D27" s="16">
        <v>976841.3125</v>
      </c>
      <c r="E27" s="16">
        <v>1640785</v>
      </c>
      <c r="F27" s="16">
        <v>905902</v>
      </c>
      <c r="G27" s="16">
        <v>1614560</v>
      </c>
      <c r="H27" s="16">
        <v>740587.875</v>
      </c>
      <c r="I27" s="16">
        <v>1512372</v>
      </c>
    </row>
    <row r="28" spans="1:9" ht="14.25" customHeight="1" x14ac:dyDescent="0.35">
      <c r="A28" s="2" t="s">
        <v>9</v>
      </c>
      <c r="B28" s="16">
        <v>50176</v>
      </c>
      <c r="C28" s="16">
        <v>3227</v>
      </c>
      <c r="D28" s="16">
        <v>562170.9375</v>
      </c>
      <c r="E28" s="16">
        <v>1562621</v>
      </c>
      <c r="F28" s="16">
        <v>525030.625</v>
      </c>
      <c r="G28" s="16">
        <v>1536620</v>
      </c>
      <c r="H28" s="16">
        <v>435662.875</v>
      </c>
      <c r="I28" s="16">
        <v>1429713</v>
      </c>
    </row>
    <row r="29" spans="1:9" ht="14.25" customHeight="1" x14ac:dyDescent="0.35">
      <c r="A29" s="2" t="s">
        <v>9</v>
      </c>
      <c r="B29" s="16">
        <v>50176</v>
      </c>
      <c r="C29" s="16">
        <v>3227</v>
      </c>
      <c r="D29" s="16">
        <v>861531</v>
      </c>
      <c r="E29" s="16">
        <v>1558622</v>
      </c>
      <c r="F29" s="16">
        <v>805540.8125</v>
      </c>
      <c r="G29" s="16">
        <v>1538882</v>
      </c>
      <c r="H29" s="16">
        <v>671139.75</v>
      </c>
      <c r="I29" s="16">
        <v>1454589</v>
      </c>
    </row>
    <row r="30" spans="1:9" ht="14.25" customHeight="1" x14ac:dyDescent="0.35">
      <c r="A30" s="2" t="s">
        <v>9</v>
      </c>
      <c r="B30" s="16">
        <v>1024</v>
      </c>
      <c r="C30" s="16">
        <v>27</v>
      </c>
      <c r="D30" s="16">
        <v>2247.9482421875</v>
      </c>
      <c r="E30" s="16">
        <v>20199</v>
      </c>
      <c r="F30" s="16">
        <v>2011.89453125</v>
      </c>
      <c r="G30" s="16">
        <v>20191</v>
      </c>
      <c r="H30" s="16">
        <v>1482.904296875</v>
      </c>
      <c r="I30" s="16">
        <v>19941</v>
      </c>
    </row>
    <row r="31" spans="1:9" ht="14.25" customHeight="1" x14ac:dyDescent="0.35">
      <c r="A31" s="2" t="s">
        <v>9</v>
      </c>
      <c r="B31" s="16">
        <v>8</v>
      </c>
      <c r="C31" s="16">
        <v>3</v>
      </c>
      <c r="D31" s="16">
        <v>129.8095703125</v>
      </c>
      <c r="E31" s="16">
        <v>988</v>
      </c>
      <c r="F31" s="16">
        <v>85.42529296875</v>
      </c>
      <c r="G31" s="16">
        <v>965</v>
      </c>
      <c r="H31" s="16">
        <v>30.17431640625</v>
      </c>
      <c r="I31" s="16">
        <v>919</v>
      </c>
    </row>
    <row r="32" spans="1:9" ht="14.25" customHeight="1" x14ac:dyDescent="0.35">
      <c r="A32" s="2" t="s">
        <v>10</v>
      </c>
      <c r="B32" s="16">
        <f>5223048*750</f>
        <v>3917286000</v>
      </c>
      <c r="C32" s="16">
        <f>356001*750</f>
        <v>267000750</v>
      </c>
      <c r="D32" s="16">
        <v>32460714</v>
      </c>
      <c r="E32" s="16">
        <v>132508633</v>
      </c>
      <c r="F32" s="16">
        <v>28059836</v>
      </c>
      <c r="G32" s="16">
        <v>130384434</v>
      </c>
      <c r="H32" s="16">
        <v>17988124</v>
      </c>
      <c r="I32" s="16">
        <v>117280554</v>
      </c>
    </row>
    <row r="33" spans="4:9" ht="14.25" customHeight="1" x14ac:dyDescent="0.35">
      <c r="D33" s="2">
        <f>+(D32*100)/B32</f>
        <v>0.82865315425016195</v>
      </c>
      <c r="E33" s="2">
        <f>+E32/B32</f>
        <v>3.3826642476449259E-2</v>
      </c>
      <c r="F33" s="2">
        <f>+(F32*100)/B32</f>
        <v>0.71630807656117013</v>
      </c>
      <c r="G33" s="2">
        <f>+G32/B32</f>
        <v>3.3284379542366835E-2</v>
      </c>
      <c r="H33" s="2">
        <f>+H32/B32</f>
        <v>4.5919863905775583E-3</v>
      </c>
      <c r="I33" s="2">
        <f>+I32/B32</f>
        <v>2.9939237012564311E-2</v>
      </c>
    </row>
    <row r="34" spans="4:9" ht="14.25" customHeight="1" x14ac:dyDescent="0.35">
      <c r="E34" s="2">
        <f>+E32/C32</f>
        <v>0.49628562092054046</v>
      </c>
      <c r="G34" s="2">
        <f>+G32/C32</f>
        <v>0.48832984177010741</v>
      </c>
      <c r="I34" s="2">
        <f>+I32/C32</f>
        <v>0.43925177738264781</v>
      </c>
    </row>
    <row r="35" spans="4:9" ht="14.25" customHeight="1" x14ac:dyDescent="0.35"/>
    <row r="36" spans="4:9" ht="14.25" customHeight="1" x14ac:dyDescent="0.35">
      <c r="D36" s="15">
        <f>+D32/E32</f>
        <v>0.24497055976722665</v>
      </c>
      <c r="E36" s="15"/>
      <c r="F36" s="15">
        <f>+F32/G32</f>
        <v>0.21520848109828816</v>
      </c>
      <c r="G36" s="15"/>
      <c r="H36" s="15">
        <f>+H32/I32</f>
        <v>0.15337686757516511</v>
      </c>
    </row>
    <row r="37" spans="4:9" ht="14.25" customHeight="1" x14ac:dyDescent="0.35"/>
    <row r="38" spans="4:9" ht="14.25" customHeight="1" x14ac:dyDescent="0.35">
      <c r="D38" s="4">
        <v>1</v>
      </c>
      <c r="F38" s="25">
        <f>F36/D36</f>
        <v>0.87850752883440897</v>
      </c>
      <c r="G38" s="25"/>
      <c r="H38" s="25">
        <f>H36/D36</f>
        <v>0.62610326612677569</v>
      </c>
    </row>
    <row r="39" spans="4:9" ht="14.25" customHeight="1" x14ac:dyDescent="0.35"/>
    <row r="40" spans="4:9" ht="14.25" customHeight="1" x14ac:dyDescent="0.35"/>
    <row r="41" spans="4:9" ht="14.25" customHeight="1" x14ac:dyDescent="0.35"/>
    <row r="42" spans="4:9" ht="14.25" customHeight="1" x14ac:dyDescent="0.35"/>
    <row r="43" spans="4:9" ht="14.25" customHeight="1" x14ac:dyDescent="0.35"/>
    <row r="44" spans="4:9" ht="14.25" customHeight="1" x14ac:dyDescent="0.35"/>
    <row r="45" spans="4:9" ht="14.25" customHeight="1" x14ac:dyDescent="0.35"/>
    <row r="46" spans="4:9" ht="14.25" customHeight="1" x14ac:dyDescent="0.35"/>
    <row r="47" spans="4:9" ht="14.25" customHeight="1" x14ac:dyDescent="0.35"/>
    <row r="48" spans="4:9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F30" sqref="F30:H30"/>
    </sheetView>
  </sheetViews>
  <sheetFormatPr baseColWidth="10" defaultColWidth="14.453125" defaultRowHeight="15" customHeight="1" x14ac:dyDescent="0.35"/>
  <cols>
    <col min="1" max="1" width="8.7265625" customWidth="1"/>
    <col min="2" max="2" width="11.81640625" customWidth="1"/>
    <col min="3" max="3" width="10.453125" customWidth="1"/>
    <col min="4" max="4" width="10.26953125" customWidth="1"/>
    <col min="5" max="5" width="12.26953125" customWidth="1"/>
    <col min="6" max="6" width="11.81640625" customWidth="1"/>
    <col min="7" max="7" width="12.26953125" customWidth="1"/>
    <col min="8" max="8" width="11.81640625" customWidth="1"/>
    <col min="9" max="9" width="12.26953125" customWidth="1"/>
    <col min="10" max="26" width="8.7265625" customWidth="1"/>
  </cols>
  <sheetData>
    <row r="1" spans="1:9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4.25" customHeight="1" x14ac:dyDescent="0.35">
      <c r="A2" s="2" t="s">
        <v>9</v>
      </c>
      <c r="B2" s="2">
        <f>150528</f>
        <v>150528</v>
      </c>
      <c r="C2" s="2">
        <f>10881</f>
        <v>10881</v>
      </c>
      <c r="D2" s="16">
        <v>2150.896240234375</v>
      </c>
      <c r="E2" s="16">
        <v>302493</v>
      </c>
      <c r="F2" s="16">
        <v>2150.896240234375</v>
      </c>
      <c r="G2" s="16">
        <v>302493</v>
      </c>
      <c r="H2" s="16">
        <v>1076.67724609375</v>
      </c>
      <c r="I2" s="16">
        <v>253385</v>
      </c>
    </row>
    <row r="3" spans="1:9" ht="14.25" customHeight="1" x14ac:dyDescent="0.35">
      <c r="A3" s="2" t="s">
        <v>9</v>
      </c>
      <c r="B3" s="2">
        <v>3211264</v>
      </c>
      <c r="C3" s="2">
        <v>66017</v>
      </c>
      <c r="D3" s="16">
        <v>16740.4609375</v>
      </c>
      <c r="E3" s="16">
        <v>10961843</v>
      </c>
      <c r="F3" s="16">
        <v>13367.34765625</v>
      </c>
      <c r="G3" s="16">
        <v>10954851</v>
      </c>
      <c r="H3" s="16">
        <v>5805.59521484375</v>
      </c>
      <c r="I3" s="16">
        <v>8854049</v>
      </c>
    </row>
    <row r="4" spans="1:9" ht="14.25" customHeight="1" x14ac:dyDescent="0.35">
      <c r="A4" s="2" t="s">
        <v>9</v>
      </c>
      <c r="B4" s="2">
        <v>3211264</v>
      </c>
      <c r="C4" s="2">
        <v>66017</v>
      </c>
      <c r="D4" s="16">
        <v>56454.4609375</v>
      </c>
      <c r="E4" s="16">
        <v>20085877</v>
      </c>
      <c r="F4" s="16">
        <v>26000.271484375</v>
      </c>
      <c r="G4" s="16">
        <v>19749975</v>
      </c>
      <c r="H4" s="16">
        <v>8934.494140625</v>
      </c>
      <c r="I4" s="16">
        <v>15108639</v>
      </c>
    </row>
    <row r="5" spans="1:9" ht="14.25" customHeight="1" x14ac:dyDescent="0.35">
      <c r="A5" s="2" t="s">
        <v>9</v>
      </c>
      <c r="B5" s="2">
        <v>802816</v>
      </c>
      <c r="C5" s="2">
        <v>50698</v>
      </c>
      <c r="D5" s="16">
        <v>126868.21875</v>
      </c>
      <c r="E5" s="16">
        <v>17852837</v>
      </c>
      <c r="F5" s="16">
        <v>35183.62109375</v>
      </c>
      <c r="G5" s="16">
        <v>17213028</v>
      </c>
      <c r="H5" s="16">
        <v>9635.763671875</v>
      </c>
      <c r="I5" s="16">
        <v>12359184</v>
      </c>
    </row>
    <row r="6" spans="1:9" ht="14.25" customHeight="1" x14ac:dyDescent="0.35">
      <c r="A6" s="2" t="s">
        <v>9</v>
      </c>
      <c r="B6" s="2">
        <v>1605632</v>
      </c>
      <c r="C6" s="2">
        <v>66017</v>
      </c>
      <c r="D6" s="16">
        <v>235597.828125</v>
      </c>
      <c r="E6" s="16">
        <v>20245109</v>
      </c>
      <c r="F6" s="16">
        <v>46821.859375</v>
      </c>
      <c r="G6" s="16">
        <v>18506057</v>
      </c>
      <c r="H6" s="16">
        <v>13136.76171875</v>
      </c>
      <c r="I6" s="16">
        <v>15849323</v>
      </c>
    </row>
    <row r="7" spans="1:9" ht="14.25" customHeight="1" x14ac:dyDescent="0.35">
      <c r="A7" s="2" t="s">
        <v>9</v>
      </c>
      <c r="B7" s="2">
        <v>1605632</v>
      </c>
      <c r="C7" s="2">
        <v>66017</v>
      </c>
      <c r="D7" s="16">
        <v>227209.578125</v>
      </c>
      <c r="E7" s="16">
        <v>17052647</v>
      </c>
      <c r="F7" s="16">
        <v>35852.3203125</v>
      </c>
      <c r="G7" s="16">
        <v>14551811</v>
      </c>
      <c r="H7" s="16">
        <v>9357.6103515625</v>
      </c>
      <c r="I7" s="16">
        <v>12125297</v>
      </c>
    </row>
    <row r="8" spans="1:9" ht="14.25" customHeight="1" x14ac:dyDescent="0.35">
      <c r="A8" s="2" t="s">
        <v>9</v>
      </c>
      <c r="B8" s="2">
        <v>401408</v>
      </c>
      <c r="C8" s="2">
        <v>27560</v>
      </c>
      <c r="D8" s="16">
        <v>206950.453125</v>
      </c>
      <c r="E8" s="16">
        <v>10309231</v>
      </c>
      <c r="F8" s="16">
        <v>28127.41015625</v>
      </c>
      <c r="G8" s="16">
        <v>8154886</v>
      </c>
      <c r="H8" s="16">
        <v>5603.9990234375</v>
      </c>
      <c r="I8" s="16">
        <v>5953354</v>
      </c>
    </row>
    <row r="9" spans="1:9" ht="14.25" customHeight="1" x14ac:dyDescent="0.35">
      <c r="A9" s="2" t="s">
        <v>9</v>
      </c>
      <c r="B9" s="2">
        <v>802816</v>
      </c>
      <c r="C9" s="2">
        <v>50698</v>
      </c>
      <c r="D9" s="16">
        <v>377362.0625</v>
      </c>
      <c r="E9" s="16">
        <v>16479527</v>
      </c>
      <c r="F9" s="16">
        <v>43923.8671875</v>
      </c>
      <c r="G9" s="16">
        <v>12913848</v>
      </c>
      <c r="H9" s="16">
        <v>9161.974609375</v>
      </c>
      <c r="I9" s="16">
        <v>10368326</v>
      </c>
    </row>
    <row r="10" spans="1:9" ht="14.25" customHeight="1" x14ac:dyDescent="0.35">
      <c r="A10" s="2" t="s">
        <v>9</v>
      </c>
      <c r="B10" s="2">
        <v>802816</v>
      </c>
      <c r="C10" s="2">
        <v>50698</v>
      </c>
      <c r="D10" s="16">
        <v>322547.40625</v>
      </c>
      <c r="E10" s="16">
        <v>13071937</v>
      </c>
      <c r="F10" s="16">
        <v>31984.30859375</v>
      </c>
      <c r="G10" s="16">
        <v>9602962</v>
      </c>
      <c r="H10" s="16">
        <v>6286.8017578125</v>
      </c>
      <c r="I10" s="16">
        <v>7410055</v>
      </c>
    </row>
    <row r="11" spans="1:9" ht="14.25" customHeight="1" x14ac:dyDescent="0.35">
      <c r="A11" s="2" t="s">
        <v>9</v>
      </c>
      <c r="B11" s="2">
        <v>802816</v>
      </c>
      <c r="C11" s="2">
        <v>50698</v>
      </c>
      <c r="D11" s="16">
        <v>308880.5625</v>
      </c>
      <c r="E11" s="16">
        <v>13067178</v>
      </c>
      <c r="F11" s="16">
        <v>29822.18359375</v>
      </c>
      <c r="G11" s="16">
        <v>9578209</v>
      </c>
      <c r="H11" s="16">
        <v>5423.943359375</v>
      </c>
      <c r="I11" s="16">
        <v>7195943</v>
      </c>
    </row>
    <row r="12" spans="1:9" ht="14.25" customHeight="1" x14ac:dyDescent="0.35">
      <c r="A12" s="2" t="s">
        <v>9</v>
      </c>
      <c r="B12" s="2">
        <v>200704</v>
      </c>
      <c r="C12" s="2">
        <v>14198</v>
      </c>
      <c r="D12" s="16">
        <v>160421.59375</v>
      </c>
      <c r="E12" s="16">
        <v>5559946</v>
      </c>
      <c r="F12" s="16">
        <v>19366.353515625</v>
      </c>
      <c r="G12" s="16">
        <v>4052409</v>
      </c>
      <c r="H12" s="16">
        <v>2442.13720703125</v>
      </c>
      <c r="I12" s="16">
        <v>2415928</v>
      </c>
    </row>
    <row r="13" spans="1:9" ht="14.25" customHeight="1" x14ac:dyDescent="0.35">
      <c r="A13" s="2" t="s">
        <v>9</v>
      </c>
      <c r="B13" s="2">
        <v>401408</v>
      </c>
      <c r="C13" s="2">
        <v>27560</v>
      </c>
      <c r="D13" s="16">
        <v>197931.421875</v>
      </c>
      <c r="E13" s="16">
        <v>7187930</v>
      </c>
      <c r="F13" s="16">
        <v>24952.087890625</v>
      </c>
      <c r="G13" s="16">
        <v>5980370</v>
      </c>
      <c r="H13" s="16">
        <v>4381.0234375</v>
      </c>
      <c r="I13" s="16">
        <v>4627449</v>
      </c>
    </row>
    <row r="14" spans="1:9" ht="14.25" customHeight="1" x14ac:dyDescent="0.35">
      <c r="A14" s="2" t="s">
        <v>9</v>
      </c>
      <c r="B14" s="2">
        <v>401408</v>
      </c>
      <c r="C14" s="2">
        <v>27560</v>
      </c>
      <c r="D14" s="16">
        <v>193222.28125</v>
      </c>
      <c r="E14" s="16">
        <v>5535526</v>
      </c>
      <c r="F14" s="16">
        <v>21243.1015625</v>
      </c>
      <c r="G14" s="16">
        <v>4536220</v>
      </c>
      <c r="H14" s="16">
        <v>3466.283203125</v>
      </c>
      <c r="I14" s="16">
        <v>3408729</v>
      </c>
    </row>
    <row r="15" spans="1:9" ht="14.25" customHeight="1" x14ac:dyDescent="0.35">
      <c r="A15" s="2" t="s">
        <v>9</v>
      </c>
      <c r="B15" s="2">
        <v>401408</v>
      </c>
      <c r="C15" s="2">
        <v>27560</v>
      </c>
      <c r="D15" s="16">
        <v>175492.859375</v>
      </c>
      <c r="E15" s="16">
        <v>5406753</v>
      </c>
      <c r="F15" s="16">
        <v>20738.173828125</v>
      </c>
      <c r="G15" s="16">
        <v>4333607</v>
      </c>
      <c r="H15" s="16">
        <v>3245.516357421875</v>
      </c>
      <c r="I15" s="16">
        <v>3081800</v>
      </c>
    </row>
    <row r="16" spans="1:9" ht="14.25" customHeight="1" x14ac:dyDescent="0.35">
      <c r="A16" s="2" t="s">
        <v>9</v>
      </c>
      <c r="B16" s="2">
        <v>100352</v>
      </c>
      <c r="C16" s="2">
        <v>6945</v>
      </c>
      <c r="D16" s="16">
        <v>61366.19140625</v>
      </c>
      <c r="E16" s="16">
        <v>2062440</v>
      </c>
      <c r="F16" s="16">
        <v>11046.4423828125</v>
      </c>
      <c r="G16" s="16">
        <v>1793429</v>
      </c>
      <c r="H16" s="16">
        <v>1179.31494140625</v>
      </c>
      <c r="I16" s="16">
        <v>956077</v>
      </c>
    </row>
    <row r="17" spans="1:9" ht="14.25" customHeight="1" x14ac:dyDescent="0.35">
      <c r="A17" s="2" t="s">
        <v>9</v>
      </c>
      <c r="B17" s="2">
        <v>100352</v>
      </c>
      <c r="C17" s="2">
        <v>6945</v>
      </c>
      <c r="D17" s="16">
        <v>65025.05078125</v>
      </c>
      <c r="E17" s="16">
        <v>1577603</v>
      </c>
      <c r="F17" s="16">
        <v>8606.1162109375</v>
      </c>
      <c r="G17" s="16">
        <v>1319912</v>
      </c>
      <c r="H17" s="16">
        <v>1263.809814453125</v>
      </c>
      <c r="I17" s="16">
        <v>1025793</v>
      </c>
    </row>
    <row r="18" spans="1:9" ht="14.25" customHeight="1" x14ac:dyDescent="0.35">
      <c r="A18" s="2" t="s">
        <v>9</v>
      </c>
      <c r="B18" s="2">
        <v>100352</v>
      </c>
      <c r="C18" s="2">
        <v>6945</v>
      </c>
      <c r="D18" s="16">
        <v>50545.61328125</v>
      </c>
      <c r="E18" s="16">
        <v>1312044</v>
      </c>
      <c r="F18" s="16">
        <v>7966.27392578125</v>
      </c>
      <c r="G18" s="16">
        <v>1108317</v>
      </c>
      <c r="H18" s="16">
        <v>908.708984375</v>
      </c>
      <c r="I18" s="16">
        <v>779205</v>
      </c>
    </row>
    <row r="19" spans="1:9" ht="14.25" customHeight="1" x14ac:dyDescent="0.35">
      <c r="A19" s="2" t="s">
        <v>9</v>
      </c>
      <c r="B19" s="2">
        <v>100352</v>
      </c>
      <c r="C19" s="2">
        <v>6945</v>
      </c>
      <c r="D19" s="16">
        <v>42515.02734375</v>
      </c>
      <c r="E19" s="16">
        <v>1306121</v>
      </c>
      <c r="F19" s="16">
        <v>7913.0283203125</v>
      </c>
      <c r="G19" s="16">
        <v>1110220</v>
      </c>
      <c r="H19" s="16">
        <v>713.64990234375</v>
      </c>
      <c r="I19" s="16">
        <v>698878</v>
      </c>
    </row>
    <row r="20" spans="1:9" ht="14.25" customHeight="1" x14ac:dyDescent="0.35">
      <c r="A20" s="2" t="s">
        <v>9</v>
      </c>
      <c r="B20" s="2">
        <v>25088</v>
      </c>
      <c r="C20" s="2">
        <v>1800</v>
      </c>
      <c r="D20" s="16">
        <v>18424.318359375</v>
      </c>
      <c r="E20" s="16">
        <v>560891</v>
      </c>
      <c r="F20" s="16">
        <v>4028.822998046875</v>
      </c>
      <c r="G20" s="16">
        <v>492428</v>
      </c>
      <c r="H20" s="16">
        <v>306.79150390625</v>
      </c>
      <c r="I20" s="16">
        <v>271369</v>
      </c>
    </row>
    <row r="21" spans="1:9" ht="14.25" customHeight="1" x14ac:dyDescent="0.35">
      <c r="A21" s="2" t="s">
        <v>9</v>
      </c>
      <c r="B21" s="2">
        <v>4096</v>
      </c>
      <c r="C21" s="2">
        <v>175</v>
      </c>
      <c r="D21" s="16">
        <v>8122.53125</v>
      </c>
      <c r="E21" s="16">
        <v>75841</v>
      </c>
      <c r="F21" s="16">
        <v>1727.44580078125</v>
      </c>
      <c r="G21" s="16">
        <v>73291</v>
      </c>
      <c r="H21" s="16">
        <v>109.558349609375</v>
      </c>
      <c r="I21" s="16">
        <v>22272</v>
      </c>
    </row>
    <row r="22" spans="1:9" ht="14.25" customHeight="1" x14ac:dyDescent="0.35">
      <c r="A22" s="2" t="s">
        <v>9</v>
      </c>
      <c r="B22" s="2">
        <v>4096</v>
      </c>
      <c r="C22" s="2">
        <v>175</v>
      </c>
      <c r="D22" s="16">
        <v>21242.181640625</v>
      </c>
      <c r="E22" s="16">
        <v>83850</v>
      </c>
      <c r="F22" s="16">
        <v>3513.26025390625</v>
      </c>
      <c r="G22" s="16">
        <v>80559</v>
      </c>
      <c r="H22" s="16">
        <v>232.861328125</v>
      </c>
      <c r="I22" s="16">
        <v>35252</v>
      </c>
    </row>
    <row r="23" spans="1:9" ht="14.25" customHeight="1" x14ac:dyDescent="0.35">
      <c r="A23" s="2" t="s">
        <v>9</v>
      </c>
      <c r="B23" s="2">
        <v>8</v>
      </c>
      <c r="C23" s="2">
        <v>3</v>
      </c>
      <c r="D23" s="16">
        <v>296.463134765625</v>
      </c>
      <c r="E23" s="16">
        <v>1575</v>
      </c>
      <c r="F23" s="16">
        <v>143.147216796875</v>
      </c>
      <c r="G23" s="16">
        <v>1606</v>
      </c>
      <c r="H23" s="16">
        <v>4.251708984375</v>
      </c>
      <c r="I23" s="16">
        <v>1006</v>
      </c>
    </row>
    <row r="24" spans="1:9" ht="14.25" customHeight="1" x14ac:dyDescent="0.35">
      <c r="A24" s="2" t="s">
        <v>10</v>
      </c>
      <c r="B24" s="2">
        <f>15236616*750</f>
        <v>11427462000</v>
      </c>
      <c r="C24" s="2">
        <f>632112*750</f>
        <v>474084000</v>
      </c>
      <c r="D24" s="16">
        <v>2875367.25</v>
      </c>
      <c r="E24" s="16">
        <v>170099199</v>
      </c>
      <c r="F24" s="16">
        <v>424478.3125</v>
      </c>
      <c r="G24" s="16">
        <v>146410488</v>
      </c>
      <c r="H24" s="16">
        <v>92677.515625</v>
      </c>
      <c r="I24" s="16">
        <v>112801313</v>
      </c>
    </row>
    <row r="25" spans="1:9" ht="14.25" customHeight="1" x14ac:dyDescent="0.35">
      <c r="D25" s="16">
        <f>+(D24*100)/B24</f>
        <v>2.5161906029527815E-2</v>
      </c>
      <c r="E25" s="16">
        <f>+E24/B24</f>
        <v>1.4885124885998309E-2</v>
      </c>
      <c r="F25" s="16">
        <f>+(F24*100)/B24</f>
        <v>3.7145458239108563E-3</v>
      </c>
      <c r="G25" s="16">
        <f>+G24/B24</f>
        <v>1.2812161440571844E-2</v>
      </c>
      <c r="H25" s="16">
        <f>+H24/B24</f>
        <v>8.1100699022232584E-6</v>
      </c>
      <c r="I25" s="16">
        <f>+I24/B24</f>
        <v>9.871073121923311E-3</v>
      </c>
    </row>
    <row r="26" spans="1:9" ht="14.25" customHeight="1" x14ac:dyDescent="0.35">
      <c r="D26" s="16"/>
      <c r="E26" s="16">
        <f>+E24/C24</f>
        <v>0.35879548561014502</v>
      </c>
      <c r="F26" s="16"/>
      <c r="G26" s="16">
        <f>+G24/C24</f>
        <v>0.30882815703546207</v>
      </c>
      <c r="H26" s="16"/>
      <c r="I26" s="16">
        <f>+I24/C24</f>
        <v>0.23793528783928586</v>
      </c>
    </row>
    <row r="27" spans="1:9" ht="14.25" customHeight="1" x14ac:dyDescent="0.35"/>
    <row r="28" spans="1:9" ht="14.25" customHeight="1" x14ac:dyDescent="0.35">
      <c r="D28" s="15">
        <f>+D24/E24</f>
        <v>1.690406108261568E-2</v>
      </c>
      <c r="E28" s="15"/>
      <c r="F28" s="15">
        <f>+F24/G24</f>
        <v>2.8992343260272448E-3</v>
      </c>
      <c r="G28" s="15"/>
      <c r="H28" s="15">
        <f>+H24/I24</f>
        <v>8.2159961759487672E-4</v>
      </c>
    </row>
    <row r="29" spans="1:9" ht="14.25" customHeight="1" x14ac:dyDescent="0.35"/>
    <row r="30" spans="1:9" ht="14.25" customHeight="1" x14ac:dyDescent="0.35">
      <c r="D30" s="4">
        <v>1</v>
      </c>
      <c r="F30" s="25">
        <f>F28/D28</f>
        <v>0.17151111273543901</v>
      </c>
      <c r="G30" s="25"/>
      <c r="H30" s="25">
        <f>H28/D28</f>
        <v>4.8603682486678818E-2</v>
      </c>
    </row>
    <row r="31" spans="1:9" ht="14.25" customHeight="1" x14ac:dyDescent="0.35"/>
    <row r="32" spans="1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pane ySplit="3" topLeftCell="A19" activePane="bottomLeft" state="frozen"/>
      <selection pane="bottomLeft" activeCell="D36" sqref="D36"/>
    </sheetView>
  </sheetViews>
  <sheetFormatPr baseColWidth="10" defaultColWidth="14.453125" defaultRowHeight="15" customHeight="1" x14ac:dyDescent="0.35"/>
  <cols>
    <col min="1" max="1" width="8.7265625" customWidth="1"/>
    <col min="2" max="2" width="10.81640625" customWidth="1"/>
    <col min="3" max="3" width="10.453125" customWidth="1"/>
    <col min="4" max="4" width="8.7265625" customWidth="1"/>
    <col min="5" max="9" width="11.81640625" customWidth="1"/>
    <col min="10" max="26" width="8.7265625" customWidth="1"/>
  </cols>
  <sheetData>
    <row r="1" spans="1:9" ht="14.25" customHeight="1" x14ac:dyDescent="0.35">
      <c r="A1" s="1" t="s">
        <v>0</v>
      </c>
      <c r="B1" s="1" t="s">
        <v>1</v>
      </c>
      <c r="C1" s="1" t="s">
        <v>11</v>
      </c>
      <c r="D1" s="1" t="s">
        <v>3</v>
      </c>
      <c r="E1" s="1" t="s">
        <v>4</v>
      </c>
      <c r="F1" s="1" t="s">
        <v>12</v>
      </c>
      <c r="G1" s="1" t="s">
        <v>6</v>
      </c>
      <c r="H1" s="1" t="s">
        <v>7</v>
      </c>
      <c r="I1" s="1" t="s">
        <v>8</v>
      </c>
    </row>
    <row r="2" spans="1:9" ht="14.25" hidden="1" customHeight="1" x14ac:dyDescent="0.35">
      <c r="A2" s="2" t="s">
        <v>9</v>
      </c>
      <c r="B2" s="2">
        <v>1440000</v>
      </c>
      <c r="C2" s="2">
        <v>66017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</row>
    <row r="3" spans="1:9" ht="14.25" hidden="1" customHeight="1" x14ac:dyDescent="0.35">
      <c r="A3" s="2" t="s">
        <v>9</v>
      </c>
      <c r="B3" s="2">
        <v>1440000</v>
      </c>
      <c r="C3" s="2">
        <v>66017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</row>
    <row r="4" spans="1:9" ht="14.25" customHeight="1" x14ac:dyDescent="0.35">
      <c r="A4" s="2" t="s">
        <v>9</v>
      </c>
      <c r="B4" s="2">
        <v>360000</v>
      </c>
      <c r="C4" s="2">
        <v>24656</v>
      </c>
      <c r="D4" s="2">
        <v>72142.5703125</v>
      </c>
      <c r="E4" s="2">
        <v>226160</v>
      </c>
      <c r="F4" s="2">
        <v>54823.2890625</v>
      </c>
      <c r="G4" s="2">
        <v>225495</v>
      </c>
      <c r="H4" s="2">
        <v>17196.46875</v>
      </c>
      <c r="I4" s="2">
        <v>128559</v>
      </c>
    </row>
    <row r="5" spans="1:9" ht="14.25" customHeight="1" x14ac:dyDescent="0.35">
      <c r="A5" s="2" t="s">
        <v>9</v>
      </c>
      <c r="B5" s="2">
        <v>720000</v>
      </c>
      <c r="C5" s="2">
        <v>45428</v>
      </c>
      <c r="D5" s="2">
        <v>351474.5625</v>
      </c>
      <c r="E5" s="2">
        <v>5012193</v>
      </c>
      <c r="F5" s="2">
        <v>253577.75</v>
      </c>
      <c r="G5" s="2">
        <v>4996751</v>
      </c>
      <c r="H5" s="2">
        <v>100598.8984375</v>
      </c>
      <c r="I5" s="2">
        <v>4515123</v>
      </c>
    </row>
    <row r="6" spans="1:9" ht="14.25" customHeight="1" x14ac:dyDescent="0.35">
      <c r="A6" s="2" t="s">
        <v>9</v>
      </c>
      <c r="B6" s="2">
        <v>720000</v>
      </c>
      <c r="C6" s="2">
        <v>45428</v>
      </c>
      <c r="D6" s="2">
        <v>262675.15625</v>
      </c>
      <c r="E6" s="2">
        <v>5240177</v>
      </c>
      <c r="F6" s="2">
        <v>184466.53125</v>
      </c>
      <c r="G6" s="2">
        <v>5208074</v>
      </c>
      <c r="H6" s="2">
        <v>74294.8828125</v>
      </c>
      <c r="I6" s="2">
        <v>4541874</v>
      </c>
    </row>
    <row r="7" spans="1:9" ht="14.25" customHeight="1" x14ac:dyDescent="0.35">
      <c r="A7" s="2" t="s">
        <v>9</v>
      </c>
      <c r="B7" s="2">
        <v>184832</v>
      </c>
      <c r="C7" s="2">
        <v>13093</v>
      </c>
      <c r="D7" s="2">
        <v>125941.5234375</v>
      </c>
      <c r="E7" s="2">
        <v>1851277</v>
      </c>
      <c r="F7" s="2">
        <v>94535.625</v>
      </c>
      <c r="G7" s="2">
        <v>1838075</v>
      </c>
      <c r="H7" s="2">
        <v>34601.5859375</v>
      </c>
      <c r="I7" s="2">
        <v>1564971</v>
      </c>
    </row>
    <row r="8" spans="1:9" ht="14.25" customHeight="1" x14ac:dyDescent="0.35">
      <c r="A8" s="2" t="s">
        <v>9</v>
      </c>
      <c r="B8" s="2">
        <v>369664</v>
      </c>
      <c r="C8" s="2">
        <v>25517</v>
      </c>
      <c r="D8" s="2">
        <v>279230</v>
      </c>
      <c r="E8" s="2">
        <v>3359120</v>
      </c>
      <c r="F8" s="2">
        <v>187564.21875</v>
      </c>
      <c r="G8" s="2">
        <v>3331393</v>
      </c>
      <c r="H8" s="2">
        <v>70286.390625</v>
      </c>
      <c r="I8" s="2">
        <v>3039198</v>
      </c>
    </row>
    <row r="9" spans="1:9" ht="14.25" customHeight="1" x14ac:dyDescent="0.35">
      <c r="A9" s="2" t="s">
        <v>9</v>
      </c>
      <c r="B9" s="2">
        <v>369664</v>
      </c>
      <c r="C9" s="2">
        <v>25517</v>
      </c>
      <c r="D9" s="2">
        <v>207633.59375</v>
      </c>
      <c r="E9" s="2">
        <v>3110373</v>
      </c>
      <c r="F9" s="2">
        <v>128706.3203125</v>
      </c>
      <c r="G9" s="2">
        <v>3064064</v>
      </c>
      <c r="H9" s="2">
        <v>48885.2578125</v>
      </c>
      <c r="I9" s="2">
        <v>2710946</v>
      </c>
    </row>
    <row r="10" spans="1:9" ht="14.25" customHeight="1" x14ac:dyDescent="0.35">
      <c r="A10" s="2" t="s">
        <v>9</v>
      </c>
      <c r="B10" s="2">
        <v>369664</v>
      </c>
      <c r="C10" s="2">
        <v>25517</v>
      </c>
      <c r="D10" s="2">
        <v>142540.421875</v>
      </c>
      <c r="E10" s="2">
        <v>2752904</v>
      </c>
      <c r="F10" s="2">
        <v>83845.5234375</v>
      </c>
      <c r="G10" s="2">
        <v>2691229</v>
      </c>
      <c r="H10" s="2">
        <v>32292.7890625</v>
      </c>
      <c r="I10" s="2">
        <v>2271074</v>
      </c>
    </row>
    <row r="11" spans="1:9" ht="14.25" customHeight="1" x14ac:dyDescent="0.35">
      <c r="A11" s="2" t="s">
        <v>9</v>
      </c>
      <c r="B11" s="2">
        <v>369664</v>
      </c>
      <c r="C11" s="2">
        <v>25517</v>
      </c>
      <c r="D11" s="2">
        <v>89600.1953125</v>
      </c>
      <c r="E11" s="2">
        <v>2386728</v>
      </c>
      <c r="F11" s="2">
        <v>51655.6640625</v>
      </c>
      <c r="G11" s="2">
        <v>2303737</v>
      </c>
      <c r="H11" s="2">
        <v>20392.546875</v>
      </c>
      <c r="I11" s="2">
        <v>1803918</v>
      </c>
    </row>
    <row r="12" spans="1:9" ht="14.25" customHeight="1" x14ac:dyDescent="0.35">
      <c r="A12" s="2" t="s">
        <v>9</v>
      </c>
      <c r="B12" s="2">
        <v>92416</v>
      </c>
      <c r="C12" s="2">
        <v>6609</v>
      </c>
      <c r="D12" s="2">
        <v>42916.171875</v>
      </c>
      <c r="E12" s="2">
        <v>812250</v>
      </c>
      <c r="F12" s="2">
        <v>31426.9375</v>
      </c>
      <c r="G12" s="2">
        <v>788900</v>
      </c>
      <c r="H12" s="2">
        <v>10434.953125</v>
      </c>
      <c r="I12" s="2">
        <v>603728</v>
      </c>
    </row>
    <row r="13" spans="1:9" ht="14.25" customHeight="1" x14ac:dyDescent="0.35">
      <c r="A13" s="2" t="s">
        <v>9</v>
      </c>
      <c r="B13" s="2">
        <v>184832</v>
      </c>
      <c r="C13" s="2">
        <v>13093</v>
      </c>
      <c r="D13" s="2">
        <v>81496.734375</v>
      </c>
      <c r="E13" s="2">
        <v>1462174</v>
      </c>
      <c r="F13" s="2">
        <v>75119.9453125</v>
      </c>
      <c r="G13" s="2">
        <v>1455300</v>
      </c>
      <c r="H13" s="2">
        <v>26655.90625</v>
      </c>
      <c r="I13" s="2">
        <v>1294087</v>
      </c>
    </row>
    <row r="14" spans="1:9" ht="14.25" customHeight="1" x14ac:dyDescent="0.35">
      <c r="A14" s="2" t="s">
        <v>9</v>
      </c>
      <c r="B14" s="2">
        <v>184832</v>
      </c>
      <c r="C14" s="2">
        <v>13093</v>
      </c>
      <c r="D14" s="2">
        <v>54386.9453125</v>
      </c>
      <c r="E14" s="2">
        <v>1416595</v>
      </c>
      <c r="F14" s="2">
        <v>49416.140625</v>
      </c>
      <c r="G14" s="2">
        <v>1406230</v>
      </c>
      <c r="H14" s="2">
        <v>17946.9765625</v>
      </c>
      <c r="I14" s="2">
        <v>1188467</v>
      </c>
    </row>
    <row r="15" spans="1:9" ht="14.25" customHeight="1" x14ac:dyDescent="0.35">
      <c r="A15" s="2" t="s">
        <v>9</v>
      </c>
      <c r="B15" s="2">
        <v>184832</v>
      </c>
      <c r="C15" s="2">
        <v>13093</v>
      </c>
      <c r="D15" s="2">
        <v>35870.59375</v>
      </c>
      <c r="E15" s="2">
        <v>1309683</v>
      </c>
      <c r="F15" s="2">
        <v>31939.8359375</v>
      </c>
      <c r="G15" s="2">
        <v>1296312</v>
      </c>
      <c r="H15" s="2">
        <v>11713.8515625</v>
      </c>
      <c r="I15" s="2">
        <v>1008664</v>
      </c>
    </row>
    <row r="16" spans="1:9" ht="14.25" customHeight="1" x14ac:dyDescent="0.35">
      <c r="A16" s="2" t="s">
        <v>9</v>
      </c>
      <c r="B16" s="2">
        <v>184832</v>
      </c>
      <c r="C16" s="2">
        <v>13093</v>
      </c>
      <c r="D16" s="2">
        <v>22145.90625</v>
      </c>
      <c r="E16" s="2">
        <v>1080365</v>
      </c>
      <c r="F16" s="2">
        <v>19006.734375</v>
      </c>
      <c r="G16" s="2">
        <v>1060708</v>
      </c>
      <c r="H16" s="2">
        <v>7146.8515625</v>
      </c>
      <c r="I16" s="2">
        <v>743552</v>
      </c>
    </row>
    <row r="17" spans="1:9" ht="14.25" customHeight="1" x14ac:dyDescent="0.35">
      <c r="A17" s="2" t="s">
        <v>9</v>
      </c>
      <c r="B17" s="2">
        <v>51200</v>
      </c>
      <c r="C17" s="2">
        <v>3238</v>
      </c>
      <c r="D17" s="2">
        <v>12189.0625</v>
      </c>
      <c r="E17" s="2">
        <v>345537</v>
      </c>
      <c r="F17" s="2">
        <v>11512.3046875</v>
      </c>
      <c r="G17" s="2">
        <v>341079</v>
      </c>
      <c r="H17" s="2">
        <v>3535.1015625</v>
      </c>
      <c r="I17" s="2">
        <v>230136</v>
      </c>
    </row>
    <row r="18" spans="1:9" ht="14.25" customHeight="1" x14ac:dyDescent="0.35">
      <c r="A18" s="2" t="s">
        <v>9</v>
      </c>
      <c r="B18" s="2">
        <v>51200</v>
      </c>
      <c r="C18" s="2">
        <v>3238</v>
      </c>
      <c r="D18" s="2">
        <v>19303.0390625</v>
      </c>
      <c r="E18" s="2">
        <v>352970</v>
      </c>
      <c r="F18" s="2">
        <v>19079.046875</v>
      </c>
      <c r="G18" s="2">
        <v>352621</v>
      </c>
      <c r="H18" s="2">
        <v>6656.015625</v>
      </c>
      <c r="I18" s="2">
        <v>308930</v>
      </c>
    </row>
    <row r="19" spans="1:9" ht="14.25" customHeight="1" x14ac:dyDescent="0.35">
      <c r="A19" s="2" t="s">
        <v>9</v>
      </c>
      <c r="B19" s="2">
        <v>51200</v>
      </c>
      <c r="C19" s="2">
        <v>3238</v>
      </c>
      <c r="D19" s="2">
        <v>12459.703125</v>
      </c>
      <c r="E19" s="2">
        <v>350375</v>
      </c>
      <c r="F19" s="2">
        <v>12300.0546875</v>
      </c>
      <c r="G19" s="2">
        <v>349953</v>
      </c>
      <c r="H19" s="2">
        <v>4296.40625</v>
      </c>
      <c r="I19" s="2">
        <v>290044</v>
      </c>
    </row>
    <row r="20" spans="1:9" ht="14.25" customHeight="1" x14ac:dyDescent="0.35">
      <c r="A20" s="2" t="s">
        <v>9</v>
      </c>
      <c r="B20" s="2">
        <v>51200</v>
      </c>
      <c r="C20" s="2">
        <v>3238</v>
      </c>
      <c r="D20" s="2">
        <v>7697.7109375</v>
      </c>
      <c r="E20" s="2">
        <v>316348</v>
      </c>
      <c r="F20" s="2">
        <v>7548.453125</v>
      </c>
      <c r="G20" s="2">
        <v>315733</v>
      </c>
      <c r="H20" s="2">
        <v>2659.1328125</v>
      </c>
      <c r="I20" s="2">
        <v>238699</v>
      </c>
    </row>
    <row r="21" spans="1:9" ht="14.25" customHeight="1" x14ac:dyDescent="0.35">
      <c r="A21" s="2" t="s">
        <v>9</v>
      </c>
      <c r="B21" s="2">
        <v>51200</v>
      </c>
      <c r="C21" s="2">
        <v>3238</v>
      </c>
      <c r="D21" s="2">
        <v>3171.3359375</v>
      </c>
      <c r="E21" s="2">
        <v>187630</v>
      </c>
      <c r="F21" s="2">
        <v>3087.7265625</v>
      </c>
      <c r="G21" s="2">
        <v>186527</v>
      </c>
      <c r="H21" s="2">
        <v>1121.0234375</v>
      </c>
      <c r="I21" s="2">
        <v>122728</v>
      </c>
    </row>
    <row r="22" spans="1:9" ht="14.25" customHeight="1" x14ac:dyDescent="0.35">
      <c r="A22" s="2" t="s">
        <v>9</v>
      </c>
      <c r="B22" s="2">
        <v>12800</v>
      </c>
      <c r="C22" s="2">
        <v>787</v>
      </c>
      <c r="D22" s="2">
        <v>1679.4921875</v>
      </c>
      <c r="E22" s="2">
        <v>68262</v>
      </c>
      <c r="F22" s="2">
        <v>1655.3828125</v>
      </c>
      <c r="G22" s="2">
        <v>68075</v>
      </c>
      <c r="H22" s="2">
        <v>527.0859375</v>
      </c>
      <c r="I22" s="2">
        <v>43540</v>
      </c>
    </row>
    <row r="23" spans="1:9" ht="14.25" customHeight="1" x14ac:dyDescent="0.35">
      <c r="A23" s="2" t="s">
        <v>9</v>
      </c>
      <c r="B23" s="2">
        <v>4096</v>
      </c>
      <c r="C23" s="2">
        <v>175</v>
      </c>
      <c r="D23" s="2">
        <v>5449.609375</v>
      </c>
      <c r="E23" s="2">
        <v>29934</v>
      </c>
      <c r="F23" s="2">
        <v>5447.875</v>
      </c>
      <c r="G23" s="2">
        <v>29933</v>
      </c>
      <c r="H23" s="2">
        <v>1292.8203125</v>
      </c>
      <c r="I23" s="2">
        <v>17127</v>
      </c>
    </row>
    <row r="24" spans="1:9" ht="14.25" customHeight="1" x14ac:dyDescent="0.35">
      <c r="A24" s="2" t="s">
        <v>9</v>
      </c>
      <c r="B24" s="2">
        <v>4096</v>
      </c>
      <c r="C24" s="2">
        <v>175</v>
      </c>
      <c r="D24" s="2">
        <v>5503.4453125</v>
      </c>
      <c r="E24" s="2">
        <v>30886</v>
      </c>
      <c r="F24" s="2">
        <v>5497.7421875</v>
      </c>
      <c r="G24" s="2">
        <v>30838</v>
      </c>
      <c r="H24" s="2">
        <v>1475.9296875</v>
      </c>
      <c r="I24" s="2">
        <v>19430</v>
      </c>
    </row>
    <row r="25" spans="1:9" ht="14.25" customHeight="1" x14ac:dyDescent="0.35">
      <c r="A25" s="2" t="s">
        <v>9</v>
      </c>
      <c r="B25" s="2">
        <v>8</v>
      </c>
      <c r="C25" s="2">
        <v>3</v>
      </c>
      <c r="D25" s="2">
        <v>3.4259743690490718</v>
      </c>
      <c r="E25" s="2">
        <v>728</v>
      </c>
      <c r="F25" s="2">
        <v>3.2696924209594731</v>
      </c>
      <c r="G25" s="2">
        <v>729</v>
      </c>
      <c r="H25" s="2">
        <v>0.50033116340637207</v>
      </c>
      <c r="I25" s="2">
        <v>725</v>
      </c>
    </row>
    <row r="26" spans="1:9" ht="14.25" customHeight="1" x14ac:dyDescent="0.35">
      <c r="A26" s="2" t="s">
        <v>10</v>
      </c>
      <c r="B26" s="2">
        <f>7452232*250</f>
        <v>1863058000</v>
      </c>
      <c r="C26" s="2">
        <f>439018*250</f>
        <v>109754500</v>
      </c>
      <c r="D26" s="2">
        <v>1835511.25</v>
      </c>
      <c r="E26" s="2">
        <v>31702669</v>
      </c>
      <c r="F26" s="2">
        <v>1312216.375</v>
      </c>
      <c r="G26" s="2">
        <v>31341756</v>
      </c>
      <c r="H26" s="2">
        <v>494011.375</v>
      </c>
      <c r="I26" s="2">
        <v>26685520</v>
      </c>
    </row>
    <row r="27" spans="1:9" ht="14.25" customHeight="1" x14ac:dyDescent="0.35">
      <c r="D27" s="2">
        <f>+(D26*100)/B26</f>
        <v>9.8521422843518558E-2</v>
      </c>
      <c r="E27" s="2">
        <f>+E26/B26</f>
        <v>1.7016469159843655E-2</v>
      </c>
      <c r="F27" s="2">
        <f>+(F26*100)/B26</f>
        <v>7.0433468791631829E-2</v>
      </c>
      <c r="G27" s="2">
        <f>+G26/B26</f>
        <v>1.6822748406115109E-2</v>
      </c>
      <c r="H27" s="2">
        <f>+H26/B26</f>
        <v>2.65161565018373E-4</v>
      </c>
      <c r="I27" s="2">
        <f>+I26/B26</f>
        <v>1.4323504689601719E-2</v>
      </c>
    </row>
    <row r="28" spans="1:9" ht="14.25" customHeight="1" x14ac:dyDescent="0.35">
      <c r="E28" s="2">
        <f>+E26/C26</f>
        <v>0.28885074416083167</v>
      </c>
      <c r="G28" s="2">
        <f>+G26/C26</f>
        <v>0.28556237785238875</v>
      </c>
      <c r="I28" s="2">
        <f>+I26/C26</f>
        <v>0.24313827679047328</v>
      </c>
    </row>
    <row r="29" spans="1:9" ht="14.25" customHeight="1" x14ac:dyDescent="0.35"/>
    <row r="30" spans="1:9" ht="14.25" customHeight="1" x14ac:dyDescent="0.35">
      <c r="D30" s="15">
        <f>+D26/E26</f>
        <v>5.7897688361822151E-2</v>
      </c>
      <c r="E30" s="15"/>
      <c r="F30" s="15">
        <f>+F26/G26</f>
        <v>4.18679915381895E-2</v>
      </c>
      <c r="G30" s="15"/>
      <c r="H30" s="15">
        <f>+H26/I26</f>
        <v>1.851233833929412E-2</v>
      </c>
    </row>
    <row r="31" spans="1:9" ht="14.25" customHeight="1" x14ac:dyDescent="0.35"/>
    <row r="32" spans="1:9" ht="14.25" customHeight="1" x14ac:dyDescent="0.35">
      <c r="D32" s="4">
        <v>1</v>
      </c>
      <c r="F32" s="26">
        <f>F30/D30</f>
        <v>0.72313753316958562</v>
      </c>
      <c r="G32" s="26"/>
      <c r="H32" s="26">
        <f>H30/D30</f>
        <v>0.31974227059989485</v>
      </c>
    </row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D31" sqref="D31"/>
    </sheetView>
  </sheetViews>
  <sheetFormatPr baseColWidth="10" defaultColWidth="14.453125" defaultRowHeight="15" customHeight="1" x14ac:dyDescent="0.35"/>
  <cols>
    <col min="1" max="1" width="8.7265625" customWidth="1"/>
    <col min="2" max="2" width="10.81640625" customWidth="1"/>
    <col min="3" max="3" width="10.453125" customWidth="1"/>
    <col min="4" max="4" width="8.7265625" customWidth="1"/>
    <col min="5" max="5" width="9.81640625" customWidth="1"/>
    <col min="6" max="6" width="11.81640625" bestFit="1" customWidth="1"/>
    <col min="7" max="7" width="9.81640625" customWidth="1"/>
    <col min="8" max="8" width="11.81640625" customWidth="1"/>
    <col min="9" max="9" width="9.81640625" customWidth="1"/>
    <col min="10" max="26" width="8.7265625" customWidth="1"/>
  </cols>
  <sheetData>
    <row r="1" spans="1:9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4.25" customHeight="1" x14ac:dyDescent="0.35">
      <c r="A2" s="2" t="s">
        <v>9</v>
      </c>
      <c r="B2" s="2">
        <v>150528</v>
      </c>
      <c r="C2" s="2">
        <v>10881</v>
      </c>
      <c r="D2" s="2">
        <v>17411.75</v>
      </c>
      <c r="E2" s="2">
        <v>302916</v>
      </c>
      <c r="F2" s="2">
        <v>17411.75</v>
      </c>
      <c r="G2" s="2">
        <v>302916</v>
      </c>
      <c r="H2" s="2">
        <v>8625.525390625</v>
      </c>
      <c r="I2" s="2">
        <v>256187</v>
      </c>
    </row>
    <row r="3" spans="1:9" ht="14.25" customHeight="1" x14ac:dyDescent="0.35">
      <c r="A3" s="2" t="s">
        <v>9</v>
      </c>
      <c r="B3" s="2">
        <v>1204224</v>
      </c>
      <c r="C3" s="2">
        <v>66017</v>
      </c>
      <c r="D3" s="2">
        <v>275396.3125</v>
      </c>
      <c r="E3" s="2">
        <v>19857995</v>
      </c>
      <c r="F3" s="2">
        <v>186862.65625</v>
      </c>
      <c r="G3" s="2">
        <v>19842860</v>
      </c>
      <c r="H3" s="2">
        <v>72356.0625</v>
      </c>
      <c r="I3" s="2">
        <v>15645364</v>
      </c>
    </row>
    <row r="4" spans="1:9" ht="14.25" customHeight="1" x14ac:dyDescent="0.35">
      <c r="A4" s="2" t="s">
        <v>9</v>
      </c>
      <c r="B4" s="2">
        <v>301056</v>
      </c>
      <c r="C4" s="2">
        <v>20873</v>
      </c>
      <c r="D4" s="2">
        <v>414288.0625</v>
      </c>
      <c r="E4" s="2">
        <v>8443918</v>
      </c>
      <c r="F4" s="2">
        <v>231384.6875</v>
      </c>
      <c r="G4" s="2">
        <v>8416025</v>
      </c>
      <c r="H4" s="2">
        <v>46885.5078125</v>
      </c>
      <c r="I4" s="2">
        <v>5646848</v>
      </c>
    </row>
    <row r="5" spans="1:9" ht="14.25" customHeight="1" x14ac:dyDescent="0.35">
      <c r="A5" s="2" t="s">
        <v>9</v>
      </c>
      <c r="B5" s="2">
        <v>50176</v>
      </c>
      <c r="C5" s="2">
        <v>3227</v>
      </c>
      <c r="D5" s="2">
        <v>383787.375</v>
      </c>
      <c r="E5" s="2">
        <v>1854946</v>
      </c>
      <c r="F5" s="2">
        <v>98782.625</v>
      </c>
      <c r="G5" s="2">
        <v>1805675</v>
      </c>
      <c r="H5" s="2">
        <v>24485.587890625</v>
      </c>
      <c r="I5" s="2">
        <v>1630228</v>
      </c>
    </row>
    <row r="6" spans="1:9" ht="14.25" customHeight="1" x14ac:dyDescent="0.35">
      <c r="A6" s="2" t="s">
        <v>9</v>
      </c>
      <c r="B6" s="2">
        <v>401408</v>
      </c>
      <c r="C6" s="2">
        <v>27560</v>
      </c>
      <c r="D6" s="2">
        <v>1914889.75</v>
      </c>
      <c r="E6" s="2">
        <v>12223199</v>
      </c>
      <c r="F6" s="2">
        <v>390320.125</v>
      </c>
      <c r="G6" s="2">
        <v>11620303</v>
      </c>
      <c r="H6" s="2">
        <v>105068.984375</v>
      </c>
      <c r="I6" s="2">
        <v>10283347</v>
      </c>
    </row>
    <row r="7" spans="1:9" ht="14.25" customHeight="1" x14ac:dyDescent="0.35">
      <c r="A7" s="2" t="s">
        <v>9</v>
      </c>
      <c r="B7" s="2">
        <v>50176</v>
      </c>
      <c r="C7" s="2">
        <v>3227</v>
      </c>
      <c r="D7" s="2">
        <v>335847</v>
      </c>
      <c r="E7" s="2">
        <v>1727369</v>
      </c>
      <c r="F7" s="2">
        <v>69681.5234375</v>
      </c>
      <c r="G7" s="2">
        <v>1581442</v>
      </c>
      <c r="H7" s="2">
        <v>20704.91796875</v>
      </c>
      <c r="I7" s="2">
        <v>1423931</v>
      </c>
    </row>
    <row r="8" spans="1:9" ht="14.25" customHeight="1" x14ac:dyDescent="0.35">
      <c r="A8" s="2" t="s">
        <v>9</v>
      </c>
      <c r="B8" s="2">
        <v>401408</v>
      </c>
      <c r="C8" s="2">
        <v>27560</v>
      </c>
      <c r="D8" s="2">
        <v>1640605.625</v>
      </c>
      <c r="E8" s="2">
        <v>12746077</v>
      </c>
      <c r="F8" s="2">
        <v>318223.78125</v>
      </c>
      <c r="G8" s="2">
        <v>11604678</v>
      </c>
      <c r="H8" s="2">
        <v>99796.859375</v>
      </c>
      <c r="I8" s="2">
        <v>10318078</v>
      </c>
    </row>
    <row r="9" spans="1:9" ht="14.25" customHeight="1" x14ac:dyDescent="0.35">
      <c r="A9" s="2" t="s">
        <v>9</v>
      </c>
      <c r="B9" s="2">
        <v>100352</v>
      </c>
      <c r="C9" s="2">
        <v>6945</v>
      </c>
      <c r="D9" s="2">
        <v>529262.8125</v>
      </c>
      <c r="E9" s="2">
        <v>3323850</v>
      </c>
      <c r="F9" s="2">
        <v>105561.5625</v>
      </c>
      <c r="G9" s="2">
        <v>2901147</v>
      </c>
      <c r="H9" s="2">
        <v>34612.6328125</v>
      </c>
      <c r="I9" s="2">
        <v>2580994</v>
      </c>
    </row>
    <row r="10" spans="1:9" ht="14.25" customHeight="1" x14ac:dyDescent="0.35">
      <c r="A10" s="2" t="s">
        <v>9</v>
      </c>
      <c r="B10" s="2">
        <v>802816</v>
      </c>
      <c r="C10" s="2">
        <v>50698</v>
      </c>
      <c r="D10" s="2">
        <v>1944256.75</v>
      </c>
      <c r="E10" s="2">
        <v>19349505</v>
      </c>
      <c r="F10" s="2">
        <v>401245.03125</v>
      </c>
      <c r="G10" s="2">
        <v>16778558</v>
      </c>
      <c r="H10" s="2">
        <v>123776.671875</v>
      </c>
      <c r="I10" s="2">
        <v>14250376</v>
      </c>
    </row>
    <row r="11" spans="1:9" ht="14.25" customHeight="1" x14ac:dyDescent="0.35">
      <c r="A11" s="2" t="s">
        <v>9</v>
      </c>
      <c r="B11" s="2">
        <v>200704</v>
      </c>
      <c r="C11" s="2">
        <v>14198</v>
      </c>
      <c r="D11" s="2">
        <v>1566302</v>
      </c>
      <c r="E11" s="2">
        <v>8369812</v>
      </c>
      <c r="F11" s="2">
        <v>287459.625</v>
      </c>
      <c r="G11" s="2">
        <v>7317932</v>
      </c>
      <c r="H11" s="2">
        <v>62636.09765625</v>
      </c>
      <c r="I11" s="2">
        <v>5541756</v>
      </c>
    </row>
    <row r="12" spans="1:9" ht="14.25" customHeight="1" x14ac:dyDescent="0.35">
      <c r="A12" s="2" t="s">
        <v>9</v>
      </c>
      <c r="B12" s="2">
        <v>25088</v>
      </c>
      <c r="C12" s="2">
        <v>1800</v>
      </c>
      <c r="D12" s="2">
        <v>278516.3125</v>
      </c>
      <c r="E12" s="2">
        <v>805487</v>
      </c>
      <c r="F12" s="2">
        <v>43884.92578125</v>
      </c>
      <c r="G12" s="2">
        <v>685763</v>
      </c>
      <c r="H12" s="2">
        <v>10631.28515625</v>
      </c>
      <c r="I12" s="2">
        <v>592380</v>
      </c>
    </row>
    <row r="13" spans="1:9" ht="14.25" customHeight="1" x14ac:dyDescent="0.35">
      <c r="A13" s="2" t="s">
        <v>9</v>
      </c>
      <c r="B13" s="2">
        <v>200704</v>
      </c>
      <c r="C13" s="2">
        <v>14198</v>
      </c>
      <c r="D13" s="2">
        <v>1473393</v>
      </c>
      <c r="E13" s="2">
        <v>6867329</v>
      </c>
      <c r="F13" s="2">
        <v>206304.859375</v>
      </c>
      <c r="G13" s="2">
        <v>5923387</v>
      </c>
      <c r="H13" s="2">
        <v>49196.03125</v>
      </c>
      <c r="I13" s="2">
        <v>4893593</v>
      </c>
    </row>
    <row r="14" spans="1:9" ht="14.25" customHeight="1" x14ac:dyDescent="0.35">
      <c r="A14" s="2" t="s">
        <v>9</v>
      </c>
      <c r="B14" s="2">
        <v>37632</v>
      </c>
      <c r="C14" s="2">
        <v>2397</v>
      </c>
      <c r="D14" s="2">
        <v>336009.75</v>
      </c>
      <c r="E14" s="2">
        <v>1247242</v>
      </c>
      <c r="F14" s="2">
        <v>52427.984375</v>
      </c>
      <c r="G14" s="2">
        <v>1077574</v>
      </c>
      <c r="H14" s="2">
        <v>12706.6484375</v>
      </c>
      <c r="I14" s="2">
        <v>900102</v>
      </c>
    </row>
    <row r="15" spans="1:9" ht="14.25" customHeight="1" x14ac:dyDescent="0.35">
      <c r="A15" s="2" t="s">
        <v>9</v>
      </c>
      <c r="B15" s="2">
        <v>301056</v>
      </c>
      <c r="C15" s="2">
        <v>20873</v>
      </c>
      <c r="D15" s="2">
        <v>2358944</v>
      </c>
      <c r="E15" s="2">
        <v>9910360</v>
      </c>
      <c r="F15" s="2">
        <v>372958.5625</v>
      </c>
      <c r="G15" s="2">
        <v>8784924</v>
      </c>
      <c r="H15" s="2">
        <v>84218.15625</v>
      </c>
      <c r="I15" s="2">
        <v>7309745</v>
      </c>
    </row>
    <row r="16" spans="1:9" ht="14.25" customHeight="1" x14ac:dyDescent="0.35">
      <c r="A16" s="2" t="s">
        <v>9</v>
      </c>
      <c r="B16" s="2">
        <v>37632</v>
      </c>
      <c r="C16" s="2">
        <v>2397</v>
      </c>
      <c r="D16" s="2">
        <v>618356.0625</v>
      </c>
      <c r="E16" s="2">
        <v>1209992</v>
      </c>
      <c r="F16" s="2">
        <v>101153.984375</v>
      </c>
      <c r="G16" s="2">
        <v>1107587</v>
      </c>
      <c r="H16" s="2">
        <v>22751.96875</v>
      </c>
      <c r="I16" s="2">
        <v>962834</v>
      </c>
    </row>
    <row r="17" spans="1:9" ht="14.25" customHeight="1" x14ac:dyDescent="0.35">
      <c r="A17" s="2" t="s">
        <v>9</v>
      </c>
      <c r="B17" s="2">
        <v>301056</v>
      </c>
      <c r="C17" s="2">
        <v>20873</v>
      </c>
      <c r="D17" s="2">
        <v>5657400.5</v>
      </c>
      <c r="E17" s="2">
        <v>10786025</v>
      </c>
      <c r="F17" s="2">
        <v>1030909.9375</v>
      </c>
      <c r="G17" s="2">
        <v>9529474</v>
      </c>
      <c r="H17" s="2">
        <v>209723.25</v>
      </c>
      <c r="I17" s="2">
        <v>8209951</v>
      </c>
    </row>
    <row r="18" spans="1:9" ht="14.25" customHeight="1" x14ac:dyDescent="0.35">
      <c r="A18" s="2" t="s">
        <v>9</v>
      </c>
      <c r="B18" s="2">
        <v>50176</v>
      </c>
      <c r="C18" s="2">
        <v>3227</v>
      </c>
      <c r="D18" s="2">
        <v>2544383.5</v>
      </c>
      <c r="E18" s="2">
        <v>1816469</v>
      </c>
      <c r="F18" s="2">
        <v>569920.5</v>
      </c>
      <c r="G18" s="2">
        <v>1665049</v>
      </c>
      <c r="H18" s="2">
        <v>106406.015625</v>
      </c>
      <c r="I18" s="2">
        <v>1433519</v>
      </c>
    </row>
    <row r="19" spans="1:9" ht="14.25" customHeight="1" x14ac:dyDescent="0.35">
      <c r="A19" s="2" t="s">
        <v>9</v>
      </c>
      <c r="B19" s="2">
        <v>401408</v>
      </c>
      <c r="C19" s="2">
        <v>27560</v>
      </c>
      <c r="D19" s="2">
        <v>21402712</v>
      </c>
      <c r="E19" s="2">
        <v>11823167</v>
      </c>
      <c r="F19" s="2">
        <v>4857373</v>
      </c>
      <c r="G19" s="2">
        <v>10320490</v>
      </c>
      <c r="H19" s="2">
        <v>853084.25</v>
      </c>
      <c r="I19" s="2">
        <v>8353426</v>
      </c>
    </row>
    <row r="20" spans="1:9" ht="14.25" customHeight="1" x14ac:dyDescent="0.35">
      <c r="A20" s="2" t="s">
        <v>9</v>
      </c>
      <c r="B20" s="2">
        <v>100352</v>
      </c>
      <c r="C20" s="2">
        <v>6945</v>
      </c>
      <c r="D20" s="2">
        <v>8623996</v>
      </c>
      <c r="E20" s="2">
        <v>3965314</v>
      </c>
      <c r="F20" s="2">
        <v>1682033.25</v>
      </c>
      <c r="G20" s="2">
        <v>3646540</v>
      </c>
      <c r="H20" s="2">
        <v>300931.375</v>
      </c>
      <c r="I20" s="2">
        <v>2764541</v>
      </c>
    </row>
    <row r="21" spans="1:9" ht="14.25" customHeight="1" x14ac:dyDescent="0.35">
      <c r="A21" s="2" t="s">
        <v>9</v>
      </c>
      <c r="B21" s="2">
        <v>12544</v>
      </c>
      <c r="C21" s="2">
        <v>719</v>
      </c>
      <c r="D21" s="2">
        <v>1753157.5</v>
      </c>
      <c r="E21" s="2">
        <v>298326</v>
      </c>
      <c r="F21" s="2">
        <v>422487.875</v>
      </c>
      <c r="G21" s="2">
        <v>279930</v>
      </c>
      <c r="H21" s="2">
        <v>74164.109375</v>
      </c>
      <c r="I21" s="2">
        <v>224344</v>
      </c>
    </row>
    <row r="22" spans="1:9" ht="14.25" customHeight="1" x14ac:dyDescent="0.35">
      <c r="A22" s="2" t="s">
        <v>9</v>
      </c>
      <c r="B22" s="2">
        <v>100352</v>
      </c>
      <c r="C22" s="2">
        <v>6945</v>
      </c>
      <c r="D22" s="2">
        <v>12364029</v>
      </c>
      <c r="E22" s="2">
        <v>2950510</v>
      </c>
      <c r="F22" s="2">
        <v>3493546</v>
      </c>
      <c r="G22" s="2">
        <v>2660502</v>
      </c>
      <c r="H22" s="2">
        <v>594147.625</v>
      </c>
      <c r="I22" s="2">
        <v>2225648</v>
      </c>
    </row>
    <row r="23" spans="1:9" ht="14.25" customHeight="1" x14ac:dyDescent="0.35">
      <c r="A23" s="2" t="s">
        <v>9</v>
      </c>
      <c r="B23" s="2">
        <v>1568</v>
      </c>
      <c r="C23" s="2">
        <v>73</v>
      </c>
      <c r="D23" s="2">
        <v>1182534.125</v>
      </c>
      <c r="E23" s="2">
        <v>54591</v>
      </c>
      <c r="F23" s="2">
        <v>496413.6875</v>
      </c>
      <c r="G23" s="2">
        <v>54680</v>
      </c>
      <c r="H23" s="2">
        <v>74120.53125</v>
      </c>
      <c r="I23" s="2">
        <v>54335</v>
      </c>
    </row>
    <row r="24" spans="1:9" ht="14.25" customHeight="1" x14ac:dyDescent="0.35">
      <c r="A24" s="2" t="s">
        <v>9</v>
      </c>
      <c r="B24" s="2">
        <v>8</v>
      </c>
      <c r="C24" s="2">
        <v>3</v>
      </c>
      <c r="D24" s="2">
        <v>273.03515625</v>
      </c>
      <c r="E24" s="2">
        <v>501</v>
      </c>
      <c r="F24" s="2">
        <v>271.20703125</v>
      </c>
      <c r="G24" s="2">
        <v>720</v>
      </c>
      <c r="H24" s="2">
        <v>9.681640625</v>
      </c>
      <c r="I24" s="2">
        <v>314</v>
      </c>
    </row>
    <row r="25" spans="1:9" ht="14.25" customHeight="1" x14ac:dyDescent="0.35">
      <c r="A25" s="2" t="s">
        <v>10</v>
      </c>
      <c r="B25" s="2">
        <f>5232424*750</f>
        <v>3924318000</v>
      </c>
      <c r="C25" s="2">
        <f>339196*750</f>
        <v>254397000</v>
      </c>
      <c r="D25" s="2">
        <v>67615752</v>
      </c>
      <c r="E25" s="2">
        <v>139934900</v>
      </c>
      <c r="F25" s="2">
        <v>15436619</v>
      </c>
      <c r="G25" s="2">
        <v>127908156</v>
      </c>
      <c r="H25" s="2">
        <v>2991039.75</v>
      </c>
      <c r="I25" s="2">
        <v>105501841</v>
      </c>
    </row>
    <row r="26" spans="1:9" ht="14.25" customHeight="1" x14ac:dyDescent="0.35">
      <c r="D26" s="2">
        <f>+(D25*100)/B25</f>
        <v>1.7229937023452229</v>
      </c>
      <c r="E26" s="2">
        <f>+E25/B25</f>
        <v>3.5658399752517507E-2</v>
      </c>
      <c r="F26" s="2">
        <f>+(F25*100)/B25</f>
        <v>0.39335800513617908</v>
      </c>
      <c r="G26" s="2">
        <f>+G25/B25</f>
        <v>3.2593728642785827E-2</v>
      </c>
      <c r="H26" s="2">
        <f>+H25/B25</f>
        <v>7.6218077892770152E-4</v>
      </c>
      <c r="I26" s="2">
        <f>+I25/B25</f>
        <v>2.6884121266421326E-2</v>
      </c>
    </row>
    <row r="27" spans="1:9" ht="14.25" customHeight="1" x14ac:dyDescent="0.35">
      <c r="E27" s="2">
        <f>+E25/C25</f>
        <v>0.55006505579861398</v>
      </c>
      <c r="G27" s="2">
        <f>+G25/C25</f>
        <v>0.50278956119765561</v>
      </c>
      <c r="I27" s="2">
        <f>+I25/C25</f>
        <v>0.4147133849848858</v>
      </c>
    </row>
    <row r="28" spans="1:9" ht="14.25" customHeight="1" x14ac:dyDescent="0.35"/>
    <row r="29" spans="1:9" ht="14.25" customHeight="1" x14ac:dyDescent="0.35">
      <c r="D29" s="15">
        <f>+D25/E25</f>
        <v>0.48319434251212529</v>
      </c>
      <c r="E29" s="15"/>
      <c r="F29" s="15">
        <f>+F25/G25</f>
        <v>0.12068518132651369</v>
      </c>
      <c r="G29" s="15"/>
      <c r="H29" s="15">
        <f>+H25/I25</f>
        <v>2.8350592953159937E-2</v>
      </c>
    </row>
    <row r="30" spans="1:9" ht="14.25" customHeight="1" x14ac:dyDescent="0.35"/>
    <row r="31" spans="1:9" ht="14.25" customHeight="1" x14ac:dyDescent="0.35">
      <c r="D31" s="4"/>
      <c r="F31" s="24">
        <f>F29/D29</f>
        <v>0.24976530291946705</v>
      </c>
      <c r="G31" s="24"/>
      <c r="H31" s="24">
        <f>H29/D29</f>
        <v>5.867327172285447E-2</v>
      </c>
    </row>
    <row r="32" spans="1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D48" sqref="D48:I53"/>
    </sheetView>
  </sheetViews>
  <sheetFormatPr baseColWidth="10" defaultColWidth="14.453125" defaultRowHeight="15" customHeight="1" x14ac:dyDescent="0.35"/>
  <cols>
    <col min="1" max="1" width="8.7265625" customWidth="1"/>
    <col min="2" max="2" width="11.81640625" customWidth="1"/>
    <col min="3" max="3" width="9.81640625" customWidth="1"/>
    <col min="4" max="4" width="11.81640625" customWidth="1"/>
    <col min="5" max="5" width="8.7265625" customWidth="1"/>
    <col min="6" max="6" width="11.81640625" customWidth="1"/>
    <col min="7" max="7" width="9.26953125" customWidth="1"/>
    <col min="8" max="8" width="10.26953125" customWidth="1"/>
    <col min="9" max="26" width="8.7265625" customWidth="1"/>
  </cols>
  <sheetData>
    <row r="1" spans="1:9" ht="14.25" customHeight="1" x14ac:dyDescent="0.35">
      <c r="A1" s="1" t="s">
        <v>0</v>
      </c>
      <c r="B1" s="1" t="s">
        <v>1</v>
      </c>
      <c r="C1" s="1" t="s">
        <v>11</v>
      </c>
      <c r="D1" s="1" t="s">
        <v>3</v>
      </c>
      <c r="E1" s="1" t="s">
        <v>4</v>
      </c>
      <c r="F1" s="1" t="s">
        <v>12</v>
      </c>
      <c r="G1" s="1" t="s">
        <v>6</v>
      </c>
      <c r="H1" s="1" t="s">
        <v>7</v>
      </c>
      <c r="I1" s="1" t="s">
        <v>8</v>
      </c>
    </row>
    <row r="2" spans="1:9" ht="14.25" customHeight="1" x14ac:dyDescent="0.35">
      <c r="A2" s="2" t="s">
        <v>9</v>
      </c>
      <c r="B2" s="2">
        <v>67500</v>
      </c>
      <c r="C2" s="2">
        <v>4755</v>
      </c>
      <c r="D2" s="2">
        <v>725.27197265625</v>
      </c>
      <c r="E2" s="2">
        <v>43109</v>
      </c>
      <c r="F2" s="2">
        <v>725.27197265625</v>
      </c>
      <c r="G2" s="2">
        <v>43109</v>
      </c>
      <c r="H2" s="2">
        <v>351.50390625</v>
      </c>
      <c r="I2" s="2">
        <v>36786</v>
      </c>
    </row>
    <row r="3" spans="1:9" ht="14.25" customHeight="1" x14ac:dyDescent="0.35">
      <c r="A3" s="2" t="s">
        <v>9</v>
      </c>
      <c r="B3" s="2">
        <v>360000</v>
      </c>
      <c r="C3" s="2">
        <v>24656</v>
      </c>
      <c r="D3" s="2">
        <v>6889.69921875</v>
      </c>
      <c r="E3" s="2">
        <v>1124041</v>
      </c>
      <c r="F3" s="2">
        <v>5857.78515625</v>
      </c>
      <c r="G3" s="2">
        <v>1123517</v>
      </c>
      <c r="H3" s="2">
        <v>1642.17822265625</v>
      </c>
      <c r="I3" s="2">
        <v>838200</v>
      </c>
    </row>
    <row r="4" spans="1:9" ht="14.25" customHeight="1" x14ac:dyDescent="0.35">
      <c r="A4" s="2" t="s">
        <v>9</v>
      </c>
      <c r="B4" s="2">
        <v>87616</v>
      </c>
      <c r="C4" s="2">
        <v>6394</v>
      </c>
      <c r="D4" s="2">
        <v>1621.86962890625</v>
      </c>
      <c r="E4" s="2">
        <v>118833</v>
      </c>
      <c r="F4" s="2">
        <v>1253.5263671875</v>
      </c>
      <c r="G4" s="2">
        <v>117597</v>
      </c>
      <c r="H4" s="2">
        <v>82.59765625</v>
      </c>
      <c r="I4" s="2">
        <v>41706</v>
      </c>
    </row>
    <row r="5" spans="1:9" ht="14.25" customHeight="1" x14ac:dyDescent="0.35">
      <c r="A5" s="2" t="s">
        <v>9</v>
      </c>
      <c r="B5" s="2">
        <v>87616</v>
      </c>
      <c r="C5" s="2">
        <v>6394</v>
      </c>
      <c r="D5" s="2">
        <v>1439.93408203125</v>
      </c>
      <c r="E5" s="2">
        <v>211790</v>
      </c>
      <c r="F5" s="2">
        <v>1370.92138671875</v>
      </c>
      <c r="G5" s="2">
        <v>210025</v>
      </c>
      <c r="H5" s="2">
        <v>170.23583984375</v>
      </c>
      <c r="I5" s="2">
        <v>91698</v>
      </c>
    </row>
    <row r="6" spans="1:9" ht="14.25" customHeight="1" x14ac:dyDescent="0.35">
      <c r="A6" s="2" t="s">
        <v>9</v>
      </c>
      <c r="B6" s="2">
        <v>350464</v>
      </c>
      <c r="C6" s="2">
        <v>24155</v>
      </c>
      <c r="D6" s="2">
        <v>5769.693359375</v>
      </c>
      <c r="E6" s="2">
        <v>791924</v>
      </c>
      <c r="F6" s="2">
        <v>4983.64013671875</v>
      </c>
      <c r="G6" s="2">
        <v>786870</v>
      </c>
      <c r="H6" s="2">
        <v>769.431640625</v>
      </c>
      <c r="I6" s="2">
        <v>483447</v>
      </c>
    </row>
    <row r="7" spans="1:9" ht="14.25" customHeight="1" x14ac:dyDescent="0.35">
      <c r="A7" s="2" t="s">
        <v>9</v>
      </c>
      <c r="B7" s="2">
        <v>87616</v>
      </c>
      <c r="C7" s="2">
        <v>6394</v>
      </c>
      <c r="D7" s="2">
        <v>1060.617919921875</v>
      </c>
      <c r="E7" s="2">
        <v>172086</v>
      </c>
      <c r="F7" s="2">
        <v>1045.641357421875</v>
      </c>
      <c r="G7" s="2">
        <v>171281</v>
      </c>
      <c r="H7" s="2">
        <v>94.574165344238281</v>
      </c>
      <c r="I7" s="2">
        <v>106788</v>
      </c>
    </row>
    <row r="8" spans="1:9" ht="14.25" customHeight="1" x14ac:dyDescent="0.35">
      <c r="A8" s="2" t="s">
        <v>9</v>
      </c>
      <c r="B8" s="2">
        <v>87616</v>
      </c>
      <c r="C8" s="2">
        <v>6394</v>
      </c>
      <c r="D8" s="2">
        <v>1051.719360351562</v>
      </c>
      <c r="E8" s="2">
        <v>116768</v>
      </c>
      <c r="F8" s="2">
        <v>1049.57470703125</v>
      </c>
      <c r="G8" s="2">
        <v>116459</v>
      </c>
      <c r="H8" s="2">
        <v>57.962856292724609</v>
      </c>
      <c r="I8" s="2">
        <v>56568</v>
      </c>
    </row>
    <row r="9" spans="1:9" ht="14.25" customHeight="1" x14ac:dyDescent="0.35">
      <c r="A9" s="2" t="s">
        <v>9</v>
      </c>
      <c r="B9" s="2">
        <v>350464</v>
      </c>
      <c r="C9" s="2">
        <v>24155</v>
      </c>
      <c r="D9" s="2">
        <v>11945.62890625</v>
      </c>
      <c r="E9" s="2">
        <v>793048</v>
      </c>
      <c r="F9" s="2">
        <v>10909.19921875</v>
      </c>
      <c r="G9" s="2">
        <v>788005</v>
      </c>
      <c r="H9" s="2">
        <v>769.431640625</v>
      </c>
      <c r="I9" s="2">
        <v>483447</v>
      </c>
    </row>
    <row r="10" spans="1:9" ht="14.25" customHeight="1" x14ac:dyDescent="0.35">
      <c r="A10" s="2" t="s">
        <v>9</v>
      </c>
      <c r="B10" s="2">
        <v>87616</v>
      </c>
      <c r="C10" s="2">
        <v>6394</v>
      </c>
      <c r="D10" s="2">
        <v>1287.46240234375</v>
      </c>
      <c r="E10" s="2">
        <v>299226</v>
      </c>
      <c r="F10" s="2">
        <v>1226.138549804688</v>
      </c>
      <c r="G10" s="2">
        <v>298191</v>
      </c>
      <c r="H10" s="2">
        <v>86.888214111328125</v>
      </c>
      <c r="I10" s="2">
        <v>236846</v>
      </c>
    </row>
    <row r="11" spans="1:9" ht="14.25" customHeight="1" x14ac:dyDescent="0.35">
      <c r="A11" s="2" t="s">
        <v>9</v>
      </c>
      <c r="B11" s="2">
        <v>87616</v>
      </c>
      <c r="C11" s="2">
        <v>6394</v>
      </c>
      <c r="D11" s="2">
        <v>1031.50634765625</v>
      </c>
      <c r="E11" s="2">
        <v>71581</v>
      </c>
      <c r="F11" s="2">
        <v>1030.114501953125</v>
      </c>
      <c r="G11" s="2">
        <v>71009</v>
      </c>
      <c r="H11" s="2">
        <v>1.986104011535645</v>
      </c>
      <c r="I11" s="2">
        <v>4180</v>
      </c>
    </row>
    <row r="12" spans="1:9" ht="14.25" customHeight="1" x14ac:dyDescent="0.35">
      <c r="A12" s="2" t="s">
        <v>9</v>
      </c>
      <c r="B12" s="2">
        <v>350464</v>
      </c>
      <c r="C12" s="2">
        <v>24155</v>
      </c>
      <c r="D12" s="2">
        <v>3185.5947265625</v>
      </c>
      <c r="E12" s="2">
        <v>226352</v>
      </c>
      <c r="F12" s="2">
        <v>3060.343017578125</v>
      </c>
      <c r="G12" s="2">
        <v>225594</v>
      </c>
      <c r="H12" s="2">
        <v>18.002992630004879</v>
      </c>
      <c r="I12" s="2">
        <v>9706</v>
      </c>
    </row>
    <row r="13" spans="1:9" ht="14.25" customHeight="1" x14ac:dyDescent="0.35">
      <c r="A13" s="2" t="s">
        <v>9</v>
      </c>
      <c r="B13" s="2">
        <v>350464</v>
      </c>
      <c r="C13" s="2">
        <v>24155</v>
      </c>
      <c r="D13" s="2">
        <v>17988.40234375</v>
      </c>
      <c r="E13" s="2">
        <v>803974</v>
      </c>
      <c r="F13" s="2">
        <v>16701.884765625</v>
      </c>
      <c r="G13" s="2">
        <v>798790</v>
      </c>
      <c r="H13" s="2">
        <v>790.62762451171875</v>
      </c>
      <c r="I13" s="2">
        <v>490004</v>
      </c>
    </row>
    <row r="14" spans="1:9" ht="14.25" customHeight="1" x14ac:dyDescent="0.35">
      <c r="A14" s="2" t="s">
        <v>9</v>
      </c>
      <c r="B14" s="2">
        <v>46208</v>
      </c>
      <c r="C14" s="2">
        <v>2929</v>
      </c>
      <c r="D14" s="2">
        <v>534.2890625</v>
      </c>
      <c r="E14" s="2">
        <v>45393</v>
      </c>
      <c r="F14" s="2">
        <v>523.62744140625</v>
      </c>
      <c r="G14" s="2">
        <v>45080</v>
      </c>
      <c r="H14" s="2">
        <v>30.125</v>
      </c>
      <c r="I14" s="2">
        <v>12629</v>
      </c>
    </row>
    <row r="15" spans="1:9" ht="14.25" customHeight="1" x14ac:dyDescent="0.35">
      <c r="A15" s="2" t="s">
        <v>9</v>
      </c>
      <c r="B15" s="2">
        <v>46208</v>
      </c>
      <c r="C15" s="2">
        <v>2929</v>
      </c>
      <c r="D15" s="2">
        <v>631.96044921875</v>
      </c>
      <c r="E15" s="2">
        <v>44439</v>
      </c>
      <c r="F15" s="2">
        <v>625.69873046875</v>
      </c>
      <c r="G15" s="2">
        <v>44437</v>
      </c>
      <c r="H15" s="2">
        <v>45.21630859375</v>
      </c>
      <c r="I15" s="2">
        <v>9259</v>
      </c>
    </row>
    <row r="16" spans="1:9" ht="14.25" customHeight="1" x14ac:dyDescent="0.35">
      <c r="A16" s="2" t="s">
        <v>9</v>
      </c>
      <c r="B16" s="2">
        <v>184832</v>
      </c>
      <c r="C16" s="2">
        <v>13093</v>
      </c>
      <c r="D16" s="2">
        <v>3059.26806640625</v>
      </c>
      <c r="E16" s="2">
        <v>278042</v>
      </c>
      <c r="F16" s="2">
        <v>3012.38037109375</v>
      </c>
      <c r="G16" s="2">
        <v>277751</v>
      </c>
      <c r="H16" s="2">
        <v>281.2529296875</v>
      </c>
      <c r="I16" s="2">
        <v>120143</v>
      </c>
    </row>
    <row r="17" spans="1:9" ht="14.25" customHeight="1" x14ac:dyDescent="0.35">
      <c r="A17" s="2" t="s">
        <v>9</v>
      </c>
      <c r="B17" s="2">
        <v>46208</v>
      </c>
      <c r="C17" s="2">
        <v>2929</v>
      </c>
      <c r="D17" s="2">
        <v>422.71237182617188</v>
      </c>
      <c r="E17" s="2">
        <v>75829</v>
      </c>
      <c r="F17" s="2">
        <v>421.2923583984375</v>
      </c>
      <c r="G17" s="2">
        <v>75776</v>
      </c>
      <c r="H17" s="2">
        <v>28.737361907958981</v>
      </c>
      <c r="I17" s="2">
        <v>48169</v>
      </c>
    </row>
    <row r="18" spans="1:9" ht="14.25" customHeight="1" x14ac:dyDescent="0.35">
      <c r="A18" s="2" t="s">
        <v>9</v>
      </c>
      <c r="B18" s="2">
        <v>46208</v>
      </c>
      <c r="C18" s="2">
        <v>2929</v>
      </c>
      <c r="D18" s="2">
        <v>405.30535888671881</v>
      </c>
      <c r="E18" s="2">
        <v>33074</v>
      </c>
      <c r="F18" s="2">
        <v>405.3052978515625</v>
      </c>
      <c r="G18" s="2">
        <v>33073</v>
      </c>
      <c r="H18" s="2">
        <v>2.413444995880127</v>
      </c>
      <c r="I18" s="2">
        <v>5828</v>
      </c>
    </row>
    <row r="19" spans="1:9" ht="14.25" customHeight="1" x14ac:dyDescent="0.35">
      <c r="A19" s="2" t="s">
        <v>9</v>
      </c>
      <c r="B19" s="2">
        <v>184832</v>
      </c>
      <c r="C19" s="2">
        <v>13093</v>
      </c>
      <c r="D19" s="2">
        <v>6325.46728515625</v>
      </c>
      <c r="E19" s="2">
        <v>278371</v>
      </c>
      <c r="F19" s="2">
        <v>6278.71728515625</v>
      </c>
      <c r="G19" s="2">
        <v>278080</v>
      </c>
      <c r="H19" s="2">
        <v>281.2529296875</v>
      </c>
      <c r="I19" s="2">
        <v>120143</v>
      </c>
    </row>
    <row r="20" spans="1:9" ht="14.25" customHeight="1" x14ac:dyDescent="0.35">
      <c r="A20" s="2" t="s">
        <v>9</v>
      </c>
      <c r="B20" s="2">
        <v>46208</v>
      </c>
      <c r="C20" s="2">
        <v>2929</v>
      </c>
      <c r="D20" s="2">
        <v>417.083984375</v>
      </c>
      <c r="E20" s="2">
        <v>67262</v>
      </c>
      <c r="F20" s="2">
        <v>415.3372802734375</v>
      </c>
      <c r="G20" s="2">
        <v>67046</v>
      </c>
      <c r="H20" s="2">
        <v>35.182411193847663</v>
      </c>
      <c r="I20" s="2">
        <v>41038</v>
      </c>
    </row>
    <row r="21" spans="1:9" ht="14.25" customHeight="1" x14ac:dyDescent="0.35">
      <c r="A21" s="2" t="s">
        <v>9</v>
      </c>
      <c r="B21" s="2">
        <v>46208</v>
      </c>
      <c r="C21" s="2">
        <v>2929</v>
      </c>
      <c r="D21" s="2">
        <v>390.7608642578125</v>
      </c>
      <c r="E21" s="2">
        <v>42385</v>
      </c>
      <c r="F21" s="2">
        <v>390.76043701171881</v>
      </c>
      <c r="G21" s="2">
        <v>42369</v>
      </c>
      <c r="H21" s="2">
        <v>7.3908424377441406</v>
      </c>
      <c r="I21" s="2">
        <v>15150</v>
      </c>
    </row>
    <row r="22" spans="1:9" ht="14.25" customHeight="1" x14ac:dyDescent="0.35">
      <c r="A22" s="2" t="s">
        <v>9</v>
      </c>
      <c r="B22" s="2">
        <v>184832</v>
      </c>
      <c r="C22" s="2">
        <v>13093</v>
      </c>
      <c r="D22" s="2">
        <v>9556.3359375</v>
      </c>
      <c r="E22" s="2">
        <v>278397</v>
      </c>
      <c r="F22" s="2">
        <v>9509.611328125</v>
      </c>
      <c r="G22" s="2">
        <v>278106</v>
      </c>
      <c r="H22" s="2">
        <v>281.2529296875</v>
      </c>
      <c r="I22" s="2">
        <v>120143</v>
      </c>
    </row>
    <row r="23" spans="1:9" ht="14.25" customHeight="1" x14ac:dyDescent="0.35">
      <c r="A23" s="2" t="s">
        <v>9</v>
      </c>
      <c r="B23" s="2">
        <v>46208</v>
      </c>
      <c r="C23" s="2">
        <v>2929</v>
      </c>
      <c r="D23" s="2">
        <v>420.33786010742188</v>
      </c>
      <c r="E23" s="2">
        <v>48056</v>
      </c>
      <c r="F23" s="2">
        <v>420.158447265625</v>
      </c>
      <c r="G23" s="2">
        <v>48015</v>
      </c>
      <c r="H23" s="2">
        <v>17.375595092773441</v>
      </c>
      <c r="I23" s="2">
        <v>22582</v>
      </c>
    </row>
    <row r="24" spans="1:9" ht="14.25" customHeight="1" x14ac:dyDescent="0.35">
      <c r="A24" s="2" t="s">
        <v>9</v>
      </c>
      <c r="B24" s="2">
        <v>46208</v>
      </c>
      <c r="C24" s="2">
        <v>2929</v>
      </c>
      <c r="D24" s="2">
        <v>395.05023193359381</v>
      </c>
      <c r="E24" s="2">
        <v>27750</v>
      </c>
      <c r="F24" s="2">
        <v>395.05023193359381</v>
      </c>
      <c r="G24" s="2">
        <v>27750</v>
      </c>
      <c r="H24" s="2">
        <v>1.0072886943817141</v>
      </c>
      <c r="I24" s="2">
        <v>750</v>
      </c>
    </row>
    <row r="25" spans="1:9" ht="14.25" customHeight="1" x14ac:dyDescent="0.35">
      <c r="A25" s="2" t="s">
        <v>9</v>
      </c>
      <c r="B25" s="2">
        <v>184832</v>
      </c>
      <c r="C25" s="2">
        <v>13093</v>
      </c>
      <c r="D25" s="2">
        <v>12837.4453125</v>
      </c>
      <c r="E25" s="2">
        <v>278388</v>
      </c>
      <c r="F25" s="2">
        <v>12790.75</v>
      </c>
      <c r="G25" s="2">
        <v>278098</v>
      </c>
      <c r="H25" s="2">
        <v>281.2529296875</v>
      </c>
      <c r="I25" s="2">
        <v>120143</v>
      </c>
    </row>
    <row r="26" spans="1:9" ht="14.25" customHeight="1" x14ac:dyDescent="0.35">
      <c r="A26" s="2" t="s">
        <v>9</v>
      </c>
      <c r="B26" s="2">
        <v>25600</v>
      </c>
      <c r="C26" s="2">
        <v>1840</v>
      </c>
      <c r="D26" s="2">
        <v>435.65478515625</v>
      </c>
      <c r="E26" s="2">
        <v>24550</v>
      </c>
      <c r="F26" s="2">
        <v>413.22705078125</v>
      </c>
      <c r="G26" s="2">
        <v>24532</v>
      </c>
      <c r="H26" s="2">
        <v>35.6640625</v>
      </c>
      <c r="I26" s="2">
        <v>9452</v>
      </c>
    </row>
    <row r="27" spans="1:9" ht="14.25" customHeight="1" x14ac:dyDescent="0.35">
      <c r="A27" s="2" t="s">
        <v>9</v>
      </c>
      <c r="B27" s="2">
        <v>25600</v>
      </c>
      <c r="C27" s="2">
        <v>1840</v>
      </c>
      <c r="D27" s="2">
        <v>309.84619140625</v>
      </c>
      <c r="E27" s="2">
        <v>18454</v>
      </c>
      <c r="F27" s="2">
        <v>309.6015625</v>
      </c>
      <c r="G27" s="2">
        <v>18455</v>
      </c>
      <c r="H27" s="2">
        <v>23.673828125</v>
      </c>
      <c r="I27" s="2">
        <v>3526</v>
      </c>
    </row>
    <row r="28" spans="1:9" ht="14.25" customHeight="1" x14ac:dyDescent="0.35">
      <c r="A28" s="2" t="s">
        <v>9</v>
      </c>
      <c r="B28" s="2">
        <v>102400</v>
      </c>
      <c r="C28" s="2">
        <v>7023</v>
      </c>
      <c r="D28" s="2">
        <v>1843.890625</v>
      </c>
      <c r="E28" s="2">
        <v>107159</v>
      </c>
      <c r="F28" s="2">
        <v>1798.00732421875</v>
      </c>
      <c r="G28" s="2">
        <v>107145</v>
      </c>
      <c r="H28" s="2">
        <v>133.8076171875</v>
      </c>
      <c r="I28" s="2">
        <v>42792</v>
      </c>
    </row>
    <row r="29" spans="1:9" ht="14.25" customHeight="1" x14ac:dyDescent="0.35">
      <c r="A29" s="2" t="s">
        <v>9</v>
      </c>
      <c r="B29" s="2">
        <v>25600</v>
      </c>
      <c r="C29" s="2">
        <v>1840</v>
      </c>
      <c r="D29" s="2">
        <v>185.9097900390625</v>
      </c>
      <c r="E29" s="2">
        <v>17427</v>
      </c>
      <c r="F29" s="2">
        <v>185.90480041503909</v>
      </c>
      <c r="G29" s="2">
        <v>17428</v>
      </c>
      <c r="H29" s="2">
        <v>18.160324096679691</v>
      </c>
      <c r="I29" s="2">
        <v>4877</v>
      </c>
    </row>
    <row r="30" spans="1:9" ht="14.25" customHeight="1" x14ac:dyDescent="0.35">
      <c r="A30" s="2" t="s">
        <v>9</v>
      </c>
      <c r="B30" s="2">
        <v>102400</v>
      </c>
      <c r="C30" s="2">
        <v>7023</v>
      </c>
      <c r="D30" s="2">
        <v>930.76324462890625</v>
      </c>
      <c r="E30" s="2">
        <v>60000</v>
      </c>
      <c r="F30" s="2">
        <v>930.76324462890625</v>
      </c>
      <c r="G30" s="2">
        <v>60000</v>
      </c>
      <c r="H30" s="2">
        <v>0.34334230422973627</v>
      </c>
      <c r="I30" s="2">
        <v>750</v>
      </c>
    </row>
    <row r="31" spans="1:9" ht="14.25" customHeight="1" x14ac:dyDescent="0.35">
      <c r="A31" s="2" t="s">
        <v>9</v>
      </c>
      <c r="B31" s="2">
        <v>102400</v>
      </c>
      <c r="C31" s="2">
        <v>7023</v>
      </c>
      <c r="D31" s="2">
        <v>3643.7060546875</v>
      </c>
      <c r="E31" s="2">
        <v>107362</v>
      </c>
      <c r="F31" s="2">
        <v>3597.42822265625</v>
      </c>
      <c r="G31" s="2">
        <v>107357</v>
      </c>
      <c r="H31" s="2">
        <v>138.67724609375</v>
      </c>
      <c r="I31" s="2">
        <v>43066</v>
      </c>
    </row>
    <row r="32" spans="1:9" ht="14.25" customHeight="1" x14ac:dyDescent="0.35">
      <c r="A32" s="2" t="s">
        <v>9</v>
      </c>
      <c r="B32" s="2">
        <v>25600</v>
      </c>
      <c r="C32" s="2">
        <v>1840</v>
      </c>
      <c r="D32" s="2">
        <v>184.7021484375</v>
      </c>
      <c r="E32" s="2">
        <v>14823</v>
      </c>
      <c r="F32" s="2">
        <v>184.7002258300781</v>
      </c>
      <c r="G32" s="2">
        <v>14824</v>
      </c>
      <c r="H32" s="2">
        <v>4.1088361740112296</v>
      </c>
      <c r="I32" s="2">
        <v>1318</v>
      </c>
    </row>
    <row r="33" spans="1:9" ht="14.25" customHeight="1" x14ac:dyDescent="0.35">
      <c r="A33" s="2" t="s">
        <v>9</v>
      </c>
      <c r="B33" s="2">
        <v>25600</v>
      </c>
      <c r="C33" s="2">
        <v>1840</v>
      </c>
      <c r="D33" s="2">
        <v>185.56280517578119</v>
      </c>
      <c r="E33" s="2">
        <v>15000</v>
      </c>
      <c r="F33" s="2">
        <v>185.56280517578119</v>
      </c>
      <c r="G33" s="2">
        <v>15000</v>
      </c>
      <c r="H33" s="2">
        <v>0.1379843354225159</v>
      </c>
      <c r="I33" s="2">
        <v>1000</v>
      </c>
    </row>
    <row r="34" spans="1:9" ht="14.25" customHeight="1" x14ac:dyDescent="0.35">
      <c r="A34" s="2" t="s">
        <v>9</v>
      </c>
      <c r="B34" s="2">
        <v>102400</v>
      </c>
      <c r="C34" s="2">
        <v>7023</v>
      </c>
      <c r="D34" s="2">
        <v>5427.7353515625</v>
      </c>
      <c r="E34" s="2">
        <v>107368</v>
      </c>
      <c r="F34" s="2">
        <v>5381.3798828125</v>
      </c>
      <c r="G34" s="2">
        <v>107360</v>
      </c>
      <c r="H34" s="2">
        <v>138.67724609375</v>
      </c>
      <c r="I34" s="2">
        <v>43066</v>
      </c>
    </row>
    <row r="35" spans="1:9" ht="14.25" customHeight="1" x14ac:dyDescent="0.35">
      <c r="A35" s="2" t="s">
        <v>9</v>
      </c>
      <c r="B35" s="2">
        <v>25600</v>
      </c>
      <c r="C35" s="2">
        <v>1840</v>
      </c>
      <c r="D35" s="2">
        <v>185.95176696777341</v>
      </c>
      <c r="E35" s="2">
        <v>15637</v>
      </c>
      <c r="F35" s="2">
        <v>185.9377136230469</v>
      </c>
      <c r="G35" s="2">
        <v>15636</v>
      </c>
      <c r="H35" s="2">
        <v>0.23142671585083011</v>
      </c>
      <c r="I35" s="2">
        <v>1618</v>
      </c>
    </row>
    <row r="36" spans="1:9" ht="14.25" customHeight="1" x14ac:dyDescent="0.35">
      <c r="A36" s="2" t="s">
        <v>9</v>
      </c>
      <c r="B36" s="2">
        <v>102400</v>
      </c>
      <c r="C36" s="2">
        <v>7023</v>
      </c>
      <c r="D36" s="2">
        <v>7230.4482421875</v>
      </c>
      <c r="E36" s="2">
        <v>107368</v>
      </c>
      <c r="F36" s="2">
        <v>7184.0341796875</v>
      </c>
      <c r="G36" s="2">
        <v>107359</v>
      </c>
      <c r="H36" s="2">
        <v>138.67724609375</v>
      </c>
      <c r="I36" s="2">
        <v>43066</v>
      </c>
    </row>
    <row r="37" spans="1:9" ht="14.25" customHeight="1" x14ac:dyDescent="0.35">
      <c r="A37" s="2" t="s">
        <v>9</v>
      </c>
      <c r="B37" s="2">
        <v>102400</v>
      </c>
      <c r="C37" s="2">
        <v>7023</v>
      </c>
      <c r="D37" s="2">
        <v>9003.556640625</v>
      </c>
      <c r="E37" s="2">
        <v>107369</v>
      </c>
      <c r="F37" s="2">
        <v>8957.1416015625</v>
      </c>
      <c r="G37" s="2">
        <v>107361</v>
      </c>
      <c r="H37" s="2">
        <v>138.67724609375</v>
      </c>
      <c r="I37" s="2">
        <v>43066</v>
      </c>
    </row>
    <row r="38" spans="1:9" ht="14.25" customHeight="1" x14ac:dyDescent="0.35">
      <c r="A38" s="2" t="s">
        <v>9</v>
      </c>
      <c r="B38" s="2">
        <v>12800</v>
      </c>
      <c r="C38" s="2">
        <v>787</v>
      </c>
      <c r="D38" s="2">
        <v>139.46728515625</v>
      </c>
      <c r="E38" s="2">
        <v>7611</v>
      </c>
      <c r="F38" s="2">
        <v>131.97314453125</v>
      </c>
      <c r="G38" s="2">
        <v>7615</v>
      </c>
      <c r="H38" s="2">
        <v>18.8583984375</v>
      </c>
      <c r="I38" s="2">
        <v>2951</v>
      </c>
    </row>
    <row r="39" spans="1:9" ht="14.25" customHeight="1" x14ac:dyDescent="0.35">
      <c r="A39" s="2" t="s">
        <v>9</v>
      </c>
      <c r="B39" s="2">
        <v>12800</v>
      </c>
      <c r="C39" s="2">
        <v>787</v>
      </c>
      <c r="D39" s="2">
        <v>132.1787109375</v>
      </c>
      <c r="E39" s="2">
        <v>6633</v>
      </c>
      <c r="F39" s="2">
        <v>130.6689453125</v>
      </c>
      <c r="G39" s="2">
        <v>6633</v>
      </c>
      <c r="H39" s="2">
        <v>11.1923828125</v>
      </c>
      <c r="I39" s="2">
        <v>1921</v>
      </c>
    </row>
    <row r="40" spans="1:9" ht="14.25" customHeight="1" x14ac:dyDescent="0.35">
      <c r="A40" s="2" t="s">
        <v>9</v>
      </c>
      <c r="B40" s="2">
        <v>51200</v>
      </c>
      <c r="C40" s="2">
        <v>3238</v>
      </c>
      <c r="D40" s="2">
        <v>609.04150390625</v>
      </c>
      <c r="E40" s="2">
        <v>30168</v>
      </c>
      <c r="F40" s="2">
        <v>604.9228515625</v>
      </c>
      <c r="G40" s="2">
        <v>30167</v>
      </c>
      <c r="H40" s="2">
        <v>17.94482421875</v>
      </c>
      <c r="I40" s="2">
        <v>4678</v>
      </c>
    </row>
    <row r="41" spans="1:9" ht="14.25" customHeight="1" x14ac:dyDescent="0.35">
      <c r="A41" s="2" t="s">
        <v>9</v>
      </c>
      <c r="B41" s="2">
        <v>12800</v>
      </c>
      <c r="C41" s="2">
        <v>787</v>
      </c>
      <c r="D41" s="2">
        <v>98.042411804199219</v>
      </c>
      <c r="E41" s="2">
        <v>8778</v>
      </c>
      <c r="F41" s="2">
        <v>97.85943603515625</v>
      </c>
      <c r="G41" s="2">
        <v>8777</v>
      </c>
      <c r="H41" s="2">
        <v>5.3310112953186044</v>
      </c>
      <c r="I41" s="2">
        <v>4502</v>
      </c>
    </row>
    <row r="42" spans="1:9" ht="14.25" customHeight="1" x14ac:dyDescent="0.35">
      <c r="A42" s="2" t="s">
        <v>9</v>
      </c>
      <c r="B42" s="2">
        <v>12800</v>
      </c>
      <c r="C42" s="2">
        <v>787</v>
      </c>
      <c r="D42" s="2">
        <v>57.323040008544922</v>
      </c>
      <c r="E42" s="2">
        <v>5317</v>
      </c>
      <c r="F42" s="2">
        <v>57.170406341552727</v>
      </c>
      <c r="G42" s="2">
        <v>5317</v>
      </c>
      <c r="H42" s="2">
        <v>1.507982015609741</v>
      </c>
      <c r="I42" s="2">
        <v>796</v>
      </c>
    </row>
    <row r="43" spans="1:9" ht="14.25" customHeight="1" x14ac:dyDescent="0.35">
      <c r="A43" s="2" t="s">
        <v>9</v>
      </c>
      <c r="B43" s="2">
        <v>51200</v>
      </c>
      <c r="C43" s="2">
        <v>3238</v>
      </c>
      <c r="D43" s="2">
        <v>424.33905029296881</v>
      </c>
      <c r="E43" s="2">
        <v>26172</v>
      </c>
      <c r="F43" s="2">
        <v>424.27096557617188</v>
      </c>
      <c r="G43" s="2">
        <v>26173</v>
      </c>
      <c r="H43" s="2">
        <v>0.73410850763320923</v>
      </c>
      <c r="I43" s="2">
        <v>859</v>
      </c>
    </row>
    <row r="44" spans="1:9" ht="14.25" customHeight="1" x14ac:dyDescent="0.35">
      <c r="A44" s="2" t="s">
        <v>9</v>
      </c>
      <c r="B44" s="2">
        <v>51200</v>
      </c>
      <c r="C44" s="2">
        <v>3238</v>
      </c>
      <c r="D44" s="2">
        <v>1433.791748046875</v>
      </c>
      <c r="E44" s="2">
        <v>31091</v>
      </c>
      <c r="F44" s="2">
        <v>1429.47119140625</v>
      </c>
      <c r="G44" s="2">
        <v>31090</v>
      </c>
      <c r="H44" s="2">
        <v>18.67893218994141</v>
      </c>
      <c r="I44" s="2">
        <v>5537</v>
      </c>
    </row>
    <row r="45" spans="1:9" ht="14.25" customHeight="1" x14ac:dyDescent="0.35">
      <c r="A45" s="2" t="s">
        <v>9</v>
      </c>
      <c r="B45" s="2">
        <v>51200</v>
      </c>
      <c r="C45" s="2">
        <v>3238</v>
      </c>
      <c r="D45" s="2">
        <v>2245.29833984375</v>
      </c>
      <c r="E45" s="2">
        <v>31091</v>
      </c>
      <c r="F45" s="2">
        <v>2241.17333984375</v>
      </c>
      <c r="G45" s="2">
        <v>31090</v>
      </c>
      <c r="H45" s="2">
        <v>18.67893218994141</v>
      </c>
      <c r="I45" s="2">
        <v>5537</v>
      </c>
    </row>
    <row r="46" spans="1:9" ht="14.25" customHeight="1" x14ac:dyDescent="0.35">
      <c r="A46" s="2" t="s">
        <v>9</v>
      </c>
      <c r="B46" s="2">
        <v>8</v>
      </c>
      <c r="C46" s="2">
        <v>3</v>
      </c>
      <c r="D46" s="2">
        <v>8.4200372695922852</v>
      </c>
      <c r="E46" s="2">
        <v>750</v>
      </c>
      <c r="F46" s="2">
        <v>8.4126300811767578</v>
      </c>
      <c r="G46" s="2">
        <v>750</v>
      </c>
      <c r="H46" s="2">
        <v>0.27797955274581909</v>
      </c>
      <c r="I46" s="2">
        <v>749</v>
      </c>
    </row>
    <row r="47" spans="1:9" ht="14.25" customHeight="1" x14ac:dyDescent="0.35">
      <c r="A47" s="2" t="s">
        <v>10</v>
      </c>
      <c r="B47" s="2">
        <f>57329800*250</f>
        <v>14332450000</v>
      </c>
      <c r="C47" s="2">
        <f>3956180*250</f>
        <v>989045000</v>
      </c>
      <c r="D47" s="2">
        <v>135229.546875</v>
      </c>
      <c r="E47" s="2">
        <v>7859496</v>
      </c>
      <c r="F47" s="2">
        <v>129837.59375</v>
      </c>
      <c r="G47" s="2">
        <v>7834847</v>
      </c>
      <c r="H47" s="2">
        <v>6991.921875</v>
      </c>
      <c r="I47" s="2">
        <v>3780480</v>
      </c>
    </row>
    <row r="48" spans="1:9" ht="14.25" customHeight="1" x14ac:dyDescent="0.35">
      <c r="D48" s="17">
        <f>+(D47*100)/B47</f>
        <v>9.4352010211094404E-4</v>
      </c>
      <c r="E48" s="17">
        <f>+E47/B47</f>
        <v>5.4837072517259782E-4</v>
      </c>
      <c r="F48" s="17">
        <f>+(F47*100)/B47</f>
        <v>9.058995060160684E-4</v>
      </c>
      <c r="G48" s="17">
        <f>+G47/B47</f>
        <v>5.4665092151027909E-4</v>
      </c>
      <c r="H48" s="18">
        <f>+H47/B47</f>
        <v>4.8783856737682669E-7</v>
      </c>
      <c r="I48" s="17">
        <f>+I47/B47</f>
        <v>2.6377067423922638E-4</v>
      </c>
    </row>
    <row r="49" spans="4:9" ht="14.25" customHeight="1" x14ac:dyDescent="0.35">
      <c r="D49" s="17"/>
      <c r="E49" s="17">
        <f>+E47/C47</f>
        <v>7.9465504602925039E-3</v>
      </c>
      <c r="F49" s="17"/>
      <c r="G49" s="17">
        <f>+G47/C47</f>
        <v>7.9216284395553279E-3</v>
      </c>
      <c r="H49" s="17"/>
      <c r="I49" s="17">
        <f>+I47/C47</f>
        <v>3.8223538868302253E-3</v>
      </c>
    </row>
    <row r="50" spans="4:9" ht="14.25" customHeight="1" x14ac:dyDescent="0.35">
      <c r="D50" s="17"/>
      <c r="E50" s="17"/>
      <c r="F50" s="17"/>
      <c r="G50" s="17"/>
      <c r="H50" s="17"/>
      <c r="I50" s="17"/>
    </row>
    <row r="51" spans="4:9" ht="14.25" customHeight="1" x14ac:dyDescent="0.35">
      <c r="D51" s="19">
        <f>+D47/E47</f>
        <v>1.7205880233923398E-2</v>
      </c>
      <c r="E51" s="19"/>
      <c r="F51" s="19">
        <f>+F47/G47</f>
        <v>1.6571809730298499E-2</v>
      </c>
      <c r="G51" s="19"/>
      <c r="H51" s="19">
        <f>+H47/I47</f>
        <v>1.8494799271521077E-3</v>
      </c>
      <c r="I51" s="17"/>
    </row>
    <row r="52" spans="4:9" ht="14.25" customHeight="1" x14ac:dyDescent="0.35">
      <c r="D52" s="16"/>
      <c r="E52" s="16"/>
      <c r="F52" s="16"/>
      <c r="G52" s="16"/>
      <c r="H52" s="16"/>
      <c r="I52" s="16"/>
    </row>
    <row r="53" spans="4:9" ht="14.25" customHeight="1" x14ac:dyDescent="0.35">
      <c r="D53" s="4">
        <v>1</v>
      </c>
      <c r="F53" s="24">
        <f>F51/D51</f>
        <v>0.96314803456699905</v>
      </c>
      <c r="G53" s="24"/>
      <c r="H53" s="24">
        <f>H51/D51</f>
        <v>0.1074911543034946</v>
      </c>
    </row>
    <row r="54" spans="4:9" ht="14.25" customHeight="1" x14ac:dyDescent="0.35"/>
    <row r="55" spans="4:9" ht="14.25" customHeight="1" x14ac:dyDescent="0.35"/>
    <row r="56" spans="4:9" ht="14.25" customHeight="1" x14ac:dyDescent="0.35"/>
    <row r="57" spans="4:9" ht="14.25" customHeight="1" x14ac:dyDescent="0.35"/>
    <row r="58" spans="4:9" ht="14.25" customHeight="1" x14ac:dyDescent="0.35"/>
    <row r="59" spans="4:9" ht="14.25" customHeight="1" x14ac:dyDescent="0.35"/>
    <row r="60" spans="4:9" ht="14.25" customHeight="1" x14ac:dyDescent="0.35"/>
    <row r="61" spans="4:9" ht="14.25" customHeight="1" x14ac:dyDescent="0.35"/>
    <row r="62" spans="4:9" ht="14.25" customHeight="1" x14ac:dyDescent="0.35"/>
    <row r="63" spans="4:9" ht="14.25" customHeight="1" x14ac:dyDescent="0.35"/>
    <row r="64" spans="4:9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5" right="0.75" top="1" bottom="1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opLeftCell="A37" workbookViewId="0">
      <selection activeCell="H60" sqref="H60"/>
    </sheetView>
  </sheetViews>
  <sheetFormatPr baseColWidth="10" defaultColWidth="8.7265625" defaultRowHeight="14.5" x14ac:dyDescent="0.35"/>
  <cols>
    <col min="1" max="1" width="8.7265625" style="28"/>
    <col min="2" max="2" width="10.81640625" style="28" bestFit="1" customWidth="1"/>
    <col min="3" max="3" width="10.36328125" style="28" bestFit="1" customWidth="1"/>
    <col min="4" max="4" width="11.81640625" style="28" bestFit="1" customWidth="1"/>
    <col min="5" max="5" width="8.81640625" style="28" bestFit="1" customWidth="1"/>
    <col min="6" max="6" width="11.81640625" style="28" bestFit="1" customWidth="1"/>
    <col min="7" max="7" width="9.26953125" style="28" bestFit="1" customWidth="1"/>
    <col min="8" max="8" width="11.81640625" style="28" bestFit="1" customWidth="1"/>
    <col min="9" max="9" width="9.26953125" style="28" bestFit="1" customWidth="1"/>
    <col min="10" max="16384" width="8.7265625" style="28"/>
  </cols>
  <sheetData>
    <row r="1" spans="1:9" x14ac:dyDescent="0.35">
      <c r="A1" s="27" t="s">
        <v>0</v>
      </c>
      <c r="B1" s="27" t="s">
        <v>1</v>
      </c>
      <c r="C1" s="27" t="s">
        <v>11</v>
      </c>
      <c r="D1" s="27" t="s">
        <v>3</v>
      </c>
      <c r="E1" s="27" t="s">
        <v>4</v>
      </c>
      <c r="F1" s="27" t="s">
        <v>12</v>
      </c>
      <c r="G1" s="27" t="s">
        <v>6</v>
      </c>
      <c r="H1" s="27" t="s">
        <v>7</v>
      </c>
      <c r="I1" s="27" t="s">
        <v>8</v>
      </c>
    </row>
    <row r="2" spans="1:9" x14ac:dyDescent="0.35">
      <c r="A2" s="28" t="s">
        <v>9</v>
      </c>
      <c r="B2" s="28">
        <v>180000</v>
      </c>
      <c r="C2" s="28">
        <v>12836</v>
      </c>
      <c r="D2" s="28">
        <v>29521.125</v>
      </c>
      <c r="E2" s="28">
        <v>120526</v>
      </c>
      <c r="F2" s="28">
        <v>29521.125</v>
      </c>
      <c r="G2" s="28">
        <v>120526</v>
      </c>
      <c r="H2" s="28">
        <v>6966.90625</v>
      </c>
      <c r="I2" s="28">
        <v>51000</v>
      </c>
    </row>
    <row r="3" spans="1:9" x14ac:dyDescent="0.35">
      <c r="A3" s="28" t="s">
        <v>9</v>
      </c>
      <c r="B3" s="28">
        <v>360000</v>
      </c>
      <c r="C3" s="28">
        <v>24656</v>
      </c>
      <c r="D3" s="28">
        <v>180506.21875</v>
      </c>
      <c r="E3" s="28">
        <v>2854309</v>
      </c>
      <c r="F3" s="28">
        <v>163534.1875</v>
      </c>
      <c r="G3" s="28">
        <v>2848878</v>
      </c>
      <c r="H3" s="28">
        <v>53976.3359375</v>
      </c>
      <c r="I3" s="28">
        <v>2236193</v>
      </c>
    </row>
    <row r="4" spans="1:9" x14ac:dyDescent="0.35">
      <c r="A4" s="28" t="s">
        <v>9</v>
      </c>
      <c r="B4" s="28">
        <v>360000</v>
      </c>
      <c r="C4" s="28">
        <v>24656</v>
      </c>
      <c r="D4" s="28">
        <v>246227</v>
      </c>
      <c r="E4" s="28">
        <v>2970053</v>
      </c>
      <c r="F4" s="28">
        <v>212273.59375</v>
      </c>
      <c r="G4" s="28">
        <v>2964355</v>
      </c>
      <c r="H4" s="28">
        <v>65502.90625</v>
      </c>
      <c r="I4" s="28">
        <v>2257124</v>
      </c>
    </row>
    <row r="5" spans="1:9" x14ac:dyDescent="0.35">
      <c r="A5" s="28" t="s">
        <v>9</v>
      </c>
      <c r="B5" s="28">
        <v>360000</v>
      </c>
      <c r="C5" s="28">
        <v>24656</v>
      </c>
      <c r="D5" s="28">
        <v>246227</v>
      </c>
      <c r="E5" s="28">
        <v>2970053</v>
      </c>
      <c r="F5" s="28">
        <v>212273.59375</v>
      </c>
      <c r="G5" s="28">
        <v>2964355</v>
      </c>
      <c r="H5" s="28">
        <v>65502.90625</v>
      </c>
      <c r="I5" s="28">
        <v>2257124</v>
      </c>
    </row>
    <row r="6" spans="1:9" x14ac:dyDescent="0.35">
      <c r="A6" s="28" t="s">
        <v>9</v>
      </c>
      <c r="B6" s="28">
        <v>360000</v>
      </c>
      <c r="C6" s="28">
        <v>24656</v>
      </c>
      <c r="D6" s="28">
        <v>246227</v>
      </c>
      <c r="E6" s="28">
        <v>2970053</v>
      </c>
      <c r="F6" s="28">
        <v>212273.59375</v>
      </c>
      <c r="G6" s="28">
        <v>2964355</v>
      </c>
      <c r="H6" s="28">
        <v>65502.90625</v>
      </c>
      <c r="I6" s="28">
        <v>2257124</v>
      </c>
    </row>
    <row r="7" spans="1:9" x14ac:dyDescent="0.35">
      <c r="A7" s="28" t="s">
        <v>9</v>
      </c>
      <c r="B7" s="28">
        <v>720000</v>
      </c>
      <c r="C7" s="28">
        <v>45428</v>
      </c>
      <c r="D7" s="28">
        <v>1268691.5</v>
      </c>
      <c r="E7" s="28">
        <v>5071298</v>
      </c>
      <c r="F7" s="28">
        <v>887587.5</v>
      </c>
      <c r="G7" s="28">
        <v>4975898</v>
      </c>
      <c r="H7" s="28">
        <v>294079.78125</v>
      </c>
      <c r="I7" s="28">
        <v>2802788</v>
      </c>
    </row>
    <row r="8" spans="1:9" x14ac:dyDescent="0.35">
      <c r="A8" s="28" t="s">
        <v>9</v>
      </c>
      <c r="B8" s="28">
        <v>184832</v>
      </c>
      <c r="C8" s="28">
        <v>13093</v>
      </c>
      <c r="D8" s="28">
        <v>1983085</v>
      </c>
      <c r="E8" s="28">
        <v>2653616</v>
      </c>
      <c r="F8" s="28">
        <v>493840.875</v>
      </c>
      <c r="G8" s="28">
        <v>2506110</v>
      </c>
      <c r="H8" s="28">
        <v>191234.375</v>
      </c>
      <c r="I8" s="28">
        <v>2203911</v>
      </c>
    </row>
    <row r="9" spans="1:9" x14ac:dyDescent="0.35">
      <c r="A9" s="28" t="s">
        <v>9</v>
      </c>
      <c r="B9" s="28">
        <v>184832</v>
      </c>
      <c r="C9" s="28">
        <v>13093</v>
      </c>
      <c r="D9" s="28">
        <v>2002239.375</v>
      </c>
      <c r="E9" s="28">
        <v>2677930</v>
      </c>
      <c r="F9" s="28">
        <v>516896.5625</v>
      </c>
      <c r="G9" s="28">
        <v>2535032</v>
      </c>
      <c r="H9" s="28">
        <v>199895.34375</v>
      </c>
      <c r="I9" s="28">
        <v>2209250</v>
      </c>
    </row>
    <row r="10" spans="1:9" x14ac:dyDescent="0.35">
      <c r="A10" s="28" t="s">
        <v>9</v>
      </c>
      <c r="B10" s="28">
        <v>369664</v>
      </c>
      <c r="C10" s="28">
        <v>25517</v>
      </c>
      <c r="D10" s="28">
        <v>2436444.5</v>
      </c>
      <c r="E10" s="28">
        <v>3746628</v>
      </c>
      <c r="F10" s="28">
        <v>577031</v>
      </c>
      <c r="G10" s="28">
        <v>3191234</v>
      </c>
      <c r="H10" s="28">
        <v>230311.3125</v>
      </c>
      <c r="I10" s="28">
        <v>2450362</v>
      </c>
    </row>
    <row r="11" spans="1:9" x14ac:dyDescent="0.35">
      <c r="A11" s="28" t="s">
        <v>9</v>
      </c>
      <c r="B11" s="28">
        <v>92416</v>
      </c>
      <c r="C11" s="28">
        <v>6609</v>
      </c>
      <c r="D11" s="28">
        <v>2014641</v>
      </c>
      <c r="E11" s="28">
        <v>1257260</v>
      </c>
      <c r="F11" s="28">
        <v>274222</v>
      </c>
      <c r="G11" s="28">
        <v>1073109</v>
      </c>
      <c r="H11" s="28">
        <v>109032.9609375</v>
      </c>
      <c r="I11" s="28">
        <v>1020462</v>
      </c>
    </row>
    <row r="12" spans="1:9" x14ac:dyDescent="0.35">
      <c r="A12" s="28" t="s">
        <v>9</v>
      </c>
      <c r="B12" s="28">
        <v>92416</v>
      </c>
      <c r="C12" s="28">
        <v>6609</v>
      </c>
      <c r="D12" s="28">
        <v>2020931.75</v>
      </c>
      <c r="E12" s="28">
        <v>1273441</v>
      </c>
      <c r="F12" s="28">
        <v>284377.90625</v>
      </c>
      <c r="G12" s="28">
        <v>1095244</v>
      </c>
      <c r="H12" s="28">
        <v>111927.8359375</v>
      </c>
      <c r="I12" s="28">
        <v>1020657</v>
      </c>
    </row>
    <row r="13" spans="1:9" x14ac:dyDescent="0.35">
      <c r="A13" s="28" t="s">
        <v>9</v>
      </c>
      <c r="B13" s="28">
        <v>262808</v>
      </c>
      <c r="C13" s="28">
        <v>17651</v>
      </c>
      <c r="D13" s="28">
        <v>3156388.5</v>
      </c>
      <c r="E13" s="28">
        <v>2895591</v>
      </c>
      <c r="F13" s="28">
        <v>380274.875</v>
      </c>
      <c r="G13" s="28">
        <v>2138398</v>
      </c>
      <c r="H13" s="28">
        <v>147136.09375</v>
      </c>
      <c r="I13" s="28">
        <v>1567204</v>
      </c>
    </row>
    <row r="14" spans="1:9" x14ac:dyDescent="0.35">
      <c r="A14" s="28" t="s">
        <v>9</v>
      </c>
      <c r="B14" s="28">
        <v>262808</v>
      </c>
      <c r="C14" s="28">
        <v>17651</v>
      </c>
      <c r="D14" s="28">
        <v>711678.5</v>
      </c>
      <c r="E14" s="28">
        <v>4283143</v>
      </c>
      <c r="F14" s="28">
        <v>55280.4296875</v>
      </c>
      <c r="G14" s="28">
        <v>3485577</v>
      </c>
      <c r="H14" s="28">
        <v>21101.375</v>
      </c>
      <c r="I14" s="28">
        <v>2338530</v>
      </c>
    </row>
    <row r="15" spans="1:9" x14ac:dyDescent="0.35">
      <c r="A15" s="28" t="s">
        <v>9</v>
      </c>
      <c r="B15" s="28">
        <v>72800</v>
      </c>
      <c r="C15" s="28">
        <v>5101</v>
      </c>
      <c r="D15" s="28">
        <v>4390663</v>
      </c>
      <c r="E15" s="28">
        <v>950554</v>
      </c>
      <c r="F15" s="28">
        <v>276616.34375</v>
      </c>
      <c r="G15" s="28">
        <v>753060</v>
      </c>
      <c r="H15" s="28">
        <v>101003.78125</v>
      </c>
      <c r="I15" s="28">
        <v>704794</v>
      </c>
    </row>
    <row r="16" spans="1:9" x14ac:dyDescent="0.35">
      <c r="A16" s="28" t="s">
        <v>9</v>
      </c>
      <c r="B16" s="28">
        <v>72800</v>
      </c>
      <c r="C16" s="28">
        <v>5101</v>
      </c>
      <c r="D16" s="28">
        <v>1159616.625</v>
      </c>
      <c r="E16" s="28">
        <v>865865</v>
      </c>
      <c r="F16" s="28">
        <v>91304.9765625</v>
      </c>
      <c r="G16" s="28">
        <v>618640</v>
      </c>
      <c r="H16" s="28">
        <v>30421.4765625</v>
      </c>
      <c r="I16" s="28">
        <v>452937</v>
      </c>
    </row>
    <row r="17" spans="1:9" x14ac:dyDescent="0.35">
      <c r="A17" s="28" t="s">
        <v>9</v>
      </c>
      <c r="B17" s="28">
        <v>72800</v>
      </c>
      <c r="C17" s="28">
        <v>5101</v>
      </c>
      <c r="D17" s="28">
        <v>1122449.375</v>
      </c>
      <c r="E17" s="28">
        <v>872670</v>
      </c>
      <c r="F17" s="28">
        <v>92042.171875</v>
      </c>
      <c r="G17" s="28">
        <v>497919</v>
      </c>
      <c r="H17" s="28">
        <v>31120.3125</v>
      </c>
      <c r="I17" s="28">
        <v>251292</v>
      </c>
    </row>
    <row r="18" spans="1:9" x14ac:dyDescent="0.35">
      <c r="A18" s="28" t="s">
        <v>9</v>
      </c>
      <c r="B18" s="28">
        <v>72800</v>
      </c>
      <c r="C18" s="28">
        <v>5101</v>
      </c>
      <c r="D18" s="28">
        <v>4752202</v>
      </c>
      <c r="E18" s="28">
        <v>958660</v>
      </c>
      <c r="F18" s="28">
        <v>293105.96875</v>
      </c>
      <c r="G18" s="28">
        <v>749753</v>
      </c>
      <c r="H18" s="28">
        <v>111055.6796875</v>
      </c>
      <c r="I18" s="28">
        <v>703400</v>
      </c>
    </row>
    <row r="19" spans="1:9" x14ac:dyDescent="0.35">
      <c r="A19" s="28" t="s">
        <v>9</v>
      </c>
      <c r="B19" s="28">
        <v>72800</v>
      </c>
      <c r="C19" s="28">
        <v>5101</v>
      </c>
      <c r="D19" s="28">
        <v>1013982.25</v>
      </c>
      <c r="E19" s="28">
        <v>848672</v>
      </c>
      <c r="F19" s="28">
        <v>122696.4921875</v>
      </c>
      <c r="G19" s="28">
        <v>645874</v>
      </c>
      <c r="H19" s="28">
        <v>37352.5625</v>
      </c>
      <c r="I19" s="28">
        <v>478778</v>
      </c>
    </row>
    <row r="20" spans="1:9" x14ac:dyDescent="0.35">
      <c r="A20" s="28" t="s">
        <v>9</v>
      </c>
      <c r="B20" s="28">
        <v>72800</v>
      </c>
      <c r="C20" s="28">
        <v>5101</v>
      </c>
      <c r="D20" s="28">
        <v>968528.875</v>
      </c>
      <c r="E20" s="28">
        <v>830775</v>
      </c>
      <c r="F20" s="28">
        <v>116345.9453125</v>
      </c>
      <c r="G20" s="28">
        <v>498123</v>
      </c>
      <c r="H20" s="28">
        <v>35506</v>
      </c>
      <c r="I20" s="28">
        <v>258533</v>
      </c>
    </row>
    <row r="21" spans="1:9" x14ac:dyDescent="0.35">
      <c r="A21" s="28" t="s">
        <v>9</v>
      </c>
      <c r="B21" s="28">
        <v>72800</v>
      </c>
      <c r="C21" s="28">
        <v>5101</v>
      </c>
      <c r="D21" s="28">
        <v>5064253.5</v>
      </c>
      <c r="E21" s="28">
        <v>959665</v>
      </c>
      <c r="F21" s="28">
        <v>334387.5</v>
      </c>
      <c r="G21" s="28">
        <v>751627</v>
      </c>
      <c r="H21" s="28">
        <v>124700.859375</v>
      </c>
      <c r="I21" s="28">
        <v>700503</v>
      </c>
    </row>
    <row r="22" spans="1:9" x14ac:dyDescent="0.35">
      <c r="A22" s="28" t="s">
        <v>9</v>
      </c>
      <c r="B22" s="28">
        <v>72800</v>
      </c>
      <c r="C22" s="28">
        <v>5101</v>
      </c>
      <c r="D22" s="28">
        <v>1099340.75</v>
      </c>
      <c r="E22" s="28">
        <v>859314</v>
      </c>
      <c r="F22" s="28">
        <v>91545.9296875</v>
      </c>
      <c r="G22" s="28">
        <v>637834</v>
      </c>
      <c r="H22" s="28">
        <v>31239.7421875</v>
      </c>
      <c r="I22" s="28">
        <v>492146</v>
      </c>
    </row>
    <row r="23" spans="1:9" x14ac:dyDescent="0.35">
      <c r="A23" s="28" t="s">
        <v>9</v>
      </c>
      <c r="B23" s="28">
        <v>72800</v>
      </c>
      <c r="C23" s="28">
        <v>5101</v>
      </c>
      <c r="D23" s="28">
        <v>1103880.625</v>
      </c>
      <c r="E23" s="28">
        <v>867853</v>
      </c>
      <c r="F23" s="28">
        <v>93207.8046875</v>
      </c>
      <c r="G23" s="28">
        <v>510037</v>
      </c>
      <c r="H23" s="28">
        <v>31724.3671875</v>
      </c>
      <c r="I23" s="28">
        <v>261624</v>
      </c>
    </row>
    <row r="24" spans="1:9" x14ac:dyDescent="0.35">
      <c r="A24" s="28" t="s">
        <v>9</v>
      </c>
      <c r="B24" s="28">
        <v>72800</v>
      </c>
      <c r="C24" s="28">
        <v>5101</v>
      </c>
      <c r="D24" s="28">
        <v>5453617</v>
      </c>
      <c r="E24" s="28">
        <v>959955</v>
      </c>
      <c r="F24" s="28">
        <v>356057.4375</v>
      </c>
      <c r="G24" s="28">
        <v>746261</v>
      </c>
      <c r="H24" s="28">
        <v>134867.96875</v>
      </c>
      <c r="I24" s="28">
        <v>697170</v>
      </c>
    </row>
    <row r="25" spans="1:9" x14ac:dyDescent="0.35">
      <c r="A25" s="28" t="s">
        <v>9</v>
      </c>
      <c r="B25" s="28">
        <v>72800</v>
      </c>
      <c r="C25" s="28">
        <v>5101</v>
      </c>
      <c r="D25" s="28">
        <v>1290011.875</v>
      </c>
      <c r="E25" s="28">
        <v>898519</v>
      </c>
      <c r="F25" s="28">
        <v>85295.1328125</v>
      </c>
      <c r="G25" s="28">
        <v>598550</v>
      </c>
      <c r="H25" s="28">
        <v>29581.171875</v>
      </c>
      <c r="I25" s="28">
        <v>457665</v>
      </c>
    </row>
    <row r="26" spans="1:9" x14ac:dyDescent="0.35">
      <c r="A26" s="28" t="s">
        <v>9</v>
      </c>
      <c r="B26" s="28">
        <v>72800</v>
      </c>
      <c r="C26" s="28">
        <v>5101</v>
      </c>
      <c r="D26" s="28">
        <v>1148654.375</v>
      </c>
      <c r="E26" s="28">
        <v>894169</v>
      </c>
      <c r="F26" s="28">
        <v>80486.7421875</v>
      </c>
      <c r="G26" s="28">
        <v>461316</v>
      </c>
      <c r="H26" s="28">
        <v>27089.734375</v>
      </c>
      <c r="I26" s="28">
        <v>224342</v>
      </c>
    </row>
    <row r="27" spans="1:9" x14ac:dyDescent="0.35">
      <c r="A27" s="28" t="s">
        <v>9</v>
      </c>
      <c r="B27" s="28">
        <v>72800</v>
      </c>
      <c r="C27" s="28">
        <v>5101</v>
      </c>
      <c r="D27" s="28">
        <v>5766287</v>
      </c>
      <c r="E27" s="28">
        <v>958256</v>
      </c>
      <c r="F27" s="28">
        <v>357995.4375</v>
      </c>
      <c r="G27" s="28">
        <v>739424</v>
      </c>
      <c r="H27" s="28">
        <v>136782.328125</v>
      </c>
      <c r="I27" s="28">
        <v>691888</v>
      </c>
    </row>
    <row r="28" spans="1:9" x14ac:dyDescent="0.35">
      <c r="A28" s="28" t="s">
        <v>9</v>
      </c>
      <c r="B28" s="28">
        <v>72800</v>
      </c>
      <c r="C28" s="28">
        <v>5101</v>
      </c>
      <c r="D28" s="28">
        <v>1102581.375</v>
      </c>
      <c r="E28" s="28">
        <v>848091</v>
      </c>
      <c r="F28" s="28">
        <v>108100.84375</v>
      </c>
      <c r="G28" s="28">
        <v>639139</v>
      </c>
      <c r="H28" s="28">
        <v>35708.0078125</v>
      </c>
      <c r="I28" s="28">
        <v>487968</v>
      </c>
    </row>
    <row r="29" spans="1:9" x14ac:dyDescent="0.35">
      <c r="A29" s="28" t="s">
        <v>9</v>
      </c>
      <c r="B29" s="28">
        <v>72800</v>
      </c>
      <c r="C29" s="28">
        <v>5101</v>
      </c>
      <c r="D29" s="28">
        <v>986471.3125</v>
      </c>
      <c r="E29" s="28">
        <v>849001</v>
      </c>
      <c r="F29" s="28">
        <v>105933.875</v>
      </c>
      <c r="G29" s="28">
        <v>501231</v>
      </c>
      <c r="H29" s="28">
        <v>34360.0078125</v>
      </c>
      <c r="I29" s="28">
        <v>255618</v>
      </c>
    </row>
    <row r="30" spans="1:9" x14ac:dyDescent="0.35">
      <c r="A30" s="28" t="s">
        <v>9</v>
      </c>
      <c r="B30" s="28">
        <v>72800</v>
      </c>
      <c r="C30" s="28">
        <v>5101</v>
      </c>
      <c r="D30" s="28">
        <v>5868744</v>
      </c>
      <c r="E30" s="28">
        <v>954403</v>
      </c>
      <c r="F30" s="28">
        <v>365188</v>
      </c>
      <c r="G30" s="28">
        <v>737120</v>
      </c>
      <c r="H30" s="28">
        <v>140906.25</v>
      </c>
      <c r="I30" s="28">
        <v>689633</v>
      </c>
    </row>
    <row r="31" spans="1:9" x14ac:dyDescent="0.35">
      <c r="A31" s="28" t="s">
        <v>9</v>
      </c>
      <c r="B31" s="28">
        <v>72800</v>
      </c>
      <c r="C31" s="28">
        <v>5101</v>
      </c>
      <c r="D31" s="28">
        <v>1342895</v>
      </c>
      <c r="E31" s="28">
        <v>931678</v>
      </c>
      <c r="F31" s="28">
        <v>95299.3671875</v>
      </c>
      <c r="G31" s="28">
        <v>603019</v>
      </c>
      <c r="H31" s="28">
        <v>32000.7421875</v>
      </c>
      <c r="I31" s="28">
        <v>464638</v>
      </c>
    </row>
    <row r="32" spans="1:9" x14ac:dyDescent="0.35">
      <c r="A32" s="28" t="s">
        <v>9</v>
      </c>
      <c r="B32" s="28">
        <v>72800</v>
      </c>
      <c r="C32" s="28">
        <v>5101</v>
      </c>
      <c r="D32" s="28">
        <v>1226665</v>
      </c>
      <c r="E32" s="28">
        <v>917873</v>
      </c>
      <c r="F32" s="28">
        <v>87973.796875</v>
      </c>
      <c r="G32" s="28">
        <v>470044</v>
      </c>
      <c r="H32" s="28">
        <v>29095.375</v>
      </c>
      <c r="I32" s="28">
        <v>232959</v>
      </c>
    </row>
    <row r="33" spans="1:9" x14ac:dyDescent="0.35">
      <c r="A33" s="28" t="s">
        <v>9</v>
      </c>
      <c r="B33" s="28">
        <v>72800</v>
      </c>
      <c r="C33" s="28">
        <v>5101</v>
      </c>
      <c r="D33" s="28">
        <v>6051581.5</v>
      </c>
      <c r="E33" s="28">
        <v>949016</v>
      </c>
      <c r="F33" s="28">
        <v>370361.75</v>
      </c>
      <c r="G33" s="28">
        <v>732837</v>
      </c>
      <c r="H33" s="28">
        <v>142945.5625</v>
      </c>
      <c r="I33" s="28">
        <v>685863</v>
      </c>
    </row>
    <row r="34" spans="1:9" x14ac:dyDescent="0.35">
      <c r="A34" s="28" t="s">
        <v>9</v>
      </c>
      <c r="B34" s="28">
        <v>72800</v>
      </c>
      <c r="C34" s="28">
        <v>5101</v>
      </c>
      <c r="D34" s="28">
        <v>1358907.375</v>
      </c>
      <c r="E34" s="28">
        <v>928148</v>
      </c>
      <c r="F34" s="28">
        <v>75045.03125</v>
      </c>
      <c r="G34" s="28">
        <v>609638</v>
      </c>
      <c r="H34" s="28">
        <v>25699.296875</v>
      </c>
      <c r="I34" s="28">
        <v>473943</v>
      </c>
    </row>
    <row r="35" spans="1:9" x14ac:dyDescent="0.35">
      <c r="A35" s="28" t="s">
        <v>9</v>
      </c>
      <c r="B35" s="28">
        <v>72800</v>
      </c>
      <c r="C35" s="28">
        <v>5101</v>
      </c>
      <c r="D35" s="28">
        <v>1261069</v>
      </c>
      <c r="E35" s="28">
        <v>918320</v>
      </c>
      <c r="F35" s="28">
        <v>69182.3359375</v>
      </c>
      <c r="G35" s="28">
        <v>438694</v>
      </c>
      <c r="H35" s="28">
        <v>22682.3046875</v>
      </c>
      <c r="I35" s="28">
        <v>196798</v>
      </c>
    </row>
    <row r="36" spans="1:9" x14ac:dyDescent="0.35">
      <c r="A36" s="28" t="s">
        <v>9</v>
      </c>
      <c r="B36" s="28">
        <v>72800</v>
      </c>
      <c r="C36" s="28">
        <v>5101</v>
      </c>
      <c r="D36" s="28">
        <v>6324368</v>
      </c>
      <c r="E36" s="28">
        <v>947058</v>
      </c>
      <c r="F36" s="28">
        <v>380794.53125</v>
      </c>
      <c r="G36" s="28">
        <v>733805</v>
      </c>
      <c r="H36" s="28">
        <v>146559.921875</v>
      </c>
      <c r="I36" s="28">
        <v>686858</v>
      </c>
    </row>
    <row r="37" spans="1:9" x14ac:dyDescent="0.35">
      <c r="A37" s="28" t="s">
        <v>9</v>
      </c>
      <c r="B37" s="28">
        <v>72800</v>
      </c>
      <c r="C37" s="28">
        <v>5101</v>
      </c>
      <c r="D37" s="28">
        <v>1522258.75</v>
      </c>
      <c r="E37" s="28">
        <v>942031</v>
      </c>
      <c r="F37" s="28">
        <v>72167.4765625</v>
      </c>
      <c r="G37" s="28">
        <v>591244</v>
      </c>
      <c r="H37" s="28">
        <v>24885.6171875</v>
      </c>
      <c r="I37" s="28">
        <v>462008</v>
      </c>
    </row>
    <row r="38" spans="1:9" x14ac:dyDescent="0.35">
      <c r="A38" s="28" t="s">
        <v>9</v>
      </c>
      <c r="B38" s="28">
        <v>72800</v>
      </c>
      <c r="C38" s="28">
        <v>5101</v>
      </c>
      <c r="D38" s="28">
        <v>1636491.75</v>
      </c>
      <c r="E38" s="28">
        <v>954559</v>
      </c>
      <c r="F38" s="28">
        <v>64768.6640625</v>
      </c>
      <c r="G38" s="28">
        <v>430120</v>
      </c>
      <c r="H38" s="28">
        <v>20608.65625</v>
      </c>
      <c r="I38" s="28">
        <v>193558</v>
      </c>
    </row>
    <row r="39" spans="1:9" x14ac:dyDescent="0.35">
      <c r="A39" s="28" t="s">
        <v>9</v>
      </c>
      <c r="B39" s="28">
        <v>72800</v>
      </c>
      <c r="C39" s="28">
        <v>5101</v>
      </c>
      <c r="D39" s="28">
        <v>6612756</v>
      </c>
      <c r="E39" s="28">
        <v>944785</v>
      </c>
      <c r="F39" s="28">
        <v>387525.9375</v>
      </c>
      <c r="G39" s="28">
        <v>732636</v>
      </c>
      <c r="H39" s="28">
        <v>148875.296875</v>
      </c>
      <c r="I39" s="28">
        <v>685873</v>
      </c>
    </row>
    <row r="40" spans="1:9" x14ac:dyDescent="0.35">
      <c r="A40" s="28" t="s">
        <v>9</v>
      </c>
      <c r="B40" s="28">
        <v>72800</v>
      </c>
      <c r="C40" s="28">
        <v>5101</v>
      </c>
      <c r="D40" s="28">
        <v>1374892.125</v>
      </c>
      <c r="E40" s="28">
        <v>885216</v>
      </c>
      <c r="F40" s="28">
        <v>99463.953125</v>
      </c>
      <c r="G40" s="28">
        <v>633083</v>
      </c>
      <c r="H40" s="28">
        <v>32999.265625</v>
      </c>
      <c r="I40" s="28">
        <v>494734</v>
      </c>
    </row>
    <row r="41" spans="1:9" x14ac:dyDescent="0.35">
      <c r="A41" s="28" t="s">
        <v>9</v>
      </c>
      <c r="B41" s="28">
        <v>102400</v>
      </c>
      <c r="C41" s="28">
        <v>7023</v>
      </c>
      <c r="D41" s="28">
        <v>242120.6875</v>
      </c>
      <c r="E41" s="28">
        <v>1707076</v>
      </c>
      <c r="F41" s="28">
        <v>15349.4140625</v>
      </c>
      <c r="G41" s="28">
        <v>1165240</v>
      </c>
      <c r="H41" s="28">
        <v>5165.328125</v>
      </c>
      <c r="I41" s="28">
        <v>602830</v>
      </c>
    </row>
    <row r="42" spans="1:9" x14ac:dyDescent="0.35">
      <c r="A42" s="28" t="s">
        <v>9</v>
      </c>
      <c r="B42" s="28">
        <v>25600</v>
      </c>
      <c r="C42" s="28">
        <v>1840</v>
      </c>
      <c r="D42" s="28">
        <v>5031756</v>
      </c>
      <c r="E42" s="28">
        <v>285795</v>
      </c>
      <c r="F42" s="28">
        <v>272208.15625</v>
      </c>
      <c r="G42" s="28">
        <v>236430</v>
      </c>
      <c r="H42" s="28">
        <v>85684.65625</v>
      </c>
      <c r="I42" s="28">
        <v>219085</v>
      </c>
    </row>
    <row r="43" spans="1:9" x14ac:dyDescent="0.35">
      <c r="A43" s="28" t="s">
        <v>9</v>
      </c>
      <c r="B43" s="28">
        <v>18200</v>
      </c>
      <c r="C43" s="28">
        <v>1273</v>
      </c>
      <c r="D43" s="28">
        <v>259266.65625</v>
      </c>
      <c r="E43" s="28">
        <v>210311</v>
      </c>
      <c r="F43" s="28">
        <v>15431.0625</v>
      </c>
      <c r="G43" s="28">
        <v>150433</v>
      </c>
      <c r="H43" s="28">
        <v>4041.828125</v>
      </c>
      <c r="I43" s="28">
        <v>127565</v>
      </c>
    </row>
    <row r="44" spans="1:9" x14ac:dyDescent="0.35">
      <c r="A44" s="28" t="s">
        <v>9</v>
      </c>
      <c r="B44" s="28">
        <v>18200</v>
      </c>
      <c r="C44" s="28">
        <v>1273</v>
      </c>
      <c r="D44" s="28">
        <v>260058.1875</v>
      </c>
      <c r="E44" s="28">
        <v>213843</v>
      </c>
      <c r="F44" s="28">
        <v>18153.4921875</v>
      </c>
      <c r="G44" s="28">
        <v>155651</v>
      </c>
      <c r="H44" s="28">
        <v>4700.265625</v>
      </c>
      <c r="I44" s="28">
        <v>128289</v>
      </c>
    </row>
    <row r="45" spans="1:9" x14ac:dyDescent="0.35">
      <c r="A45" s="28" t="s">
        <v>9</v>
      </c>
      <c r="B45" s="28">
        <v>25600</v>
      </c>
      <c r="C45" s="28">
        <v>1840</v>
      </c>
      <c r="D45" s="28">
        <v>231640.890625</v>
      </c>
      <c r="E45" s="28">
        <v>457499</v>
      </c>
      <c r="F45" s="28">
        <v>9727.25</v>
      </c>
      <c r="G45" s="28">
        <v>357165</v>
      </c>
      <c r="H45" s="28">
        <v>2406.6640625</v>
      </c>
      <c r="I45" s="28">
        <v>183973</v>
      </c>
    </row>
    <row r="46" spans="1:9" x14ac:dyDescent="0.35">
      <c r="A46" s="28" t="s">
        <v>9</v>
      </c>
      <c r="B46" s="28">
        <v>1024</v>
      </c>
      <c r="C46" s="28">
        <v>27</v>
      </c>
      <c r="D46" s="28">
        <v>12084.578125</v>
      </c>
      <c r="E46" s="28">
        <v>6745</v>
      </c>
      <c r="F46" s="28">
        <v>746.3203125</v>
      </c>
      <c r="G46" s="28">
        <v>6363</v>
      </c>
      <c r="H46" s="28">
        <v>182.3984375</v>
      </c>
      <c r="I46" s="28">
        <v>4896</v>
      </c>
    </row>
    <row r="47" spans="1:9" x14ac:dyDescent="0.35">
      <c r="A47" s="28" t="s">
        <v>9</v>
      </c>
      <c r="B47" s="28">
        <v>1024</v>
      </c>
      <c r="C47" s="28">
        <v>27</v>
      </c>
      <c r="D47" s="28">
        <v>12283.46875</v>
      </c>
      <c r="E47" s="28">
        <v>6744</v>
      </c>
      <c r="F47" s="28">
        <v>1386.1328125</v>
      </c>
      <c r="G47" s="28">
        <v>6425</v>
      </c>
      <c r="H47" s="28">
        <v>548.3046875</v>
      </c>
      <c r="I47" s="28">
        <v>5579</v>
      </c>
    </row>
    <row r="48" spans="1:9" x14ac:dyDescent="0.35">
      <c r="A48" s="28" t="s">
        <v>9</v>
      </c>
      <c r="B48" s="28">
        <v>8</v>
      </c>
      <c r="C48" s="28">
        <v>3</v>
      </c>
      <c r="D48" s="28">
        <v>91.781997680664063</v>
      </c>
      <c r="E48" s="28">
        <v>750</v>
      </c>
      <c r="F48" s="28">
        <v>32.945487976074219</v>
      </c>
      <c r="G48" s="28">
        <v>749</v>
      </c>
      <c r="H48" s="28">
        <v>4.8386621475219727</v>
      </c>
      <c r="I48" s="28">
        <v>747</v>
      </c>
    </row>
    <row r="49" spans="1:9" x14ac:dyDescent="0.35">
      <c r="A49" s="28" t="s">
        <v>10</v>
      </c>
      <c r="B49" s="28">
        <f>6054632*250</f>
        <v>1513658000</v>
      </c>
      <c r="C49" s="28">
        <f>415879*250</f>
        <v>103969750</v>
      </c>
      <c r="D49" s="28">
        <v>93595280</v>
      </c>
      <c r="E49" s="28">
        <v>62327770</v>
      </c>
      <c r="F49" s="28">
        <v>9305316</v>
      </c>
      <c r="G49" s="28">
        <v>51002555</v>
      </c>
      <c r="H49" s="28">
        <v>3364677.5</v>
      </c>
      <c r="I49" s="28">
        <v>38330216</v>
      </c>
    </row>
    <row r="50" spans="1:9" x14ac:dyDescent="0.35">
      <c r="D50" s="28">
        <f>+(D49*100)/B49</f>
        <v>6.1833835648475413</v>
      </c>
      <c r="E50" s="28">
        <f>+E49/B49</f>
        <v>4.1176917110734394E-2</v>
      </c>
      <c r="F50" s="28">
        <f>+(F49*100)/B49</f>
        <v>0.61475683410651549</v>
      </c>
      <c r="G50" s="28">
        <f>+G49/B49</f>
        <v>3.3694900036864338E-2</v>
      </c>
      <c r="H50" s="28">
        <f>+H49/B49</f>
        <v>2.2228782855836654E-3</v>
      </c>
      <c r="I50" s="28">
        <f>+I49/B49</f>
        <v>2.5322903852785766E-2</v>
      </c>
    </row>
    <row r="51" spans="1:9" x14ac:dyDescent="0.35">
      <c r="E51" s="28">
        <f>+E49/C49</f>
        <v>0.5994798487059938</v>
      </c>
      <c r="G51" s="28">
        <f>+G49/C49</f>
        <v>0.49055186724984912</v>
      </c>
      <c r="I51" s="28">
        <f>+I49/C49</f>
        <v>0.36866700170001371</v>
      </c>
    </row>
    <row r="53" spans="1:9" x14ac:dyDescent="0.35">
      <c r="D53" s="28">
        <f>+D49/E49</f>
        <v>1.5016625815427056</v>
      </c>
      <c r="F53" s="28">
        <f>+F49/G49</f>
        <v>0.18244803618171679</v>
      </c>
      <c r="H53" s="28">
        <f>+H49/I49</f>
        <v>8.7781334182932866E-2</v>
      </c>
    </row>
    <row r="55" spans="1:9" x14ac:dyDescent="0.35">
      <c r="D55" s="28">
        <v>1</v>
      </c>
      <c r="F55" s="28">
        <f>F53/D53</f>
        <v>0.12149735794460706</v>
      </c>
      <c r="H55" s="28">
        <f>H53/D53</f>
        <v>5.845609743618458E-2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AlexNet</vt:lpstr>
      <vt:lpstr>DenseNet</vt:lpstr>
      <vt:lpstr>Inception</vt:lpstr>
      <vt:lpstr>MobileNet</vt:lpstr>
      <vt:lpstr>VGG16</vt:lpstr>
      <vt:lpstr>VGG19</vt:lpstr>
      <vt:lpstr>SquezNet</vt:lpstr>
      <vt:lpstr>ResNet</vt:lpstr>
      <vt:lpstr>Xception</vt:lpstr>
      <vt:lpstr>ZFNet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yamitok</dc:creator>
  <cp:lastModifiedBy>usuario</cp:lastModifiedBy>
  <dcterms:created xsi:type="dcterms:W3CDTF">2024-03-19T19:21:09Z</dcterms:created>
  <dcterms:modified xsi:type="dcterms:W3CDTF">2024-04-10T23:35:09Z</dcterms:modified>
</cp:coreProperties>
</file>