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Pro\Desktop\"/>
    </mc:Choice>
  </mc:AlternateContent>
  <xr:revisionPtr revIDLastSave="0" documentId="8_{9C3F5288-B76C-D94F-97A1-EA602F033755}" xr6:coauthVersionLast="47" xr6:coauthVersionMax="47" xr10:uidLastSave="{00000000-0000-0000-0000-000000000000}"/>
  <bookViews>
    <workbookView xWindow="0" yWindow="0" windowWidth="20490" windowHeight="7545" tabRatio="558" firstSheet="3" activeTab="3" xr2:uid="{00000000-000D-0000-FFFF-FFFF00000000}"/>
  </bookViews>
  <sheets>
    <sheet name="LA" sheetId="2" state="hidden" r:id="rId1"/>
    <sheet name="ET" sheetId="3" state="hidden" r:id="rId2"/>
    <sheet name="cronograma-costo (2)" sheetId="31" state="hidden" r:id="rId3"/>
    <sheet name="valor planificacion" sheetId="32" r:id="rId4"/>
    <sheet name="cronograma" sheetId="37" r:id="rId5"/>
    <sheet name="planificado vs Real" sheetId="3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37" l="1"/>
  <c r="D81" i="37"/>
  <c r="D80" i="37"/>
  <c r="D79" i="37"/>
  <c r="D78" i="37"/>
  <c r="D77" i="37"/>
  <c r="D76" i="37"/>
  <c r="D75" i="37"/>
  <c r="D74" i="37"/>
  <c r="D73" i="37"/>
  <c r="D72" i="37"/>
  <c r="D70" i="37"/>
  <c r="D69" i="37"/>
  <c r="D68" i="37"/>
  <c r="D67" i="37"/>
  <c r="D66" i="37"/>
  <c r="D64" i="37"/>
  <c r="D63" i="37"/>
  <c r="D62" i="37"/>
  <c r="D61" i="37"/>
  <c r="D60" i="37"/>
  <c r="D58" i="37"/>
  <c r="D57" i="37"/>
  <c r="D56" i="37"/>
  <c r="D55" i="37"/>
  <c r="D54" i="37"/>
  <c r="D53" i="37"/>
  <c r="D52" i="37"/>
  <c r="D51" i="37"/>
  <c r="D50" i="37"/>
  <c r="D49" i="37"/>
  <c r="D48" i="37"/>
  <c r="D47" i="37"/>
  <c r="D46" i="37"/>
  <c r="D45" i="37"/>
  <c r="D44" i="37"/>
  <c r="D43" i="37"/>
  <c r="D42" i="37"/>
  <c r="D41" i="37"/>
  <c r="D40" i="37"/>
  <c r="D39" i="37"/>
  <c r="D38" i="37"/>
  <c r="D37" i="37"/>
  <c r="D36" i="37"/>
  <c r="D35" i="37"/>
  <c r="D34" i="37"/>
  <c r="D33" i="37"/>
  <c r="D32" i="37"/>
  <c r="D31" i="37"/>
  <c r="D30" i="37"/>
  <c r="D27" i="37"/>
  <c r="D26" i="37"/>
  <c r="D25" i="37"/>
  <c r="D24" i="37"/>
  <c r="D23" i="37"/>
  <c r="D22" i="37"/>
  <c r="D21" i="37"/>
  <c r="D20" i="37"/>
  <c r="D19" i="37"/>
  <c r="D17" i="37"/>
  <c r="D16" i="37"/>
  <c r="D15" i="37"/>
  <c r="D14" i="37"/>
  <c r="D13" i="37"/>
  <c r="D12" i="37"/>
  <c r="G75" i="32"/>
  <c r="I75" i="32"/>
  <c r="N75" i="32"/>
  <c r="G76" i="32"/>
  <c r="I76" i="32"/>
  <c r="N76" i="32"/>
  <c r="G77" i="32"/>
  <c r="I77" i="32"/>
  <c r="N77" i="32"/>
  <c r="G78" i="32"/>
  <c r="I78" i="32"/>
  <c r="N78" i="32"/>
  <c r="G79" i="32"/>
  <c r="I79" i="32"/>
  <c r="N79" i="32"/>
  <c r="G80" i="32"/>
  <c r="I80" i="32"/>
  <c r="N80" i="32"/>
  <c r="G81" i="32"/>
  <c r="I81" i="32"/>
  <c r="N81" i="32"/>
  <c r="G82" i="32"/>
  <c r="I82" i="32"/>
  <c r="N82" i="32"/>
  <c r="G83" i="32"/>
  <c r="I83" i="32"/>
  <c r="N83" i="32"/>
  <c r="G84" i="32"/>
  <c r="I84" i="32"/>
  <c r="N84" i="32"/>
  <c r="G85" i="32"/>
  <c r="I85" i="32"/>
  <c r="N85" i="32"/>
  <c r="O74" i="32"/>
  <c r="G62" i="32"/>
  <c r="I62" i="32"/>
  <c r="N62" i="32"/>
  <c r="G63" i="32"/>
  <c r="I63" i="32"/>
  <c r="N63" i="32"/>
  <c r="G64" i="32"/>
  <c r="I64" i="32"/>
  <c r="N64" i="32"/>
  <c r="G65" i="32"/>
  <c r="I65" i="32"/>
  <c r="N65" i="32"/>
  <c r="G66" i="32"/>
  <c r="I66" i="32"/>
  <c r="N66" i="32"/>
  <c r="O61" i="32"/>
  <c r="G69" i="32"/>
  <c r="I69" i="32"/>
  <c r="N69" i="32"/>
  <c r="G70" i="32"/>
  <c r="I70" i="32"/>
  <c r="N70" i="32"/>
  <c r="G71" i="32"/>
  <c r="I71" i="32"/>
  <c r="N71" i="32"/>
  <c r="G72" i="32"/>
  <c r="I72" i="32"/>
  <c r="N72" i="32"/>
  <c r="G68" i="32"/>
  <c r="I68" i="32"/>
  <c r="N68" i="32"/>
  <c r="G33" i="32"/>
  <c r="I33" i="32"/>
  <c r="N33" i="32"/>
  <c r="G34" i="32"/>
  <c r="I34" i="32"/>
  <c r="N34" i="32"/>
  <c r="G35" i="32"/>
  <c r="I35" i="32"/>
  <c r="N35" i="32"/>
  <c r="G36" i="32"/>
  <c r="I36" i="32"/>
  <c r="N36" i="32"/>
  <c r="G37" i="32"/>
  <c r="I37" i="32"/>
  <c r="N37" i="32"/>
  <c r="G38" i="32"/>
  <c r="I38" i="32"/>
  <c r="N38" i="32"/>
  <c r="G39" i="32"/>
  <c r="I39" i="32"/>
  <c r="N39" i="32"/>
  <c r="G40" i="32"/>
  <c r="I40" i="32"/>
  <c r="N40" i="32"/>
  <c r="G41" i="32"/>
  <c r="I41" i="32"/>
  <c r="N41" i="32"/>
  <c r="G42" i="32"/>
  <c r="I42" i="32"/>
  <c r="N42" i="32"/>
  <c r="G43" i="32"/>
  <c r="I43" i="32"/>
  <c r="N43" i="32"/>
  <c r="G44" i="32"/>
  <c r="I44" i="32"/>
  <c r="N44" i="32"/>
  <c r="G45" i="32"/>
  <c r="I45" i="32"/>
  <c r="N45" i="32"/>
  <c r="G46" i="32"/>
  <c r="I46" i="32"/>
  <c r="N46" i="32"/>
  <c r="G47" i="32"/>
  <c r="I47" i="32"/>
  <c r="N47" i="32"/>
  <c r="G48" i="32"/>
  <c r="I48" i="32"/>
  <c r="N48" i="32"/>
  <c r="G49" i="32"/>
  <c r="I49" i="32"/>
  <c r="N49" i="32"/>
  <c r="G50" i="32"/>
  <c r="I50" i="32"/>
  <c r="N50" i="32"/>
  <c r="G51" i="32"/>
  <c r="I51" i="32"/>
  <c r="N51" i="32"/>
  <c r="G52" i="32"/>
  <c r="I52" i="32"/>
  <c r="N52" i="32"/>
  <c r="G53" i="32"/>
  <c r="I53" i="32"/>
  <c r="N53" i="32"/>
  <c r="G54" i="32"/>
  <c r="I54" i="32"/>
  <c r="N54" i="32"/>
  <c r="G55" i="32"/>
  <c r="I55" i="32"/>
  <c r="N55" i="32"/>
  <c r="G56" i="32"/>
  <c r="I56" i="32"/>
  <c r="N56" i="32"/>
  <c r="G57" i="32"/>
  <c r="I57" i="32"/>
  <c r="N57" i="32"/>
  <c r="G58" i="32"/>
  <c r="I58" i="32"/>
  <c r="N58" i="32"/>
  <c r="G59" i="32"/>
  <c r="I59" i="32"/>
  <c r="N59" i="32"/>
  <c r="G60" i="32"/>
  <c r="I60" i="32"/>
  <c r="N60" i="32"/>
  <c r="G32" i="32"/>
  <c r="I32" i="32"/>
  <c r="N32" i="32"/>
  <c r="G22" i="32"/>
  <c r="I22" i="32"/>
  <c r="N22" i="32"/>
  <c r="G23" i="32"/>
  <c r="I23" i="32"/>
  <c r="N23" i="32"/>
  <c r="G24" i="32"/>
  <c r="I24" i="32"/>
  <c r="N24" i="32"/>
  <c r="G25" i="32"/>
  <c r="I25" i="32"/>
  <c r="N25" i="32"/>
  <c r="G26" i="32"/>
  <c r="I26" i="32"/>
  <c r="N26" i="32"/>
  <c r="G27" i="32"/>
  <c r="I27" i="32"/>
  <c r="N27" i="32"/>
  <c r="G28" i="32"/>
  <c r="I28" i="32"/>
  <c r="N28" i="32"/>
  <c r="G29" i="32"/>
  <c r="I29" i="32"/>
  <c r="N29" i="32"/>
  <c r="G21" i="32"/>
  <c r="I21" i="32"/>
  <c r="N21" i="32"/>
  <c r="G15" i="32"/>
  <c r="I15" i="32"/>
  <c r="N15" i="32"/>
  <c r="G16" i="32"/>
  <c r="I16" i="32"/>
  <c r="N16" i="32"/>
  <c r="G17" i="32"/>
  <c r="I17" i="32"/>
  <c r="N17" i="32"/>
  <c r="G18" i="32"/>
  <c r="I18" i="32"/>
  <c r="N18" i="32"/>
  <c r="G19" i="32"/>
  <c r="I19" i="32"/>
  <c r="N19" i="32"/>
  <c r="G14" i="32"/>
  <c r="I14" i="32"/>
  <c r="N14" i="32"/>
  <c r="N9" i="32"/>
  <c r="N8" i="32"/>
  <c r="G8" i="32"/>
  <c r="G9" i="32"/>
  <c r="G7" i="32"/>
  <c r="G12" i="32"/>
  <c r="G30" i="32"/>
  <c r="G11" i="32"/>
  <c r="G74" i="32"/>
  <c r="G87" i="32"/>
  <c r="O7" i="32"/>
  <c r="O31" i="32"/>
  <c r="O30" i="32"/>
  <c r="O67" i="32"/>
  <c r="O13" i="32"/>
  <c r="O20" i="32"/>
  <c r="O12" i="32"/>
  <c r="O87" i="32"/>
  <c r="O88" i="32"/>
  <c r="O89" i="32"/>
  <c r="Q37" i="31"/>
  <c r="I37" i="31"/>
  <c r="H37" i="31"/>
  <c r="G37" i="31"/>
  <c r="G35" i="31"/>
  <c r="F37" i="31"/>
  <c r="F35" i="31"/>
  <c r="E37" i="31"/>
  <c r="D37" i="31"/>
  <c r="C37" i="31"/>
  <c r="C35" i="31"/>
  <c r="B37" i="31"/>
  <c r="Q35" i="31"/>
  <c r="I35" i="31"/>
  <c r="H35" i="31"/>
  <c r="E35" i="31"/>
  <c r="D35" i="31"/>
  <c r="B35" i="31"/>
  <c r="R34" i="31"/>
  <c r="R33" i="31"/>
  <c r="R32" i="31"/>
  <c r="R31" i="31"/>
  <c r="R30" i="31"/>
  <c r="R29" i="31"/>
  <c r="R28" i="31"/>
  <c r="B28" i="31"/>
  <c r="R27" i="31"/>
  <c r="R26" i="31"/>
  <c r="R25" i="31"/>
  <c r="R24" i="31"/>
  <c r="R23" i="31"/>
  <c r="Q22" i="31"/>
  <c r="I22" i="31"/>
  <c r="H22" i="31"/>
  <c r="G22" i="31"/>
  <c r="F22" i="31"/>
  <c r="E22" i="31"/>
  <c r="D22" i="31"/>
  <c r="C22" i="31"/>
  <c r="B22" i="31"/>
  <c r="Q9" i="31"/>
  <c r="I9" i="31"/>
  <c r="H9" i="31"/>
  <c r="G9" i="31"/>
  <c r="F9" i="31"/>
  <c r="E9" i="31"/>
  <c r="D9" i="31"/>
  <c r="C9" i="31"/>
  <c r="R9" i="31"/>
  <c r="B9" i="31"/>
  <c r="Q6" i="31"/>
  <c r="I6" i="31"/>
  <c r="H6" i="31"/>
  <c r="G6" i="31"/>
  <c r="F6" i="31"/>
  <c r="E6" i="31"/>
  <c r="D6" i="31"/>
  <c r="C6" i="31"/>
  <c r="R22" i="31"/>
  <c r="H40" i="31"/>
  <c r="F40" i="31"/>
  <c r="Q40" i="31"/>
  <c r="E40" i="31"/>
  <c r="I40" i="31"/>
  <c r="R35" i="31"/>
  <c r="B40" i="31"/>
  <c r="D40" i="31"/>
  <c r="G40" i="31"/>
  <c r="C40" i="31"/>
  <c r="R37" i="31"/>
  <c r="R6" i="31"/>
  <c r="R5" i="31"/>
  <c r="R40" i="31"/>
</calcChain>
</file>

<file path=xl/sharedStrings.xml><?xml version="1.0" encoding="utf-8"?>
<sst xmlns="http://schemas.openxmlformats.org/spreadsheetml/2006/main" count="653" uniqueCount="268">
  <si>
    <t>CONTROL DE VERSIONES</t>
  </si>
  <si>
    <t xml:space="preserve">Versión </t>
  </si>
  <si>
    <t>Hecha por:</t>
  </si>
  <si>
    <t>Revisada por</t>
  </si>
  <si>
    <t>Aprobada por</t>
  </si>
  <si>
    <t>Fecha</t>
  </si>
  <si>
    <t>Motivo:</t>
  </si>
  <si>
    <t>0.1</t>
  </si>
  <si>
    <t>LB</t>
  </si>
  <si>
    <t>DT</t>
  </si>
  <si>
    <t>Version Original</t>
  </si>
  <si>
    <t>LISTA DE ACTIVIDADES</t>
  </si>
  <si>
    <t>NOMBRE DEL PROYECTO</t>
  </si>
  <si>
    <t>SIGLAS DEL PROYECTO</t>
  </si>
  <si>
    <t>ACTIVIDAD</t>
  </si>
  <si>
    <t>ID</t>
  </si>
  <si>
    <t>EDT</t>
  </si>
  <si>
    <t>RECURSOS</t>
  </si>
  <si>
    <t>DESCRIPCIÓN</t>
  </si>
  <si>
    <t>PREDECESORAS</t>
  </si>
  <si>
    <t>SUCESORAS</t>
  </si>
  <si>
    <t>ADELANTO</t>
  </si>
  <si>
    <t>RETRASO</t>
  </si>
  <si>
    <t>RELACIÓN DE PRECEDENCIA</t>
  </si>
  <si>
    <t>ESTIMACIÓN DE TIEMPOS</t>
  </si>
  <si>
    <t>ACTIVIDAD/PAQUETE DE TRABAJO/ENTREGABLE</t>
  </si>
  <si>
    <t>UNIDAD DE MEDIDA</t>
  </si>
  <si>
    <t>ESTIMACIÓN ANALOGA (RENDIMIENTOS)</t>
  </si>
  <si>
    <t>ESTIMACIÓN POR TRES VALORES</t>
  </si>
  <si>
    <t>ESTIMACIÓN PARAMETRICA</t>
  </si>
  <si>
    <t>cO</t>
  </si>
  <si>
    <t>cM</t>
  </si>
  <si>
    <t>cP</t>
  </si>
  <si>
    <t>cE</t>
  </si>
  <si>
    <t>VALOR/UNIDAD DE MEDIDA</t>
  </si>
  <si>
    <t>Cronograma (Planificación)</t>
  </si>
  <si>
    <t>DETALLE</t>
  </si>
  <si>
    <t>Duración dias</t>
  </si>
  <si>
    <t>Semanas</t>
  </si>
  <si>
    <t>Línea base</t>
  </si>
  <si>
    <t>Desarrollo sitio web</t>
  </si>
  <si>
    <t>1.  Inicio</t>
  </si>
  <si>
    <t xml:space="preserve">Acta </t>
  </si>
  <si>
    <t>Equipo de trabajo</t>
  </si>
  <si>
    <t>2.  Planificación</t>
  </si>
  <si>
    <t>3.1 Diseño</t>
  </si>
  <si>
    <t>3.1.1 Levantamiento información</t>
  </si>
  <si>
    <t>3.1.2 Elaboración interfaz</t>
  </si>
  <si>
    <t>3.1.3 Validaciónes</t>
  </si>
  <si>
    <t>3.2 Análisis</t>
  </si>
  <si>
    <t>3.3 Programación</t>
  </si>
  <si>
    <t>3.3.1  Código</t>
  </si>
  <si>
    <t xml:space="preserve">3.3.2 Carga Inicial </t>
  </si>
  <si>
    <t>3.3.3 Integración</t>
  </si>
  <si>
    <t>3.3.4 Pruebas</t>
  </si>
  <si>
    <t>3.4 Puesta en operación</t>
  </si>
  <si>
    <t xml:space="preserve">3.5 Entregable: Página web </t>
  </si>
  <si>
    <t>3. Ejecución</t>
  </si>
  <si>
    <t>4. Monitoreo y control</t>
  </si>
  <si>
    <t>4.1 Revisión</t>
  </si>
  <si>
    <t>5. Cierre</t>
  </si>
  <si>
    <t>5.1 Reuniones</t>
  </si>
  <si>
    <t>5.2 Informe</t>
  </si>
  <si>
    <t>Total</t>
  </si>
  <si>
    <t>1.INICIO</t>
  </si>
  <si>
    <t>1.1. Acta</t>
  </si>
  <si>
    <t>1.2. Equipo de Trabajo</t>
  </si>
  <si>
    <t xml:space="preserve">2.1.  Fase 1: Análisis y Diseño </t>
  </si>
  <si>
    <t>2.1.1. Análisis</t>
  </si>
  <si>
    <t xml:space="preserve">2.1.1.1. Definición de los requerimientos funcionales y no funcionales del sistema.  </t>
  </si>
  <si>
    <t>2.1.2. Diseño</t>
  </si>
  <si>
    <t>2.2.  Fase 2: Desarrollo e Implementación</t>
  </si>
  <si>
    <t>2.2.1. Implementación de la aplicación</t>
  </si>
  <si>
    <t>2.2.2. Pruebas y Validación</t>
  </si>
  <si>
    <t>2.3. Fase 3: Despliegue y Mantenimiento</t>
  </si>
  <si>
    <t>requisito</t>
  </si>
  <si>
    <t>fecha inicio</t>
  </si>
  <si>
    <t>fecha fin</t>
  </si>
  <si>
    <t>Tiempo</t>
  </si>
  <si>
    <t>Recursos tecnicos</t>
  </si>
  <si>
    <t>tiempo</t>
  </si>
  <si>
    <t>Recursos</t>
  </si>
  <si>
    <t>Coste x hora</t>
  </si>
  <si>
    <t>valor subTotal</t>
  </si>
  <si>
    <t>Codigo T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</si>
  <si>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</si>
  <si>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</si>
  <si>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</si>
  <si>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</si>
  <si>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</si>
  <si>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</si>
  <si>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</si>
  <si>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</si>
  <si>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</si>
  <si>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</si>
  <si>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</si>
  <si>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</si>
  <si>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</si>
  <si>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</si>
  <si>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</si>
  <si>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</si>
  <si>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</si>
  <si>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</si>
  <si>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Planificación</t>
  </si>
  <si>
    <t>2. EJECUCIÓN DEL PROYECTO</t>
  </si>
  <si>
    <t>3. MANTENIMIENTO Y CONTROL</t>
  </si>
  <si>
    <t>T002-T003</t>
  </si>
  <si>
    <t>StakeHolders</t>
  </si>
  <si>
    <t>Computador</t>
  </si>
  <si>
    <t>Analista</t>
  </si>
  <si>
    <t>office</t>
  </si>
  <si>
    <t>Imprevistos (10%)</t>
  </si>
  <si>
    <t>Total proyecto</t>
  </si>
  <si>
    <t>junio</t>
  </si>
  <si>
    <t>mayo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</si>
  <si>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</si>
  <si>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</si>
  <si>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</si>
  <si>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</si>
  <si>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</si>
  <si>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</si>
  <si>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</si>
  <si>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</si>
  <si>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subtotal planificado</t>
  </si>
  <si>
    <t>Total planificado</t>
  </si>
  <si>
    <t>total planificado</t>
  </si>
  <si>
    <t>total real</t>
  </si>
  <si>
    <t>Recursos personal</t>
  </si>
  <si>
    <t>2.1.2.1. Diseñar pantalla para añadir productos por parte del vendedor</t>
  </si>
  <si>
    <t>2.1.2.2. Diseñar flujo para crear nuevos productos</t>
  </si>
  <si>
    <t>2.1.2.3. Diseñar interfaz para modificar artículos existentes</t>
  </si>
  <si>
    <t>2.1.2.4. Diseñar vista de lista para visualizar artículos</t>
  </si>
  <si>
    <t>2.1.2.5 Diseñar panel para seguimiento de pedidos para tenderos y clientes</t>
  </si>
  <si>
    <t>2.1.2.6. Diseñar vista para ver inventario actual</t>
  </si>
  <si>
    <t>2.1.2.7. Diseñar pantalla de registro para nuevos clientes</t>
  </si>
  <si>
    <t>2.1.2.9. Diseñar pantalla para crear pedidos desde la canasta</t>
  </si>
  <si>
    <t>2.1.2.8. Diseñar catálogo navegable para los clientes</t>
  </si>
  <si>
    <t>2.2.1.1. Crear interfaz para que el administrador registre nuevos artículos</t>
  </si>
  <si>
    <t>2.2.1.2. Implementar validaciones de campos en el registro de artículos</t>
  </si>
  <si>
    <t>2.2.1.3. Guardar artículos en la base de datos desde el panel de administrador</t>
  </si>
  <si>
    <t>2.2.1.4. Implementar función para actualizar artículos en la base de datos</t>
  </si>
  <si>
    <t>2.2.1.5. Agregar botón de eliminar artículo y su lógica en backend</t>
  </si>
  <si>
    <t>2.2.1.6. Crear módulo para aceptar pedidos pendientes</t>
  </si>
  <si>
    <t>2.2.1.7. Crear módulo para rechazar pedidos pendientes</t>
  </si>
  <si>
    <t>2.2.1.8. Agregar función para modificar estado e información de pedidos</t>
  </si>
  <si>
    <t>2.2.1.9. Mostrar estadísticas de ventas en panel administrativo</t>
  </si>
  <si>
    <t>2.2.1.10. Implementar generación de reportes de ventas descargables</t>
  </si>
  <si>
    <t>2.2.1.11. Crear reportes visuales del desempeño de empleados</t>
  </si>
  <si>
    <t>2.2.1.12. Permitir al administrador cambiar configuración general de la app</t>
  </si>
  <si>
    <t>2.2.1.13. Implementar función para realizar backups automáticos</t>
  </si>
  <si>
    <t>2.2.1.14. Crear formulario de inicio de sesión para vendedores</t>
  </si>
  <si>
    <t>2.2.1.15. Agregar función para eliminar productos desde el panel del vendedor</t>
  </si>
  <si>
    <t>2.2.1.16 Crear vista para editar pedidos desde la cuenta del vendedor</t>
  </si>
  <si>
    <t>2.2.1.18. Agregar gestión de pedidos asignados al vendedor</t>
  </si>
  <si>
    <t>2.2.1.19. Crear opción para actualizar inventario en tiempo real</t>
  </si>
  <si>
    <t>2.2.1.20. Registrar automáticamente productos vendidos por el vendedor</t>
  </si>
  <si>
    <t>2.2.1.21. Permitir ingresar nuevos productos elaborados por el vendedor</t>
  </si>
  <si>
    <t>2.2.1.22. Crear formulario para editar perfil del cliente</t>
  </si>
  <si>
    <t>2.2.1.23. Agregar opción para eliminar cuenta del cliente</t>
  </si>
  <si>
    <t>2.2.1.24. Implementar lógica para añadir productos a la canasta</t>
  </si>
  <si>
    <t>2.2.1.25. Crear opción para eliminar productos de la canasta</t>
  </si>
  <si>
    <t>2.2.1.26. Programar función para agendar domicilios</t>
  </si>
  <si>
    <t>2.2.1.27 Integrar pasarela de pago para procesar pedidos</t>
  </si>
  <si>
    <t>2.2.1.28. Mostrar historial de compras al cliente</t>
  </si>
  <si>
    <t>2.2.1.29. Agregar botón para llamar a la tienda desde la app</t>
  </si>
  <si>
    <t>2.1.1.2. Análisis y definición de los requerimientos de las funcionalidades clave de la aplicación</t>
  </si>
  <si>
    <t>2.1.1.3. Diseño de la arquitectura de datos y la estructura de la base de datos.</t>
  </si>
  <si>
    <t>2.1.1.4. Investigación e integración de servicios externos críticos, como pasarelas de pago.</t>
  </si>
  <si>
    <t>2.1.1.5. Análisis del flujo de usuario para las interacciones principales.</t>
  </si>
  <si>
    <t xml:space="preserve">2.1.1.6. Definición de las métricas clave de rendimiento y los requerimientos de reporting. 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</si>
  <si>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</si>
  <si>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</si>
  <si>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</si>
  <si>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</si>
  <si>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</si>
  <si>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</si>
  <si>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</si>
  <si>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</si>
  <si>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</si>
  <si>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</si>
  <si>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</si>
  <si>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</si>
  <si>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</si>
  <si>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</si>
  <si>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</si>
  <si>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</si>
  <si>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</si>
  <si>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</si>
  <si>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</si>
  <si>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</si>
  <si>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</si>
  <si>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</si>
  <si>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</si>
  <si>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</si>
  <si>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</si>
  <si>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</si>
  <si>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</si>
  <si>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</si>
  <si>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2.2.2.1. Pruebas exhaustivas de las funcionalidades principales de la aplicación.</t>
  </si>
  <si>
    <t>2.2.2.2 Validación de la integración de servicios externos críticos.</t>
  </si>
  <si>
    <t>2.2.2.3. Pruebas de usabilidad de los flujos de usuario clave.</t>
  </si>
  <si>
    <t>2.2.2.4. Validación del rendimiento y la escalabilidad de la aplicación bajo diferentes cargas.</t>
  </si>
  <si>
    <t>2.2.2.5. Pruebas de seguridad para proteger la información sensible de los usuarios y las transacciones.</t>
  </si>
  <si>
    <t>2.3.1. Despliegue exitoso de la aplicación</t>
  </si>
  <si>
    <t>2.3.2. Implementación de sistemas de monitoreo y alertas para la detección temprana de problemas.</t>
  </si>
  <si>
    <t>2.3.3. Gestión y mantenimiento de la infraestructura de la aplicación.</t>
  </si>
  <si>
    <t>2.3.4. Implementación de procesos para la gestión de errores, la aplicación de parches y las actualizaciones.</t>
  </si>
  <si>
    <t>2.3.5. Recopilación y análisis de la retroalimentación de los usuarios para la mejora continua de la aplicación.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</si>
  <si>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</si>
  <si>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</si>
  <si>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</si>
  <si>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</si>
  <si>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</si>
  <si>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</si>
  <si>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</si>
  <si>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</si>
  <si>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</si>
  <si>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</si>
  <si>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3.3. Aplicación de Parches de Seguridad y Actualizaciones de Software</t>
  </si>
  <si>
    <t>3.1. Monitoreo Continuo del Rendimiento y la Disponibilidad.</t>
  </si>
  <si>
    <t>3.2. Gestión de Errores y Resolución de Incidentes.</t>
  </si>
  <si>
    <t>3.4. Optimización del Rendimiento</t>
  </si>
  <si>
    <t>3.5. Gestión de Copias de Seguridad y Restauración</t>
  </si>
  <si>
    <t>3.6. Mantenimiento de la Documentación</t>
  </si>
  <si>
    <t>3.7. Análisis de la Retroalimentación de los Usuarios.</t>
  </si>
  <si>
    <t>3.8. Evaluación de la Eficiencia Operacional</t>
  </si>
  <si>
    <t>3.9. Gestión de Cambios</t>
  </si>
  <si>
    <t>3.10. Planificación de la Evolución y Nuevas Funcionalidades</t>
  </si>
  <si>
    <t>3.11. Control de Costos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</si>
  <si>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</si>
  <si>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</si>
  <si>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</si>
  <si>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</si>
  <si>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</si>
  <si>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</si>
  <si>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</si>
  <si>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</si>
  <si>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</si>
  <si>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</si>
  <si>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</si>
  <si>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Office</t>
  </si>
  <si>
    <t>T002-T003-T004</t>
  </si>
  <si>
    <t>T002-T003-T004-T009</t>
  </si>
  <si>
    <t>T002-T003-T004-T009-T010</t>
  </si>
  <si>
    <t>Diseñadores UX/UI</t>
  </si>
  <si>
    <t>Software de Diseño</t>
  </si>
  <si>
    <t>T002-T003-T005</t>
  </si>
  <si>
    <t>T002-T003-T004-T005</t>
  </si>
  <si>
    <t>2.2.1.17. Programar flujo para crear nuevos productos</t>
  </si>
  <si>
    <t>T002-T003-T004-T006</t>
  </si>
  <si>
    <t>T002-T003-T004-T017</t>
  </si>
  <si>
    <t>Desarrollador</t>
  </si>
  <si>
    <t>Entorno de Desarrollo/Base de Datos</t>
  </si>
  <si>
    <t>T002-T003-T004-T018 a T046</t>
  </si>
  <si>
    <t>T002-T003-T004-T006-T027-T044</t>
  </si>
  <si>
    <t>T002-T003-T004-T010-T018</t>
  </si>
  <si>
    <t>Tester</t>
  </si>
  <si>
    <t>Herramienta de Pruebas</t>
  </si>
  <si>
    <t>Gerente de Proyecto</t>
  </si>
  <si>
    <t>T002 a T051</t>
  </si>
  <si>
    <t>Servidores/Bases de Datos/Otros</t>
  </si>
  <si>
    <t>Entorno de desarrollo/Otros softwares</t>
  </si>
  <si>
    <t>Desarrollador/Administrador de Bases de Datos</t>
  </si>
  <si>
    <t>Equipo de Trabajo</t>
  </si>
  <si>
    <t>Entorno de desarrollo</t>
  </si>
  <si>
    <t>Entorno de desarrollo/Bases de Datos</t>
  </si>
  <si>
    <t>Herramientas de Analisis</t>
  </si>
  <si>
    <t>Herramientas/Softwares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</si>
</sst>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$-240A]\ * #,##0_-;\-[$$-240A]\ * #,##0_-;_-[$$-240A]\ * &quot;-&quot;??_-;_-@_-"/>
  </numFmts>
  <fonts count="32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</font>
    <font>
      <b/>
      <sz val="22"/>
      <color theme="1"/>
      <name val="Calibri"/>
      <family val="2"/>
    </font>
    <font>
      <b/>
      <sz val="22"/>
      <color rgb="FF808000"/>
      <name val="Arial"/>
      <family val="2"/>
    </font>
    <font>
      <b/>
      <sz val="18"/>
      <color theme="0"/>
      <name val="Calibri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6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63636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1"/>
      <color theme="1"/>
      <name val="Arial"/>
      <family val="2"/>
    </font>
    <font>
      <sz val="12"/>
      <color theme="0"/>
      <name val="Times New Roman"/>
      <family val="1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1"/>
      <color rgb="FF000000"/>
      <name val="Times New Roman"/>
      <family val="1"/>
    </font>
    <font>
      <sz val="12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4" tint="0.39997558519241921"/>
        <bgColor rgb="FFDFE3E8"/>
      </patternFill>
    </fill>
    <fill>
      <patternFill patternType="solid">
        <fgColor theme="4" tint="0.59999389629810485"/>
        <bgColor rgb="FFE7E6E6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7E6E6"/>
      </patternFill>
    </fill>
    <fill>
      <patternFill patternType="solid">
        <fgColor theme="4"/>
        <bgColor rgb="FFD6DCE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E7E6E6"/>
      </patternFill>
    </fill>
    <fill>
      <patternFill patternType="solid">
        <fgColor theme="8" tint="0.59999389629810485"/>
        <bgColor rgb="FFE7E6E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E7E6E6"/>
      </patternFill>
    </fill>
    <fill>
      <patternFill patternType="solid">
        <fgColor theme="4" tint="-0.499984740745262"/>
        <b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E7E6E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26" fillId="0" borderId="0" applyFont="0" applyFill="0" applyBorder="0" applyAlignment="0" applyProtection="0"/>
  </cellStyleXfs>
  <cellXfs count="249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9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6" xfId="0" applyFont="1" applyBorder="1"/>
    <xf numFmtId="0" fontId="2" fillId="0" borderId="6" xfId="0" applyFont="1" applyBorder="1"/>
    <xf numFmtId="0" fontId="4" fillId="0" borderId="6" xfId="0" applyFont="1" applyBorder="1"/>
    <xf numFmtId="0" fontId="2" fillId="0" borderId="42" xfId="0" applyFont="1" applyBorder="1"/>
    <xf numFmtId="0" fontId="6" fillId="0" borderId="42" xfId="0" applyFont="1" applyBorder="1" applyAlignment="1">
      <alignment horizontal="center" vertical="center" wrapText="1"/>
    </xf>
    <xf numFmtId="0" fontId="11" fillId="0" borderId="0" xfId="0" applyFont="1"/>
    <xf numFmtId="0" fontId="7" fillId="0" borderId="0" xfId="0" applyFont="1"/>
    <xf numFmtId="0" fontId="12" fillId="0" borderId="0" xfId="0" applyFont="1"/>
    <xf numFmtId="2" fontId="2" fillId="0" borderId="0" xfId="0" applyNumberFormat="1" applyFont="1"/>
    <xf numFmtId="0" fontId="13" fillId="6" borderId="6" xfId="0" applyFont="1" applyFill="1" applyBorder="1" applyAlignment="1">
      <alignment horizontal="left" vertical="center" wrapText="1" readingOrder="1"/>
    </xf>
    <xf numFmtId="3" fontId="16" fillId="13" borderId="47" xfId="0" applyNumberFormat="1" applyFont="1" applyFill="1" applyBorder="1" applyAlignment="1">
      <alignment horizontal="center" wrapText="1" readingOrder="1"/>
    </xf>
    <xf numFmtId="0" fontId="16" fillId="13" borderId="47" xfId="0" applyFont="1" applyFill="1" applyBorder="1" applyAlignment="1">
      <alignment horizontal="center" vertical="center" wrapText="1" readingOrder="1"/>
    </xf>
    <xf numFmtId="0" fontId="17" fillId="7" borderId="47" xfId="0" applyFont="1" applyFill="1" applyBorder="1" applyAlignment="1">
      <alignment horizontal="left" vertical="center" wrapText="1" readingOrder="1"/>
    </xf>
    <xf numFmtId="0" fontId="17" fillId="7" borderId="47" xfId="0" applyFont="1" applyFill="1" applyBorder="1" applyAlignment="1">
      <alignment horizontal="center" vertical="center" wrapText="1" readingOrder="1"/>
    </xf>
    <xf numFmtId="3" fontId="16" fillId="7" borderId="47" xfId="0" applyNumberFormat="1" applyFont="1" applyFill="1" applyBorder="1" applyAlignment="1">
      <alignment horizontal="center" wrapText="1" readingOrder="1"/>
    </xf>
    <xf numFmtId="0" fontId="17" fillId="8" borderId="47" xfId="0" applyFont="1" applyFill="1" applyBorder="1" applyAlignment="1">
      <alignment horizontal="center" vertical="center" wrapText="1" readingOrder="1"/>
    </xf>
    <xf numFmtId="0" fontId="16" fillId="7" borderId="47" xfId="0" applyFont="1" applyFill="1" applyBorder="1" applyAlignment="1">
      <alignment horizontal="center" vertical="center" wrapText="1" readingOrder="1"/>
    </xf>
    <xf numFmtId="3" fontId="17" fillId="7" borderId="47" xfId="0" applyNumberFormat="1" applyFont="1" applyFill="1" applyBorder="1" applyAlignment="1">
      <alignment horizontal="center" wrapText="1" readingOrder="1"/>
    </xf>
    <xf numFmtId="0" fontId="16" fillId="6" borderId="47" xfId="0" applyFont="1" applyFill="1" applyBorder="1" applyAlignment="1">
      <alignment horizontal="left" vertical="center" wrapText="1" readingOrder="1"/>
    </xf>
    <xf numFmtId="0" fontId="17" fillId="10" borderId="47" xfId="0" applyFont="1" applyFill="1" applyBorder="1" applyAlignment="1">
      <alignment horizontal="left" vertical="center" wrapText="1" readingOrder="1"/>
    </xf>
    <xf numFmtId="0" fontId="17" fillId="11" borderId="47" xfId="0" applyFont="1" applyFill="1" applyBorder="1" applyAlignment="1">
      <alignment horizontal="center" vertical="center" wrapText="1" readingOrder="1"/>
    </xf>
    <xf numFmtId="0" fontId="18" fillId="5" borderId="47" xfId="0" applyFont="1" applyFill="1" applyBorder="1" applyAlignment="1">
      <alignment horizontal="center" vertical="center" wrapText="1" readingOrder="1"/>
    </xf>
    <xf numFmtId="0" fontId="17" fillId="8" borderId="47" xfId="0" applyFont="1" applyFill="1" applyBorder="1" applyAlignment="1">
      <alignment horizontal="left" vertical="center" wrapText="1" readingOrder="1"/>
    </xf>
    <xf numFmtId="0" fontId="13" fillId="8" borderId="6" xfId="0" applyFont="1" applyFill="1" applyBorder="1" applyAlignment="1">
      <alignment horizontal="left" vertical="center" wrapText="1" readingOrder="1"/>
    </xf>
    <xf numFmtId="0" fontId="16" fillId="8" borderId="47" xfId="0" applyFont="1" applyFill="1" applyBorder="1" applyAlignment="1">
      <alignment horizontal="center" vertical="center" wrapText="1" readingOrder="1"/>
    </xf>
    <xf numFmtId="0" fontId="17" fillId="9" borderId="47" xfId="0" applyFont="1" applyFill="1" applyBorder="1" applyAlignment="1">
      <alignment horizontal="center" vertical="center" wrapText="1" readingOrder="1"/>
    </xf>
    <xf numFmtId="1" fontId="14" fillId="9" borderId="6" xfId="0" applyNumberFormat="1" applyFont="1" applyFill="1" applyBorder="1" applyAlignment="1">
      <alignment horizontal="right" vertical="center" wrapText="1" readingOrder="1"/>
    </xf>
    <xf numFmtId="0" fontId="13" fillId="6" borderId="44" xfId="0" applyFont="1" applyFill="1" applyBorder="1" applyAlignment="1">
      <alignment horizontal="left" vertical="center" wrapText="1" readingOrder="1"/>
    </xf>
    <xf numFmtId="1" fontId="13" fillId="0" borderId="6" xfId="0" applyNumberFormat="1" applyFont="1" applyBorder="1" applyAlignment="1">
      <alignment horizontal="right" vertical="center" wrapText="1" readingOrder="1"/>
    </xf>
    <xf numFmtId="1" fontId="13" fillId="8" borderId="6" xfId="0" applyNumberFormat="1" applyFont="1" applyFill="1" applyBorder="1" applyAlignment="1">
      <alignment horizontal="right" vertical="center" wrapText="1" readingOrder="1"/>
    </xf>
    <xf numFmtId="3" fontId="16" fillId="9" borderId="47" xfId="0" applyNumberFormat="1" applyFont="1" applyFill="1" applyBorder="1" applyAlignment="1">
      <alignment horizontal="center" wrapText="1" readingOrder="1"/>
    </xf>
    <xf numFmtId="1" fontId="16" fillId="15" borderId="47" xfId="0" applyNumberFormat="1" applyFont="1" applyFill="1" applyBorder="1" applyAlignment="1">
      <alignment horizontal="center" wrapText="1" readingOrder="1"/>
    </xf>
    <xf numFmtId="0" fontId="16" fillId="6" borderId="47" xfId="0" applyFont="1" applyFill="1" applyBorder="1" applyAlignment="1">
      <alignment horizontal="center" vertical="center" wrapText="1" readingOrder="1"/>
    </xf>
    <xf numFmtId="1" fontId="16" fillId="12" borderId="47" xfId="0" applyNumberFormat="1" applyFont="1" applyFill="1" applyBorder="1" applyAlignment="1">
      <alignment horizontal="center" wrapText="1" readingOrder="1"/>
    </xf>
    <xf numFmtId="1" fontId="16" fillId="13" borderId="47" xfId="0" applyNumberFormat="1" applyFont="1" applyFill="1" applyBorder="1" applyAlignment="1">
      <alignment horizontal="center" vertical="center" wrapText="1" readingOrder="1"/>
    </xf>
    <xf numFmtId="1" fontId="13" fillId="15" borderId="6" xfId="0" applyNumberFormat="1" applyFont="1" applyFill="1" applyBorder="1" applyAlignment="1">
      <alignment horizontal="right" vertical="center" wrapText="1" readingOrder="1"/>
    </xf>
    <xf numFmtId="0" fontId="23" fillId="8" borderId="47" xfId="0" applyFont="1" applyFill="1" applyBorder="1" applyAlignment="1">
      <alignment horizontal="left" vertical="center" wrapText="1" readingOrder="1"/>
    </xf>
    <xf numFmtId="0" fontId="23" fillId="7" borderId="47" xfId="0" applyFont="1" applyFill="1" applyBorder="1" applyAlignment="1">
      <alignment horizontal="left" vertical="center" wrapText="1" readingOrder="1"/>
    </xf>
    <xf numFmtId="0" fontId="23" fillId="0" borderId="47" xfId="0" applyFont="1" applyBorder="1" applyAlignment="1">
      <alignment vertical="center" wrapText="1"/>
    </xf>
    <xf numFmtId="0" fontId="10" fillId="3" borderId="46" xfId="0" applyFont="1" applyFill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0" fillId="0" borderId="46" xfId="0" applyBorder="1"/>
    <xf numFmtId="0" fontId="22" fillId="8" borderId="54" xfId="0" applyFont="1" applyFill="1" applyBorder="1" applyAlignment="1">
      <alignment horizontal="left" vertical="center" wrapText="1" readingOrder="1"/>
    </xf>
    <xf numFmtId="1" fontId="22" fillId="0" borderId="54" xfId="0" applyNumberFormat="1" applyFont="1" applyBorder="1" applyAlignment="1">
      <alignment horizontal="right" vertical="center" wrapText="1" readingOrder="1"/>
    </xf>
    <xf numFmtId="1" fontId="22" fillId="8" borderId="54" xfId="0" applyNumberFormat="1" applyFont="1" applyFill="1" applyBorder="1" applyAlignment="1">
      <alignment horizontal="right" vertical="center" wrapText="1" readingOrder="1"/>
    </xf>
    <xf numFmtId="0" fontId="23" fillId="0" borderId="47" xfId="0" applyFont="1" applyBorder="1" applyAlignment="1">
      <alignment horizontal="left" vertical="center" wrapText="1" readingOrder="1"/>
    </xf>
    <xf numFmtId="0" fontId="22" fillId="0" borderId="47" xfId="0" applyFont="1" applyBorder="1" applyAlignment="1">
      <alignment horizontal="center" vertical="center" wrapText="1" readingOrder="1"/>
    </xf>
    <xf numFmtId="0" fontId="21" fillId="0" borderId="0" xfId="0" applyFont="1"/>
    <xf numFmtId="0" fontId="25" fillId="0" borderId="0" xfId="0" applyFont="1"/>
    <xf numFmtId="0" fontId="21" fillId="0" borderId="47" xfId="0" applyFont="1" applyBorder="1" applyAlignment="1">
      <alignment horizontal="center"/>
    </xf>
    <xf numFmtId="0" fontId="21" fillId="0" borderId="47" xfId="0" applyFont="1" applyBorder="1"/>
    <xf numFmtId="0" fontId="21" fillId="17" borderId="47" xfId="0" applyFont="1" applyFill="1" applyBorder="1"/>
    <xf numFmtId="1" fontId="22" fillId="0" borderId="47" xfId="0" applyNumberFormat="1" applyFont="1" applyBorder="1" applyAlignment="1">
      <alignment horizontal="center" vertical="center" wrapText="1" readingOrder="1"/>
    </xf>
    <xf numFmtId="0" fontId="22" fillId="18" borderId="46" xfId="0" applyFont="1" applyFill="1" applyBorder="1" applyAlignment="1">
      <alignment horizontal="center" vertical="center" wrapText="1" readingOrder="1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/>
    </xf>
    <xf numFmtId="0" fontId="22" fillId="8" borderId="48" xfId="0" applyFont="1" applyFill="1" applyBorder="1" applyAlignment="1">
      <alignment horizontal="center" vertical="center" wrapText="1"/>
    </xf>
    <xf numFmtId="0" fontId="22" fillId="13" borderId="55" xfId="0" applyFont="1" applyFill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2" fillId="18" borderId="55" xfId="0" applyFont="1" applyFill="1" applyBorder="1" applyAlignment="1">
      <alignment horizontal="center" vertical="center" wrapText="1"/>
    </xf>
    <xf numFmtId="0" fontId="23" fillId="9" borderId="47" xfId="0" applyFont="1" applyFill="1" applyBorder="1" applyAlignment="1">
      <alignment horizontal="center" vertical="center" wrapText="1"/>
    </xf>
    <xf numFmtId="0" fontId="22" fillId="13" borderId="49" xfId="0" applyFont="1" applyFill="1" applyBorder="1" applyAlignment="1">
      <alignment horizontal="center" vertical="center" wrapText="1"/>
    </xf>
    <xf numFmtId="0" fontId="22" fillId="13" borderId="47" xfId="0" applyFont="1" applyFill="1" applyBorder="1" applyAlignment="1">
      <alignment horizontal="center" vertical="center" wrapText="1"/>
    </xf>
    <xf numFmtId="0" fontId="23" fillId="7" borderId="47" xfId="0" applyFont="1" applyFill="1" applyBorder="1" applyAlignment="1">
      <alignment horizontal="center" vertical="center" wrapText="1"/>
    </xf>
    <xf numFmtId="0" fontId="23" fillId="8" borderId="4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22" fillId="15" borderId="54" xfId="0" applyNumberFormat="1" applyFont="1" applyFill="1" applyBorder="1" applyAlignment="1">
      <alignment horizontal="center" vertical="center" wrapText="1" readingOrder="1"/>
    </xf>
    <xf numFmtId="164" fontId="22" fillId="18" borderId="55" xfId="0" applyNumberFormat="1" applyFont="1" applyFill="1" applyBorder="1" applyAlignment="1">
      <alignment horizontal="center" vertical="center" wrapText="1" readingOrder="1"/>
    </xf>
    <xf numFmtId="164" fontId="23" fillId="9" borderId="47" xfId="1" applyNumberFormat="1" applyFont="1" applyFill="1" applyBorder="1" applyAlignment="1">
      <alignment horizontal="center" vertical="center" wrapText="1" readingOrder="1"/>
    </xf>
    <xf numFmtId="0" fontId="20" fillId="5" borderId="47" xfId="0" applyFont="1" applyFill="1" applyBorder="1" applyAlignment="1">
      <alignment horizontal="center" vertical="center" wrapText="1" readingOrder="1"/>
    </xf>
    <xf numFmtId="0" fontId="22" fillId="8" borderId="46" xfId="0" applyFont="1" applyFill="1" applyBorder="1" applyAlignment="1">
      <alignment horizontal="left" vertical="center" wrapText="1" readingOrder="1"/>
    </xf>
    <xf numFmtId="0" fontId="22" fillId="6" borderId="46" xfId="0" applyFont="1" applyFill="1" applyBorder="1" applyAlignment="1">
      <alignment horizontal="left" vertical="center" wrapText="1" readingOrder="1"/>
    </xf>
    <xf numFmtId="14" fontId="23" fillId="0" borderId="47" xfId="0" applyNumberFormat="1" applyFont="1" applyBorder="1" applyAlignment="1">
      <alignment horizontal="left" vertical="center" wrapText="1" readingOrder="1"/>
    </xf>
    <xf numFmtId="0" fontId="22" fillId="8" borderId="46" xfId="0" applyFont="1" applyFill="1" applyBorder="1" applyAlignment="1">
      <alignment horizontal="center" vertical="center" wrapText="1"/>
    </xf>
    <xf numFmtId="0" fontId="22" fillId="8" borderId="56" xfId="0" applyFont="1" applyFill="1" applyBorder="1" applyAlignment="1">
      <alignment horizontal="left" vertical="center" wrapText="1" readingOrder="1"/>
    </xf>
    <xf numFmtId="0" fontId="22" fillId="6" borderId="22" xfId="0" applyFont="1" applyFill="1" applyBorder="1" applyAlignment="1">
      <alignment horizontal="left" vertical="center" wrapText="1" readingOrder="1"/>
    </xf>
    <xf numFmtId="0" fontId="23" fillId="0" borderId="52" xfId="0" applyFont="1" applyBorder="1" applyAlignment="1">
      <alignment horizontal="left" vertical="center" wrapText="1" readingOrder="1"/>
    </xf>
    <xf numFmtId="0" fontId="23" fillId="8" borderId="52" xfId="0" applyFont="1" applyFill="1" applyBorder="1" applyAlignment="1">
      <alignment horizontal="left" vertical="center" wrapText="1" readingOrder="1"/>
    </xf>
    <xf numFmtId="0" fontId="23" fillId="7" borderId="52" xfId="0" applyFont="1" applyFill="1" applyBorder="1" applyAlignment="1">
      <alignment horizontal="left" vertical="center" wrapText="1" readingOrder="1"/>
    </xf>
    <xf numFmtId="0" fontId="23" fillId="0" borderId="52" xfId="0" applyFont="1" applyBorder="1" applyAlignment="1">
      <alignment vertical="center" wrapText="1"/>
    </xf>
    <xf numFmtId="0" fontId="22" fillId="6" borderId="57" xfId="0" applyFont="1" applyFill="1" applyBorder="1" applyAlignment="1">
      <alignment horizontal="left" vertical="center" wrapText="1" readingOrder="1"/>
    </xf>
    <xf numFmtId="0" fontId="22" fillId="6" borderId="12" xfId="0" applyFont="1" applyFill="1" applyBorder="1" applyAlignment="1">
      <alignment horizontal="left" vertical="center" wrapText="1" readingOrder="1"/>
    </xf>
    <xf numFmtId="0" fontId="22" fillId="8" borderId="47" xfId="0" applyFont="1" applyFill="1" applyBorder="1" applyAlignment="1">
      <alignment horizontal="left" vertical="center" wrapText="1" readingOrder="1"/>
    </xf>
    <xf numFmtId="0" fontId="0" fillId="0" borderId="47" xfId="0" applyBorder="1"/>
    <xf numFmtId="0" fontId="22" fillId="6" borderId="47" xfId="0" applyFont="1" applyFill="1" applyBorder="1" applyAlignment="1">
      <alignment horizontal="left" vertical="center" wrapText="1" readingOrder="1"/>
    </xf>
    <xf numFmtId="0" fontId="22" fillId="18" borderId="47" xfId="0" applyFont="1" applyFill="1" applyBorder="1" applyAlignment="1">
      <alignment horizontal="center" vertical="center" wrapText="1" readingOrder="1"/>
    </xf>
    <xf numFmtId="0" fontId="27" fillId="20" borderId="52" xfId="0" applyFont="1" applyFill="1" applyBorder="1" applyAlignment="1">
      <alignment horizontal="left" vertical="center" wrapText="1" readingOrder="1"/>
    </xf>
    <xf numFmtId="0" fontId="27" fillId="20" borderId="47" xfId="0" applyFont="1" applyFill="1" applyBorder="1" applyAlignment="1">
      <alignment horizontal="left" vertical="center" wrapText="1" readingOrder="1"/>
    </xf>
    <xf numFmtId="0" fontId="27" fillId="21" borderId="47" xfId="0" applyFont="1" applyFill="1" applyBorder="1" applyAlignment="1">
      <alignment horizontal="center" vertical="center" wrapText="1"/>
    </xf>
    <xf numFmtId="164" fontId="27" fillId="21" borderId="47" xfId="1" applyNumberFormat="1" applyFont="1" applyFill="1" applyBorder="1" applyAlignment="1">
      <alignment horizontal="center" vertical="center" wrapText="1" readingOrder="1"/>
    </xf>
    <xf numFmtId="0" fontId="27" fillId="22" borderId="47" xfId="0" applyFont="1" applyFill="1" applyBorder="1" applyAlignment="1">
      <alignment horizontal="left" vertical="center" wrapText="1" readingOrder="1"/>
    </xf>
    <xf numFmtId="0" fontId="27" fillId="22" borderId="52" xfId="0" applyFont="1" applyFill="1" applyBorder="1" applyAlignment="1">
      <alignment horizontal="left" vertical="center" wrapText="1" readingOrder="1"/>
    </xf>
    <xf numFmtId="14" fontId="23" fillId="8" borderId="47" xfId="0" applyNumberFormat="1" applyFont="1" applyFill="1" applyBorder="1" applyAlignment="1">
      <alignment horizontal="left" vertical="center" wrapText="1" readingOrder="1"/>
    </xf>
    <xf numFmtId="14" fontId="23" fillId="7" borderId="47" xfId="0" applyNumberFormat="1" applyFont="1" applyFill="1" applyBorder="1" applyAlignment="1">
      <alignment horizontal="left" vertical="center" wrapText="1" readingOrder="1"/>
    </xf>
    <xf numFmtId="14" fontId="23" fillId="0" borderId="47" xfId="0" applyNumberFormat="1" applyFont="1" applyBorder="1" applyAlignment="1">
      <alignment horizontal="left" vertical="center" wrapText="1"/>
    </xf>
    <xf numFmtId="14" fontId="21" fillId="0" borderId="47" xfId="0" applyNumberFormat="1" applyFont="1" applyBorder="1" applyAlignment="1">
      <alignment horizontal="left"/>
    </xf>
    <xf numFmtId="0" fontId="21" fillId="17" borderId="51" xfId="0" applyFont="1" applyFill="1" applyBorder="1"/>
    <xf numFmtId="164" fontId="22" fillId="18" borderId="58" xfId="0" applyNumberFormat="1" applyFont="1" applyFill="1" applyBorder="1" applyAlignment="1">
      <alignment horizontal="center" vertical="center" wrapText="1" readingOrder="1"/>
    </xf>
    <xf numFmtId="0" fontId="21" fillId="17" borderId="50" xfId="0" applyFont="1" applyFill="1" applyBorder="1"/>
    <xf numFmtId="0" fontId="21" fillId="17" borderId="51" xfId="0" applyFont="1" applyFill="1" applyBorder="1" applyAlignment="1">
      <alignment horizontal="center"/>
    </xf>
    <xf numFmtId="0" fontId="21" fillId="17" borderId="52" xfId="0" applyFont="1" applyFill="1" applyBorder="1" applyAlignment="1">
      <alignment horizontal="center"/>
    </xf>
    <xf numFmtId="0" fontId="21" fillId="17" borderId="59" xfId="0" applyFont="1" applyFill="1" applyBorder="1"/>
    <xf numFmtId="0" fontId="21" fillId="17" borderId="60" xfId="0" applyFont="1" applyFill="1" applyBorder="1"/>
    <xf numFmtId="0" fontId="21" fillId="17" borderId="60" xfId="0" applyFont="1" applyFill="1" applyBorder="1" applyAlignment="1">
      <alignment horizontal="center"/>
    </xf>
    <xf numFmtId="0" fontId="21" fillId="17" borderId="61" xfId="0" applyFont="1" applyFill="1" applyBorder="1" applyAlignment="1">
      <alignment horizontal="center"/>
    </xf>
    <xf numFmtId="164" fontId="22" fillId="23" borderId="58" xfId="0" applyNumberFormat="1" applyFont="1" applyFill="1" applyBorder="1" applyAlignment="1">
      <alignment horizontal="center" vertical="center" wrapText="1" readingOrder="1"/>
    </xf>
    <xf numFmtId="164" fontId="22" fillId="8" borderId="54" xfId="0" applyNumberFormat="1" applyFont="1" applyFill="1" applyBorder="1" applyAlignment="1">
      <alignment horizontal="center" vertical="center" wrapText="1" readingOrder="1"/>
    </xf>
    <xf numFmtId="0" fontId="28" fillId="20" borderId="0" xfId="0" applyFont="1" applyFill="1"/>
    <xf numFmtId="0" fontId="0" fillId="26" borderId="51" xfId="0" applyFill="1" applyBorder="1"/>
    <xf numFmtId="0" fontId="23" fillId="0" borderId="50" xfId="0" applyFont="1" applyBorder="1" applyAlignment="1">
      <alignment horizontal="center" vertical="center" wrapText="1"/>
    </xf>
    <xf numFmtId="164" fontId="23" fillId="24" borderId="46" xfId="0" applyNumberFormat="1" applyFont="1" applyFill="1" applyBorder="1" applyAlignment="1">
      <alignment horizontal="center" vertical="center" wrapText="1" readingOrder="1"/>
    </xf>
    <xf numFmtId="164" fontId="23" fillId="0" borderId="46" xfId="0" applyNumberFormat="1" applyFont="1" applyBorder="1" applyAlignment="1">
      <alignment horizontal="center" vertical="center" wrapText="1" readingOrder="1"/>
    </xf>
    <xf numFmtId="164" fontId="23" fillId="24" borderId="46" xfId="0" applyNumberFormat="1" applyFont="1" applyFill="1" applyBorder="1" applyAlignment="1">
      <alignment horizontal="right" vertical="center" wrapText="1" readingOrder="1"/>
    </xf>
    <xf numFmtId="164" fontId="23" fillId="0" borderId="46" xfId="0" applyNumberFormat="1" applyFont="1" applyBorder="1" applyAlignment="1">
      <alignment horizontal="right" vertical="center" wrapText="1" readingOrder="1"/>
    </xf>
    <xf numFmtId="0" fontId="27" fillId="21" borderId="50" xfId="0" applyFont="1" applyFill="1" applyBorder="1" applyAlignment="1">
      <alignment horizontal="center" vertical="center" wrapText="1"/>
    </xf>
    <xf numFmtId="164" fontId="27" fillId="21" borderId="48" xfId="1" applyNumberFormat="1" applyFont="1" applyFill="1" applyBorder="1" applyAlignment="1">
      <alignment horizontal="center" vertical="center" wrapText="1" readingOrder="1"/>
    </xf>
    <xf numFmtId="164" fontId="23" fillId="9" borderId="46" xfId="1" applyNumberFormat="1" applyFont="1" applyFill="1" applyBorder="1" applyAlignment="1">
      <alignment horizontal="center" vertical="center" wrapText="1" readingOrder="1"/>
    </xf>
    <xf numFmtId="164" fontId="23" fillId="25" borderId="46" xfId="1" applyNumberFormat="1" applyFont="1" applyFill="1" applyBorder="1" applyAlignment="1">
      <alignment horizontal="center" vertical="center" wrapText="1" readingOrder="1"/>
    </xf>
    <xf numFmtId="164" fontId="27" fillId="21" borderId="46" xfId="1" applyNumberFormat="1" applyFont="1" applyFill="1" applyBorder="1" applyAlignment="1">
      <alignment horizontal="center" vertical="center" wrapText="1" readingOrder="1"/>
    </xf>
    <xf numFmtId="0" fontId="0" fillId="8" borderId="0" xfId="0" applyFill="1"/>
    <xf numFmtId="0" fontId="0" fillId="8" borderId="51" xfId="0" applyFill="1" applyBorder="1"/>
    <xf numFmtId="0" fontId="28" fillId="8" borderId="0" xfId="0" applyFont="1" applyFill="1"/>
    <xf numFmtId="0" fontId="21" fillId="0" borderId="46" xfId="0" applyFont="1" applyBorder="1"/>
    <xf numFmtId="0" fontId="20" fillId="5" borderId="50" xfId="0" applyFont="1" applyFill="1" applyBorder="1" applyAlignment="1">
      <alignment horizontal="center" vertical="center" wrapText="1" readingOrder="1"/>
    </xf>
    <xf numFmtId="1" fontId="22" fillId="8" borderId="64" xfId="0" applyNumberFormat="1" applyFont="1" applyFill="1" applyBorder="1" applyAlignment="1">
      <alignment horizontal="right" vertical="center" wrapText="1" readingOrder="1"/>
    </xf>
    <xf numFmtId="164" fontId="27" fillId="21" borderId="59" xfId="1" applyNumberFormat="1" applyFont="1" applyFill="1" applyBorder="1" applyAlignment="1">
      <alignment horizontal="center" vertical="center" wrapText="1" readingOrder="1"/>
    </xf>
    <xf numFmtId="0" fontId="0" fillId="8" borderId="46" xfId="0" applyFill="1" applyBorder="1"/>
    <xf numFmtId="0" fontId="28" fillId="8" borderId="46" xfId="0" applyFont="1" applyFill="1" applyBorder="1"/>
    <xf numFmtId="0" fontId="24" fillId="0" borderId="0" xfId="0" applyFont="1"/>
    <xf numFmtId="0" fontId="0" fillId="23" borderId="0" xfId="0" applyFill="1"/>
    <xf numFmtId="0" fontId="28" fillId="23" borderId="0" xfId="0" applyFont="1" applyFill="1"/>
    <xf numFmtId="0" fontId="29" fillId="23" borderId="0" xfId="0" applyFont="1" applyFill="1"/>
    <xf numFmtId="0" fontId="0" fillId="19" borderId="0" xfId="0" applyFill="1"/>
    <xf numFmtId="0" fontId="0" fillId="16" borderId="0" xfId="0" applyFill="1"/>
    <xf numFmtId="0" fontId="0" fillId="1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0" fillId="16" borderId="0" xfId="0" applyFont="1" applyFill="1"/>
    <xf numFmtId="0" fontId="10" fillId="0" borderId="0" xfId="0" applyFont="1"/>
    <xf numFmtId="0" fontId="10" fillId="16" borderId="0" xfId="0" applyFont="1" applyFill="1" applyAlignment="1">
      <alignment horizontal="right"/>
    </xf>
    <xf numFmtId="0" fontId="0" fillId="0" borderId="0" xfId="0"/>
    <xf numFmtId="0" fontId="0" fillId="0" borderId="0" xfId="0"/>
    <xf numFmtId="0" fontId="21" fillId="0" borderId="48" xfId="0" applyFont="1" applyBorder="1" applyAlignment="1">
      <alignment horizontal="center"/>
    </xf>
    <xf numFmtId="0" fontId="30" fillId="7" borderId="47" xfId="0" applyFont="1" applyFill="1" applyBorder="1" applyAlignment="1">
      <alignment horizontal="center" vertical="center" wrapText="1"/>
    </xf>
    <xf numFmtId="164" fontId="23" fillId="0" borderId="46" xfId="1" applyNumberFormat="1" applyFont="1" applyFill="1" applyBorder="1" applyAlignment="1">
      <alignment horizontal="center" vertical="center" wrapText="1" readingOrder="1"/>
    </xf>
    <xf numFmtId="164" fontId="23" fillId="0" borderId="46" xfId="0" applyNumberFormat="1" applyFont="1" applyFill="1" applyBorder="1" applyAlignment="1">
      <alignment horizontal="center" vertical="center" wrapText="1" readingOrder="1"/>
    </xf>
    <xf numFmtId="164" fontId="31" fillId="24" borderId="46" xfId="0" applyNumberFormat="1" applyFont="1" applyFill="1" applyBorder="1" applyAlignment="1">
      <alignment horizontal="center" vertical="center" wrapText="1" readingOrder="1"/>
    </xf>
    <xf numFmtId="164" fontId="23" fillId="27" borderId="46" xfId="1" applyNumberFormat="1" applyFont="1" applyFill="1" applyBorder="1" applyAlignment="1">
      <alignment horizontal="center" vertical="center" wrapText="1" readingOrder="1"/>
    </xf>
    <xf numFmtId="0" fontId="0" fillId="27" borderId="0" xfId="0" applyFill="1"/>
    <xf numFmtId="0" fontId="2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32" xfId="0" applyFont="1" applyBorder="1"/>
    <xf numFmtId="0" fontId="1" fillId="0" borderId="13" xfId="0" applyFont="1" applyBorder="1"/>
    <xf numFmtId="0" fontId="0" fillId="0" borderId="0" xfId="0"/>
    <xf numFmtId="0" fontId="1" fillId="0" borderId="22" xfId="0" applyFont="1" applyBorder="1"/>
    <xf numFmtId="0" fontId="1" fillId="0" borderId="19" xfId="0" applyFont="1" applyBorder="1"/>
    <xf numFmtId="0" fontId="1" fillId="0" borderId="1" xfId="0" applyFont="1" applyBorder="1"/>
    <xf numFmtId="0" fontId="1" fillId="0" borderId="40" xfId="0" applyFont="1" applyBorder="1"/>
    <xf numFmtId="0" fontId="2" fillId="0" borderId="38" xfId="0" applyFont="1" applyBorder="1" applyAlignment="1">
      <alignment horizontal="center"/>
    </xf>
    <xf numFmtId="0" fontId="1" fillId="0" borderId="45" xfId="0" applyFont="1" applyBorder="1"/>
    <xf numFmtId="0" fontId="1" fillId="0" borderId="41" xfId="0" applyFont="1" applyBorder="1"/>
    <xf numFmtId="0" fontId="2" fillId="0" borderId="39" xfId="0" applyFont="1" applyBorder="1" applyAlignment="1">
      <alignment horizontal="center"/>
    </xf>
    <xf numFmtId="0" fontId="1" fillId="0" borderId="18" xfId="0" applyFont="1" applyBorder="1"/>
    <xf numFmtId="0" fontId="1" fillId="0" borderId="21" xfId="0" applyFont="1" applyBorder="1"/>
    <xf numFmtId="0" fontId="1" fillId="0" borderId="35" xfId="0" applyFont="1" applyBorder="1"/>
    <xf numFmtId="0" fontId="1" fillId="0" borderId="43" xfId="0" applyFont="1" applyBorder="1"/>
    <xf numFmtId="0" fontId="1" fillId="0" borderId="20" xfId="0" applyFont="1" applyBorder="1"/>
    <xf numFmtId="0" fontId="3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0" fillId="3" borderId="29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5" xfId="0" applyFont="1" applyBorder="1"/>
    <xf numFmtId="0" fontId="5" fillId="3" borderId="14" xfId="0" applyFont="1" applyFill="1" applyBorder="1" applyAlignment="1">
      <alignment horizontal="center" vertical="center" wrapText="1"/>
    </xf>
    <xf numFmtId="0" fontId="1" fillId="0" borderId="30" xfId="0" applyFont="1" applyBorder="1"/>
    <xf numFmtId="0" fontId="6" fillId="0" borderId="23" xfId="0" applyFont="1" applyBorder="1" applyAlignment="1">
      <alignment horizontal="center" vertical="center" wrapText="1"/>
    </xf>
    <xf numFmtId="0" fontId="1" fillId="0" borderId="24" xfId="0" applyFont="1" applyBorder="1"/>
    <xf numFmtId="0" fontId="1" fillId="0" borderId="36" xfId="0" applyFont="1" applyBorder="1"/>
    <xf numFmtId="0" fontId="5" fillId="3" borderId="31" xfId="0" applyFont="1" applyFill="1" applyBorder="1" applyAlignment="1">
      <alignment horizontal="center" vertical="center" wrapText="1"/>
    </xf>
    <xf numFmtId="0" fontId="1" fillId="0" borderId="25" xfId="0" applyFont="1" applyBorder="1"/>
    <xf numFmtId="0" fontId="2" fillId="0" borderId="0" xfId="0" applyFont="1" applyAlignment="1">
      <alignment horizontal="center"/>
    </xf>
    <xf numFmtId="0" fontId="8" fillId="3" borderId="33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34" xfId="0" applyFont="1" applyBorder="1"/>
    <xf numFmtId="0" fontId="1" fillId="0" borderId="46" xfId="0" applyFont="1" applyBorder="1"/>
    <xf numFmtId="0" fontId="3" fillId="4" borderId="27" xfId="0" applyFont="1" applyFill="1" applyBorder="1" applyAlignment="1">
      <alignment horizontal="center" vertical="center"/>
    </xf>
    <xf numFmtId="0" fontId="1" fillId="0" borderId="28" xfId="0" applyFont="1" applyBorder="1"/>
    <xf numFmtId="0" fontId="4" fillId="0" borderId="7" xfId="0" applyFont="1" applyBorder="1" applyAlignment="1">
      <alignment horizontal="left" vertical="center"/>
    </xf>
    <xf numFmtId="0" fontId="1" fillId="0" borderId="8" xfId="0" applyFont="1" applyBorder="1"/>
    <xf numFmtId="0" fontId="1" fillId="0" borderId="12" xfId="0" applyFont="1" applyBorder="1"/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5" fillId="3" borderId="7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8" fillId="5" borderId="47" xfId="0" applyFont="1" applyFill="1" applyBorder="1" applyAlignment="1">
      <alignment horizontal="center" vertical="center" wrapText="1" readingOrder="1"/>
    </xf>
    <xf numFmtId="0" fontId="19" fillId="14" borderId="50" xfId="0" applyFont="1" applyFill="1" applyBorder="1" applyAlignment="1">
      <alignment horizontal="center"/>
    </xf>
    <xf numFmtId="0" fontId="19" fillId="14" borderId="51" xfId="0" applyFont="1" applyFill="1" applyBorder="1" applyAlignment="1">
      <alignment horizontal="center"/>
    </xf>
    <xf numFmtId="0" fontId="18" fillId="5" borderId="48" xfId="0" applyFont="1" applyFill="1" applyBorder="1" applyAlignment="1">
      <alignment horizontal="center" vertical="center" wrapText="1" readingOrder="1"/>
    </xf>
    <xf numFmtId="0" fontId="18" fillId="5" borderId="53" xfId="0" applyFont="1" applyFill="1" applyBorder="1" applyAlignment="1">
      <alignment horizontal="center" vertical="center" wrapText="1" readingOrder="1"/>
    </xf>
    <xf numFmtId="0" fontId="25" fillId="0" borderId="0" xfId="0" applyFont="1" applyAlignment="1">
      <alignment horizontal="left" vertical="top" wrapText="1"/>
    </xf>
    <xf numFmtId="0" fontId="22" fillId="16" borderId="51" xfId="0" applyFont="1" applyFill="1" applyBorder="1" applyAlignment="1">
      <alignment horizontal="center" vertical="center" wrapText="1" readingOrder="1"/>
    </xf>
    <xf numFmtId="0" fontId="22" fillId="16" borderId="52" xfId="0" applyFont="1" applyFill="1" applyBorder="1" applyAlignment="1">
      <alignment horizontal="center" vertical="center" wrapText="1" readingOrder="1"/>
    </xf>
    <xf numFmtId="0" fontId="25" fillId="16" borderId="52" xfId="0" applyFont="1" applyFill="1" applyBorder="1" applyAlignment="1">
      <alignment horizontal="center"/>
    </xf>
    <xf numFmtId="0" fontId="25" fillId="16" borderId="48" xfId="0" applyFont="1" applyFill="1" applyBorder="1" applyAlignment="1">
      <alignment horizontal="center"/>
    </xf>
    <xf numFmtId="0" fontId="25" fillId="16" borderId="47" xfId="0" applyFont="1" applyFill="1" applyBorder="1" applyAlignment="1">
      <alignment horizontal="center"/>
    </xf>
    <xf numFmtId="0" fontId="22" fillId="16" borderId="47" xfId="0" applyFont="1" applyFill="1" applyBorder="1" applyAlignment="1">
      <alignment horizontal="center" vertical="center" wrapText="1" readingOrder="1"/>
    </xf>
    <xf numFmtId="0" fontId="25" fillId="0" borderId="0" xfId="0" applyFont="1" applyAlignment="1">
      <alignment horizontal="center"/>
    </xf>
    <xf numFmtId="0" fontId="20" fillId="5" borderId="52" xfId="0" applyFont="1" applyFill="1" applyBorder="1" applyAlignment="1">
      <alignment horizontal="center" vertical="center" wrapText="1" readingOrder="1"/>
    </xf>
    <xf numFmtId="0" fontId="20" fillId="5" borderId="47" xfId="0" applyFont="1" applyFill="1" applyBorder="1" applyAlignment="1">
      <alignment horizontal="center" vertical="center" wrapText="1"/>
    </xf>
    <xf numFmtId="0" fontId="20" fillId="5" borderId="48" xfId="0" applyFont="1" applyFill="1" applyBorder="1" applyAlignment="1">
      <alignment horizontal="center" vertical="center" wrapText="1" readingOrder="1"/>
    </xf>
    <xf numFmtId="0" fontId="20" fillId="5" borderId="53" xfId="0" applyFont="1" applyFill="1" applyBorder="1" applyAlignment="1">
      <alignment horizontal="center" vertical="center" wrapText="1" readingOrder="1"/>
    </xf>
    <xf numFmtId="0" fontId="20" fillId="5" borderId="49" xfId="0" applyFont="1" applyFill="1" applyBorder="1" applyAlignment="1">
      <alignment horizontal="center" vertical="center" wrapText="1" readingOrder="1"/>
    </xf>
    <xf numFmtId="0" fontId="20" fillId="5" borderId="48" xfId="0" applyFont="1" applyFill="1" applyBorder="1" applyAlignment="1">
      <alignment horizontal="center" vertical="center" wrapText="1"/>
    </xf>
    <xf numFmtId="0" fontId="20" fillId="5" borderId="49" xfId="0" applyFont="1" applyFill="1" applyBorder="1" applyAlignment="1">
      <alignment horizontal="center" vertical="center" wrapText="1"/>
    </xf>
    <xf numFmtId="0" fontId="20" fillId="5" borderId="47" xfId="0" applyFont="1" applyFill="1" applyBorder="1" applyAlignment="1">
      <alignment horizontal="center" vertical="center" wrapText="1" readingOrder="1"/>
    </xf>
    <xf numFmtId="0" fontId="20" fillId="5" borderId="48" xfId="0" applyFont="1" applyFill="1" applyBorder="1" applyAlignment="1">
      <alignment horizontal="center" vertical="center" readingOrder="1"/>
    </xf>
    <xf numFmtId="0" fontId="20" fillId="5" borderId="49" xfId="0" applyFont="1" applyFill="1" applyBorder="1" applyAlignment="1">
      <alignment horizontal="center" vertical="center" readingOrder="1"/>
    </xf>
    <xf numFmtId="0" fontId="21" fillId="14" borderId="51" xfId="0" applyFont="1" applyFill="1" applyBorder="1" applyAlignment="1">
      <alignment horizontal="center"/>
    </xf>
    <xf numFmtId="0" fontId="21" fillId="14" borderId="50" xfId="0" applyFont="1" applyFill="1" applyBorder="1" applyAlignment="1">
      <alignment horizontal="center"/>
    </xf>
    <xf numFmtId="0" fontId="22" fillId="16" borderId="65" xfId="0" applyFont="1" applyFill="1" applyBorder="1" applyAlignment="1">
      <alignment horizontal="left" vertical="center" wrapText="1" readingOrder="1"/>
    </xf>
    <xf numFmtId="0" fontId="22" fillId="16" borderId="46" xfId="0" applyFont="1" applyFill="1" applyBorder="1" applyAlignment="1">
      <alignment horizontal="left" vertical="center" wrapText="1" readingOrder="1"/>
    </xf>
    <xf numFmtId="0" fontId="22" fillId="16" borderId="58" xfId="0" applyFont="1" applyFill="1" applyBorder="1" applyAlignment="1">
      <alignment horizontal="left" vertical="center" wrapText="1" readingOrder="1"/>
    </xf>
    <xf numFmtId="0" fontId="22" fillId="6" borderId="21" xfId="0" applyFont="1" applyFill="1" applyBorder="1" applyAlignment="1">
      <alignment horizontal="left" vertical="center" wrapText="1" readingOrder="1"/>
    </xf>
    <xf numFmtId="0" fontId="22" fillId="6" borderId="46" xfId="0" applyFont="1" applyFill="1" applyBorder="1" applyAlignment="1">
      <alignment horizontal="left" vertical="center" wrapText="1" readingOrder="1"/>
    </xf>
    <xf numFmtId="0" fontId="22" fillId="6" borderId="58" xfId="0" applyFont="1" applyFill="1" applyBorder="1" applyAlignment="1">
      <alignment horizontal="left" vertical="center" wrapText="1" readingOrder="1"/>
    </xf>
    <xf numFmtId="0" fontId="22" fillId="26" borderId="50" xfId="0" applyFont="1" applyFill="1" applyBorder="1" applyAlignment="1">
      <alignment horizontal="center" vertical="center" wrapText="1" readingOrder="1"/>
    </xf>
    <xf numFmtId="0" fontId="22" fillId="26" borderId="51" xfId="0" applyFont="1" applyFill="1" applyBorder="1" applyAlignment="1">
      <alignment horizontal="center" vertical="center" wrapText="1" readingOrder="1"/>
    </xf>
    <xf numFmtId="0" fontId="22" fillId="16" borderId="59" xfId="0" applyFont="1" applyFill="1" applyBorder="1" applyAlignment="1">
      <alignment horizontal="center" vertical="center" wrapText="1" readingOrder="1"/>
    </xf>
    <xf numFmtId="0" fontId="22" fillId="16" borderId="60" xfId="0" applyFont="1" applyFill="1" applyBorder="1" applyAlignment="1">
      <alignment horizontal="center" vertical="center" wrapText="1" readingOrder="1"/>
    </xf>
    <xf numFmtId="0" fontId="22" fillId="16" borderId="46" xfId="0" applyFont="1" applyFill="1" applyBorder="1" applyAlignment="1">
      <alignment horizontal="center" vertical="center" wrapText="1" readingOrder="1"/>
    </xf>
    <xf numFmtId="0" fontId="22" fillId="6" borderId="63" xfId="0" applyFont="1" applyFill="1" applyBorder="1" applyAlignment="1">
      <alignment horizontal="left" vertical="center" wrapText="1" readingOrder="1"/>
    </xf>
    <xf numFmtId="0" fontId="22" fillId="6" borderId="62" xfId="0" applyFont="1" applyFill="1" applyBorder="1" applyAlignment="1">
      <alignment horizontal="left" vertical="center" wrapText="1" readingOrder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C7A56"/>
      <color rgb="FFFA8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Planificado VS Real</a:t>
            </a:r>
          </a:p>
        </c:rich>
      </c:tx>
      <c:layout>
        <c:manualLayout>
          <c:xMode val="edge"/>
          <c:yMode val="edge"/>
          <c:x val="0.34269444444444447"/>
          <c:y val="1.82648401826484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'planificado vs Real'!$E$2</c:f>
              <c:strCache>
                <c:ptCount val="1"/>
                <c:pt idx="0">
                  <c:v>subtotal planificado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'planificado vs Real'!$B$3:$B$32</c:f>
              <c:strCache>
                <c:ptCount val="30"/>
                <c:pt idx="2">
                  <c:v>T001</c:v>
                </c:pt>
                <c:pt idx="3">
                  <c:v>T002</c:v>
                </c:pt>
                <c:pt idx="7">
                  <c:v>T003</c:v>
                </c:pt>
                <c:pt idx="8">
                  <c:v>T004</c:v>
                </c:pt>
                <c:pt idx="9">
                  <c:v>T005</c:v>
                </c:pt>
                <c:pt idx="11">
                  <c:v>T006</c:v>
                </c:pt>
                <c:pt idx="12">
                  <c:v>T007</c:v>
                </c:pt>
                <c:pt idx="13">
                  <c:v>T008</c:v>
                </c:pt>
                <c:pt idx="16">
                  <c:v>T009</c:v>
                </c:pt>
                <c:pt idx="17">
                  <c:v>T010</c:v>
                </c:pt>
                <c:pt idx="18">
                  <c:v>T011</c:v>
                </c:pt>
                <c:pt idx="20">
                  <c:v>T012</c:v>
                </c:pt>
                <c:pt idx="21">
                  <c:v>T013</c:v>
                </c:pt>
                <c:pt idx="22">
                  <c:v>T014</c:v>
                </c:pt>
                <c:pt idx="24">
                  <c:v>T015</c:v>
                </c:pt>
                <c:pt idx="25">
                  <c:v>T016</c:v>
                </c:pt>
                <c:pt idx="26">
                  <c:v>T017</c:v>
                </c:pt>
                <c:pt idx="29">
                  <c:v>T018</c:v>
                </c:pt>
              </c:strCache>
            </c:strRef>
          </c:cat>
          <c:val>
            <c:numRef>
              <c:f>'planificado vs Real'!$E$3:$E$32</c:f>
              <c:numCache>
                <c:formatCode>General</c:formatCode>
                <c:ptCount val="30"/>
                <c:pt idx="2">
                  <c:v>300000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42-4E4C-908F-6E414A1933D4}"/>
            </c:ext>
          </c:extLst>
        </c:ser>
        <c:ser>
          <c:idx val="1"/>
          <c:order val="1"/>
          <c:tx>
            <c:strRef>
              <c:f>'planificado vs Real'!$G$2</c:f>
              <c:strCache>
                <c:ptCount val="1"/>
                <c:pt idx="0">
                  <c:v>total real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'planificado vs Real'!$B$3:$B$32</c:f>
              <c:strCache>
                <c:ptCount val="30"/>
                <c:pt idx="2">
                  <c:v>T001</c:v>
                </c:pt>
                <c:pt idx="3">
                  <c:v>T002</c:v>
                </c:pt>
                <c:pt idx="7">
                  <c:v>T003</c:v>
                </c:pt>
                <c:pt idx="8">
                  <c:v>T004</c:v>
                </c:pt>
                <c:pt idx="9">
                  <c:v>T005</c:v>
                </c:pt>
                <c:pt idx="11">
                  <c:v>T006</c:v>
                </c:pt>
                <c:pt idx="12">
                  <c:v>T007</c:v>
                </c:pt>
                <c:pt idx="13">
                  <c:v>T008</c:v>
                </c:pt>
                <c:pt idx="16">
                  <c:v>T009</c:v>
                </c:pt>
                <c:pt idx="17">
                  <c:v>T010</c:v>
                </c:pt>
                <c:pt idx="18">
                  <c:v>T011</c:v>
                </c:pt>
                <c:pt idx="20">
                  <c:v>T012</c:v>
                </c:pt>
                <c:pt idx="21">
                  <c:v>T013</c:v>
                </c:pt>
                <c:pt idx="22">
                  <c:v>T014</c:v>
                </c:pt>
                <c:pt idx="24">
                  <c:v>T015</c:v>
                </c:pt>
                <c:pt idx="25">
                  <c:v>T016</c:v>
                </c:pt>
                <c:pt idx="26">
                  <c:v>T017</c:v>
                </c:pt>
                <c:pt idx="29">
                  <c:v>T018</c:v>
                </c:pt>
              </c:strCache>
            </c:strRef>
          </c:cat>
          <c:val>
            <c:numRef>
              <c:f>'planificado vs Real'!$G$3:$G$32</c:f>
              <c:numCache>
                <c:formatCode>General</c:formatCode>
                <c:ptCount val="30"/>
                <c:pt idx="2">
                  <c:v>300000</c:v>
                </c:pt>
                <c:pt idx="3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42-4E4C-908F-6E414A193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766432"/>
        <c:axId val="666766912"/>
      </c:lineChart>
      <c:catAx>
        <c:axId val="66676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6766912"/>
        <c:crosses val="autoZero"/>
        <c:auto val="1"/>
        <c:lblAlgn val="ctr"/>
        <c:lblOffset val="100"/>
        <c:noMultiLvlLbl val="0"/>
      </c:catAx>
      <c:valAx>
        <c:axId val="66676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676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252412</xdr:colOff>
      <xdr:row>9</xdr:row>
      <xdr:rowOff>76200</xdr:rowOff>
    </xdr:from>
    <xdr:to>
      <xdr:col>12</xdr:col>
      <xdr:colOff>633412</xdr:colOff>
      <xdr:row>32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A67F6E5-C965-E3D1-E1D0-BE4AFDFF7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52BC92-E461-4ED9-AA38-862D39714AE5}" name="Tabla1" displayName="Tabla1" ref="B2:G36" totalsRowShown="0">
  <tableColumns count="6">
    <tableColumn id="1" xr3:uid="{FCECF656-DB3D-4238-96E8-9355E0B68987}" name="Codigo T"/>
    <tableColumn id="2" xr3:uid="{BFA727EA-09D1-48B0-9025-59F50E11540D}" name="DETALLE"/>
    <tableColumn id="3" xr3:uid="{9EE1B636-7C13-44D2-9570-DCFD3AD6A00C}" name="Duración dias"/>
    <tableColumn id="10" xr3:uid="{7B6A22BE-FD74-4EBD-8C79-C2EC65D3E76C}" name="subtotal planificado"/>
    <tableColumn id="11" xr3:uid="{F4227927-E04A-464E-A861-8D3D16E51F45}" name="Total planificado"/>
    <tableColumn id="12" xr3:uid="{81706579-FF31-4FBA-8F0C-4B68C3F7D8E8}" name="total r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/>
  </sheetViews>
  <sheetFormatPr defaultColWidth="12.625" defaultRowHeight="15" customHeight="1" x14ac:dyDescent="0.15"/>
  <cols>
    <col min="1" max="1" width="6.86328125" customWidth="1"/>
    <col min="2" max="2" width="13.23828125" customWidth="1"/>
    <col min="3" max="3" width="12.9921875" customWidth="1"/>
    <col min="4" max="4" width="13.1171875" customWidth="1"/>
    <col min="5" max="5" width="8.703125" customWidth="1"/>
    <col min="6" max="6" width="11.3984375" customWidth="1"/>
    <col min="7" max="7" width="28.31640625" customWidth="1"/>
    <col min="8" max="8" width="38.859375" customWidth="1"/>
    <col min="9" max="10" width="19.61328125" customWidth="1"/>
    <col min="11" max="11" width="15.56640625" customWidth="1"/>
    <col min="12" max="12" width="13.1171875" customWidth="1"/>
    <col min="13" max="13" width="6.86328125" customWidth="1"/>
    <col min="14" max="14" width="9.31640625" customWidth="1"/>
    <col min="15" max="15" width="9.0703125" customWidth="1"/>
    <col min="16" max="26" width="10.05078125" customWidth="1"/>
  </cols>
  <sheetData>
    <row r="1" spans="1:26" ht="32.25" customHeight="1" x14ac:dyDescent="0.1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6" ht="14.25" customHeight="1" x14ac:dyDescent="0.15">
      <c r="B2" s="179" t="s">
        <v>0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98"/>
    </row>
    <row r="3" spans="1:26" ht="14.25" customHeight="1" x14ac:dyDescent="0.15">
      <c r="B3" s="1" t="s">
        <v>1</v>
      </c>
      <c r="C3" s="199" t="s">
        <v>2</v>
      </c>
      <c r="D3" s="200"/>
      <c r="E3" s="201"/>
      <c r="F3" s="2" t="s">
        <v>3</v>
      </c>
      <c r="G3" s="2" t="s">
        <v>4</v>
      </c>
      <c r="H3" s="2" t="s">
        <v>5</v>
      </c>
      <c r="I3" s="202" t="s">
        <v>6</v>
      </c>
      <c r="J3" s="200"/>
      <c r="K3" s="200"/>
      <c r="L3" s="200"/>
      <c r="M3" s="200"/>
      <c r="N3" s="200"/>
      <c r="O3" s="203"/>
    </row>
    <row r="4" spans="1:26" ht="14.25" customHeight="1" x14ac:dyDescent="0.15">
      <c r="B4" s="7" t="s">
        <v>7</v>
      </c>
      <c r="C4" s="204" t="s">
        <v>8</v>
      </c>
      <c r="D4" s="200"/>
      <c r="E4" s="201"/>
      <c r="F4" s="8" t="s">
        <v>9</v>
      </c>
      <c r="G4" s="8" t="s">
        <v>9</v>
      </c>
      <c r="H4" s="3"/>
      <c r="I4" s="204" t="s">
        <v>10</v>
      </c>
      <c r="J4" s="200"/>
      <c r="K4" s="200"/>
      <c r="L4" s="200"/>
      <c r="M4" s="200"/>
      <c r="N4" s="200"/>
      <c r="O4" s="203"/>
    </row>
    <row r="5" spans="1:26" ht="14.25" customHeight="1" x14ac:dyDescent="0.15">
      <c r="B5" s="193" t="s">
        <v>11</v>
      </c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5"/>
    </row>
    <row r="6" spans="1:26" ht="14.25" customHeight="1" x14ac:dyDescent="0.15">
      <c r="B6" s="164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76"/>
    </row>
    <row r="7" spans="1:26" ht="14.25" customHeight="1" x14ac:dyDescent="0.15">
      <c r="B7" s="179" t="s">
        <v>12</v>
      </c>
      <c r="C7" s="180"/>
      <c r="D7" s="180"/>
      <c r="E7" s="180"/>
      <c r="F7" s="180"/>
      <c r="G7" s="180"/>
      <c r="H7" s="180"/>
      <c r="I7" s="181"/>
      <c r="J7" s="197" t="s">
        <v>13</v>
      </c>
      <c r="K7" s="180"/>
      <c r="L7" s="180"/>
      <c r="M7" s="180"/>
      <c r="N7" s="180"/>
      <c r="O7" s="198"/>
    </row>
    <row r="8" spans="1:26" ht="14.25" customHeight="1" x14ac:dyDescent="0.15">
      <c r="B8" s="182"/>
      <c r="C8" s="183"/>
      <c r="D8" s="183"/>
      <c r="E8" s="183"/>
      <c r="F8" s="183"/>
      <c r="G8" s="183"/>
      <c r="H8" s="183"/>
      <c r="I8" s="184"/>
      <c r="J8" s="185"/>
      <c r="K8" s="183"/>
      <c r="L8" s="183"/>
      <c r="M8" s="183"/>
      <c r="N8" s="183"/>
      <c r="O8" s="186"/>
    </row>
    <row r="9" spans="1:26" ht="14.25" customHeight="1" x14ac:dyDescent="0.15">
      <c r="B9" s="51"/>
      <c r="C9" s="51"/>
      <c r="D9" s="51"/>
      <c r="E9" s="51"/>
      <c r="F9" s="51"/>
      <c r="G9" s="51"/>
      <c r="H9" s="51"/>
      <c r="I9" s="51"/>
      <c r="J9" s="52"/>
      <c r="K9" s="52"/>
      <c r="L9" s="52"/>
      <c r="M9" s="52"/>
      <c r="N9" s="52"/>
      <c r="O9" s="52"/>
    </row>
    <row r="10" spans="1:26" ht="42" customHeight="1" x14ac:dyDescent="0.3">
      <c r="A10" s="9"/>
      <c r="B10" s="187" t="s">
        <v>14</v>
      </c>
      <c r="C10" s="188"/>
      <c r="D10" s="189"/>
      <c r="E10" s="10" t="s">
        <v>15</v>
      </c>
      <c r="F10" s="10" t="s">
        <v>16</v>
      </c>
      <c r="G10" s="10" t="s">
        <v>17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190" t="s">
        <v>23</v>
      </c>
      <c r="N10" s="188"/>
      <c r="O10" s="191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7.5" customHeight="1" x14ac:dyDescent="0.2">
      <c r="B11" s="192"/>
      <c r="C11" s="165"/>
      <c r="D11" s="165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26" ht="14.25" customHeight="1" x14ac:dyDescent="0.2">
      <c r="B12" s="161"/>
      <c r="C12" s="162"/>
      <c r="D12" s="163"/>
      <c r="E12" s="170"/>
      <c r="F12" s="170"/>
      <c r="G12" s="12"/>
      <c r="H12" s="170"/>
      <c r="I12" s="170"/>
      <c r="J12" s="170"/>
      <c r="K12" s="170"/>
      <c r="L12" s="170"/>
      <c r="M12" s="173"/>
      <c r="N12" s="162"/>
      <c r="O12" s="174"/>
    </row>
    <row r="13" spans="1:26" ht="14.25" customHeight="1" x14ac:dyDescent="0.2">
      <c r="B13" s="164"/>
      <c r="C13" s="165"/>
      <c r="D13" s="166"/>
      <c r="E13" s="171"/>
      <c r="F13" s="171"/>
      <c r="G13" s="13"/>
      <c r="H13" s="171"/>
      <c r="I13" s="171"/>
      <c r="J13" s="171"/>
      <c r="K13" s="171"/>
      <c r="L13" s="171"/>
      <c r="M13" s="175"/>
      <c r="N13" s="165"/>
      <c r="O13" s="176"/>
    </row>
    <row r="14" spans="1:26" ht="14.25" customHeight="1" x14ac:dyDescent="0.2">
      <c r="B14" s="164"/>
      <c r="C14" s="165"/>
      <c r="D14" s="166"/>
      <c r="E14" s="171"/>
      <c r="F14" s="171"/>
      <c r="G14" s="13"/>
      <c r="H14" s="171"/>
      <c r="I14" s="171"/>
      <c r="J14" s="171"/>
      <c r="K14" s="171"/>
      <c r="L14" s="171"/>
      <c r="M14" s="175"/>
      <c r="N14" s="165"/>
      <c r="O14" s="176"/>
    </row>
    <row r="15" spans="1:26" ht="14.25" customHeight="1" x14ac:dyDescent="0.15">
      <c r="B15" s="164"/>
      <c r="C15" s="165"/>
      <c r="D15" s="166"/>
      <c r="E15" s="171"/>
      <c r="F15" s="171"/>
      <c r="G15" s="14"/>
      <c r="H15" s="171"/>
      <c r="I15" s="171"/>
      <c r="J15" s="171"/>
      <c r="K15" s="171"/>
      <c r="L15" s="171"/>
      <c r="M15" s="175"/>
      <c r="N15" s="165"/>
      <c r="O15" s="176"/>
    </row>
    <row r="16" spans="1:26" ht="14.25" customHeight="1" x14ac:dyDescent="0.2">
      <c r="B16" s="167"/>
      <c r="C16" s="168"/>
      <c r="D16" s="169"/>
      <c r="E16" s="172"/>
      <c r="F16" s="172"/>
      <c r="G16" s="15"/>
      <c r="H16" s="172"/>
      <c r="I16" s="172"/>
      <c r="J16" s="172"/>
      <c r="K16" s="172"/>
      <c r="L16" s="172"/>
      <c r="M16" s="177"/>
      <c r="N16" s="168"/>
      <c r="O16" s="178"/>
    </row>
    <row r="17" spans="2:15" ht="7.5" customHeight="1" x14ac:dyDescent="0.15"/>
    <row r="18" spans="2:15" ht="14.25" customHeight="1" x14ac:dyDescent="0.2">
      <c r="B18" s="161"/>
      <c r="C18" s="162"/>
      <c r="D18" s="163"/>
      <c r="E18" s="170"/>
      <c r="F18" s="170"/>
      <c r="G18" s="12"/>
      <c r="H18" s="170"/>
      <c r="I18" s="170"/>
      <c r="J18" s="170"/>
      <c r="K18" s="170"/>
      <c r="L18" s="170"/>
      <c r="M18" s="173"/>
      <c r="N18" s="162"/>
      <c r="O18" s="174"/>
    </row>
    <row r="19" spans="2:15" ht="14.25" customHeight="1" x14ac:dyDescent="0.2">
      <c r="B19" s="164"/>
      <c r="C19" s="165"/>
      <c r="D19" s="166"/>
      <c r="E19" s="171"/>
      <c r="F19" s="171"/>
      <c r="G19" s="13"/>
      <c r="H19" s="171"/>
      <c r="I19" s="171"/>
      <c r="J19" s="171"/>
      <c r="K19" s="171"/>
      <c r="L19" s="171"/>
      <c r="M19" s="175"/>
      <c r="N19" s="165"/>
      <c r="O19" s="176"/>
    </row>
    <row r="20" spans="2:15" ht="14.25" customHeight="1" x14ac:dyDescent="0.2">
      <c r="B20" s="164"/>
      <c r="C20" s="165"/>
      <c r="D20" s="166"/>
      <c r="E20" s="171"/>
      <c r="F20" s="171"/>
      <c r="G20" s="13"/>
      <c r="H20" s="171"/>
      <c r="I20" s="171"/>
      <c r="J20" s="171"/>
      <c r="K20" s="171"/>
      <c r="L20" s="171"/>
      <c r="M20" s="175"/>
      <c r="N20" s="165"/>
      <c r="O20" s="176"/>
    </row>
    <row r="21" spans="2:15" ht="14.25" customHeight="1" x14ac:dyDescent="0.15">
      <c r="B21" s="164"/>
      <c r="C21" s="165"/>
      <c r="D21" s="166"/>
      <c r="E21" s="171"/>
      <c r="F21" s="171"/>
      <c r="G21" s="14"/>
      <c r="H21" s="171"/>
      <c r="I21" s="171"/>
      <c r="J21" s="171"/>
      <c r="K21" s="171"/>
      <c r="L21" s="171"/>
      <c r="M21" s="175"/>
      <c r="N21" s="165"/>
      <c r="O21" s="176"/>
    </row>
    <row r="22" spans="2:15" ht="14.25" customHeight="1" x14ac:dyDescent="0.2">
      <c r="B22" s="167"/>
      <c r="C22" s="168"/>
      <c r="D22" s="169"/>
      <c r="E22" s="172"/>
      <c r="F22" s="172"/>
      <c r="G22" s="15"/>
      <c r="H22" s="172"/>
      <c r="I22" s="172"/>
      <c r="J22" s="172"/>
      <c r="K22" s="172"/>
      <c r="L22" s="172"/>
      <c r="M22" s="177"/>
      <c r="N22" s="168"/>
      <c r="O22" s="178"/>
    </row>
    <row r="23" spans="2:15" ht="3.75" customHeight="1" x14ac:dyDescent="0.15"/>
    <row r="24" spans="2:15" ht="14.25" customHeight="1" x14ac:dyDescent="0.2">
      <c r="B24" s="161"/>
      <c r="C24" s="162"/>
      <c r="D24" s="163"/>
      <c r="E24" s="170"/>
      <c r="F24" s="170"/>
      <c r="G24" s="12"/>
      <c r="H24" s="170"/>
      <c r="I24" s="170"/>
      <c r="J24" s="170"/>
      <c r="K24" s="170"/>
      <c r="L24" s="170"/>
      <c r="M24" s="173"/>
      <c r="N24" s="162"/>
      <c r="O24" s="174"/>
    </row>
    <row r="25" spans="2:15" ht="14.25" customHeight="1" x14ac:dyDescent="0.2">
      <c r="B25" s="164"/>
      <c r="C25" s="165"/>
      <c r="D25" s="166"/>
      <c r="E25" s="171"/>
      <c r="F25" s="171"/>
      <c r="G25" s="13"/>
      <c r="H25" s="171"/>
      <c r="I25" s="171"/>
      <c r="J25" s="171"/>
      <c r="K25" s="171"/>
      <c r="L25" s="171"/>
      <c r="M25" s="175"/>
      <c r="N25" s="165"/>
      <c r="O25" s="176"/>
    </row>
    <row r="26" spans="2:15" ht="14.25" customHeight="1" x14ac:dyDescent="0.2">
      <c r="B26" s="164"/>
      <c r="C26" s="165"/>
      <c r="D26" s="166"/>
      <c r="E26" s="171"/>
      <c r="F26" s="171"/>
      <c r="G26" s="13"/>
      <c r="H26" s="171"/>
      <c r="I26" s="171"/>
      <c r="J26" s="171"/>
      <c r="K26" s="171"/>
      <c r="L26" s="171"/>
      <c r="M26" s="175"/>
      <c r="N26" s="165"/>
      <c r="O26" s="176"/>
    </row>
    <row r="27" spans="2:15" ht="14.25" customHeight="1" x14ac:dyDescent="0.15">
      <c r="B27" s="164"/>
      <c r="C27" s="165"/>
      <c r="D27" s="166"/>
      <c r="E27" s="171"/>
      <c r="F27" s="171"/>
      <c r="G27" s="14"/>
      <c r="H27" s="171"/>
      <c r="I27" s="171"/>
      <c r="J27" s="171"/>
      <c r="K27" s="171"/>
      <c r="L27" s="171"/>
      <c r="M27" s="175"/>
      <c r="N27" s="165"/>
      <c r="O27" s="176"/>
    </row>
    <row r="28" spans="2:15" ht="14.25" customHeight="1" x14ac:dyDescent="0.2">
      <c r="B28" s="167"/>
      <c r="C28" s="168"/>
      <c r="D28" s="169"/>
      <c r="E28" s="172"/>
      <c r="F28" s="172"/>
      <c r="G28" s="15"/>
      <c r="H28" s="172"/>
      <c r="I28" s="172"/>
      <c r="J28" s="172"/>
      <c r="K28" s="172"/>
      <c r="L28" s="172"/>
      <c r="M28" s="177"/>
      <c r="N28" s="168"/>
      <c r="O28" s="178"/>
    </row>
    <row r="29" spans="2:15" ht="4.5" customHeight="1" x14ac:dyDescent="0.15"/>
    <row r="30" spans="2:15" ht="14.25" customHeight="1" x14ac:dyDescent="0.2">
      <c r="B30" s="161"/>
      <c r="C30" s="162"/>
      <c r="D30" s="163"/>
      <c r="E30" s="170"/>
      <c r="F30" s="170"/>
      <c r="G30" s="12"/>
      <c r="H30" s="170"/>
      <c r="I30" s="170"/>
      <c r="J30" s="170"/>
      <c r="K30" s="170"/>
      <c r="L30" s="170"/>
      <c r="M30" s="173"/>
      <c r="N30" s="162"/>
      <c r="O30" s="174"/>
    </row>
    <row r="31" spans="2:15" ht="14.25" customHeight="1" x14ac:dyDescent="0.2">
      <c r="B31" s="164"/>
      <c r="C31" s="165"/>
      <c r="D31" s="166"/>
      <c r="E31" s="171"/>
      <c r="F31" s="171"/>
      <c r="G31" s="13"/>
      <c r="H31" s="171"/>
      <c r="I31" s="171"/>
      <c r="J31" s="171"/>
      <c r="K31" s="171"/>
      <c r="L31" s="171"/>
      <c r="M31" s="175"/>
      <c r="N31" s="165"/>
      <c r="O31" s="176"/>
    </row>
    <row r="32" spans="2:15" ht="14.25" customHeight="1" x14ac:dyDescent="0.2">
      <c r="B32" s="164"/>
      <c r="C32" s="165"/>
      <c r="D32" s="166"/>
      <c r="E32" s="171"/>
      <c r="F32" s="171"/>
      <c r="G32" s="13"/>
      <c r="H32" s="171"/>
      <c r="I32" s="171"/>
      <c r="J32" s="171"/>
      <c r="K32" s="171"/>
      <c r="L32" s="171"/>
      <c r="M32" s="175"/>
      <c r="N32" s="165"/>
      <c r="O32" s="176"/>
    </row>
    <row r="33" spans="2:15" ht="14.25" customHeight="1" x14ac:dyDescent="0.15">
      <c r="B33" s="164"/>
      <c r="C33" s="165"/>
      <c r="D33" s="166"/>
      <c r="E33" s="171"/>
      <c r="F33" s="171"/>
      <c r="G33" s="14"/>
      <c r="H33" s="171"/>
      <c r="I33" s="171"/>
      <c r="J33" s="171"/>
      <c r="K33" s="171"/>
      <c r="L33" s="171"/>
      <c r="M33" s="175"/>
      <c r="N33" s="165"/>
      <c r="O33" s="176"/>
    </row>
    <row r="34" spans="2:15" ht="14.25" customHeight="1" x14ac:dyDescent="0.2">
      <c r="B34" s="167"/>
      <c r="C34" s="168"/>
      <c r="D34" s="169"/>
      <c r="E34" s="172"/>
      <c r="F34" s="172"/>
      <c r="G34" s="15"/>
      <c r="H34" s="172"/>
      <c r="I34" s="172"/>
      <c r="J34" s="172"/>
      <c r="K34" s="172"/>
      <c r="L34" s="172"/>
      <c r="M34" s="177"/>
      <c r="N34" s="168"/>
      <c r="O34" s="178"/>
    </row>
    <row r="35" spans="2:15" ht="3.75" customHeight="1" x14ac:dyDescent="0.15"/>
    <row r="36" spans="2:15" ht="14.25" customHeight="1" x14ac:dyDescent="0.2">
      <c r="B36" s="161"/>
      <c r="C36" s="162"/>
      <c r="D36" s="163"/>
      <c r="E36" s="170"/>
      <c r="F36" s="170"/>
      <c r="G36" s="12"/>
      <c r="H36" s="170"/>
      <c r="I36" s="170"/>
      <c r="J36" s="170"/>
      <c r="K36" s="170"/>
      <c r="L36" s="170"/>
      <c r="M36" s="173"/>
      <c r="N36" s="162"/>
      <c r="O36" s="174"/>
    </row>
    <row r="37" spans="2:15" ht="14.25" customHeight="1" x14ac:dyDescent="0.2">
      <c r="B37" s="164"/>
      <c r="C37" s="165"/>
      <c r="D37" s="166"/>
      <c r="E37" s="171"/>
      <c r="F37" s="171"/>
      <c r="G37" s="13"/>
      <c r="H37" s="171"/>
      <c r="I37" s="171"/>
      <c r="J37" s="171"/>
      <c r="K37" s="171"/>
      <c r="L37" s="171"/>
      <c r="M37" s="175"/>
      <c r="N37" s="165"/>
      <c r="O37" s="176"/>
    </row>
    <row r="38" spans="2:15" ht="14.25" customHeight="1" x14ac:dyDescent="0.2">
      <c r="B38" s="164"/>
      <c r="C38" s="165"/>
      <c r="D38" s="166"/>
      <c r="E38" s="171"/>
      <c r="F38" s="171"/>
      <c r="G38" s="13"/>
      <c r="H38" s="171"/>
      <c r="I38" s="171"/>
      <c r="J38" s="171"/>
      <c r="K38" s="171"/>
      <c r="L38" s="171"/>
      <c r="M38" s="175"/>
      <c r="N38" s="165"/>
      <c r="O38" s="176"/>
    </row>
    <row r="39" spans="2:15" ht="14.25" customHeight="1" x14ac:dyDescent="0.15">
      <c r="B39" s="164"/>
      <c r="C39" s="165"/>
      <c r="D39" s="166"/>
      <c r="E39" s="171"/>
      <c r="F39" s="171"/>
      <c r="G39" s="14"/>
      <c r="H39" s="171"/>
      <c r="I39" s="171"/>
      <c r="J39" s="171"/>
      <c r="K39" s="171"/>
      <c r="L39" s="171"/>
      <c r="M39" s="175"/>
      <c r="N39" s="165"/>
      <c r="O39" s="176"/>
    </row>
    <row r="40" spans="2:15" ht="14.25" customHeight="1" x14ac:dyDescent="0.2">
      <c r="B40" s="167"/>
      <c r="C40" s="168"/>
      <c r="D40" s="169"/>
      <c r="E40" s="172"/>
      <c r="F40" s="172"/>
      <c r="G40" s="15"/>
      <c r="H40" s="172"/>
      <c r="I40" s="172"/>
      <c r="J40" s="172"/>
      <c r="K40" s="172"/>
      <c r="L40" s="172"/>
      <c r="M40" s="177"/>
      <c r="N40" s="168"/>
      <c r="O40" s="178"/>
    </row>
    <row r="41" spans="2:15" ht="6" customHeight="1" x14ac:dyDescent="0.15"/>
    <row r="42" spans="2:15" ht="14.25" customHeight="1" x14ac:dyDescent="0.2">
      <c r="B42" s="161"/>
      <c r="C42" s="162"/>
      <c r="D42" s="163"/>
      <c r="E42" s="170"/>
      <c r="F42" s="170"/>
      <c r="G42" s="12"/>
      <c r="H42" s="170"/>
      <c r="I42" s="170"/>
      <c r="J42" s="170"/>
      <c r="K42" s="170"/>
      <c r="L42" s="170"/>
      <c r="M42" s="173"/>
      <c r="N42" s="162"/>
      <c r="O42" s="174"/>
    </row>
    <row r="43" spans="2:15" ht="14.25" customHeight="1" x14ac:dyDescent="0.2">
      <c r="B43" s="164"/>
      <c r="C43" s="165"/>
      <c r="D43" s="166"/>
      <c r="E43" s="171"/>
      <c r="F43" s="171"/>
      <c r="G43" s="13"/>
      <c r="H43" s="171"/>
      <c r="I43" s="171"/>
      <c r="J43" s="171"/>
      <c r="K43" s="171"/>
      <c r="L43" s="171"/>
      <c r="M43" s="175"/>
      <c r="N43" s="165"/>
      <c r="O43" s="176"/>
    </row>
    <row r="44" spans="2:15" ht="14.25" customHeight="1" x14ac:dyDescent="0.2">
      <c r="B44" s="164"/>
      <c r="C44" s="165"/>
      <c r="D44" s="166"/>
      <c r="E44" s="171"/>
      <c r="F44" s="171"/>
      <c r="G44" s="13"/>
      <c r="H44" s="171"/>
      <c r="I44" s="171"/>
      <c r="J44" s="171"/>
      <c r="K44" s="171"/>
      <c r="L44" s="171"/>
      <c r="M44" s="175"/>
      <c r="N44" s="165"/>
      <c r="O44" s="176"/>
    </row>
    <row r="45" spans="2:15" ht="14.25" customHeight="1" x14ac:dyDescent="0.15">
      <c r="B45" s="164"/>
      <c r="C45" s="165"/>
      <c r="D45" s="166"/>
      <c r="E45" s="171"/>
      <c r="F45" s="171"/>
      <c r="G45" s="14"/>
      <c r="H45" s="171"/>
      <c r="I45" s="171"/>
      <c r="J45" s="171"/>
      <c r="K45" s="171"/>
      <c r="L45" s="171"/>
      <c r="M45" s="175"/>
      <c r="N45" s="165"/>
      <c r="O45" s="176"/>
    </row>
    <row r="46" spans="2:15" ht="14.25" customHeight="1" x14ac:dyDescent="0.2">
      <c r="B46" s="167"/>
      <c r="C46" s="168"/>
      <c r="D46" s="169"/>
      <c r="E46" s="172"/>
      <c r="F46" s="172"/>
      <c r="G46" s="15"/>
      <c r="H46" s="172"/>
      <c r="I46" s="172"/>
      <c r="J46" s="172"/>
      <c r="K46" s="172"/>
      <c r="L46" s="172"/>
      <c r="M46" s="177"/>
      <c r="N46" s="168"/>
      <c r="O46" s="178"/>
    </row>
    <row r="47" spans="2:15" ht="4.5" customHeight="1" x14ac:dyDescent="0.15"/>
    <row r="48" spans="2:15" ht="14.25" customHeight="1" x14ac:dyDescent="0.2">
      <c r="B48" s="161"/>
      <c r="C48" s="162"/>
      <c r="D48" s="163"/>
      <c r="E48" s="170"/>
      <c r="F48" s="170"/>
      <c r="G48" s="12"/>
      <c r="H48" s="170"/>
      <c r="I48" s="170"/>
      <c r="J48" s="170"/>
      <c r="K48" s="170"/>
      <c r="L48" s="170"/>
      <c r="M48" s="173"/>
      <c r="N48" s="162"/>
      <c r="O48" s="174"/>
    </row>
    <row r="49" spans="2:15" ht="14.25" customHeight="1" x14ac:dyDescent="0.2">
      <c r="B49" s="164"/>
      <c r="C49" s="165"/>
      <c r="D49" s="166"/>
      <c r="E49" s="171"/>
      <c r="F49" s="171"/>
      <c r="G49" s="13"/>
      <c r="H49" s="171"/>
      <c r="I49" s="171"/>
      <c r="J49" s="171"/>
      <c r="K49" s="171"/>
      <c r="L49" s="171"/>
      <c r="M49" s="175"/>
      <c r="N49" s="165"/>
      <c r="O49" s="176"/>
    </row>
    <row r="50" spans="2:15" ht="14.25" customHeight="1" x14ac:dyDescent="0.2">
      <c r="B50" s="164"/>
      <c r="C50" s="165"/>
      <c r="D50" s="166"/>
      <c r="E50" s="171"/>
      <c r="F50" s="171"/>
      <c r="G50" s="13"/>
      <c r="H50" s="171"/>
      <c r="I50" s="171"/>
      <c r="J50" s="171"/>
      <c r="K50" s="171"/>
      <c r="L50" s="171"/>
      <c r="M50" s="175"/>
      <c r="N50" s="165"/>
      <c r="O50" s="176"/>
    </row>
    <row r="51" spans="2:15" ht="14.25" customHeight="1" x14ac:dyDescent="0.15">
      <c r="B51" s="164"/>
      <c r="C51" s="165"/>
      <c r="D51" s="166"/>
      <c r="E51" s="171"/>
      <c r="F51" s="171"/>
      <c r="G51" s="14"/>
      <c r="H51" s="171"/>
      <c r="I51" s="171"/>
      <c r="J51" s="171"/>
      <c r="K51" s="171"/>
      <c r="L51" s="171"/>
      <c r="M51" s="175"/>
      <c r="N51" s="165"/>
      <c r="O51" s="176"/>
    </row>
    <row r="52" spans="2:15" ht="14.25" customHeight="1" x14ac:dyDescent="0.2">
      <c r="B52" s="167"/>
      <c r="C52" s="168"/>
      <c r="D52" s="169"/>
      <c r="E52" s="172"/>
      <c r="F52" s="172"/>
      <c r="G52" s="15"/>
      <c r="H52" s="172"/>
      <c r="I52" s="172"/>
      <c r="J52" s="172"/>
      <c r="K52" s="172"/>
      <c r="L52" s="172"/>
      <c r="M52" s="177"/>
      <c r="N52" s="168"/>
      <c r="O52" s="178"/>
    </row>
    <row r="53" spans="2:15" ht="14.25" customHeight="1" x14ac:dyDescent="0.15"/>
    <row r="54" spans="2:15" ht="14.25" customHeight="1" x14ac:dyDescent="0.15"/>
    <row r="55" spans="2:15" ht="14.25" customHeight="1" x14ac:dyDescent="0.15"/>
    <row r="56" spans="2:15" ht="14.25" customHeight="1" x14ac:dyDescent="0.15"/>
    <row r="57" spans="2:15" ht="14.25" customHeight="1" x14ac:dyDescent="0.15"/>
    <row r="58" spans="2:15" ht="14.25" customHeight="1" x14ac:dyDescent="0.15"/>
    <row r="59" spans="2:15" ht="14.25" customHeight="1" x14ac:dyDescent="0.15"/>
    <row r="60" spans="2:15" ht="14.25" customHeight="1" x14ac:dyDescent="0.15"/>
    <row r="61" spans="2:15" ht="14.25" customHeight="1" x14ac:dyDescent="0.15"/>
    <row r="62" spans="2:15" ht="14.25" customHeight="1" x14ac:dyDescent="0.15"/>
    <row r="63" spans="2:15" ht="14.25" customHeight="1" x14ac:dyDescent="0.15"/>
    <row r="64" spans="2:15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mergeCells count="76">
    <mergeCell ref="K30:K34"/>
    <mergeCell ref="L30:L34"/>
    <mergeCell ref="M30:O34"/>
    <mergeCell ref="B24:D28"/>
    <mergeCell ref="B30:D34"/>
    <mergeCell ref="E30:E34"/>
    <mergeCell ref="F30:F34"/>
    <mergeCell ref="H30:H34"/>
    <mergeCell ref="I30:I34"/>
    <mergeCell ref="J30:J34"/>
    <mergeCell ref="H24:H28"/>
    <mergeCell ref="I24:I28"/>
    <mergeCell ref="J24:J28"/>
    <mergeCell ref="K24:K28"/>
    <mergeCell ref="L24:L28"/>
    <mergeCell ref="M24:O28"/>
    <mergeCell ref="L36:L40"/>
    <mergeCell ref="M36:O40"/>
    <mergeCell ref="B36:D40"/>
    <mergeCell ref="E36:E40"/>
    <mergeCell ref="F36:F40"/>
    <mergeCell ref="H36:H40"/>
    <mergeCell ref="I36:I40"/>
    <mergeCell ref="J36:J40"/>
    <mergeCell ref="K36:K40"/>
    <mergeCell ref="L42:L46"/>
    <mergeCell ref="M42:O46"/>
    <mergeCell ref="B42:D46"/>
    <mergeCell ref="E42:E46"/>
    <mergeCell ref="F42:F46"/>
    <mergeCell ref="H42:H46"/>
    <mergeCell ref="I42:I46"/>
    <mergeCell ref="J42:J46"/>
    <mergeCell ref="K42:K46"/>
    <mergeCell ref="L48:L52"/>
    <mergeCell ref="M48:O52"/>
    <mergeCell ref="B48:D52"/>
    <mergeCell ref="E48:E52"/>
    <mergeCell ref="F48:F52"/>
    <mergeCell ref="H48:H52"/>
    <mergeCell ref="I48:I52"/>
    <mergeCell ref="J48:J52"/>
    <mergeCell ref="K48:K52"/>
    <mergeCell ref="B2:O2"/>
    <mergeCell ref="C3:E3"/>
    <mergeCell ref="I3:O3"/>
    <mergeCell ref="C4:E4"/>
    <mergeCell ref="I4:O4"/>
    <mergeCell ref="B5:O6"/>
    <mergeCell ref="J7:O7"/>
    <mergeCell ref="J12:J16"/>
    <mergeCell ref="K12:K16"/>
    <mergeCell ref="L12:L16"/>
    <mergeCell ref="M12:O16"/>
    <mergeCell ref="F12:F16"/>
    <mergeCell ref="M18:O22"/>
    <mergeCell ref="B7:I7"/>
    <mergeCell ref="B8:I8"/>
    <mergeCell ref="J8:O8"/>
    <mergeCell ref="B10:D10"/>
    <mergeCell ref="M10:O10"/>
    <mergeCell ref="B11:D11"/>
    <mergeCell ref="B12:D16"/>
    <mergeCell ref="H12:H16"/>
    <mergeCell ref="I12:I16"/>
    <mergeCell ref="H18:H22"/>
    <mergeCell ref="I18:I22"/>
    <mergeCell ref="J18:J22"/>
    <mergeCell ref="K18:K22"/>
    <mergeCell ref="L18:L22"/>
    <mergeCell ref="E12:E16"/>
    <mergeCell ref="B18:D22"/>
    <mergeCell ref="E18:E22"/>
    <mergeCell ref="F18:F22"/>
    <mergeCell ref="E24:E28"/>
    <mergeCell ref="F24:F28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000"/>
  <sheetViews>
    <sheetView workbookViewId="0"/>
  </sheetViews>
  <sheetFormatPr defaultColWidth="12.625" defaultRowHeight="15" customHeight="1" x14ac:dyDescent="0.15"/>
  <cols>
    <col min="1" max="1" width="6.6171875" customWidth="1"/>
    <col min="2" max="2" width="13.23828125" customWidth="1"/>
    <col min="3" max="3" width="12.9921875" customWidth="1"/>
    <col min="4" max="4" width="13.1171875" customWidth="1"/>
    <col min="5" max="5" width="15.93359375" customWidth="1"/>
    <col min="6" max="6" width="34.5703125" customWidth="1"/>
    <col min="7" max="7" width="40.578125" customWidth="1"/>
    <col min="8" max="8" width="11.27734375" customWidth="1"/>
    <col min="9" max="10" width="10.05078125" customWidth="1"/>
    <col min="11" max="11" width="11.765625" customWidth="1"/>
    <col min="12" max="12" width="6.86328125" customWidth="1"/>
    <col min="13" max="13" width="10.78515625" customWidth="1"/>
    <col min="14" max="14" width="11.765625" customWidth="1"/>
    <col min="15" max="26" width="10.05078125" customWidth="1"/>
  </cols>
  <sheetData>
    <row r="1" spans="1:14" ht="30.75" customHeight="1" x14ac:dyDescent="0.1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25" customHeight="1" x14ac:dyDescent="0.15">
      <c r="B2" s="179" t="s">
        <v>0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98"/>
    </row>
    <row r="3" spans="1:14" ht="14.25" customHeight="1" x14ac:dyDescent="0.15">
      <c r="B3" s="1" t="s">
        <v>1</v>
      </c>
      <c r="C3" s="2" t="s">
        <v>2</v>
      </c>
      <c r="D3" s="2"/>
      <c r="E3" s="2" t="s">
        <v>3</v>
      </c>
      <c r="F3" s="2" t="s">
        <v>4</v>
      </c>
      <c r="G3" s="2" t="s">
        <v>5</v>
      </c>
      <c r="H3" s="202" t="s">
        <v>6</v>
      </c>
      <c r="I3" s="200"/>
      <c r="J3" s="200"/>
      <c r="K3" s="200"/>
      <c r="L3" s="200"/>
      <c r="M3" s="200"/>
      <c r="N3" s="203"/>
    </row>
    <row r="4" spans="1:14" ht="14.25" customHeight="1" x14ac:dyDescent="0.15">
      <c r="B4" s="7" t="s">
        <v>7</v>
      </c>
      <c r="C4" s="8" t="s">
        <v>8</v>
      </c>
      <c r="D4" s="8"/>
      <c r="E4" s="8" t="s">
        <v>9</v>
      </c>
      <c r="F4" s="8" t="s">
        <v>9</v>
      </c>
      <c r="G4" s="3">
        <v>43528</v>
      </c>
      <c r="H4" s="204" t="s">
        <v>10</v>
      </c>
      <c r="I4" s="200"/>
      <c r="J4" s="200"/>
      <c r="K4" s="200"/>
      <c r="L4" s="200"/>
      <c r="M4" s="200"/>
      <c r="N4" s="203"/>
    </row>
    <row r="5" spans="1:14" ht="14.25" customHeight="1" x14ac:dyDescent="0.15">
      <c r="B5" s="193" t="s">
        <v>24</v>
      </c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5"/>
    </row>
    <row r="6" spans="1:14" ht="14.25" customHeight="1" x14ac:dyDescent="0.15">
      <c r="B6" s="164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76"/>
    </row>
    <row r="7" spans="1:14" ht="14.25" customHeight="1" x14ac:dyDescent="0.15">
      <c r="B7" s="179" t="s">
        <v>12</v>
      </c>
      <c r="C7" s="180"/>
      <c r="D7" s="180"/>
      <c r="E7" s="180"/>
      <c r="F7" s="180"/>
      <c r="G7" s="180"/>
      <c r="H7" s="181"/>
      <c r="I7" s="197" t="s">
        <v>13</v>
      </c>
      <c r="J7" s="180"/>
      <c r="K7" s="180"/>
      <c r="L7" s="180"/>
      <c r="M7" s="180"/>
      <c r="N7" s="198"/>
    </row>
    <row r="8" spans="1:14" ht="14.25" customHeight="1" x14ac:dyDescent="0.15">
      <c r="B8" s="182"/>
      <c r="C8" s="183"/>
      <c r="D8" s="183"/>
      <c r="E8" s="183"/>
      <c r="F8" s="183"/>
      <c r="G8" s="183"/>
      <c r="H8" s="184"/>
      <c r="I8" s="185"/>
      <c r="J8" s="183"/>
      <c r="K8" s="183"/>
      <c r="L8" s="183"/>
      <c r="M8" s="183"/>
      <c r="N8" s="186"/>
    </row>
    <row r="9" spans="1:14" ht="14.25" customHeight="1" x14ac:dyDescent="0.15">
      <c r="B9" s="51"/>
      <c r="C9" s="51"/>
      <c r="D9" s="51"/>
      <c r="E9" s="51"/>
      <c r="F9" s="51"/>
      <c r="G9" s="51"/>
      <c r="H9" s="51"/>
      <c r="I9" s="52"/>
      <c r="J9" s="52"/>
      <c r="K9" s="52"/>
      <c r="L9" s="52"/>
      <c r="M9" s="52"/>
      <c r="N9" s="52"/>
    </row>
    <row r="10" spans="1:14" ht="42" customHeight="1" x14ac:dyDescent="0.15">
      <c r="B10" s="205" t="s">
        <v>25</v>
      </c>
      <c r="C10" s="162"/>
      <c r="D10" s="163"/>
      <c r="E10" s="206" t="s">
        <v>26</v>
      </c>
      <c r="F10" s="206" t="s">
        <v>17</v>
      </c>
      <c r="G10" s="206" t="s">
        <v>27</v>
      </c>
      <c r="H10" s="207" t="s">
        <v>28</v>
      </c>
      <c r="I10" s="180"/>
      <c r="J10" s="180"/>
      <c r="K10" s="181"/>
      <c r="L10" s="208" t="s">
        <v>29</v>
      </c>
      <c r="M10" s="180"/>
      <c r="N10" s="198"/>
    </row>
    <row r="11" spans="1:14" ht="55.5" customHeight="1" x14ac:dyDescent="0.15">
      <c r="B11" s="167"/>
      <c r="C11" s="168"/>
      <c r="D11" s="169"/>
      <c r="E11" s="172"/>
      <c r="F11" s="172"/>
      <c r="G11" s="172"/>
      <c r="H11" s="16" t="s">
        <v>30</v>
      </c>
      <c r="I11" s="16" t="s">
        <v>31</v>
      </c>
      <c r="J11" s="16" t="s">
        <v>32</v>
      </c>
      <c r="K11" s="16" t="s">
        <v>33</v>
      </c>
      <c r="L11" s="209" t="s">
        <v>34</v>
      </c>
      <c r="M11" s="183"/>
      <c r="N11" s="186"/>
    </row>
    <row r="12" spans="1:14" ht="7.5" customHeight="1" x14ac:dyDescent="0.2">
      <c r="B12" s="192"/>
      <c r="C12" s="165"/>
      <c r="D12" s="16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4.25" customHeight="1" x14ac:dyDescent="0.2">
      <c r="B13" s="161"/>
      <c r="C13" s="162"/>
      <c r="D13" s="163"/>
      <c r="E13" s="170"/>
      <c r="F13" s="12"/>
      <c r="G13" s="170"/>
      <c r="H13" s="170"/>
      <c r="I13" s="170"/>
      <c r="J13" s="170"/>
      <c r="K13" s="170"/>
      <c r="L13" s="173"/>
      <c r="M13" s="162"/>
      <c r="N13" s="174"/>
    </row>
    <row r="14" spans="1:14" ht="14.25" customHeight="1" x14ac:dyDescent="0.2">
      <c r="B14" s="164"/>
      <c r="C14" s="165"/>
      <c r="D14" s="166"/>
      <c r="E14" s="171"/>
      <c r="F14" s="13"/>
      <c r="G14" s="171"/>
      <c r="H14" s="171"/>
      <c r="I14" s="171"/>
      <c r="J14" s="171"/>
      <c r="K14" s="171"/>
      <c r="L14" s="175"/>
      <c r="M14" s="165"/>
      <c r="N14" s="176"/>
    </row>
    <row r="15" spans="1:14" ht="14.25" customHeight="1" x14ac:dyDescent="0.2">
      <c r="B15" s="164"/>
      <c r="C15" s="165"/>
      <c r="D15" s="166"/>
      <c r="E15" s="171"/>
      <c r="F15" s="13"/>
      <c r="G15" s="171"/>
      <c r="H15" s="171"/>
      <c r="I15" s="171"/>
      <c r="J15" s="171"/>
      <c r="K15" s="171"/>
      <c r="L15" s="175"/>
      <c r="M15" s="165"/>
      <c r="N15" s="176"/>
    </row>
    <row r="16" spans="1:14" ht="14.25" customHeight="1" x14ac:dyDescent="0.15">
      <c r="B16" s="164"/>
      <c r="C16" s="165"/>
      <c r="D16" s="166"/>
      <c r="E16" s="171"/>
      <c r="F16" s="14"/>
      <c r="G16" s="171"/>
      <c r="H16" s="171"/>
      <c r="I16" s="171"/>
      <c r="J16" s="171"/>
      <c r="K16" s="171"/>
      <c r="L16" s="175"/>
      <c r="M16" s="165"/>
      <c r="N16" s="176"/>
    </row>
    <row r="17" spans="2:14" ht="14.25" customHeight="1" x14ac:dyDescent="0.2">
      <c r="B17" s="167"/>
      <c r="C17" s="168"/>
      <c r="D17" s="169"/>
      <c r="E17" s="172"/>
      <c r="F17" s="15"/>
      <c r="G17" s="172"/>
      <c r="H17" s="172"/>
      <c r="I17" s="172"/>
      <c r="J17" s="172"/>
      <c r="K17" s="172"/>
      <c r="L17" s="177"/>
      <c r="M17" s="168"/>
      <c r="N17" s="178"/>
    </row>
    <row r="18" spans="2:14" ht="7.5" customHeight="1" x14ac:dyDescent="0.15"/>
    <row r="19" spans="2:14" ht="14.25" customHeight="1" x14ac:dyDescent="0.2">
      <c r="B19" s="161"/>
      <c r="C19" s="162"/>
      <c r="D19" s="163"/>
      <c r="E19" s="170"/>
      <c r="F19" s="12"/>
      <c r="G19" s="170"/>
      <c r="H19" s="170"/>
      <c r="I19" s="170"/>
      <c r="J19" s="170"/>
      <c r="K19" s="170"/>
      <c r="L19" s="173"/>
      <c r="M19" s="162"/>
      <c r="N19" s="174"/>
    </row>
    <row r="20" spans="2:14" ht="14.25" customHeight="1" x14ac:dyDescent="0.2">
      <c r="B20" s="164"/>
      <c r="C20" s="165"/>
      <c r="D20" s="166"/>
      <c r="E20" s="171"/>
      <c r="F20" s="13"/>
      <c r="G20" s="171"/>
      <c r="H20" s="171"/>
      <c r="I20" s="171"/>
      <c r="J20" s="171"/>
      <c r="K20" s="171"/>
      <c r="L20" s="175"/>
      <c r="M20" s="165"/>
      <c r="N20" s="176"/>
    </row>
    <row r="21" spans="2:14" ht="14.25" customHeight="1" x14ac:dyDescent="0.2">
      <c r="B21" s="164"/>
      <c r="C21" s="165"/>
      <c r="D21" s="166"/>
      <c r="E21" s="171"/>
      <c r="F21" s="13"/>
      <c r="G21" s="171"/>
      <c r="H21" s="171"/>
      <c r="I21" s="171"/>
      <c r="J21" s="171"/>
      <c r="K21" s="171"/>
      <c r="L21" s="175"/>
      <c r="M21" s="165"/>
      <c r="N21" s="176"/>
    </row>
    <row r="22" spans="2:14" ht="14.25" customHeight="1" x14ac:dyDescent="0.15">
      <c r="B22" s="164"/>
      <c r="C22" s="165"/>
      <c r="D22" s="166"/>
      <c r="E22" s="171"/>
      <c r="F22" s="14"/>
      <c r="G22" s="171"/>
      <c r="H22" s="171"/>
      <c r="I22" s="171"/>
      <c r="J22" s="171"/>
      <c r="K22" s="171"/>
      <c r="L22" s="175"/>
      <c r="M22" s="165"/>
      <c r="N22" s="176"/>
    </row>
    <row r="23" spans="2:14" ht="14.25" customHeight="1" x14ac:dyDescent="0.2">
      <c r="B23" s="167"/>
      <c r="C23" s="168"/>
      <c r="D23" s="169"/>
      <c r="E23" s="172"/>
      <c r="F23" s="15"/>
      <c r="G23" s="172"/>
      <c r="H23" s="172"/>
      <c r="I23" s="172"/>
      <c r="J23" s="172"/>
      <c r="K23" s="172"/>
      <c r="L23" s="177"/>
      <c r="M23" s="168"/>
      <c r="N23" s="178"/>
    </row>
    <row r="24" spans="2:14" ht="3.75" customHeight="1" x14ac:dyDescent="0.15"/>
    <row r="25" spans="2:14" ht="14.25" customHeight="1" x14ac:dyDescent="0.2">
      <c r="B25" s="161"/>
      <c r="C25" s="162"/>
      <c r="D25" s="163"/>
      <c r="E25" s="170"/>
      <c r="F25" s="12"/>
      <c r="G25" s="170"/>
      <c r="H25" s="170"/>
      <c r="I25" s="170"/>
      <c r="J25" s="170"/>
      <c r="K25" s="170"/>
      <c r="L25" s="173"/>
      <c r="M25" s="162"/>
      <c r="N25" s="174"/>
    </row>
    <row r="26" spans="2:14" ht="14.25" customHeight="1" x14ac:dyDescent="0.2">
      <c r="B26" s="164"/>
      <c r="C26" s="165"/>
      <c r="D26" s="166"/>
      <c r="E26" s="171"/>
      <c r="F26" s="13"/>
      <c r="G26" s="171"/>
      <c r="H26" s="171"/>
      <c r="I26" s="171"/>
      <c r="J26" s="171"/>
      <c r="K26" s="171"/>
      <c r="L26" s="175"/>
      <c r="M26" s="165"/>
      <c r="N26" s="176"/>
    </row>
    <row r="27" spans="2:14" ht="14.25" customHeight="1" x14ac:dyDescent="0.2">
      <c r="B27" s="164"/>
      <c r="C27" s="165"/>
      <c r="D27" s="166"/>
      <c r="E27" s="171"/>
      <c r="F27" s="13"/>
      <c r="G27" s="171"/>
      <c r="H27" s="171"/>
      <c r="I27" s="171"/>
      <c r="J27" s="171"/>
      <c r="K27" s="171"/>
      <c r="L27" s="175"/>
      <c r="M27" s="165"/>
      <c r="N27" s="176"/>
    </row>
    <row r="28" spans="2:14" ht="14.25" customHeight="1" x14ac:dyDescent="0.15">
      <c r="B28" s="164"/>
      <c r="C28" s="165"/>
      <c r="D28" s="166"/>
      <c r="E28" s="171"/>
      <c r="F28" s="14"/>
      <c r="G28" s="171"/>
      <c r="H28" s="171"/>
      <c r="I28" s="171"/>
      <c r="J28" s="171"/>
      <c r="K28" s="171"/>
      <c r="L28" s="175"/>
      <c r="M28" s="165"/>
      <c r="N28" s="176"/>
    </row>
    <row r="29" spans="2:14" ht="14.25" customHeight="1" x14ac:dyDescent="0.2">
      <c r="B29" s="167"/>
      <c r="C29" s="168"/>
      <c r="D29" s="169"/>
      <c r="E29" s="172"/>
      <c r="F29" s="15"/>
      <c r="G29" s="172"/>
      <c r="H29" s="172"/>
      <c r="I29" s="172"/>
      <c r="J29" s="172"/>
      <c r="K29" s="172"/>
      <c r="L29" s="177"/>
      <c r="M29" s="168"/>
      <c r="N29" s="178"/>
    </row>
    <row r="30" spans="2:14" ht="4.5" customHeight="1" x14ac:dyDescent="0.15"/>
    <row r="31" spans="2:14" ht="14.25" customHeight="1" x14ac:dyDescent="0.2">
      <c r="B31" s="161"/>
      <c r="C31" s="162"/>
      <c r="D31" s="163"/>
      <c r="E31" s="170"/>
      <c r="F31" s="12"/>
      <c r="G31" s="170"/>
      <c r="H31" s="170"/>
      <c r="I31" s="170"/>
      <c r="J31" s="170"/>
      <c r="K31" s="170"/>
      <c r="L31" s="173"/>
      <c r="M31" s="162"/>
      <c r="N31" s="174"/>
    </row>
    <row r="32" spans="2:14" ht="14.25" customHeight="1" x14ac:dyDescent="0.2">
      <c r="B32" s="164"/>
      <c r="C32" s="165"/>
      <c r="D32" s="166"/>
      <c r="E32" s="171"/>
      <c r="F32" s="13"/>
      <c r="G32" s="171"/>
      <c r="H32" s="171"/>
      <c r="I32" s="171"/>
      <c r="J32" s="171"/>
      <c r="K32" s="171"/>
      <c r="L32" s="175"/>
      <c r="M32" s="165"/>
      <c r="N32" s="176"/>
    </row>
    <row r="33" spans="2:14" ht="14.25" customHeight="1" x14ac:dyDescent="0.2">
      <c r="B33" s="164"/>
      <c r="C33" s="165"/>
      <c r="D33" s="166"/>
      <c r="E33" s="171"/>
      <c r="F33" s="13"/>
      <c r="G33" s="171"/>
      <c r="H33" s="171"/>
      <c r="I33" s="171"/>
      <c r="J33" s="171"/>
      <c r="K33" s="171"/>
      <c r="L33" s="175"/>
      <c r="M33" s="165"/>
      <c r="N33" s="176"/>
    </row>
    <row r="34" spans="2:14" ht="14.25" customHeight="1" x14ac:dyDescent="0.15">
      <c r="B34" s="164"/>
      <c r="C34" s="165"/>
      <c r="D34" s="166"/>
      <c r="E34" s="171"/>
      <c r="F34" s="14"/>
      <c r="G34" s="171"/>
      <c r="H34" s="171"/>
      <c r="I34" s="171"/>
      <c r="J34" s="171"/>
      <c r="K34" s="171"/>
      <c r="L34" s="175"/>
      <c r="M34" s="165"/>
      <c r="N34" s="176"/>
    </row>
    <row r="35" spans="2:14" ht="14.25" customHeight="1" x14ac:dyDescent="0.2">
      <c r="B35" s="167"/>
      <c r="C35" s="168"/>
      <c r="D35" s="169"/>
      <c r="E35" s="172"/>
      <c r="F35" s="15"/>
      <c r="G35" s="172"/>
      <c r="H35" s="172"/>
      <c r="I35" s="172"/>
      <c r="J35" s="172"/>
      <c r="K35" s="172"/>
      <c r="L35" s="177"/>
      <c r="M35" s="168"/>
      <c r="N35" s="178"/>
    </row>
    <row r="36" spans="2:14" ht="3.75" customHeight="1" x14ac:dyDescent="0.15"/>
    <row r="37" spans="2:14" ht="14.25" customHeight="1" x14ac:dyDescent="0.2">
      <c r="B37" s="161"/>
      <c r="C37" s="162"/>
      <c r="D37" s="163"/>
      <c r="E37" s="170"/>
      <c r="F37" s="12"/>
      <c r="G37" s="170"/>
      <c r="H37" s="170"/>
      <c r="I37" s="170"/>
      <c r="J37" s="170"/>
      <c r="K37" s="170"/>
      <c r="L37" s="173"/>
      <c r="M37" s="162"/>
      <c r="N37" s="174"/>
    </row>
    <row r="38" spans="2:14" ht="14.25" customHeight="1" x14ac:dyDescent="0.2">
      <c r="B38" s="164"/>
      <c r="C38" s="165"/>
      <c r="D38" s="166"/>
      <c r="E38" s="171"/>
      <c r="F38" s="13"/>
      <c r="G38" s="171"/>
      <c r="H38" s="171"/>
      <c r="I38" s="171"/>
      <c r="J38" s="171"/>
      <c r="K38" s="171"/>
      <c r="L38" s="175"/>
      <c r="M38" s="165"/>
      <c r="N38" s="176"/>
    </row>
    <row r="39" spans="2:14" ht="14.25" customHeight="1" x14ac:dyDescent="0.2">
      <c r="B39" s="164"/>
      <c r="C39" s="165"/>
      <c r="D39" s="166"/>
      <c r="E39" s="171"/>
      <c r="F39" s="13"/>
      <c r="G39" s="171"/>
      <c r="H39" s="171"/>
      <c r="I39" s="171"/>
      <c r="J39" s="171"/>
      <c r="K39" s="171"/>
      <c r="L39" s="175"/>
      <c r="M39" s="165"/>
      <c r="N39" s="176"/>
    </row>
    <row r="40" spans="2:14" ht="14.25" customHeight="1" x14ac:dyDescent="0.15">
      <c r="B40" s="164"/>
      <c r="C40" s="165"/>
      <c r="D40" s="166"/>
      <c r="E40" s="171"/>
      <c r="F40" s="14"/>
      <c r="G40" s="171"/>
      <c r="H40" s="171"/>
      <c r="I40" s="171"/>
      <c r="J40" s="171"/>
      <c r="K40" s="171"/>
      <c r="L40" s="175"/>
      <c r="M40" s="165"/>
      <c r="N40" s="176"/>
    </row>
    <row r="41" spans="2:14" ht="14.25" customHeight="1" x14ac:dyDescent="0.2">
      <c r="B41" s="167"/>
      <c r="C41" s="168"/>
      <c r="D41" s="169"/>
      <c r="E41" s="172"/>
      <c r="F41" s="15"/>
      <c r="G41" s="172"/>
      <c r="H41" s="172"/>
      <c r="I41" s="172"/>
      <c r="J41" s="172"/>
      <c r="K41" s="172"/>
      <c r="L41" s="177"/>
      <c r="M41" s="168"/>
      <c r="N41" s="178"/>
    </row>
    <row r="42" spans="2:14" ht="6" customHeight="1" x14ac:dyDescent="0.15"/>
    <row r="43" spans="2:14" ht="14.25" customHeight="1" x14ac:dyDescent="0.2">
      <c r="B43" s="161"/>
      <c r="C43" s="162"/>
      <c r="D43" s="163"/>
      <c r="E43" s="170"/>
      <c r="F43" s="12"/>
      <c r="G43" s="170"/>
      <c r="H43" s="170"/>
      <c r="I43" s="170"/>
      <c r="J43" s="170"/>
      <c r="K43" s="170"/>
      <c r="L43" s="173"/>
      <c r="M43" s="162"/>
      <c r="N43" s="174"/>
    </row>
    <row r="44" spans="2:14" ht="14.25" customHeight="1" x14ac:dyDescent="0.2">
      <c r="B44" s="164"/>
      <c r="C44" s="165"/>
      <c r="D44" s="166"/>
      <c r="E44" s="171"/>
      <c r="F44" s="13"/>
      <c r="G44" s="171"/>
      <c r="H44" s="171"/>
      <c r="I44" s="171"/>
      <c r="J44" s="171"/>
      <c r="K44" s="171"/>
      <c r="L44" s="175"/>
      <c r="M44" s="165"/>
      <c r="N44" s="176"/>
    </row>
    <row r="45" spans="2:14" ht="14.25" customHeight="1" x14ac:dyDescent="0.2">
      <c r="B45" s="164"/>
      <c r="C45" s="165"/>
      <c r="D45" s="166"/>
      <c r="E45" s="171"/>
      <c r="F45" s="13"/>
      <c r="G45" s="171"/>
      <c r="H45" s="171"/>
      <c r="I45" s="171"/>
      <c r="J45" s="171"/>
      <c r="K45" s="171"/>
      <c r="L45" s="175"/>
      <c r="M45" s="165"/>
      <c r="N45" s="176"/>
    </row>
    <row r="46" spans="2:14" ht="14.25" customHeight="1" x14ac:dyDescent="0.15">
      <c r="B46" s="164"/>
      <c r="C46" s="165"/>
      <c r="D46" s="166"/>
      <c r="E46" s="171"/>
      <c r="F46" s="14"/>
      <c r="G46" s="171"/>
      <c r="H46" s="171"/>
      <c r="I46" s="171"/>
      <c r="J46" s="171"/>
      <c r="K46" s="171"/>
      <c r="L46" s="175"/>
      <c r="M46" s="165"/>
      <c r="N46" s="176"/>
    </row>
    <row r="47" spans="2:14" ht="14.25" customHeight="1" x14ac:dyDescent="0.2">
      <c r="B47" s="167"/>
      <c r="C47" s="168"/>
      <c r="D47" s="169"/>
      <c r="E47" s="172"/>
      <c r="F47" s="15"/>
      <c r="G47" s="172"/>
      <c r="H47" s="172"/>
      <c r="I47" s="172"/>
      <c r="J47" s="172"/>
      <c r="K47" s="172"/>
      <c r="L47" s="177"/>
      <c r="M47" s="168"/>
      <c r="N47" s="178"/>
    </row>
    <row r="48" spans="2:14" ht="4.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mergeCells count="64">
    <mergeCell ref="B19:D23"/>
    <mergeCell ref="B25:D29"/>
    <mergeCell ref="E25:E29"/>
    <mergeCell ref="G25:G29"/>
    <mergeCell ref="H25:H29"/>
    <mergeCell ref="E19:E23"/>
    <mergeCell ref="G19:G23"/>
    <mergeCell ref="H19:H23"/>
    <mergeCell ref="B31:D35"/>
    <mergeCell ref="B37:D41"/>
    <mergeCell ref="E37:E41"/>
    <mergeCell ref="G37:G41"/>
    <mergeCell ref="H37:H41"/>
    <mergeCell ref="E31:E35"/>
    <mergeCell ref="G31:G35"/>
    <mergeCell ref="H31:H35"/>
    <mergeCell ref="I8:N8"/>
    <mergeCell ref="B8:H8"/>
    <mergeCell ref="E10:E11"/>
    <mergeCell ref="F10:F11"/>
    <mergeCell ref="G10:G11"/>
    <mergeCell ref="H10:K10"/>
    <mergeCell ref="L10:N10"/>
    <mergeCell ref="L11:N11"/>
    <mergeCell ref="B2:N2"/>
    <mergeCell ref="H3:N3"/>
    <mergeCell ref="H4:N4"/>
    <mergeCell ref="B5:N6"/>
    <mergeCell ref="B7:H7"/>
    <mergeCell ref="I7:N7"/>
    <mergeCell ref="J13:J17"/>
    <mergeCell ref="K13:K17"/>
    <mergeCell ref="L13:N17"/>
    <mergeCell ref="B10:D11"/>
    <mergeCell ref="B12:D12"/>
    <mergeCell ref="B13:D17"/>
    <mergeCell ref="E13:E17"/>
    <mergeCell ref="G13:G17"/>
    <mergeCell ref="H13:H17"/>
    <mergeCell ref="I13:I17"/>
    <mergeCell ref="I19:I23"/>
    <mergeCell ref="J19:J23"/>
    <mergeCell ref="K19:K23"/>
    <mergeCell ref="L19:N23"/>
    <mergeCell ref="K37:K41"/>
    <mergeCell ref="L37:N41"/>
    <mergeCell ref="I37:I41"/>
    <mergeCell ref="J37:J41"/>
    <mergeCell ref="K25:K29"/>
    <mergeCell ref="L25:N29"/>
    <mergeCell ref="I31:I35"/>
    <mergeCell ref="J31:J35"/>
    <mergeCell ref="K31:K35"/>
    <mergeCell ref="L31:N35"/>
    <mergeCell ref="I25:I29"/>
    <mergeCell ref="J25:J29"/>
    <mergeCell ref="J43:J47"/>
    <mergeCell ref="K43:K47"/>
    <mergeCell ref="L43:N47"/>
    <mergeCell ref="B43:D47"/>
    <mergeCell ref="E43:E47"/>
    <mergeCell ref="G43:G47"/>
    <mergeCell ref="H43:H47"/>
    <mergeCell ref="I43:I47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17"/>
  <sheetViews>
    <sheetView showGridLines="0" zoomScale="85" zoomScaleNormal="85" workbookViewId="0">
      <selection activeCell="I36" sqref="I36"/>
    </sheetView>
  </sheetViews>
  <sheetFormatPr defaultColWidth="12.625" defaultRowHeight="15" customHeight="1" outlineLevelRow="2" x14ac:dyDescent="0.15"/>
  <cols>
    <col min="1" max="1" width="28.9296875" customWidth="1"/>
    <col min="2" max="2" width="10.91015625" customWidth="1"/>
    <col min="3" max="17" width="6.6171875" customWidth="1"/>
    <col min="18" max="18" width="13.97265625" customWidth="1"/>
    <col min="19" max="31" width="9.31640625" customWidth="1"/>
  </cols>
  <sheetData>
    <row r="1" spans="1:31" ht="29.1" customHeight="1" x14ac:dyDescent="0.45">
      <c r="A1" s="210" t="s">
        <v>35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ht="6" customHeight="1" x14ac:dyDescent="0.4">
      <c r="D2" s="18"/>
    </row>
    <row r="3" spans="1:31" ht="24.6" customHeight="1" x14ac:dyDescent="0.2">
      <c r="A3" s="211" t="s">
        <v>36</v>
      </c>
      <c r="B3" s="211" t="s">
        <v>37</v>
      </c>
      <c r="C3" s="212" t="s">
        <v>38</v>
      </c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4" t="s">
        <v>39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spans="1:31" ht="30.6" customHeight="1" x14ac:dyDescent="0.15">
      <c r="A4" s="211"/>
      <c r="B4" s="211"/>
      <c r="C4" s="33">
        <v>1</v>
      </c>
      <c r="D4" s="33">
        <v>2</v>
      </c>
      <c r="E4" s="33">
        <v>3</v>
      </c>
      <c r="F4" s="33">
        <v>4</v>
      </c>
      <c r="G4" s="33">
        <v>5</v>
      </c>
      <c r="H4" s="33">
        <v>6</v>
      </c>
      <c r="I4" s="33">
        <v>7</v>
      </c>
      <c r="J4" s="33">
        <v>8</v>
      </c>
      <c r="K4" s="33">
        <v>9</v>
      </c>
      <c r="L4" s="33">
        <v>10</v>
      </c>
      <c r="M4" s="33">
        <v>11</v>
      </c>
      <c r="N4" s="33">
        <v>12</v>
      </c>
      <c r="O4" s="33">
        <v>13</v>
      </c>
      <c r="P4" s="33">
        <v>14</v>
      </c>
      <c r="Q4" s="33">
        <v>15</v>
      </c>
      <c r="R4" s="215"/>
    </row>
    <row r="5" spans="1:31" ht="15" customHeight="1" x14ac:dyDescent="0.2">
      <c r="A5" s="35" t="s">
        <v>40</v>
      </c>
      <c r="B5" s="36">
        <v>105</v>
      </c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7">
        <f>+R6+R9+R22+R35+R37</f>
        <v>795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 ht="18" customHeight="1" x14ac:dyDescent="0.2">
      <c r="A6" s="39" t="s">
        <v>41</v>
      </c>
      <c r="B6" s="23">
        <v>5</v>
      </c>
      <c r="C6" s="23">
        <f>+C8+C7</f>
        <v>20</v>
      </c>
      <c r="D6" s="23">
        <f t="shared" ref="D6:Q6" si="0">+D8+D7</f>
        <v>0</v>
      </c>
      <c r="E6" s="23">
        <f t="shared" si="0"/>
        <v>0</v>
      </c>
      <c r="F6" s="23">
        <f t="shared" si="0"/>
        <v>0</v>
      </c>
      <c r="G6" s="23">
        <f t="shared" si="0"/>
        <v>0</v>
      </c>
      <c r="H6" s="23">
        <f t="shared" si="0"/>
        <v>0</v>
      </c>
      <c r="I6" s="23">
        <f t="shared" si="0"/>
        <v>0</v>
      </c>
      <c r="J6" s="23"/>
      <c r="K6" s="23"/>
      <c r="L6" s="23"/>
      <c r="M6" s="23"/>
      <c r="N6" s="23"/>
      <c r="O6" s="23"/>
      <c r="P6" s="23"/>
      <c r="Q6" s="23">
        <f t="shared" si="0"/>
        <v>0</v>
      </c>
      <c r="R6" s="23">
        <f>++C6+D6+E6+F6+G6+H6+I6+Q6</f>
        <v>20</v>
      </c>
      <c r="S6" s="20"/>
    </row>
    <row r="7" spans="1:31" ht="18" customHeight="1" x14ac:dyDescent="0.2">
      <c r="A7" s="24" t="s">
        <v>42</v>
      </c>
      <c r="B7" s="37">
        <v>2</v>
      </c>
      <c r="C7" s="37">
        <v>5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20"/>
    </row>
    <row r="8" spans="1:31" ht="18" customHeight="1" x14ac:dyDescent="0.2">
      <c r="A8" s="24" t="s">
        <v>43</v>
      </c>
      <c r="B8" s="37">
        <v>3</v>
      </c>
      <c r="C8" s="37">
        <v>15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20"/>
    </row>
    <row r="9" spans="1:31" ht="14.25" customHeight="1" x14ac:dyDescent="0.2">
      <c r="A9" s="21" t="s">
        <v>44</v>
      </c>
      <c r="B9" s="23">
        <f>+B21+B20+B19+B18+B17+B16+B15+B14+B13+B12+B11+B10</f>
        <v>7</v>
      </c>
      <c r="C9" s="23">
        <f>+C11+C10</f>
        <v>0</v>
      </c>
      <c r="D9" s="23">
        <f t="shared" ref="D9" si="1">+D11+D10</f>
        <v>10</v>
      </c>
      <c r="E9" s="46">
        <f>+E11+E10+E12+E13+E14</f>
        <v>35</v>
      </c>
      <c r="F9" s="46">
        <f>+F11+F10+F12+F13+F14+F15+F16</f>
        <v>40</v>
      </c>
      <c r="G9" s="46">
        <f>+G11+G10+G12+G13+G14+G15+G16</f>
        <v>20</v>
      </c>
      <c r="H9" s="46">
        <f>+H11+H10+H12+H13+H14+H15+H16+H17+H18+H19</f>
        <v>90</v>
      </c>
      <c r="I9" s="46">
        <f>+I11+I10+I12+I13+I14+I15+I16+I17+I18+I19+I20+I21</f>
        <v>100</v>
      </c>
      <c r="J9" s="46"/>
      <c r="K9" s="46"/>
      <c r="L9" s="46"/>
      <c r="M9" s="46"/>
      <c r="N9" s="46"/>
      <c r="O9" s="46"/>
      <c r="P9" s="46"/>
      <c r="Q9" s="46">
        <f>+Q11+Q10+Q12+Q13+Q14+Q15+Q16+Q17+Q18+Q19+Q20+Q21</f>
        <v>0</v>
      </c>
      <c r="R9" s="22">
        <f>SUM(C9:Q9)</f>
        <v>295</v>
      </c>
    </row>
    <row r="10" spans="1:31" ht="14.25" customHeight="1" x14ac:dyDescent="0.2">
      <c r="A10" s="24" t="s">
        <v>45</v>
      </c>
      <c r="B10" s="37">
        <v>1</v>
      </c>
      <c r="C10" s="37"/>
      <c r="D10" s="37">
        <v>5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31" ht="14.25" customHeight="1" x14ac:dyDescent="0.2">
      <c r="A11" s="34" t="s">
        <v>46</v>
      </c>
      <c r="B11" s="37">
        <v>1</v>
      </c>
      <c r="C11" s="37"/>
      <c r="D11" s="37">
        <v>5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31" ht="14.25" customHeight="1" x14ac:dyDescent="0.2">
      <c r="A12" s="34" t="s">
        <v>47</v>
      </c>
      <c r="B12" s="37">
        <v>1</v>
      </c>
      <c r="C12" s="37"/>
      <c r="D12" s="37"/>
      <c r="E12" s="38">
        <v>10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31" ht="14.25" customHeight="1" x14ac:dyDescent="0.2">
      <c r="A13" s="34" t="s">
        <v>48</v>
      </c>
      <c r="B13" s="37">
        <v>1</v>
      </c>
      <c r="C13" s="37"/>
      <c r="D13" s="37"/>
      <c r="E13" s="38">
        <v>20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31" ht="14.25" customHeight="1" x14ac:dyDescent="0.2">
      <c r="A14" s="24" t="s">
        <v>49</v>
      </c>
      <c r="B14" s="37">
        <v>1</v>
      </c>
      <c r="C14" s="37"/>
      <c r="D14" s="37"/>
      <c r="E14" s="38">
        <v>5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31" ht="14.25" customHeight="1" x14ac:dyDescent="0.2">
      <c r="A15" s="24" t="s">
        <v>50</v>
      </c>
      <c r="B15" s="37">
        <v>1</v>
      </c>
      <c r="C15" s="37"/>
      <c r="D15" s="37"/>
      <c r="E15" s="38"/>
      <c r="F15" s="38">
        <v>20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31" ht="14.25" customHeight="1" x14ac:dyDescent="0.2">
      <c r="A16" s="34" t="s">
        <v>51</v>
      </c>
      <c r="B16" s="37">
        <v>1</v>
      </c>
      <c r="C16" s="37"/>
      <c r="D16" s="37"/>
      <c r="E16" s="38"/>
      <c r="F16" s="38">
        <v>20</v>
      </c>
      <c r="G16" s="38">
        <v>20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ht="14.25" customHeight="1" x14ac:dyDescent="0.15">
      <c r="A17" s="34" t="s">
        <v>52</v>
      </c>
      <c r="B17" s="37">
        <v>0</v>
      </c>
      <c r="C17" s="37"/>
      <c r="D17" s="37"/>
      <c r="E17" s="38"/>
      <c r="F17" s="38"/>
      <c r="G17" s="38"/>
      <c r="H17" s="38">
        <v>40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ht="14.25" customHeight="1" x14ac:dyDescent="0.2">
      <c r="A18" s="34" t="s">
        <v>53</v>
      </c>
      <c r="B18" s="37">
        <v>0</v>
      </c>
      <c r="C18" s="37"/>
      <c r="D18" s="37"/>
      <c r="E18" s="38"/>
      <c r="F18" s="38"/>
      <c r="G18" s="38"/>
      <c r="H18" s="38">
        <v>20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14.25" customHeight="1" x14ac:dyDescent="0.15">
      <c r="A19" s="34" t="s">
        <v>54</v>
      </c>
      <c r="B19" s="37">
        <v>0</v>
      </c>
      <c r="C19" s="37"/>
      <c r="D19" s="37"/>
      <c r="E19" s="38"/>
      <c r="F19" s="38"/>
      <c r="G19" s="38"/>
      <c r="H19" s="38">
        <v>30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ht="14.25" customHeight="1" x14ac:dyDescent="0.2">
      <c r="A20" s="24" t="s">
        <v>55</v>
      </c>
      <c r="B20" s="37">
        <v>0</v>
      </c>
      <c r="C20" s="37"/>
      <c r="D20" s="37"/>
      <c r="E20" s="38"/>
      <c r="F20" s="38"/>
      <c r="G20" s="38"/>
      <c r="H20" s="38"/>
      <c r="I20" s="38">
        <v>60</v>
      </c>
      <c r="J20" s="38"/>
      <c r="K20" s="38"/>
      <c r="L20" s="38"/>
      <c r="M20" s="38"/>
      <c r="N20" s="38"/>
      <c r="O20" s="38"/>
      <c r="P20" s="38"/>
      <c r="Q20" s="38"/>
      <c r="R20" s="38"/>
    </row>
    <row r="21" spans="1:18" ht="14.25" customHeight="1" x14ac:dyDescent="0.2">
      <c r="A21" s="24" t="s">
        <v>56</v>
      </c>
      <c r="B21" s="37">
        <v>0</v>
      </c>
      <c r="C21" s="37"/>
      <c r="D21" s="37"/>
      <c r="E21" s="38"/>
      <c r="F21" s="38"/>
      <c r="G21" s="38"/>
      <c r="H21" s="38"/>
      <c r="I21" s="38">
        <v>40</v>
      </c>
      <c r="J21" s="38"/>
      <c r="K21" s="38"/>
      <c r="L21" s="38"/>
      <c r="M21" s="38"/>
      <c r="N21" s="38"/>
      <c r="O21" s="38"/>
      <c r="P21" s="38"/>
      <c r="Q21" s="38"/>
      <c r="R21" s="38"/>
    </row>
    <row r="22" spans="1:18" ht="14.25" customHeight="1" x14ac:dyDescent="0.2">
      <c r="A22" s="21" t="s">
        <v>57</v>
      </c>
      <c r="B22" s="23">
        <f>+B23+B27+B28+B33+B34</f>
        <v>27</v>
      </c>
      <c r="C22" s="23">
        <f>+C24+C23</f>
        <v>0</v>
      </c>
      <c r="D22" s="23">
        <f t="shared" ref="D22" si="2">+D24+D23</f>
        <v>40</v>
      </c>
      <c r="E22" s="46">
        <f>+E24+E23+E25+E26+E27</f>
        <v>50</v>
      </c>
      <c r="F22" s="46">
        <f>+F24+F23+F25+F26+F27+F28+F29</f>
        <v>100</v>
      </c>
      <c r="G22" s="46">
        <f>+G24+G23+G25+G26+G27+G28+G29</f>
        <v>50</v>
      </c>
      <c r="H22" s="46">
        <f>+H24+H23+H25+H26+H27+H28+H29+H30+H31+H32</f>
        <v>60</v>
      </c>
      <c r="I22" s="46">
        <f>+I24+I23+I25+I26+I27+I28+I29+I30+I31+I32+I33+I34</f>
        <v>80</v>
      </c>
      <c r="J22" s="46"/>
      <c r="K22" s="46"/>
      <c r="L22" s="46"/>
      <c r="M22" s="46"/>
      <c r="N22" s="46"/>
      <c r="O22" s="46"/>
      <c r="P22" s="46"/>
      <c r="Q22" s="46">
        <f>+Q24+Q23+Q25+Q26+Q27+Q28+Q29+Q30+Q31+Q32+Q33+Q34</f>
        <v>0</v>
      </c>
      <c r="R22" s="22">
        <f>SUM(C22:Q22)</f>
        <v>380</v>
      </c>
    </row>
    <row r="23" spans="1:18" ht="14.25" customHeight="1" outlineLevel="1" x14ac:dyDescent="0.2">
      <c r="A23" s="24" t="s">
        <v>45</v>
      </c>
      <c r="B23" s="25">
        <v>3</v>
      </c>
      <c r="C23" s="25"/>
      <c r="D23" s="25">
        <v>20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9">
        <f t="shared" ref="R23:R34" si="3">SUM(E23:Q23)</f>
        <v>0</v>
      </c>
    </row>
    <row r="24" spans="1:18" ht="18.75" customHeight="1" outlineLevel="2" x14ac:dyDescent="0.2">
      <c r="A24" s="34" t="s">
        <v>46</v>
      </c>
      <c r="B24" s="27">
        <v>2</v>
      </c>
      <c r="C24" s="27"/>
      <c r="D24" s="27">
        <v>20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9">
        <f t="shared" si="3"/>
        <v>0</v>
      </c>
    </row>
    <row r="25" spans="1:18" ht="14.25" customHeight="1" outlineLevel="2" x14ac:dyDescent="0.2">
      <c r="A25" s="34" t="s">
        <v>47</v>
      </c>
      <c r="B25" s="27">
        <v>3</v>
      </c>
      <c r="C25" s="27"/>
      <c r="D25" s="27"/>
      <c r="E25" s="27">
        <v>30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9">
        <f t="shared" si="3"/>
        <v>30</v>
      </c>
    </row>
    <row r="26" spans="1:18" ht="15" customHeight="1" outlineLevel="2" x14ac:dyDescent="0.2">
      <c r="A26" s="34" t="s">
        <v>48</v>
      </c>
      <c r="B26" s="27">
        <v>3</v>
      </c>
      <c r="C26" s="27"/>
      <c r="D26" s="27"/>
      <c r="E26" s="27">
        <v>10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9">
        <f t="shared" si="3"/>
        <v>10</v>
      </c>
    </row>
    <row r="27" spans="1:18" ht="14.25" customHeight="1" outlineLevel="1" x14ac:dyDescent="0.2">
      <c r="A27" s="24" t="s">
        <v>49</v>
      </c>
      <c r="B27" s="28">
        <v>3</v>
      </c>
      <c r="C27" s="25"/>
      <c r="D27" s="27"/>
      <c r="E27" s="25">
        <v>10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7"/>
      <c r="R27" s="26">
        <f t="shared" si="3"/>
        <v>10</v>
      </c>
    </row>
    <row r="28" spans="1:18" ht="15.75" customHeight="1" outlineLevel="1" x14ac:dyDescent="0.2">
      <c r="A28" s="24" t="s">
        <v>50</v>
      </c>
      <c r="B28" s="28">
        <f>+B29+B30+B31+B32</f>
        <v>17</v>
      </c>
      <c r="C28" s="25"/>
      <c r="D28" s="25"/>
      <c r="E28" s="25"/>
      <c r="F28" s="25">
        <v>50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7"/>
      <c r="R28" s="26">
        <f t="shared" si="3"/>
        <v>50</v>
      </c>
    </row>
    <row r="29" spans="1:18" ht="14.25" customHeight="1" outlineLevel="2" x14ac:dyDescent="0.2">
      <c r="A29" s="34" t="s">
        <v>51</v>
      </c>
      <c r="B29" s="27">
        <v>11</v>
      </c>
      <c r="C29" s="27"/>
      <c r="D29" s="27"/>
      <c r="E29" s="27"/>
      <c r="F29" s="27">
        <v>50</v>
      </c>
      <c r="G29" s="27">
        <v>50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9">
        <f t="shared" si="3"/>
        <v>100</v>
      </c>
    </row>
    <row r="30" spans="1:18" ht="18" customHeight="1" outlineLevel="2" x14ac:dyDescent="0.15">
      <c r="A30" s="34" t="s">
        <v>52</v>
      </c>
      <c r="B30" s="27">
        <v>2</v>
      </c>
      <c r="C30" s="27"/>
      <c r="D30" s="27"/>
      <c r="E30" s="27"/>
      <c r="F30" s="27"/>
      <c r="G30" s="27"/>
      <c r="H30" s="27">
        <v>30</v>
      </c>
      <c r="I30" s="27"/>
      <c r="J30" s="27"/>
      <c r="K30" s="27"/>
      <c r="L30" s="27"/>
      <c r="M30" s="27"/>
      <c r="N30" s="27"/>
      <c r="O30" s="27"/>
      <c r="P30" s="27"/>
      <c r="Q30" s="27"/>
      <c r="R30" s="29">
        <f t="shared" si="3"/>
        <v>30</v>
      </c>
    </row>
    <row r="31" spans="1:18" ht="13.5" customHeight="1" outlineLevel="2" x14ac:dyDescent="0.2">
      <c r="A31" s="34" t="s">
        <v>53</v>
      </c>
      <c r="B31" s="27">
        <v>2</v>
      </c>
      <c r="C31" s="27"/>
      <c r="D31" s="27"/>
      <c r="E31" s="27"/>
      <c r="F31" s="27"/>
      <c r="G31" s="27"/>
      <c r="H31" s="27">
        <v>10</v>
      </c>
      <c r="I31" s="27"/>
      <c r="J31" s="27"/>
      <c r="K31" s="27"/>
      <c r="L31" s="27"/>
      <c r="M31" s="27"/>
      <c r="N31" s="27"/>
      <c r="O31" s="27"/>
      <c r="P31" s="27"/>
      <c r="Q31" s="27"/>
      <c r="R31" s="29">
        <f t="shared" si="3"/>
        <v>10</v>
      </c>
    </row>
    <row r="32" spans="1:18" ht="14.25" customHeight="1" outlineLevel="2" x14ac:dyDescent="0.15">
      <c r="A32" s="34" t="s">
        <v>54</v>
      </c>
      <c r="B32" s="27">
        <v>2</v>
      </c>
      <c r="C32" s="27"/>
      <c r="D32" s="27"/>
      <c r="E32" s="27"/>
      <c r="F32" s="27"/>
      <c r="G32" s="27"/>
      <c r="H32" s="27">
        <v>20</v>
      </c>
      <c r="I32" s="27"/>
      <c r="J32" s="27"/>
      <c r="K32" s="27"/>
      <c r="L32" s="27"/>
      <c r="M32" s="27"/>
      <c r="N32" s="27"/>
      <c r="O32" s="27"/>
      <c r="P32" s="27"/>
      <c r="Q32" s="27"/>
      <c r="R32" s="29">
        <f t="shared" si="3"/>
        <v>20</v>
      </c>
    </row>
    <row r="33" spans="1:31" ht="14.25" customHeight="1" outlineLevel="1" x14ac:dyDescent="0.2">
      <c r="A33" s="24" t="s">
        <v>55</v>
      </c>
      <c r="B33" s="28">
        <v>2</v>
      </c>
      <c r="C33" s="25"/>
      <c r="D33" s="25"/>
      <c r="E33" s="25"/>
      <c r="F33" s="25"/>
      <c r="G33" s="25"/>
      <c r="H33" s="25"/>
      <c r="I33" s="25">
        <v>50</v>
      </c>
      <c r="J33" s="25"/>
      <c r="K33" s="25"/>
      <c r="L33" s="25"/>
      <c r="M33" s="25"/>
      <c r="N33" s="25"/>
      <c r="O33" s="25"/>
      <c r="P33" s="25"/>
      <c r="Q33" s="27"/>
      <c r="R33" s="26">
        <f t="shared" si="3"/>
        <v>50</v>
      </c>
    </row>
    <row r="34" spans="1:31" ht="21" customHeight="1" outlineLevel="1" x14ac:dyDescent="0.2">
      <c r="A34" s="24" t="s">
        <v>56</v>
      </c>
      <c r="B34" s="28">
        <v>2</v>
      </c>
      <c r="C34" s="25"/>
      <c r="D34" s="25"/>
      <c r="E34" s="25"/>
      <c r="F34" s="25"/>
      <c r="G34" s="25"/>
      <c r="H34" s="25"/>
      <c r="I34" s="25">
        <v>30</v>
      </c>
      <c r="J34" s="25"/>
      <c r="K34" s="25"/>
      <c r="L34" s="25"/>
      <c r="M34" s="25"/>
      <c r="N34" s="25"/>
      <c r="O34" s="25"/>
      <c r="P34" s="25"/>
      <c r="Q34" s="27"/>
      <c r="R34" s="26">
        <f t="shared" si="3"/>
        <v>30</v>
      </c>
    </row>
    <row r="35" spans="1:31" ht="18" customHeight="1" x14ac:dyDescent="0.15">
      <c r="A35" s="30" t="s">
        <v>58</v>
      </c>
      <c r="B35" s="44">
        <f>+B36</f>
        <v>3</v>
      </c>
      <c r="C35" s="23">
        <f>+C37+C36</f>
        <v>10</v>
      </c>
      <c r="D35" s="23">
        <f t="shared" ref="D35:G35" si="4">+D37+D36</f>
        <v>10</v>
      </c>
      <c r="E35" s="23">
        <f t="shared" si="4"/>
        <v>10</v>
      </c>
      <c r="F35" s="23">
        <f t="shared" si="4"/>
        <v>10</v>
      </c>
      <c r="G35" s="23">
        <f t="shared" si="4"/>
        <v>10</v>
      </c>
      <c r="H35" s="23">
        <f>+H36</f>
        <v>10</v>
      </c>
      <c r="I35" s="23">
        <f t="shared" ref="I35:Q35" si="5">+I36</f>
        <v>10</v>
      </c>
      <c r="J35" s="23"/>
      <c r="K35" s="23"/>
      <c r="L35" s="23"/>
      <c r="M35" s="23"/>
      <c r="N35" s="23"/>
      <c r="O35" s="23"/>
      <c r="P35" s="23"/>
      <c r="Q35" s="23">
        <f t="shared" si="5"/>
        <v>10</v>
      </c>
      <c r="R35" s="22">
        <f>SUM(C35:Q35)</f>
        <v>80</v>
      </c>
    </row>
    <row r="36" spans="1:31" ht="18" customHeight="1" x14ac:dyDescent="0.2">
      <c r="A36" s="34" t="s">
        <v>59</v>
      </c>
      <c r="B36" s="37">
        <v>3</v>
      </c>
      <c r="C36" s="37">
        <v>10</v>
      </c>
      <c r="D36" s="37">
        <v>10</v>
      </c>
      <c r="E36" s="37">
        <v>10</v>
      </c>
      <c r="F36" s="37">
        <v>10</v>
      </c>
      <c r="G36" s="37">
        <v>10</v>
      </c>
      <c r="H36" s="37">
        <v>10</v>
      </c>
      <c r="I36" s="37">
        <v>10</v>
      </c>
      <c r="J36" s="37"/>
      <c r="K36" s="37"/>
      <c r="L36" s="37"/>
      <c r="M36" s="37"/>
      <c r="N36" s="37"/>
      <c r="O36" s="37"/>
      <c r="P36" s="37"/>
      <c r="Q36" s="37">
        <v>10</v>
      </c>
      <c r="R36" s="42"/>
    </row>
    <row r="37" spans="1:31" ht="14.25" customHeight="1" x14ac:dyDescent="0.15">
      <c r="A37" s="30" t="s">
        <v>60</v>
      </c>
      <c r="B37" s="44">
        <f>+B38+B39</f>
        <v>3</v>
      </c>
      <c r="C37" s="23">
        <f>+C39+C38</f>
        <v>0</v>
      </c>
      <c r="D37" s="23">
        <f t="shared" ref="D37:G37" si="6">+D39+D38</f>
        <v>0</v>
      </c>
      <c r="E37" s="23">
        <f t="shared" si="6"/>
        <v>0</v>
      </c>
      <c r="F37" s="23">
        <f t="shared" si="6"/>
        <v>0</v>
      </c>
      <c r="G37" s="23">
        <f t="shared" si="6"/>
        <v>0</v>
      </c>
      <c r="H37" s="23">
        <f>+H38</f>
        <v>0</v>
      </c>
      <c r="I37" s="23">
        <f t="shared" ref="I37" si="7">+I38</f>
        <v>0</v>
      </c>
      <c r="J37" s="23"/>
      <c r="K37" s="23"/>
      <c r="L37" s="23"/>
      <c r="M37" s="23"/>
      <c r="N37" s="23"/>
      <c r="O37" s="23"/>
      <c r="P37" s="23"/>
      <c r="Q37" s="23">
        <f>+Q38+Q39</f>
        <v>20</v>
      </c>
      <c r="R37" s="22">
        <f>SUM(C37:Q37)</f>
        <v>20</v>
      </c>
    </row>
    <row r="38" spans="1:31" ht="14.25" customHeight="1" x14ac:dyDescent="0.2">
      <c r="A38" s="34" t="s">
        <v>61</v>
      </c>
      <c r="B38" s="37">
        <v>1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>
        <v>10</v>
      </c>
      <c r="R38" s="42"/>
    </row>
    <row r="39" spans="1:31" ht="14.25" customHeight="1" x14ac:dyDescent="0.2">
      <c r="A39" s="34" t="s">
        <v>62</v>
      </c>
      <c r="B39" s="37">
        <v>2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>
        <v>10</v>
      </c>
      <c r="R39" s="42"/>
    </row>
    <row r="40" spans="1:31" ht="14.25" customHeight="1" x14ac:dyDescent="0.2">
      <c r="A40" s="31" t="s">
        <v>63</v>
      </c>
      <c r="B40" s="32">
        <f t="shared" ref="B40:Q40" si="8">+B6+B9+B22+B35+B37</f>
        <v>45</v>
      </c>
      <c r="C40" s="45">
        <f t="shared" si="8"/>
        <v>30</v>
      </c>
      <c r="D40" s="45">
        <f t="shared" si="8"/>
        <v>60</v>
      </c>
      <c r="E40" s="45">
        <f t="shared" si="8"/>
        <v>95</v>
      </c>
      <c r="F40" s="45">
        <f t="shared" si="8"/>
        <v>150</v>
      </c>
      <c r="G40" s="45">
        <f t="shared" si="8"/>
        <v>80</v>
      </c>
      <c r="H40" s="45">
        <f t="shared" si="8"/>
        <v>160</v>
      </c>
      <c r="I40" s="45">
        <f t="shared" si="8"/>
        <v>190</v>
      </c>
      <c r="J40" s="45"/>
      <c r="K40" s="45"/>
      <c r="L40" s="45"/>
      <c r="M40" s="45"/>
      <c r="N40" s="45"/>
      <c r="O40" s="45"/>
      <c r="P40" s="45"/>
      <c r="Q40" s="45">
        <f t="shared" si="8"/>
        <v>30</v>
      </c>
      <c r="R40" s="43">
        <f>+C40+D40+E40+F40+G40+H40+I40+Q40</f>
        <v>795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ht="14.25" customHeight="1" x14ac:dyDescent="0.15"/>
    <row r="42" spans="1:31" ht="14.25" customHeight="1" x14ac:dyDescent="0.15"/>
    <row r="43" spans="1:31" ht="14.25" customHeight="1" x14ac:dyDescent="0.15"/>
    <row r="44" spans="1:31" ht="14.25" customHeight="1" x14ac:dyDescent="0.15"/>
    <row r="45" spans="1:31" ht="14.25" customHeight="1" x14ac:dyDescent="0.15"/>
    <row r="46" spans="1:31" ht="14.25" customHeight="1" x14ac:dyDescent="0.15"/>
    <row r="47" spans="1:31" ht="14.25" customHeight="1" x14ac:dyDescent="0.15"/>
    <row r="48" spans="1:31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  <row r="1004" ht="14.25" customHeight="1" x14ac:dyDescent="0.15"/>
    <row r="1005" ht="14.25" customHeight="1" x14ac:dyDescent="0.15"/>
    <row r="1006" ht="14.25" customHeight="1" x14ac:dyDescent="0.15"/>
    <row r="1007" ht="14.25" customHeight="1" x14ac:dyDescent="0.15"/>
    <row r="1008" ht="14.25" customHeight="1" x14ac:dyDescent="0.15"/>
    <row r="1009" ht="14.25" customHeight="1" x14ac:dyDescent="0.15"/>
    <row r="1010" ht="14.25" customHeight="1" x14ac:dyDescent="0.15"/>
    <row r="1011" ht="14.25" customHeight="1" x14ac:dyDescent="0.15"/>
    <row r="1012" ht="14.25" customHeight="1" x14ac:dyDescent="0.15"/>
    <row r="1013" ht="14.25" customHeight="1" x14ac:dyDescent="0.15"/>
    <row r="1014" ht="14.25" customHeight="1" x14ac:dyDescent="0.15"/>
    <row r="1015" ht="14.25" customHeight="1" x14ac:dyDescent="0.15"/>
    <row r="1016" ht="14.25" customHeight="1" x14ac:dyDescent="0.15"/>
    <row r="1017" ht="14.25" customHeight="1" x14ac:dyDescent="0.15"/>
  </sheetData>
  <mergeCells count="5">
    <mergeCell ref="A1:R1"/>
    <mergeCell ref="A3:A4"/>
    <mergeCell ref="B3:B4"/>
    <mergeCell ref="C3:Q3"/>
    <mergeCell ref="R3:R4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B1037"/>
  <sheetViews>
    <sheetView showGridLines="0" tabSelected="1" topLeftCell="N1" zoomScale="60" zoomScaleNormal="60" workbookViewId="0">
      <selection activeCell="E8" sqref="E8:F9"/>
    </sheetView>
  </sheetViews>
  <sheetFormatPr defaultColWidth="12.625" defaultRowHeight="15" customHeight="1" outlineLevelRow="2" x14ac:dyDescent="0.15"/>
  <cols>
    <col min="2" max="2" width="15.93359375" customWidth="1"/>
    <col min="3" max="3" width="54.67578125" bestFit="1" customWidth="1"/>
    <col min="4" max="4" width="32.36328125" customWidth="1"/>
    <col min="5" max="5" width="31.015625" customWidth="1"/>
    <col min="6" max="6" width="35.55078125" customWidth="1"/>
    <col min="7" max="7" width="17.65234375" style="78" bestFit="1" customWidth="1"/>
    <col min="8" max="11" width="17.65234375" style="78" customWidth="1"/>
    <col min="12" max="12" width="19.4921875" style="78" customWidth="1"/>
    <col min="13" max="14" width="17.65234375" style="78" customWidth="1"/>
    <col min="15" max="15" width="23.78125" style="67" customWidth="1"/>
    <col min="16" max="28" width="9.31640625" customWidth="1"/>
  </cols>
  <sheetData>
    <row r="1" spans="2:28" ht="29.1" customHeight="1" x14ac:dyDescent="0.2">
      <c r="C1" s="223" t="s">
        <v>103</v>
      </c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2:28" ht="6" customHeight="1" x14ac:dyDescent="0.15">
      <c r="B2" s="59"/>
      <c r="C2" s="59"/>
      <c r="D2" s="59"/>
      <c r="E2" s="59"/>
      <c r="F2" s="59"/>
      <c r="G2" s="68"/>
      <c r="H2" s="68"/>
      <c r="I2" s="68"/>
      <c r="J2" s="68"/>
      <c r="K2" s="68"/>
      <c r="L2" s="68"/>
      <c r="M2" s="68"/>
      <c r="N2" s="68"/>
      <c r="O2" s="66"/>
    </row>
    <row r="3" spans="2:28" ht="24.6" customHeight="1" x14ac:dyDescent="0.15">
      <c r="B3" s="231" t="s">
        <v>84</v>
      </c>
      <c r="C3" s="224" t="s">
        <v>36</v>
      </c>
      <c r="D3" s="226" t="s">
        <v>75</v>
      </c>
      <c r="E3" s="226" t="s">
        <v>76</v>
      </c>
      <c r="F3" s="232" t="s">
        <v>77</v>
      </c>
      <c r="G3" s="225" t="s">
        <v>37</v>
      </c>
      <c r="H3" s="229" t="s">
        <v>127</v>
      </c>
      <c r="I3" s="229" t="s">
        <v>78</v>
      </c>
      <c r="J3" s="229" t="s">
        <v>79</v>
      </c>
      <c r="K3" s="229" t="s">
        <v>80</v>
      </c>
      <c r="L3" s="229" t="s">
        <v>81</v>
      </c>
      <c r="M3" s="229" t="s">
        <v>82</v>
      </c>
      <c r="N3" s="229" t="s">
        <v>83</v>
      </c>
      <c r="O3" s="226" t="s">
        <v>125</v>
      </c>
      <c r="P3" s="19"/>
      <c r="Q3" s="60"/>
      <c r="R3" s="60"/>
      <c r="S3" s="60"/>
      <c r="T3" s="60"/>
      <c r="U3" s="60"/>
      <c r="V3" s="19"/>
      <c r="W3" s="19"/>
      <c r="X3" s="19"/>
      <c r="Y3" s="19"/>
      <c r="Z3" s="19"/>
      <c r="AA3" s="19"/>
      <c r="AB3" s="19"/>
    </row>
    <row r="4" spans="2:28" ht="30.6" customHeight="1" x14ac:dyDescent="0.15">
      <c r="B4" s="231"/>
      <c r="C4" s="224"/>
      <c r="D4" s="228"/>
      <c r="E4" s="228"/>
      <c r="F4" s="233"/>
      <c r="G4" s="225"/>
      <c r="H4" s="230"/>
      <c r="I4" s="230"/>
      <c r="J4" s="230"/>
      <c r="K4" s="230"/>
      <c r="L4" s="230"/>
      <c r="M4" s="230"/>
      <c r="N4" s="230"/>
      <c r="O4" s="227"/>
      <c r="Q4" s="216"/>
      <c r="R4" s="216"/>
      <c r="S4" s="216"/>
      <c r="T4" s="216"/>
      <c r="U4" s="216"/>
    </row>
    <row r="5" spans="2:28" ht="15" customHeight="1" x14ac:dyDescent="0.2">
      <c r="B5" s="95"/>
      <c r="C5" s="87"/>
      <c r="D5" s="83"/>
      <c r="E5" s="83"/>
      <c r="F5" s="83"/>
      <c r="G5" s="69"/>
      <c r="H5" s="86"/>
      <c r="I5" s="86"/>
      <c r="J5" s="86"/>
      <c r="K5" s="86"/>
      <c r="L5" s="86"/>
      <c r="M5" s="86"/>
      <c r="N5" s="86"/>
      <c r="O5" s="119"/>
      <c r="P5" s="17"/>
      <c r="Q5" s="216"/>
      <c r="R5" s="216"/>
      <c r="S5" s="216"/>
      <c r="T5" s="216"/>
      <c r="U5" s="216"/>
      <c r="V5" s="17"/>
      <c r="W5" s="17"/>
      <c r="X5" s="17"/>
      <c r="Y5" s="17"/>
      <c r="Z5" s="17"/>
      <c r="AA5" s="17"/>
      <c r="AB5" s="17"/>
    </row>
    <row r="6" spans="2:28" ht="15" customHeight="1" x14ac:dyDescent="0.2">
      <c r="B6" s="96"/>
      <c r="C6" s="218" t="s">
        <v>64</v>
      </c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2"/>
      <c r="O6" s="222"/>
      <c r="P6" s="17"/>
      <c r="Q6" s="216"/>
      <c r="R6" s="216"/>
      <c r="S6" s="216"/>
      <c r="T6" s="216"/>
      <c r="U6" s="216"/>
      <c r="V6" s="17"/>
      <c r="W6" s="17"/>
      <c r="X6" s="17"/>
      <c r="Y6" s="17"/>
      <c r="Z6" s="17"/>
      <c r="AA6" s="17"/>
      <c r="AB6" s="17"/>
    </row>
    <row r="7" spans="2:28" ht="15" customHeight="1" x14ac:dyDescent="0.2">
      <c r="B7" s="97"/>
      <c r="C7" s="88"/>
      <c r="D7" s="84"/>
      <c r="E7" s="84"/>
      <c r="F7" s="84"/>
      <c r="G7" s="70">
        <f>SUM(G8+G9)</f>
        <v>6</v>
      </c>
      <c r="H7" s="70"/>
      <c r="I7" s="70"/>
      <c r="J7" s="70"/>
      <c r="K7" s="70"/>
      <c r="L7" s="70"/>
      <c r="M7" s="70"/>
      <c r="N7" s="70"/>
      <c r="O7" s="79">
        <f>SUM(N8:N9)</f>
        <v>75000</v>
      </c>
      <c r="P7" s="17"/>
      <c r="Q7" s="216"/>
      <c r="R7" s="216"/>
      <c r="S7" s="216"/>
      <c r="T7" s="216"/>
      <c r="U7" s="216"/>
      <c r="V7" s="17"/>
      <c r="W7" s="17"/>
      <c r="X7" s="17"/>
      <c r="Y7" s="17"/>
      <c r="Z7" s="17"/>
      <c r="AA7" s="17"/>
      <c r="AB7" s="17"/>
    </row>
    <row r="8" spans="2:28" ht="15" customHeight="1" x14ac:dyDescent="0.2">
      <c r="B8" s="57" t="s">
        <v>85</v>
      </c>
      <c r="C8" s="89" t="s">
        <v>65</v>
      </c>
      <c r="D8" s="57"/>
      <c r="E8" s="85">
        <v>45803</v>
      </c>
      <c r="F8" s="85">
        <v>45804</v>
      </c>
      <c r="G8" s="71">
        <f>NETWORKDAYS(E8,F8)</f>
        <v>2</v>
      </c>
      <c r="H8" s="71" t="s">
        <v>107</v>
      </c>
      <c r="I8" s="71">
        <v>10</v>
      </c>
      <c r="J8" s="71" t="s">
        <v>108</v>
      </c>
      <c r="K8" s="71">
        <v>10</v>
      </c>
      <c r="L8" s="71" t="s">
        <v>240</v>
      </c>
      <c r="M8" s="71">
        <v>5000</v>
      </c>
      <c r="N8" s="71">
        <f>(I8*M8)</f>
        <v>50000</v>
      </c>
      <c r="O8" s="58"/>
      <c r="P8" s="17"/>
      <c r="Q8" s="216"/>
      <c r="R8" s="216"/>
      <c r="S8" s="216"/>
      <c r="T8" s="216"/>
      <c r="U8" s="216"/>
      <c r="V8" s="17"/>
      <c r="W8" s="17"/>
      <c r="X8" s="17"/>
      <c r="Y8" s="17"/>
      <c r="Z8" s="17"/>
      <c r="AA8" s="17"/>
      <c r="AB8" s="17"/>
    </row>
    <row r="9" spans="2:28" ht="15" customHeight="1" x14ac:dyDescent="0.2">
      <c r="B9" s="48" t="s">
        <v>86</v>
      </c>
      <c r="C9" s="90" t="s">
        <v>66</v>
      </c>
      <c r="D9" s="48" t="s">
        <v>85</v>
      </c>
      <c r="E9" s="105">
        <v>45804</v>
      </c>
      <c r="F9" s="105">
        <v>45807</v>
      </c>
      <c r="G9" s="71">
        <f>NETWORKDAYS(E9,F9)</f>
        <v>4</v>
      </c>
      <c r="H9" s="71" t="s">
        <v>107</v>
      </c>
      <c r="I9" s="71">
        <v>5</v>
      </c>
      <c r="J9" s="71" t="s">
        <v>108</v>
      </c>
      <c r="K9" s="71">
        <v>5</v>
      </c>
      <c r="L9" s="71" t="s">
        <v>110</v>
      </c>
      <c r="M9" s="71">
        <v>5000</v>
      </c>
      <c r="N9" s="71">
        <f>(I9*M9)</f>
        <v>25000</v>
      </c>
      <c r="O9" s="64"/>
      <c r="P9" s="17"/>
      <c r="Q9" s="216"/>
      <c r="R9" s="216"/>
      <c r="S9" s="216"/>
      <c r="T9" s="216"/>
      <c r="U9" s="216"/>
      <c r="V9" s="17"/>
      <c r="W9" s="17"/>
      <c r="X9" s="17"/>
      <c r="Y9" s="17"/>
      <c r="Z9" s="17"/>
      <c r="AA9" s="17"/>
      <c r="AB9" s="17"/>
    </row>
    <row r="10" spans="2:28" ht="15" customHeight="1" x14ac:dyDescent="0.2">
      <c r="B10" s="96"/>
      <c r="C10" s="218" t="s">
        <v>104</v>
      </c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17"/>
      <c r="Q10" s="216"/>
      <c r="R10" s="216"/>
      <c r="S10" s="216"/>
      <c r="T10" s="216"/>
      <c r="U10" s="216"/>
      <c r="V10" s="17"/>
      <c r="W10" s="17"/>
      <c r="X10" s="17"/>
      <c r="Y10" s="17"/>
      <c r="Z10" s="17"/>
      <c r="AA10" s="17"/>
      <c r="AB10" s="17"/>
    </row>
    <row r="11" spans="2:28" ht="15" customHeight="1" x14ac:dyDescent="0.2">
      <c r="B11" s="98"/>
      <c r="C11" s="65"/>
      <c r="D11" s="65"/>
      <c r="E11" s="65"/>
      <c r="F11" s="65"/>
      <c r="G11" s="72">
        <f>SUM(G12+G30+G67)</f>
        <v>96</v>
      </c>
      <c r="H11" s="72"/>
      <c r="I11" s="72"/>
      <c r="J11" s="72"/>
      <c r="K11" s="72"/>
      <c r="L11" s="72"/>
      <c r="M11" s="72"/>
      <c r="N11" s="72"/>
      <c r="O11" s="80"/>
      <c r="P11" s="17"/>
      <c r="Q11" s="216"/>
      <c r="R11" s="216"/>
      <c r="S11" s="216"/>
      <c r="T11" s="216"/>
      <c r="U11" s="216"/>
      <c r="V11" s="17"/>
      <c r="W11" s="17"/>
      <c r="X11" s="17"/>
      <c r="Y11" s="17"/>
      <c r="Z11" s="17"/>
      <c r="AA11" s="17"/>
      <c r="AB11" s="17"/>
    </row>
    <row r="12" spans="2:28" x14ac:dyDescent="0.2">
      <c r="B12" s="97"/>
      <c r="C12" s="88" t="s">
        <v>67</v>
      </c>
      <c r="D12" s="84"/>
      <c r="E12" s="84"/>
      <c r="F12" s="84"/>
      <c r="G12" s="70">
        <f>(G13+G20)</f>
        <v>31</v>
      </c>
      <c r="H12" s="70"/>
      <c r="I12" s="70"/>
      <c r="J12" s="70"/>
      <c r="K12" s="70"/>
      <c r="L12" s="70"/>
      <c r="M12" s="70"/>
      <c r="N12" s="70"/>
      <c r="O12" s="80">
        <f>SUM(O13+O20)</f>
        <v>30352000</v>
      </c>
      <c r="P12" s="20"/>
      <c r="Q12" s="216"/>
      <c r="R12" s="216"/>
      <c r="S12" s="216"/>
      <c r="T12" s="216"/>
      <c r="U12" s="216"/>
    </row>
    <row r="13" spans="2:28" ht="18" customHeight="1" x14ac:dyDescent="0.15">
      <c r="B13" s="100"/>
      <c r="C13" s="99" t="s">
        <v>68</v>
      </c>
      <c r="D13" s="100"/>
      <c r="E13" s="100"/>
      <c r="F13" s="100"/>
      <c r="G13" s="101">
        <v>17</v>
      </c>
      <c r="H13" s="101"/>
      <c r="I13" s="101"/>
      <c r="J13" s="101"/>
      <c r="K13" s="101"/>
      <c r="L13" s="101"/>
      <c r="M13" s="101"/>
      <c r="N13" s="101"/>
      <c r="O13" s="102">
        <f>SUM(N14:N19)</f>
        <v>10192000</v>
      </c>
      <c r="Q13" s="216"/>
      <c r="R13" s="216"/>
      <c r="S13" s="216"/>
      <c r="T13" s="216"/>
      <c r="U13" s="216"/>
    </row>
    <row r="14" spans="2:28" ht="48.75" customHeight="1" x14ac:dyDescent="0.2">
      <c r="B14" s="49" t="s">
        <v>87</v>
      </c>
      <c r="C14" s="91" t="s">
        <v>69</v>
      </c>
      <c r="D14" s="49" t="s">
        <v>86</v>
      </c>
      <c r="E14" s="106">
        <v>45811</v>
      </c>
      <c r="F14" s="106">
        <v>45828</v>
      </c>
      <c r="G14" s="73">
        <f>NETWORKDAYS(E14,F14)</f>
        <v>14</v>
      </c>
      <c r="H14" s="73" t="s">
        <v>109</v>
      </c>
      <c r="I14" s="73">
        <f>(G14/5)*40</f>
        <v>112</v>
      </c>
      <c r="J14" s="71" t="s">
        <v>108</v>
      </c>
      <c r="K14" s="73">
        <v>112</v>
      </c>
      <c r="L14" s="73" t="s">
        <v>109</v>
      </c>
      <c r="M14" s="73">
        <v>26000</v>
      </c>
      <c r="N14" s="71">
        <f>(I14*M14)</f>
        <v>2912000</v>
      </c>
      <c r="O14" s="81"/>
      <c r="P14" s="20"/>
      <c r="Q14" s="216"/>
      <c r="R14" s="216"/>
      <c r="S14" s="216"/>
      <c r="T14" s="216"/>
      <c r="U14" s="216"/>
    </row>
    <row r="15" spans="2:28" s="153" customFormat="1" ht="48.75" customHeight="1" x14ac:dyDescent="0.2">
      <c r="B15" s="49" t="s">
        <v>88</v>
      </c>
      <c r="C15" s="92" t="s">
        <v>165</v>
      </c>
      <c r="D15" s="49" t="s">
        <v>106</v>
      </c>
      <c r="E15" s="106">
        <v>45824</v>
      </c>
      <c r="F15" s="106">
        <v>45832</v>
      </c>
      <c r="G15" s="73">
        <f t="shared" ref="G15:G29" si="0">NETWORKDAYS(E15,F15)</f>
        <v>7</v>
      </c>
      <c r="H15" s="73" t="s">
        <v>109</v>
      </c>
      <c r="I15" s="73">
        <f t="shared" ref="I15:I19" si="1">(G15/5)*40</f>
        <v>56</v>
      </c>
      <c r="J15" s="71" t="s">
        <v>108</v>
      </c>
      <c r="K15" s="73">
        <v>56</v>
      </c>
      <c r="L15" s="73" t="s">
        <v>109</v>
      </c>
      <c r="M15" s="73">
        <v>26000</v>
      </c>
      <c r="N15" s="71">
        <f t="shared" ref="N15:N29" si="2">(I15*M15)</f>
        <v>1456000</v>
      </c>
      <c r="O15" s="81"/>
      <c r="P15" s="20"/>
      <c r="Q15" s="216"/>
      <c r="R15" s="216"/>
      <c r="S15" s="216"/>
      <c r="T15" s="216"/>
      <c r="U15" s="216"/>
    </row>
    <row r="16" spans="2:28" ht="62.25" customHeight="1" x14ac:dyDescent="0.2">
      <c r="B16" s="49" t="s">
        <v>89</v>
      </c>
      <c r="C16" s="92" t="s">
        <v>166</v>
      </c>
      <c r="D16" s="50" t="s">
        <v>106</v>
      </c>
      <c r="E16" s="107">
        <v>45824</v>
      </c>
      <c r="F16" s="106">
        <v>45832</v>
      </c>
      <c r="G16" s="73">
        <f t="shared" si="0"/>
        <v>7</v>
      </c>
      <c r="H16" s="73" t="s">
        <v>109</v>
      </c>
      <c r="I16" s="73">
        <f t="shared" si="1"/>
        <v>56</v>
      </c>
      <c r="J16" s="71" t="s">
        <v>108</v>
      </c>
      <c r="K16" s="73">
        <v>56</v>
      </c>
      <c r="L16" s="73" t="s">
        <v>109</v>
      </c>
      <c r="M16" s="73">
        <v>26000</v>
      </c>
      <c r="N16" s="71">
        <f t="shared" si="2"/>
        <v>1456000</v>
      </c>
      <c r="O16" s="81"/>
      <c r="P16" s="20"/>
      <c r="Q16" s="216"/>
      <c r="R16" s="216"/>
      <c r="S16" s="216"/>
      <c r="T16" s="216"/>
      <c r="U16" s="216"/>
    </row>
    <row r="17" spans="2:21" s="153" customFormat="1" ht="62.25" customHeight="1" x14ac:dyDescent="0.2">
      <c r="B17" s="49" t="s">
        <v>90</v>
      </c>
      <c r="C17" s="92" t="s">
        <v>167</v>
      </c>
      <c r="D17" s="50" t="s">
        <v>106</v>
      </c>
      <c r="E17" s="106">
        <v>45824</v>
      </c>
      <c r="F17" s="106">
        <v>45832</v>
      </c>
      <c r="G17" s="73">
        <f t="shared" si="0"/>
        <v>7</v>
      </c>
      <c r="H17" s="73" t="s">
        <v>109</v>
      </c>
      <c r="I17" s="73">
        <f t="shared" si="1"/>
        <v>56</v>
      </c>
      <c r="J17" s="71" t="s">
        <v>108</v>
      </c>
      <c r="K17" s="73">
        <v>56</v>
      </c>
      <c r="L17" s="73" t="s">
        <v>109</v>
      </c>
      <c r="M17" s="73">
        <v>26000</v>
      </c>
      <c r="N17" s="71">
        <f t="shared" si="2"/>
        <v>1456000</v>
      </c>
      <c r="O17" s="81"/>
      <c r="P17" s="20"/>
      <c r="Q17" s="216"/>
      <c r="R17" s="216"/>
      <c r="S17" s="216"/>
      <c r="T17" s="216"/>
      <c r="U17" s="216"/>
    </row>
    <row r="18" spans="2:21" s="153" customFormat="1" ht="62.25" customHeight="1" x14ac:dyDescent="0.2">
      <c r="B18" s="49" t="s">
        <v>91</v>
      </c>
      <c r="C18" s="92" t="s">
        <v>168</v>
      </c>
      <c r="D18" s="50" t="s">
        <v>241</v>
      </c>
      <c r="E18" s="106">
        <v>45824</v>
      </c>
      <c r="F18" s="106">
        <v>45832</v>
      </c>
      <c r="G18" s="73">
        <f t="shared" si="0"/>
        <v>7</v>
      </c>
      <c r="H18" s="73" t="s">
        <v>109</v>
      </c>
      <c r="I18" s="73">
        <f t="shared" si="1"/>
        <v>56</v>
      </c>
      <c r="J18" s="71" t="s">
        <v>108</v>
      </c>
      <c r="K18" s="73">
        <v>56</v>
      </c>
      <c r="L18" s="73" t="s">
        <v>109</v>
      </c>
      <c r="M18" s="73">
        <v>26000</v>
      </c>
      <c r="N18" s="71">
        <f t="shared" si="2"/>
        <v>1456000</v>
      </c>
      <c r="O18" s="81"/>
      <c r="P18" s="20"/>
      <c r="Q18" s="216"/>
      <c r="R18" s="216"/>
      <c r="S18" s="216"/>
      <c r="T18" s="216"/>
      <c r="U18" s="216"/>
    </row>
    <row r="19" spans="2:21" ht="47.25" customHeight="1" x14ac:dyDescent="0.2">
      <c r="B19" s="49" t="s">
        <v>92</v>
      </c>
      <c r="C19" s="92" t="s">
        <v>169</v>
      </c>
      <c r="D19" s="50" t="s">
        <v>106</v>
      </c>
      <c r="E19" s="106">
        <v>45824</v>
      </c>
      <c r="F19" s="106">
        <v>45832</v>
      </c>
      <c r="G19" s="73">
        <f t="shared" si="0"/>
        <v>7</v>
      </c>
      <c r="H19" s="73" t="s">
        <v>109</v>
      </c>
      <c r="I19" s="73">
        <f t="shared" si="1"/>
        <v>56</v>
      </c>
      <c r="J19" s="71" t="s">
        <v>108</v>
      </c>
      <c r="K19" s="73">
        <v>56</v>
      </c>
      <c r="L19" s="73" t="s">
        <v>109</v>
      </c>
      <c r="M19" s="73">
        <v>26000</v>
      </c>
      <c r="N19" s="71">
        <f t="shared" si="2"/>
        <v>1456000</v>
      </c>
      <c r="O19" s="81"/>
      <c r="P19" s="20"/>
      <c r="Q19" s="216"/>
      <c r="R19" s="216"/>
      <c r="S19" s="216"/>
      <c r="T19" s="216"/>
      <c r="U19" s="216"/>
    </row>
    <row r="20" spans="2:21" ht="22.5" customHeight="1" x14ac:dyDescent="0.15">
      <c r="B20" s="100"/>
      <c r="C20" s="99" t="s">
        <v>70</v>
      </c>
      <c r="D20" s="100"/>
      <c r="E20" s="100"/>
      <c r="F20" s="100"/>
      <c r="G20" s="101">
        <v>14</v>
      </c>
      <c r="H20" s="101"/>
      <c r="I20" s="101"/>
      <c r="J20" s="101"/>
      <c r="K20" s="101"/>
      <c r="L20" s="101"/>
      <c r="M20" s="101"/>
      <c r="N20" s="101"/>
      <c r="O20" s="102">
        <f>SUM(N21:N29)</f>
        <v>20160000</v>
      </c>
      <c r="Q20" s="216"/>
      <c r="R20" s="216"/>
      <c r="S20" s="216"/>
      <c r="T20" s="216"/>
      <c r="U20" s="216"/>
    </row>
    <row r="21" spans="2:21" ht="63.75" customHeight="1" x14ac:dyDescent="0.2">
      <c r="B21" s="50" t="s">
        <v>93</v>
      </c>
      <c r="C21" s="92" t="s">
        <v>128</v>
      </c>
      <c r="D21" s="50" t="s">
        <v>241</v>
      </c>
      <c r="E21" s="107">
        <v>45833</v>
      </c>
      <c r="F21" s="107">
        <v>45841</v>
      </c>
      <c r="G21" s="73">
        <f t="shared" si="0"/>
        <v>7</v>
      </c>
      <c r="H21" s="73" t="s">
        <v>244</v>
      </c>
      <c r="I21" s="73">
        <f>(G21/5)*40</f>
        <v>56</v>
      </c>
      <c r="J21" s="71" t="s">
        <v>108</v>
      </c>
      <c r="K21" s="73">
        <v>56</v>
      </c>
      <c r="L21" s="73" t="s">
        <v>245</v>
      </c>
      <c r="M21" s="73">
        <v>30000</v>
      </c>
      <c r="N21" s="71">
        <f t="shared" si="2"/>
        <v>1680000</v>
      </c>
      <c r="O21" s="81"/>
      <c r="P21" s="20"/>
      <c r="Q21" s="216"/>
      <c r="R21" s="216"/>
      <c r="S21" s="216"/>
      <c r="T21" s="216"/>
      <c r="U21" s="216"/>
    </row>
    <row r="22" spans="2:21" ht="36" customHeight="1" x14ac:dyDescent="0.2">
      <c r="B22" s="50" t="s">
        <v>94</v>
      </c>
      <c r="C22" s="92" t="s">
        <v>129</v>
      </c>
      <c r="D22" s="50" t="s">
        <v>242</v>
      </c>
      <c r="E22" s="107">
        <v>45833</v>
      </c>
      <c r="F22" s="107">
        <v>45841</v>
      </c>
      <c r="G22" s="73">
        <f t="shared" si="0"/>
        <v>7</v>
      </c>
      <c r="H22" s="73" t="s">
        <v>244</v>
      </c>
      <c r="I22" s="73">
        <f t="shared" ref="I22:K29" si="3">(G22/5)*40</f>
        <v>56</v>
      </c>
      <c r="J22" s="71" t="s">
        <v>108</v>
      </c>
      <c r="K22" s="73">
        <v>56</v>
      </c>
      <c r="L22" s="73" t="s">
        <v>245</v>
      </c>
      <c r="M22" s="73">
        <v>30000</v>
      </c>
      <c r="N22" s="71">
        <f t="shared" si="2"/>
        <v>1680000</v>
      </c>
      <c r="O22" s="81"/>
      <c r="P22" s="20"/>
    </row>
    <row r="23" spans="2:21" s="152" customFormat="1" ht="36" customHeight="1" x14ac:dyDescent="0.2">
      <c r="B23" s="50" t="s">
        <v>95</v>
      </c>
      <c r="C23" s="92" t="s">
        <v>130</v>
      </c>
      <c r="D23" s="50" t="s">
        <v>241</v>
      </c>
      <c r="E23" s="107">
        <v>45833</v>
      </c>
      <c r="F23" s="107">
        <v>45841</v>
      </c>
      <c r="G23" s="73">
        <f t="shared" si="0"/>
        <v>7</v>
      </c>
      <c r="H23" s="73" t="s">
        <v>244</v>
      </c>
      <c r="I23" s="73">
        <f t="shared" si="3"/>
        <v>56</v>
      </c>
      <c r="J23" s="71" t="s">
        <v>108</v>
      </c>
      <c r="K23" s="73">
        <v>56</v>
      </c>
      <c r="L23" s="73" t="s">
        <v>245</v>
      </c>
      <c r="M23" s="73">
        <v>30000</v>
      </c>
      <c r="N23" s="71">
        <f t="shared" si="2"/>
        <v>1680000</v>
      </c>
      <c r="O23" s="81"/>
      <c r="P23" s="20"/>
    </row>
    <row r="24" spans="2:21" s="152" customFormat="1" ht="36" customHeight="1" x14ac:dyDescent="0.2">
      <c r="B24" s="50" t="s">
        <v>96</v>
      </c>
      <c r="C24" s="92" t="s">
        <v>131</v>
      </c>
      <c r="D24" s="50" t="s">
        <v>241</v>
      </c>
      <c r="E24" s="107">
        <v>45833</v>
      </c>
      <c r="F24" s="107">
        <v>45852</v>
      </c>
      <c r="G24" s="73">
        <f t="shared" si="0"/>
        <v>14</v>
      </c>
      <c r="H24" s="73" t="s">
        <v>244</v>
      </c>
      <c r="I24" s="73">
        <f t="shared" si="3"/>
        <v>112</v>
      </c>
      <c r="J24" s="71" t="s">
        <v>108</v>
      </c>
      <c r="K24" s="73">
        <v>112</v>
      </c>
      <c r="L24" s="73" t="s">
        <v>245</v>
      </c>
      <c r="M24" s="73">
        <v>30000</v>
      </c>
      <c r="N24" s="71">
        <f t="shared" si="2"/>
        <v>3360000</v>
      </c>
      <c r="O24" s="81"/>
      <c r="P24" s="20"/>
    </row>
    <row r="25" spans="2:21" s="152" customFormat="1" ht="36" customHeight="1" x14ac:dyDescent="0.2">
      <c r="B25" s="50" t="s">
        <v>97</v>
      </c>
      <c r="C25" s="92" t="s">
        <v>132</v>
      </c>
      <c r="D25" s="50" t="s">
        <v>241</v>
      </c>
      <c r="E25" s="107">
        <v>45833</v>
      </c>
      <c r="F25" s="107">
        <v>45852</v>
      </c>
      <c r="G25" s="73">
        <f t="shared" si="0"/>
        <v>14</v>
      </c>
      <c r="H25" s="73" t="s">
        <v>244</v>
      </c>
      <c r="I25" s="73">
        <f>(G25/5)*40</f>
        <v>112</v>
      </c>
      <c r="J25" s="71" t="s">
        <v>108</v>
      </c>
      <c r="K25" s="73">
        <v>112</v>
      </c>
      <c r="L25" s="73" t="s">
        <v>245</v>
      </c>
      <c r="M25" s="73">
        <v>30000</v>
      </c>
      <c r="N25" s="71">
        <f t="shared" si="2"/>
        <v>3360000</v>
      </c>
      <c r="O25" s="81"/>
      <c r="P25" s="20"/>
    </row>
    <row r="26" spans="2:21" s="152" customFormat="1" ht="36" customHeight="1" x14ac:dyDescent="0.2">
      <c r="B26" s="50" t="s">
        <v>98</v>
      </c>
      <c r="C26" s="92" t="s">
        <v>133</v>
      </c>
      <c r="D26" s="50" t="s">
        <v>241</v>
      </c>
      <c r="E26" s="107">
        <v>45833</v>
      </c>
      <c r="F26" s="107">
        <v>45841</v>
      </c>
      <c r="G26" s="73">
        <f t="shared" si="0"/>
        <v>7</v>
      </c>
      <c r="H26" s="73" t="s">
        <v>244</v>
      </c>
      <c r="I26" s="73">
        <f t="shared" si="3"/>
        <v>56</v>
      </c>
      <c r="J26" s="71" t="s">
        <v>108</v>
      </c>
      <c r="K26" s="73">
        <v>56</v>
      </c>
      <c r="L26" s="73" t="s">
        <v>245</v>
      </c>
      <c r="M26" s="73">
        <v>30000</v>
      </c>
      <c r="N26" s="71">
        <f t="shared" si="2"/>
        <v>1680000</v>
      </c>
      <c r="O26" s="81"/>
      <c r="P26" s="20"/>
    </row>
    <row r="27" spans="2:21" s="152" customFormat="1" ht="36" customHeight="1" x14ac:dyDescent="0.2">
      <c r="B27" s="50" t="s">
        <v>99</v>
      </c>
      <c r="C27" s="92" t="s">
        <v>134</v>
      </c>
      <c r="D27" s="50" t="s">
        <v>241</v>
      </c>
      <c r="E27" s="107">
        <v>45833</v>
      </c>
      <c r="F27" s="107">
        <v>45841</v>
      </c>
      <c r="G27" s="73">
        <f t="shared" si="0"/>
        <v>7</v>
      </c>
      <c r="H27" s="73" t="s">
        <v>244</v>
      </c>
      <c r="I27" s="73">
        <f t="shared" si="3"/>
        <v>56</v>
      </c>
      <c r="J27" s="71" t="s">
        <v>108</v>
      </c>
      <c r="K27" s="73">
        <v>56</v>
      </c>
      <c r="L27" s="73" t="s">
        <v>245</v>
      </c>
      <c r="M27" s="73">
        <v>30000</v>
      </c>
      <c r="N27" s="71">
        <f t="shared" si="2"/>
        <v>1680000</v>
      </c>
      <c r="O27" s="81"/>
      <c r="P27" s="20"/>
    </row>
    <row r="28" spans="2:21" s="152" customFormat="1" ht="36" customHeight="1" x14ac:dyDescent="0.2">
      <c r="B28" s="50" t="s">
        <v>100</v>
      </c>
      <c r="C28" s="92" t="s">
        <v>136</v>
      </c>
      <c r="D28" s="50" t="s">
        <v>241</v>
      </c>
      <c r="E28" s="107">
        <v>45833</v>
      </c>
      <c r="F28" s="107">
        <v>45852</v>
      </c>
      <c r="G28" s="73">
        <f t="shared" si="0"/>
        <v>14</v>
      </c>
      <c r="H28" s="73" t="s">
        <v>244</v>
      </c>
      <c r="I28" s="73">
        <f t="shared" si="3"/>
        <v>112</v>
      </c>
      <c r="J28" s="71" t="s">
        <v>108</v>
      </c>
      <c r="K28" s="73">
        <v>112</v>
      </c>
      <c r="L28" s="73" t="s">
        <v>245</v>
      </c>
      <c r="M28" s="73">
        <v>30000</v>
      </c>
      <c r="N28" s="71">
        <f t="shared" si="2"/>
        <v>3360000</v>
      </c>
      <c r="O28" s="81"/>
      <c r="P28" s="20"/>
    </row>
    <row r="29" spans="2:21" ht="32.25" customHeight="1" x14ac:dyDescent="0.2">
      <c r="B29" s="50" t="s">
        <v>101</v>
      </c>
      <c r="C29" s="92" t="s">
        <v>135</v>
      </c>
      <c r="D29" s="50" t="s">
        <v>241</v>
      </c>
      <c r="E29" s="107">
        <v>45833</v>
      </c>
      <c r="F29" s="107">
        <v>45841</v>
      </c>
      <c r="G29" s="73">
        <f t="shared" si="0"/>
        <v>7</v>
      </c>
      <c r="H29" s="73" t="s">
        <v>244</v>
      </c>
      <c r="I29" s="73">
        <f t="shared" si="3"/>
        <v>56</v>
      </c>
      <c r="J29" s="71" t="s">
        <v>108</v>
      </c>
      <c r="K29" s="73">
        <v>56</v>
      </c>
      <c r="L29" s="73" t="s">
        <v>245</v>
      </c>
      <c r="M29" s="73">
        <v>30000</v>
      </c>
      <c r="N29" s="71">
        <f t="shared" si="2"/>
        <v>1680000</v>
      </c>
      <c r="O29" s="81"/>
      <c r="P29" s="20"/>
    </row>
    <row r="30" spans="2:21" ht="33" customHeight="1" x14ac:dyDescent="0.15">
      <c r="B30" s="97"/>
      <c r="C30" s="93" t="s">
        <v>71</v>
      </c>
      <c r="D30" s="84"/>
      <c r="E30" s="84"/>
      <c r="F30" s="84"/>
      <c r="G30" s="74">
        <f>SUM(G31+G60)</f>
        <v>50</v>
      </c>
      <c r="H30" s="70"/>
      <c r="I30" s="70"/>
      <c r="J30" s="70"/>
      <c r="K30" s="70"/>
      <c r="L30" s="70"/>
      <c r="M30" s="70"/>
      <c r="N30" s="70"/>
      <c r="O30" s="80">
        <f>SUM(O31+O61)</f>
        <v>172840000</v>
      </c>
    </row>
    <row r="31" spans="2:21" ht="22.5" customHeight="1" x14ac:dyDescent="0.15">
      <c r="B31" s="103"/>
      <c r="C31" s="104" t="s">
        <v>72</v>
      </c>
      <c r="D31" s="103"/>
      <c r="E31" s="103"/>
      <c r="F31" s="103"/>
      <c r="G31" s="101">
        <v>35</v>
      </c>
      <c r="H31" s="101"/>
      <c r="I31" s="101"/>
      <c r="J31" s="101"/>
      <c r="K31" s="101"/>
      <c r="L31" s="101"/>
      <c r="M31" s="101"/>
      <c r="N31" s="101"/>
      <c r="O31" s="102">
        <f>SUM(N32:N60)</f>
        <v>152440000</v>
      </c>
    </row>
    <row r="32" spans="2:21" ht="48" customHeight="1" x14ac:dyDescent="0.15">
      <c r="B32" s="48" t="s">
        <v>102</v>
      </c>
      <c r="C32" s="90" t="s">
        <v>137</v>
      </c>
      <c r="D32" s="50" t="s">
        <v>241</v>
      </c>
      <c r="E32" s="105">
        <v>45852</v>
      </c>
      <c r="F32" s="105">
        <v>45878</v>
      </c>
      <c r="G32" s="73">
        <f t="shared" ref="G32:G72" si="4">NETWORKDAYS(E32,F32)</f>
        <v>20</v>
      </c>
      <c r="H32" s="73" t="s">
        <v>251</v>
      </c>
      <c r="I32" s="73">
        <f>(G32/5)*40</f>
        <v>160</v>
      </c>
      <c r="J32" s="71" t="s">
        <v>108</v>
      </c>
      <c r="K32" s="73">
        <v>160</v>
      </c>
      <c r="L32" s="73" t="s">
        <v>252</v>
      </c>
      <c r="M32" s="73">
        <v>37000</v>
      </c>
      <c r="N32" s="71">
        <f t="shared" ref="N32:N72" si="5">(I32*M32)</f>
        <v>5920000</v>
      </c>
      <c r="O32" s="81"/>
    </row>
    <row r="33" spans="2:15" ht="45" customHeight="1" x14ac:dyDescent="0.15">
      <c r="B33" s="48" t="s">
        <v>170</v>
      </c>
      <c r="C33" s="90" t="s">
        <v>138</v>
      </c>
      <c r="D33" s="50" t="s">
        <v>106</v>
      </c>
      <c r="E33" s="105">
        <v>45852</v>
      </c>
      <c r="F33" s="105">
        <v>45872</v>
      </c>
      <c r="G33" s="73">
        <f t="shared" si="4"/>
        <v>15</v>
      </c>
      <c r="H33" s="73" t="s">
        <v>251</v>
      </c>
      <c r="I33" s="73">
        <f t="shared" ref="I33:I72" si="6">(G33/5)*40</f>
        <v>120</v>
      </c>
      <c r="J33" s="71" t="s">
        <v>108</v>
      </c>
      <c r="K33" s="73">
        <v>120</v>
      </c>
      <c r="L33" s="73" t="s">
        <v>252</v>
      </c>
      <c r="M33" s="73">
        <v>37000</v>
      </c>
      <c r="N33" s="71">
        <f t="shared" si="5"/>
        <v>4440000</v>
      </c>
      <c r="O33" s="81"/>
    </row>
    <row r="34" spans="2:15" s="152" customFormat="1" ht="45" customHeight="1" x14ac:dyDescent="0.15">
      <c r="B34" s="48" t="s">
        <v>171</v>
      </c>
      <c r="C34" s="90" t="s">
        <v>139</v>
      </c>
      <c r="D34" s="50" t="s">
        <v>246</v>
      </c>
      <c r="E34" s="105">
        <v>45852</v>
      </c>
      <c r="F34" s="105">
        <v>45872</v>
      </c>
      <c r="G34" s="73">
        <f t="shared" si="4"/>
        <v>15</v>
      </c>
      <c r="H34" s="73" t="s">
        <v>251</v>
      </c>
      <c r="I34" s="73">
        <f t="shared" si="6"/>
        <v>120</v>
      </c>
      <c r="J34" s="71" t="s">
        <v>108</v>
      </c>
      <c r="K34" s="73">
        <v>120</v>
      </c>
      <c r="L34" s="73" t="s">
        <v>252</v>
      </c>
      <c r="M34" s="73">
        <v>37000</v>
      </c>
      <c r="N34" s="71">
        <f t="shared" si="5"/>
        <v>4440000</v>
      </c>
      <c r="O34" s="81"/>
    </row>
    <row r="35" spans="2:15" s="152" customFormat="1" ht="45" customHeight="1" x14ac:dyDescent="0.15">
      <c r="B35" s="48" t="s">
        <v>172</v>
      </c>
      <c r="C35" s="90" t="s">
        <v>140</v>
      </c>
      <c r="D35" s="50" t="s">
        <v>247</v>
      </c>
      <c r="E35" s="105">
        <v>45852</v>
      </c>
      <c r="F35" s="105">
        <v>45872</v>
      </c>
      <c r="G35" s="73">
        <f t="shared" si="4"/>
        <v>15</v>
      </c>
      <c r="H35" s="73" t="s">
        <v>251</v>
      </c>
      <c r="I35" s="73">
        <f t="shared" si="6"/>
        <v>120</v>
      </c>
      <c r="J35" s="71" t="s">
        <v>108</v>
      </c>
      <c r="K35" s="73">
        <v>120</v>
      </c>
      <c r="L35" s="73" t="s">
        <v>252</v>
      </c>
      <c r="M35" s="73">
        <v>37000</v>
      </c>
      <c r="N35" s="71">
        <f t="shared" si="5"/>
        <v>4440000</v>
      </c>
      <c r="O35" s="81"/>
    </row>
    <row r="36" spans="2:15" s="152" customFormat="1" ht="45" customHeight="1" x14ac:dyDescent="0.15">
      <c r="B36" s="48" t="s">
        <v>173</v>
      </c>
      <c r="C36" s="90" t="s">
        <v>141</v>
      </c>
      <c r="D36" s="50" t="s">
        <v>241</v>
      </c>
      <c r="E36" s="105">
        <v>45852</v>
      </c>
      <c r="F36" s="105">
        <v>45878</v>
      </c>
      <c r="G36" s="73">
        <f t="shared" si="4"/>
        <v>20</v>
      </c>
      <c r="H36" s="73" t="s">
        <v>251</v>
      </c>
      <c r="I36" s="73">
        <f t="shared" si="6"/>
        <v>160</v>
      </c>
      <c r="J36" s="71" t="s">
        <v>108</v>
      </c>
      <c r="K36" s="73">
        <v>160</v>
      </c>
      <c r="L36" s="73" t="s">
        <v>252</v>
      </c>
      <c r="M36" s="73">
        <v>37000</v>
      </c>
      <c r="N36" s="71">
        <f t="shared" si="5"/>
        <v>5920000</v>
      </c>
      <c r="O36" s="81"/>
    </row>
    <row r="37" spans="2:15" s="152" customFormat="1" ht="45" customHeight="1" x14ac:dyDescent="0.15">
      <c r="B37" s="48" t="s">
        <v>174</v>
      </c>
      <c r="C37" s="90" t="s">
        <v>142</v>
      </c>
      <c r="D37" s="50" t="s">
        <v>241</v>
      </c>
      <c r="E37" s="105">
        <v>45852</v>
      </c>
      <c r="F37" s="105">
        <v>45878</v>
      </c>
      <c r="G37" s="73">
        <f t="shared" si="4"/>
        <v>20</v>
      </c>
      <c r="H37" s="73" t="s">
        <v>251</v>
      </c>
      <c r="I37" s="73">
        <f t="shared" si="6"/>
        <v>160</v>
      </c>
      <c r="J37" s="71" t="s">
        <v>108</v>
      </c>
      <c r="K37" s="73">
        <v>160</v>
      </c>
      <c r="L37" s="73" t="s">
        <v>252</v>
      </c>
      <c r="M37" s="73">
        <v>37000</v>
      </c>
      <c r="N37" s="71">
        <f t="shared" si="5"/>
        <v>5920000</v>
      </c>
      <c r="O37" s="81"/>
    </row>
    <row r="38" spans="2:15" s="152" customFormat="1" ht="45" customHeight="1" x14ac:dyDescent="0.15">
      <c r="B38" s="48" t="s">
        <v>175</v>
      </c>
      <c r="C38" s="90" t="s">
        <v>143</v>
      </c>
      <c r="D38" s="50" t="s">
        <v>241</v>
      </c>
      <c r="E38" s="105">
        <v>45852</v>
      </c>
      <c r="F38" s="105">
        <v>45878</v>
      </c>
      <c r="G38" s="73">
        <f t="shared" si="4"/>
        <v>20</v>
      </c>
      <c r="H38" s="73" t="s">
        <v>251</v>
      </c>
      <c r="I38" s="73">
        <f t="shared" si="6"/>
        <v>160</v>
      </c>
      <c r="J38" s="71" t="s">
        <v>108</v>
      </c>
      <c r="K38" s="73">
        <v>160</v>
      </c>
      <c r="L38" s="73" t="s">
        <v>252</v>
      </c>
      <c r="M38" s="73">
        <v>37000</v>
      </c>
      <c r="N38" s="71">
        <f t="shared" si="5"/>
        <v>5920000</v>
      </c>
      <c r="O38" s="81"/>
    </row>
    <row r="39" spans="2:15" s="152" customFormat="1" ht="45" customHeight="1" x14ac:dyDescent="0.15">
      <c r="B39" s="48" t="s">
        <v>176</v>
      </c>
      <c r="C39" s="90" t="s">
        <v>144</v>
      </c>
      <c r="D39" s="50" t="s">
        <v>241</v>
      </c>
      <c r="E39" s="105">
        <v>45852</v>
      </c>
      <c r="F39" s="105">
        <v>45878</v>
      </c>
      <c r="G39" s="73">
        <f t="shared" si="4"/>
        <v>20</v>
      </c>
      <c r="H39" s="73" t="s">
        <v>251</v>
      </c>
      <c r="I39" s="73">
        <f t="shared" si="6"/>
        <v>160</v>
      </c>
      <c r="J39" s="71" t="s">
        <v>108</v>
      </c>
      <c r="K39" s="73">
        <v>160</v>
      </c>
      <c r="L39" s="73" t="s">
        <v>252</v>
      </c>
      <c r="M39" s="73">
        <v>37000</v>
      </c>
      <c r="N39" s="71">
        <f t="shared" si="5"/>
        <v>5920000</v>
      </c>
      <c r="O39" s="81"/>
    </row>
    <row r="40" spans="2:15" s="152" customFormat="1" ht="45" customHeight="1" x14ac:dyDescent="0.15">
      <c r="B40" s="48" t="s">
        <v>177</v>
      </c>
      <c r="C40" s="90" t="s">
        <v>145</v>
      </c>
      <c r="D40" s="50" t="s">
        <v>106</v>
      </c>
      <c r="E40" s="105">
        <v>45852</v>
      </c>
      <c r="F40" s="105">
        <v>45878</v>
      </c>
      <c r="G40" s="73">
        <f t="shared" si="4"/>
        <v>20</v>
      </c>
      <c r="H40" s="73" t="s">
        <v>251</v>
      </c>
      <c r="I40" s="73">
        <f t="shared" si="6"/>
        <v>160</v>
      </c>
      <c r="J40" s="71" t="s">
        <v>108</v>
      </c>
      <c r="K40" s="73">
        <v>160</v>
      </c>
      <c r="L40" s="73" t="s">
        <v>252</v>
      </c>
      <c r="M40" s="73">
        <v>37000</v>
      </c>
      <c r="N40" s="71">
        <f t="shared" si="5"/>
        <v>5920000</v>
      </c>
      <c r="O40" s="81"/>
    </row>
    <row r="41" spans="2:15" s="152" customFormat="1" ht="45" customHeight="1" x14ac:dyDescent="0.15">
      <c r="B41" s="48" t="s">
        <v>178</v>
      </c>
      <c r="C41" s="90" t="s">
        <v>146</v>
      </c>
      <c r="D41" s="50" t="s">
        <v>106</v>
      </c>
      <c r="E41" s="105">
        <v>45852</v>
      </c>
      <c r="F41" s="105">
        <v>45878</v>
      </c>
      <c r="G41" s="73">
        <f t="shared" si="4"/>
        <v>20</v>
      </c>
      <c r="H41" s="73" t="s">
        <v>251</v>
      </c>
      <c r="I41" s="73">
        <f t="shared" si="6"/>
        <v>160</v>
      </c>
      <c r="J41" s="71" t="s">
        <v>108</v>
      </c>
      <c r="K41" s="73">
        <v>160</v>
      </c>
      <c r="L41" s="73" t="s">
        <v>252</v>
      </c>
      <c r="M41" s="73">
        <v>37000</v>
      </c>
      <c r="N41" s="71">
        <f t="shared" si="5"/>
        <v>5920000</v>
      </c>
      <c r="O41" s="81"/>
    </row>
    <row r="42" spans="2:15" s="152" customFormat="1" ht="45" customHeight="1" x14ac:dyDescent="0.15">
      <c r="B42" s="48" t="s">
        <v>179</v>
      </c>
      <c r="C42" s="90" t="s">
        <v>147</v>
      </c>
      <c r="D42" s="50" t="s">
        <v>106</v>
      </c>
      <c r="E42" s="105">
        <v>45852</v>
      </c>
      <c r="F42" s="105">
        <v>45878</v>
      </c>
      <c r="G42" s="73">
        <f t="shared" si="4"/>
        <v>20</v>
      </c>
      <c r="H42" s="73" t="s">
        <v>251</v>
      </c>
      <c r="I42" s="73">
        <f t="shared" si="6"/>
        <v>160</v>
      </c>
      <c r="J42" s="71" t="s">
        <v>108</v>
      </c>
      <c r="K42" s="73">
        <v>160</v>
      </c>
      <c r="L42" s="73" t="s">
        <v>252</v>
      </c>
      <c r="M42" s="73">
        <v>37000</v>
      </c>
      <c r="N42" s="71">
        <f t="shared" si="5"/>
        <v>5920000</v>
      </c>
      <c r="O42" s="81"/>
    </row>
    <row r="43" spans="2:15" s="152" customFormat="1" ht="45" customHeight="1" x14ac:dyDescent="0.15">
      <c r="B43" s="48" t="s">
        <v>180</v>
      </c>
      <c r="C43" s="90" t="s">
        <v>148</v>
      </c>
      <c r="D43" s="50" t="s">
        <v>241</v>
      </c>
      <c r="E43" s="105">
        <v>45852</v>
      </c>
      <c r="F43" s="105">
        <v>45878</v>
      </c>
      <c r="G43" s="73">
        <f t="shared" si="4"/>
        <v>20</v>
      </c>
      <c r="H43" s="73" t="s">
        <v>251</v>
      </c>
      <c r="I43" s="73">
        <f t="shared" si="6"/>
        <v>160</v>
      </c>
      <c r="J43" s="71" t="s">
        <v>108</v>
      </c>
      <c r="K43" s="73">
        <v>160</v>
      </c>
      <c r="L43" s="73" t="s">
        <v>252</v>
      </c>
      <c r="M43" s="73">
        <v>37000</v>
      </c>
      <c r="N43" s="71">
        <f t="shared" si="5"/>
        <v>5920000</v>
      </c>
      <c r="O43" s="81"/>
    </row>
    <row r="44" spans="2:15" s="152" customFormat="1" ht="45" customHeight="1" x14ac:dyDescent="0.15">
      <c r="B44" s="48" t="s">
        <v>181</v>
      </c>
      <c r="C44" s="90" t="s">
        <v>149</v>
      </c>
      <c r="D44" s="50" t="s">
        <v>241</v>
      </c>
      <c r="E44" s="105">
        <v>45852</v>
      </c>
      <c r="F44" s="105">
        <v>45872</v>
      </c>
      <c r="G44" s="73">
        <f t="shared" si="4"/>
        <v>15</v>
      </c>
      <c r="H44" s="73" t="s">
        <v>251</v>
      </c>
      <c r="I44" s="73">
        <f t="shared" si="6"/>
        <v>120</v>
      </c>
      <c r="J44" s="71" t="s">
        <v>108</v>
      </c>
      <c r="K44" s="73">
        <v>120</v>
      </c>
      <c r="L44" s="73" t="s">
        <v>252</v>
      </c>
      <c r="M44" s="73">
        <v>37000</v>
      </c>
      <c r="N44" s="71">
        <f t="shared" si="5"/>
        <v>4440000</v>
      </c>
      <c r="O44" s="81"/>
    </row>
    <row r="45" spans="2:15" s="152" customFormat="1" ht="45" customHeight="1" x14ac:dyDescent="0.15">
      <c r="B45" s="48" t="s">
        <v>182</v>
      </c>
      <c r="C45" s="90" t="s">
        <v>150</v>
      </c>
      <c r="D45" s="50" t="s">
        <v>241</v>
      </c>
      <c r="E45" s="105">
        <v>45852</v>
      </c>
      <c r="F45" s="105">
        <v>45872</v>
      </c>
      <c r="G45" s="73">
        <f t="shared" si="4"/>
        <v>15</v>
      </c>
      <c r="H45" s="73" t="s">
        <v>251</v>
      </c>
      <c r="I45" s="73">
        <f t="shared" si="6"/>
        <v>120</v>
      </c>
      <c r="J45" s="71" t="s">
        <v>108</v>
      </c>
      <c r="K45" s="73">
        <v>120</v>
      </c>
      <c r="L45" s="73" t="s">
        <v>252</v>
      </c>
      <c r="M45" s="73">
        <v>37000</v>
      </c>
      <c r="N45" s="71">
        <f t="shared" si="5"/>
        <v>4440000</v>
      </c>
      <c r="O45" s="81"/>
    </row>
    <row r="46" spans="2:15" s="152" customFormat="1" ht="45" customHeight="1" x14ac:dyDescent="0.15">
      <c r="B46" s="48" t="s">
        <v>183</v>
      </c>
      <c r="C46" s="90" t="s">
        <v>151</v>
      </c>
      <c r="D46" s="50" t="s">
        <v>241</v>
      </c>
      <c r="E46" s="105">
        <v>45872</v>
      </c>
      <c r="F46" s="105">
        <v>45891</v>
      </c>
      <c r="G46" s="73">
        <f t="shared" si="4"/>
        <v>15</v>
      </c>
      <c r="H46" s="73" t="s">
        <v>251</v>
      </c>
      <c r="I46" s="73">
        <f t="shared" si="6"/>
        <v>120</v>
      </c>
      <c r="J46" s="71" t="s">
        <v>108</v>
      </c>
      <c r="K46" s="73">
        <v>120</v>
      </c>
      <c r="L46" s="73" t="s">
        <v>252</v>
      </c>
      <c r="M46" s="73">
        <v>37000</v>
      </c>
      <c r="N46" s="71">
        <f t="shared" si="5"/>
        <v>4440000</v>
      </c>
      <c r="O46" s="81"/>
    </row>
    <row r="47" spans="2:15" s="152" customFormat="1" ht="45" customHeight="1" x14ac:dyDescent="0.15">
      <c r="B47" s="48" t="s">
        <v>184</v>
      </c>
      <c r="C47" s="90" t="s">
        <v>152</v>
      </c>
      <c r="D47" s="50" t="s">
        <v>241</v>
      </c>
      <c r="E47" s="105">
        <v>45872</v>
      </c>
      <c r="F47" s="105">
        <v>45891</v>
      </c>
      <c r="G47" s="73">
        <f t="shared" si="4"/>
        <v>15</v>
      </c>
      <c r="H47" s="73" t="s">
        <v>251</v>
      </c>
      <c r="I47" s="73">
        <f t="shared" si="6"/>
        <v>120</v>
      </c>
      <c r="J47" s="71" t="s">
        <v>108</v>
      </c>
      <c r="K47" s="73">
        <v>120</v>
      </c>
      <c r="L47" s="73" t="s">
        <v>252</v>
      </c>
      <c r="M47" s="73">
        <v>37000</v>
      </c>
      <c r="N47" s="71">
        <f t="shared" si="5"/>
        <v>4440000</v>
      </c>
      <c r="O47" s="81"/>
    </row>
    <row r="48" spans="2:15" s="152" customFormat="1" ht="45" customHeight="1" x14ac:dyDescent="0.15">
      <c r="B48" s="48" t="s">
        <v>185</v>
      </c>
      <c r="C48" s="90" t="s">
        <v>248</v>
      </c>
      <c r="D48" s="50" t="s">
        <v>243</v>
      </c>
      <c r="E48" s="105">
        <v>45872</v>
      </c>
      <c r="F48" s="105">
        <v>45898</v>
      </c>
      <c r="G48" s="73">
        <f t="shared" si="4"/>
        <v>20</v>
      </c>
      <c r="H48" s="73" t="s">
        <v>251</v>
      </c>
      <c r="I48" s="73">
        <f t="shared" si="6"/>
        <v>160</v>
      </c>
      <c r="J48" s="71" t="s">
        <v>108</v>
      </c>
      <c r="K48" s="73">
        <v>160</v>
      </c>
      <c r="L48" s="73" t="s">
        <v>252</v>
      </c>
      <c r="M48" s="73">
        <v>37000</v>
      </c>
      <c r="N48" s="71">
        <f t="shared" si="5"/>
        <v>5920000</v>
      </c>
      <c r="O48" s="81"/>
    </row>
    <row r="49" spans="2:15" s="152" customFormat="1" ht="45" customHeight="1" x14ac:dyDescent="0.15">
      <c r="B49" s="48" t="s">
        <v>186</v>
      </c>
      <c r="C49" s="90" t="s">
        <v>153</v>
      </c>
      <c r="D49" s="50" t="s">
        <v>106</v>
      </c>
      <c r="E49" s="105">
        <v>45872</v>
      </c>
      <c r="F49" s="105">
        <v>45891</v>
      </c>
      <c r="G49" s="73">
        <f t="shared" si="4"/>
        <v>15</v>
      </c>
      <c r="H49" s="73" t="s">
        <v>251</v>
      </c>
      <c r="I49" s="73">
        <f t="shared" si="6"/>
        <v>120</v>
      </c>
      <c r="J49" s="71" t="s">
        <v>108</v>
      </c>
      <c r="K49" s="73">
        <v>120</v>
      </c>
      <c r="L49" s="73" t="s">
        <v>252</v>
      </c>
      <c r="M49" s="73">
        <v>37000</v>
      </c>
      <c r="N49" s="71">
        <f t="shared" si="5"/>
        <v>4440000</v>
      </c>
      <c r="O49" s="81"/>
    </row>
    <row r="50" spans="2:15" s="152" customFormat="1" ht="45" customHeight="1" x14ac:dyDescent="0.15">
      <c r="B50" s="48" t="s">
        <v>187</v>
      </c>
      <c r="C50" s="90" t="s">
        <v>154</v>
      </c>
      <c r="D50" s="50" t="s">
        <v>241</v>
      </c>
      <c r="E50" s="105">
        <v>45872</v>
      </c>
      <c r="F50" s="105">
        <v>45898</v>
      </c>
      <c r="G50" s="73">
        <f t="shared" si="4"/>
        <v>20</v>
      </c>
      <c r="H50" s="73" t="s">
        <v>251</v>
      </c>
      <c r="I50" s="73">
        <f t="shared" si="6"/>
        <v>160</v>
      </c>
      <c r="J50" s="71" t="s">
        <v>108</v>
      </c>
      <c r="K50" s="73">
        <v>160</v>
      </c>
      <c r="L50" s="73" t="s">
        <v>252</v>
      </c>
      <c r="M50" s="73">
        <v>37000</v>
      </c>
      <c r="N50" s="71">
        <f t="shared" si="5"/>
        <v>5920000</v>
      </c>
      <c r="O50" s="81"/>
    </row>
    <row r="51" spans="2:15" s="152" customFormat="1" ht="45" customHeight="1" x14ac:dyDescent="0.15">
      <c r="B51" s="48" t="s">
        <v>188</v>
      </c>
      <c r="C51" s="90" t="s">
        <v>155</v>
      </c>
      <c r="D51" s="50" t="s">
        <v>241</v>
      </c>
      <c r="E51" s="105">
        <v>45872</v>
      </c>
      <c r="F51" s="105">
        <v>45898</v>
      </c>
      <c r="G51" s="73">
        <f t="shared" si="4"/>
        <v>20</v>
      </c>
      <c r="H51" s="73" t="s">
        <v>251</v>
      </c>
      <c r="I51" s="73">
        <f t="shared" si="6"/>
        <v>160</v>
      </c>
      <c r="J51" s="71" t="s">
        <v>108</v>
      </c>
      <c r="K51" s="73">
        <v>160</v>
      </c>
      <c r="L51" s="73" t="s">
        <v>252</v>
      </c>
      <c r="M51" s="73">
        <v>37000</v>
      </c>
      <c r="N51" s="71">
        <f t="shared" si="5"/>
        <v>5920000</v>
      </c>
      <c r="O51" s="81"/>
    </row>
    <row r="52" spans="2:15" s="152" customFormat="1" ht="45" customHeight="1" x14ac:dyDescent="0.15">
      <c r="B52" s="48" t="s">
        <v>189</v>
      </c>
      <c r="C52" s="90" t="s">
        <v>156</v>
      </c>
      <c r="D52" s="50" t="s">
        <v>241</v>
      </c>
      <c r="E52" s="105">
        <v>45872</v>
      </c>
      <c r="F52" s="105">
        <v>45891</v>
      </c>
      <c r="G52" s="73">
        <f t="shared" si="4"/>
        <v>15</v>
      </c>
      <c r="H52" s="73" t="s">
        <v>251</v>
      </c>
      <c r="I52" s="73">
        <f t="shared" si="6"/>
        <v>120</v>
      </c>
      <c r="J52" s="71" t="s">
        <v>108</v>
      </c>
      <c r="K52" s="73">
        <v>120</v>
      </c>
      <c r="L52" s="73" t="s">
        <v>252</v>
      </c>
      <c r="M52" s="73">
        <v>37000</v>
      </c>
      <c r="N52" s="71">
        <f t="shared" si="5"/>
        <v>4440000</v>
      </c>
      <c r="O52" s="81"/>
    </row>
    <row r="53" spans="2:15" s="152" customFormat="1" ht="45" customHeight="1" x14ac:dyDescent="0.15">
      <c r="B53" s="48" t="s">
        <v>190</v>
      </c>
      <c r="C53" s="90" t="s">
        <v>157</v>
      </c>
      <c r="D53" s="50" t="s">
        <v>241</v>
      </c>
      <c r="E53" s="105">
        <v>45872</v>
      </c>
      <c r="F53" s="105">
        <v>45891</v>
      </c>
      <c r="G53" s="73">
        <f t="shared" si="4"/>
        <v>15</v>
      </c>
      <c r="H53" s="73" t="s">
        <v>251</v>
      </c>
      <c r="I53" s="73">
        <f t="shared" si="6"/>
        <v>120</v>
      </c>
      <c r="J53" s="71" t="s">
        <v>108</v>
      </c>
      <c r="K53" s="73">
        <v>120</v>
      </c>
      <c r="L53" s="73" t="s">
        <v>252</v>
      </c>
      <c r="M53" s="73">
        <v>37000</v>
      </c>
      <c r="N53" s="71">
        <f t="shared" si="5"/>
        <v>4440000</v>
      </c>
      <c r="O53" s="81"/>
    </row>
    <row r="54" spans="2:15" s="152" customFormat="1" ht="45" customHeight="1" x14ac:dyDescent="0.15">
      <c r="B54" s="48" t="s">
        <v>191</v>
      </c>
      <c r="C54" s="90" t="s">
        <v>158</v>
      </c>
      <c r="D54" s="50" t="s">
        <v>247</v>
      </c>
      <c r="E54" s="105">
        <v>45872</v>
      </c>
      <c r="F54" s="105">
        <v>45891</v>
      </c>
      <c r="G54" s="73">
        <f t="shared" si="4"/>
        <v>15</v>
      </c>
      <c r="H54" s="73" t="s">
        <v>251</v>
      </c>
      <c r="I54" s="73">
        <f t="shared" si="6"/>
        <v>120</v>
      </c>
      <c r="J54" s="71" t="s">
        <v>108</v>
      </c>
      <c r="K54" s="73">
        <v>120</v>
      </c>
      <c r="L54" s="73" t="s">
        <v>252</v>
      </c>
      <c r="M54" s="73">
        <v>37000</v>
      </c>
      <c r="N54" s="71">
        <f t="shared" si="5"/>
        <v>4440000</v>
      </c>
      <c r="O54" s="81"/>
    </row>
    <row r="55" spans="2:15" s="152" customFormat="1" ht="45" customHeight="1" x14ac:dyDescent="0.15">
      <c r="B55" s="48" t="s">
        <v>192</v>
      </c>
      <c r="C55" s="90" t="s">
        <v>159</v>
      </c>
      <c r="D55" s="50" t="s">
        <v>250</v>
      </c>
      <c r="E55" s="105">
        <v>45872</v>
      </c>
      <c r="F55" s="105">
        <v>45898</v>
      </c>
      <c r="G55" s="73">
        <f t="shared" si="4"/>
        <v>20</v>
      </c>
      <c r="H55" s="73" t="s">
        <v>251</v>
      </c>
      <c r="I55" s="73">
        <f t="shared" si="6"/>
        <v>160</v>
      </c>
      <c r="J55" s="71" t="s">
        <v>108</v>
      </c>
      <c r="K55" s="73">
        <v>160</v>
      </c>
      <c r="L55" s="73" t="s">
        <v>252</v>
      </c>
      <c r="M55" s="73">
        <v>37000</v>
      </c>
      <c r="N55" s="71">
        <f t="shared" si="5"/>
        <v>5920000</v>
      </c>
      <c r="O55" s="81"/>
    </row>
    <row r="56" spans="2:15" s="152" customFormat="1" ht="45" customHeight="1" x14ac:dyDescent="0.15">
      <c r="B56" s="48" t="s">
        <v>193</v>
      </c>
      <c r="C56" s="90" t="s">
        <v>160</v>
      </c>
      <c r="D56" s="50" t="s">
        <v>241</v>
      </c>
      <c r="E56" s="105">
        <v>45872</v>
      </c>
      <c r="F56" s="105">
        <v>45898</v>
      </c>
      <c r="G56" s="73">
        <f t="shared" si="4"/>
        <v>20</v>
      </c>
      <c r="H56" s="73" t="s">
        <v>251</v>
      </c>
      <c r="I56" s="73">
        <f t="shared" si="6"/>
        <v>160</v>
      </c>
      <c r="J56" s="71" t="s">
        <v>108</v>
      </c>
      <c r="K56" s="73">
        <v>160</v>
      </c>
      <c r="L56" s="73" t="s">
        <v>252</v>
      </c>
      <c r="M56" s="73">
        <v>37000</v>
      </c>
      <c r="N56" s="71">
        <f t="shared" si="5"/>
        <v>5920000</v>
      </c>
      <c r="O56" s="81"/>
    </row>
    <row r="57" spans="2:15" s="152" customFormat="1" ht="45" customHeight="1" x14ac:dyDescent="0.15">
      <c r="B57" s="48" t="s">
        <v>194</v>
      </c>
      <c r="C57" s="90" t="s">
        <v>161</v>
      </c>
      <c r="D57" s="50" t="s">
        <v>241</v>
      </c>
      <c r="E57" s="105">
        <v>45872</v>
      </c>
      <c r="F57" s="105">
        <v>45898</v>
      </c>
      <c r="G57" s="73">
        <f t="shared" si="4"/>
        <v>20</v>
      </c>
      <c r="H57" s="73" t="s">
        <v>251</v>
      </c>
      <c r="I57" s="73">
        <f t="shared" si="6"/>
        <v>160</v>
      </c>
      <c r="J57" s="71" t="s">
        <v>108</v>
      </c>
      <c r="K57" s="73">
        <v>160</v>
      </c>
      <c r="L57" s="73" t="s">
        <v>252</v>
      </c>
      <c r="M57" s="73">
        <v>37000</v>
      </c>
      <c r="N57" s="71">
        <f t="shared" si="5"/>
        <v>5920000</v>
      </c>
      <c r="O57" s="81"/>
    </row>
    <row r="58" spans="2:15" s="152" customFormat="1" ht="45" customHeight="1" x14ac:dyDescent="0.15">
      <c r="B58" s="48" t="s">
        <v>195</v>
      </c>
      <c r="C58" s="90" t="s">
        <v>162</v>
      </c>
      <c r="D58" s="50" t="s">
        <v>249</v>
      </c>
      <c r="E58" s="105">
        <v>45872</v>
      </c>
      <c r="F58" s="105">
        <v>45898</v>
      </c>
      <c r="G58" s="73">
        <f t="shared" si="4"/>
        <v>20</v>
      </c>
      <c r="H58" s="73" t="s">
        <v>251</v>
      </c>
      <c r="I58" s="73">
        <f t="shared" si="6"/>
        <v>160</v>
      </c>
      <c r="J58" s="71" t="s">
        <v>108</v>
      </c>
      <c r="K58" s="73">
        <v>160</v>
      </c>
      <c r="L58" s="73" t="s">
        <v>252</v>
      </c>
      <c r="M58" s="73">
        <v>37000</v>
      </c>
      <c r="N58" s="71">
        <f t="shared" si="5"/>
        <v>5920000</v>
      </c>
      <c r="O58" s="81"/>
    </row>
    <row r="59" spans="2:15" s="152" customFormat="1" ht="45" customHeight="1" x14ac:dyDescent="0.15">
      <c r="B59" s="48" t="s">
        <v>196</v>
      </c>
      <c r="C59" s="90" t="s">
        <v>163</v>
      </c>
      <c r="D59" s="50" t="s">
        <v>241</v>
      </c>
      <c r="E59" s="105">
        <v>45872</v>
      </c>
      <c r="F59" s="105">
        <v>45891</v>
      </c>
      <c r="G59" s="73">
        <f t="shared" si="4"/>
        <v>15</v>
      </c>
      <c r="H59" s="73" t="s">
        <v>251</v>
      </c>
      <c r="I59" s="73">
        <f t="shared" si="6"/>
        <v>120</v>
      </c>
      <c r="J59" s="71" t="s">
        <v>108</v>
      </c>
      <c r="K59" s="73">
        <v>120</v>
      </c>
      <c r="L59" s="73" t="s">
        <v>252</v>
      </c>
      <c r="M59" s="73">
        <v>37000</v>
      </c>
      <c r="N59" s="71">
        <f t="shared" si="5"/>
        <v>4440000</v>
      </c>
      <c r="O59" s="81"/>
    </row>
    <row r="60" spans="2:15" s="152" customFormat="1" ht="45" customHeight="1" x14ac:dyDescent="0.15">
      <c r="B60" s="48" t="s">
        <v>197</v>
      </c>
      <c r="C60" s="90" t="s">
        <v>164</v>
      </c>
      <c r="D60" s="50" t="s">
        <v>241</v>
      </c>
      <c r="E60" s="105">
        <v>45872</v>
      </c>
      <c r="F60" s="105">
        <v>45891</v>
      </c>
      <c r="G60" s="73">
        <f t="shared" si="4"/>
        <v>15</v>
      </c>
      <c r="H60" s="73" t="s">
        <v>251</v>
      </c>
      <c r="I60" s="73">
        <f t="shared" si="6"/>
        <v>120</v>
      </c>
      <c r="J60" s="71" t="s">
        <v>108</v>
      </c>
      <c r="K60" s="73">
        <v>120</v>
      </c>
      <c r="L60" s="73" t="s">
        <v>252</v>
      </c>
      <c r="M60" s="73">
        <v>37000</v>
      </c>
      <c r="N60" s="71">
        <f t="shared" si="5"/>
        <v>4440000</v>
      </c>
      <c r="O60" s="81"/>
    </row>
    <row r="61" spans="2:15" ht="21" customHeight="1" x14ac:dyDescent="0.15">
      <c r="B61" s="103"/>
      <c r="C61" s="104" t="s">
        <v>73</v>
      </c>
      <c r="D61" s="103"/>
      <c r="E61" s="103"/>
      <c r="F61" s="103"/>
      <c r="G61" s="101">
        <v>15</v>
      </c>
      <c r="H61" s="101"/>
      <c r="I61" s="101"/>
      <c r="J61" s="101"/>
      <c r="K61" s="101"/>
      <c r="L61" s="101"/>
      <c r="M61" s="101"/>
      <c r="N61" s="101"/>
      <c r="O61" s="102">
        <f>SUM(N62:N66)</f>
        <v>20400000</v>
      </c>
    </row>
    <row r="62" spans="2:15" ht="32.25" customHeight="1" x14ac:dyDescent="0.15">
      <c r="B62" s="49" t="s">
        <v>208</v>
      </c>
      <c r="C62" s="90" t="s">
        <v>198</v>
      </c>
      <c r="D62" s="50" t="s">
        <v>253</v>
      </c>
      <c r="E62" s="106">
        <v>45894</v>
      </c>
      <c r="F62" s="106">
        <v>45912</v>
      </c>
      <c r="G62" s="73">
        <f t="shared" si="4"/>
        <v>15</v>
      </c>
      <c r="H62" s="73" t="s">
        <v>256</v>
      </c>
      <c r="I62" s="73">
        <f t="shared" si="6"/>
        <v>120</v>
      </c>
      <c r="J62" s="71" t="s">
        <v>108</v>
      </c>
      <c r="K62" s="73">
        <v>120</v>
      </c>
      <c r="L62" s="73" t="s">
        <v>257</v>
      </c>
      <c r="M62" s="73">
        <v>34000</v>
      </c>
      <c r="N62" s="71">
        <f t="shared" si="5"/>
        <v>4080000</v>
      </c>
      <c r="O62" s="81"/>
    </row>
    <row r="63" spans="2:15" s="153" customFormat="1" ht="32.25" customHeight="1" x14ac:dyDescent="0.15">
      <c r="B63" s="49" t="s">
        <v>209</v>
      </c>
      <c r="C63" s="90" t="s">
        <v>199</v>
      </c>
      <c r="D63" s="50" t="s">
        <v>254</v>
      </c>
      <c r="E63" s="106">
        <v>45894</v>
      </c>
      <c r="F63" s="106">
        <v>45912</v>
      </c>
      <c r="G63" s="73">
        <f t="shared" si="4"/>
        <v>15</v>
      </c>
      <c r="H63" s="73" t="s">
        <v>256</v>
      </c>
      <c r="I63" s="73">
        <f t="shared" si="6"/>
        <v>120</v>
      </c>
      <c r="J63" s="71" t="s">
        <v>108</v>
      </c>
      <c r="K63" s="73">
        <v>120</v>
      </c>
      <c r="L63" s="73" t="s">
        <v>257</v>
      </c>
      <c r="M63" s="73">
        <v>34000</v>
      </c>
      <c r="N63" s="71">
        <f t="shared" si="5"/>
        <v>4080000</v>
      </c>
      <c r="O63" s="81"/>
    </row>
    <row r="64" spans="2:15" s="153" customFormat="1" ht="32.25" customHeight="1" x14ac:dyDescent="0.15">
      <c r="B64" s="49" t="s">
        <v>210</v>
      </c>
      <c r="C64" s="90" t="s">
        <v>200</v>
      </c>
      <c r="D64" s="50" t="s">
        <v>255</v>
      </c>
      <c r="E64" s="106">
        <v>45894</v>
      </c>
      <c r="F64" s="106">
        <v>45912</v>
      </c>
      <c r="G64" s="73">
        <f t="shared" si="4"/>
        <v>15</v>
      </c>
      <c r="H64" s="73" t="s">
        <v>256</v>
      </c>
      <c r="I64" s="73">
        <f t="shared" si="6"/>
        <v>120</v>
      </c>
      <c r="J64" s="71" t="s">
        <v>108</v>
      </c>
      <c r="K64" s="73">
        <v>120</v>
      </c>
      <c r="L64" s="73" t="s">
        <v>257</v>
      </c>
      <c r="M64" s="73">
        <v>34000</v>
      </c>
      <c r="N64" s="71">
        <f t="shared" si="5"/>
        <v>4080000</v>
      </c>
      <c r="O64" s="81"/>
    </row>
    <row r="65" spans="2:15" ht="42.75" customHeight="1" x14ac:dyDescent="0.15">
      <c r="B65" s="49" t="s">
        <v>211</v>
      </c>
      <c r="C65" s="90" t="s">
        <v>201</v>
      </c>
      <c r="D65" s="50" t="s">
        <v>253</v>
      </c>
      <c r="E65" s="106">
        <v>45894</v>
      </c>
      <c r="F65" s="106">
        <v>45912</v>
      </c>
      <c r="G65" s="73">
        <f t="shared" si="4"/>
        <v>15</v>
      </c>
      <c r="H65" s="73" t="s">
        <v>256</v>
      </c>
      <c r="I65" s="73">
        <f t="shared" si="6"/>
        <v>120</v>
      </c>
      <c r="J65" s="71" t="s">
        <v>108</v>
      </c>
      <c r="K65" s="73">
        <v>120</v>
      </c>
      <c r="L65" s="73" t="s">
        <v>257</v>
      </c>
      <c r="M65" s="73">
        <v>34000</v>
      </c>
      <c r="N65" s="71">
        <f t="shared" si="5"/>
        <v>4080000</v>
      </c>
      <c r="O65" s="81"/>
    </row>
    <row r="66" spans="2:15" ht="45" customHeight="1" x14ac:dyDescent="0.15">
      <c r="B66" s="49" t="s">
        <v>212</v>
      </c>
      <c r="C66" s="90" t="s">
        <v>202</v>
      </c>
      <c r="D66" s="50" t="s">
        <v>246</v>
      </c>
      <c r="E66" s="106">
        <v>45894</v>
      </c>
      <c r="F66" s="106">
        <v>45912</v>
      </c>
      <c r="G66" s="73">
        <f t="shared" si="4"/>
        <v>15</v>
      </c>
      <c r="H66" s="73" t="s">
        <v>256</v>
      </c>
      <c r="I66" s="73">
        <f t="shared" si="6"/>
        <v>120</v>
      </c>
      <c r="J66" s="71" t="s">
        <v>108</v>
      </c>
      <c r="K66" s="73">
        <v>120</v>
      </c>
      <c r="L66" s="73" t="s">
        <v>257</v>
      </c>
      <c r="M66" s="73">
        <v>34000</v>
      </c>
      <c r="N66" s="71">
        <f t="shared" si="5"/>
        <v>4080000</v>
      </c>
      <c r="O66" s="81"/>
    </row>
    <row r="67" spans="2:15" ht="34.5" customHeight="1" x14ac:dyDescent="0.15">
      <c r="B67" s="97"/>
      <c r="C67" s="94" t="s">
        <v>74</v>
      </c>
      <c r="D67" s="84"/>
      <c r="E67" s="84"/>
      <c r="F67" s="84"/>
      <c r="G67" s="75">
        <v>15</v>
      </c>
      <c r="H67" s="70"/>
      <c r="I67" s="70"/>
      <c r="J67" s="70"/>
      <c r="K67" s="70"/>
      <c r="L67" s="70"/>
      <c r="M67" s="70"/>
      <c r="N67" s="70"/>
      <c r="O67" s="80">
        <f>SUM(N68:N72)</f>
        <v>21040000</v>
      </c>
    </row>
    <row r="68" spans="2:15" ht="41.1" customHeight="1" outlineLevel="1" x14ac:dyDescent="0.15">
      <c r="B68" s="49" t="s">
        <v>213</v>
      </c>
      <c r="C68" s="90" t="s">
        <v>203</v>
      </c>
      <c r="D68" s="50" t="s">
        <v>259</v>
      </c>
      <c r="E68" s="106">
        <v>45933</v>
      </c>
      <c r="F68" s="106">
        <v>45933</v>
      </c>
      <c r="G68" s="73">
        <f t="shared" si="4"/>
        <v>1</v>
      </c>
      <c r="H68" s="76" t="s">
        <v>258</v>
      </c>
      <c r="I68" s="73">
        <f t="shared" si="6"/>
        <v>8</v>
      </c>
      <c r="J68" s="76" t="s">
        <v>108</v>
      </c>
      <c r="K68" s="76">
        <v>8</v>
      </c>
      <c r="L68" s="76" t="s">
        <v>260</v>
      </c>
      <c r="M68" s="76">
        <v>600000</v>
      </c>
      <c r="N68" s="71">
        <f t="shared" si="5"/>
        <v>4800000</v>
      </c>
      <c r="O68" s="81"/>
    </row>
    <row r="69" spans="2:15" s="153" customFormat="1" ht="41.1" customHeight="1" outlineLevel="1" x14ac:dyDescent="0.15">
      <c r="B69" s="49" t="s">
        <v>214</v>
      </c>
      <c r="C69" s="90" t="s">
        <v>204</v>
      </c>
      <c r="D69" s="50" t="s">
        <v>86</v>
      </c>
      <c r="E69" s="106">
        <v>45915</v>
      </c>
      <c r="F69" s="106">
        <v>45932</v>
      </c>
      <c r="G69" s="73">
        <f t="shared" si="4"/>
        <v>14</v>
      </c>
      <c r="H69" s="76" t="s">
        <v>251</v>
      </c>
      <c r="I69" s="73">
        <f t="shared" si="6"/>
        <v>112</v>
      </c>
      <c r="J69" s="76" t="s">
        <v>108</v>
      </c>
      <c r="K69" s="76">
        <v>112</v>
      </c>
      <c r="L69" s="155" t="s">
        <v>261</v>
      </c>
      <c r="M69" s="76">
        <v>37000</v>
      </c>
      <c r="N69" s="71">
        <f t="shared" si="5"/>
        <v>4144000</v>
      </c>
      <c r="O69" s="81"/>
    </row>
    <row r="70" spans="2:15" s="153" customFormat="1" ht="41.1" customHeight="1" outlineLevel="1" x14ac:dyDescent="0.15">
      <c r="B70" s="49" t="s">
        <v>215</v>
      </c>
      <c r="C70" s="90" t="s">
        <v>205</v>
      </c>
      <c r="D70" s="50" t="s">
        <v>259</v>
      </c>
      <c r="E70" s="106">
        <v>45915</v>
      </c>
      <c r="F70" s="106">
        <v>45932</v>
      </c>
      <c r="G70" s="73">
        <f t="shared" si="4"/>
        <v>14</v>
      </c>
      <c r="H70" s="76" t="s">
        <v>251</v>
      </c>
      <c r="I70" s="73">
        <f t="shared" si="6"/>
        <v>112</v>
      </c>
      <c r="J70" s="76" t="s">
        <v>108</v>
      </c>
      <c r="K70" s="76">
        <v>112</v>
      </c>
      <c r="L70" s="155" t="s">
        <v>261</v>
      </c>
      <c r="M70" s="76">
        <v>37000</v>
      </c>
      <c r="N70" s="71">
        <f t="shared" si="5"/>
        <v>4144000</v>
      </c>
      <c r="O70" s="81"/>
    </row>
    <row r="71" spans="2:15" ht="41.1" customHeight="1" outlineLevel="2" x14ac:dyDescent="0.15">
      <c r="B71" s="49" t="s">
        <v>216</v>
      </c>
      <c r="C71" s="90" t="s">
        <v>206</v>
      </c>
      <c r="D71" s="50" t="s">
        <v>259</v>
      </c>
      <c r="E71" s="106">
        <v>45915</v>
      </c>
      <c r="F71" s="106">
        <v>45932</v>
      </c>
      <c r="G71" s="73">
        <f t="shared" si="4"/>
        <v>14</v>
      </c>
      <c r="H71" s="76" t="s">
        <v>251</v>
      </c>
      <c r="I71" s="73">
        <f t="shared" si="6"/>
        <v>112</v>
      </c>
      <c r="J71" s="76" t="s">
        <v>108</v>
      </c>
      <c r="K71" s="77">
        <v>112</v>
      </c>
      <c r="L71" s="155" t="s">
        <v>261</v>
      </c>
      <c r="M71" s="76">
        <v>37000</v>
      </c>
      <c r="N71" s="71">
        <f t="shared" si="5"/>
        <v>4144000</v>
      </c>
      <c r="O71" s="81"/>
    </row>
    <row r="72" spans="2:15" ht="41.1" customHeight="1" outlineLevel="2" x14ac:dyDescent="0.15">
      <c r="B72" s="49" t="s">
        <v>217</v>
      </c>
      <c r="C72" s="90" t="s">
        <v>207</v>
      </c>
      <c r="D72" s="50" t="s">
        <v>259</v>
      </c>
      <c r="E72" s="106">
        <v>45915</v>
      </c>
      <c r="F72" s="106">
        <v>45932</v>
      </c>
      <c r="G72" s="73">
        <f t="shared" si="4"/>
        <v>14</v>
      </c>
      <c r="H72" s="76" t="s">
        <v>256</v>
      </c>
      <c r="I72" s="73">
        <f t="shared" si="6"/>
        <v>112</v>
      </c>
      <c r="J72" s="76" t="s">
        <v>108</v>
      </c>
      <c r="K72" s="77">
        <v>112</v>
      </c>
      <c r="L72" s="155" t="s">
        <v>261</v>
      </c>
      <c r="M72" s="76">
        <v>34000</v>
      </c>
      <c r="N72" s="71">
        <f t="shared" si="5"/>
        <v>3808000</v>
      </c>
      <c r="O72" s="81"/>
    </row>
    <row r="73" spans="2:15" ht="13.5" customHeight="1" x14ac:dyDescent="0.15">
      <c r="B73" s="96"/>
      <c r="C73" s="217" t="s">
        <v>105</v>
      </c>
      <c r="D73" s="217"/>
      <c r="E73" s="217"/>
      <c r="F73" s="217"/>
      <c r="G73" s="217"/>
      <c r="H73" s="217"/>
      <c r="I73" s="217"/>
      <c r="J73" s="217"/>
      <c r="K73" s="217"/>
      <c r="L73" s="217"/>
      <c r="M73" s="217"/>
      <c r="N73" s="217"/>
      <c r="O73" s="218"/>
    </row>
    <row r="74" spans="2:15" ht="13.5" customHeight="1" x14ac:dyDescent="0.15">
      <c r="B74" s="97"/>
      <c r="C74" s="94"/>
      <c r="D74" s="84"/>
      <c r="E74" s="84"/>
      <c r="F74" s="84"/>
      <c r="G74" s="75">
        <f>SUM(G75)</f>
        <v>92</v>
      </c>
      <c r="H74" s="70"/>
      <c r="I74" s="70"/>
      <c r="J74" s="70"/>
      <c r="K74" s="70"/>
      <c r="L74" s="70"/>
      <c r="M74" s="70"/>
      <c r="N74" s="70"/>
      <c r="O74" s="80">
        <f>SUM(N75:N85)</f>
        <v>365792000</v>
      </c>
    </row>
    <row r="75" spans="2:15" ht="39.6" customHeight="1" x14ac:dyDescent="0.15">
      <c r="B75" s="62" t="s">
        <v>229</v>
      </c>
      <c r="C75" s="90" t="s">
        <v>219</v>
      </c>
      <c r="D75" s="50" t="s">
        <v>259</v>
      </c>
      <c r="E75" s="108">
        <v>45934</v>
      </c>
      <c r="F75" s="108">
        <v>46063</v>
      </c>
      <c r="G75" s="73">
        <f t="shared" ref="G75:G85" si="7">NETWORKDAYS(E75,F75)</f>
        <v>92</v>
      </c>
      <c r="H75" s="76" t="s">
        <v>258</v>
      </c>
      <c r="I75" s="73">
        <f t="shared" ref="I75:I85" si="8">(G75/5)*40</f>
        <v>736</v>
      </c>
      <c r="J75" s="76" t="s">
        <v>108</v>
      </c>
      <c r="K75" s="61">
        <v>736</v>
      </c>
      <c r="L75" s="155" t="s">
        <v>257</v>
      </c>
      <c r="M75" s="61">
        <v>37000</v>
      </c>
      <c r="N75" s="71">
        <f t="shared" ref="N75:N85" si="9">(I75*M75)</f>
        <v>27232000</v>
      </c>
      <c r="O75" s="81"/>
    </row>
    <row r="76" spans="2:15" s="153" customFormat="1" ht="39.6" customHeight="1" x14ac:dyDescent="0.15">
      <c r="B76" s="62" t="s">
        <v>230</v>
      </c>
      <c r="C76" s="90" t="s">
        <v>220</v>
      </c>
      <c r="D76" s="50" t="s">
        <v>259</v>
      </c>
      <c r="E76" s="108">
        <v>45934</v>
      </c>
      <c r="F76" s="108">
        <v>46063</v>
      </c>
      <c r="G76" s="73">
        <f t="shared" si="7"/>
        <v>92</v>
      </c>
      <c r="H76" s="154" t="s">
        <v>251</v>
      </c>
      <c r="I76" s="73">
        <f t="shared" si="8"/>
        <v>736</v>
      </c>
      <c r="J76" s="76" t="s">
        <v>108</v>
      </c>
      <c r="K76" s="61">
        <v>736</v>
      </c>
      <c r="L76" s="155" t="s">
        <v>264</v>
      </c>
      <c r="M76" s="61">
        <v>37000</v>
      </c>
      <c r="N76" s="71">
        <f t="shared" si="9"/>
        <v>27232000</v>
      </c>
      <c r="O76" s="81"/>
    </row>
    <row r="77" spans="2:15" s="153" customFormat="1" ht="39.6" customHeight="1" x14ac:dyDescent="0.15">
      <c r="B77" s="62" t="s">
        <v>231</v>
      </c>
      <c r="C77" s="90" t="s">
        <v>218</v>
      </c>
      <c r="D77" s="50" t="s">
        <v>259</v>
      </c>
      <c r="E77" s="108">
        <v>45934</v>
      </c>
      <c r="F77" s="108">
        <v>46063</v>
      </c>
      <c r="G77" s="73">
        <f t="shared" si="7"/>
        <v>92</v>
      </c>
      <c r="H77" s="154" t="s">
        <v>251</v>
      </c>
      <c r="I77" s="73">
        <f t="shared" si="8"/>
        <v>736</v>
      </c>
      <c r="J77" s="76" t="s">
        <v>108</v>
      </c>
      <c r="K77" s="61">
        <v>736</v>
      </c>
      <c r="L77" s="155" t="s">
        <v>264</v>
      </c>
      <c r="M77" s="61">
        <v>37000</v>
      </c>
      <c r="N77" s="71">
        <f t="shared" si="9"/>
        <v>27232000</v>
      </c>
      <c r="O77" s="81"/>
    </row>
    <row r="78" spans="2:15" s="153" customFormat="1" ht="39.6" customHeight="1" x14ac:dyDescent="0.15">
      <c r="B78" s="62" t="s">
        <v>232</v>
      </c>
      <c r="C78" s="90" t="s">
        <v>221</v>
      </c>
      <c r="D78" s="50" t="s">
        <v>259</v>
      </c>
      <c r="E78" s="108">
        <v>45934</v>
      </c>
      <c r="F78" s="108">
        <v>46063</v>
      </c>
      <c r="G78" s="73">
        <f t="shared" si="7"/>
        <v>92</v>
      </c>
      <c r="H78" s="154" t="s">
        <v>251</v>
      </c>
      <c r="I78" s="73">
        <f t="shared" si="8"/>
        <v>736</v>
      </c>
      <c r="J78" s="76" t="s">
        <v>108</v>
      </c>
      <c r="K78" s="61">
        <v>736</v>
      </c>
      <c r="L78" s="155" t="s">
        <v>264</v>
      </c>
      <c r="M78" s="61">
        <v>37000</v>
      </c>
      <c r="N78" s="71">
        <f t="shared" si="9"/>
        <v>27232000</v>
      </c>
      <c r="O78" s="81"/>
    </row>
    <row r="79" spans="2:15" s="153" customFormat="1" ht="60" customHeight="1" x14ac:dyDescent="0.15">
      <c r="B79" s="62" t="s">
        <v>233</v>
      </c>
      <c r="C79" s="90" t="s">
        <v>222</v>
      </c>
      <c r="D79" s="50" t="s">
        <v>259</v>
      </c>
      <c r="E79" s="108">
        <v>45934</v>
      </c>
      <c r="F79" s="108">
        <v>46063</v>
      </c>
      <c r="G79" s="73">
        <f t="shared" si="7"/>
        <v>92</v>
      </c>
      <c r="H79" s="76" t="s">
        <v>262</v>
      </c>
      <c r="I79" s="73">
        <f t="shared" si="8"/>
        <v>736</v>
      </c>
      <c r="J79" s="76" t="s">
        <v>108</v>
      </c>
      <c r="K79" s="61">
        <v>736</v>
      </c>
      <c r="L79" s="155" t="s">
        <v>265</v>
      </c>
      <c r="M79" s="61">
        <v>37000</v>
      </c>
      <c r="N79" s="71">
        <f t="shared" si="9"/>
        <v>27232000</v>
      </c>
      <c r="O79" s="81"/>
    </row>
    <row r="80" spans="2:15" s="153" customFormat="1" ht="39.6" customHeight="1" x14ac:dyDescent="0.15">
      <c r="B80" s="62" t="s">
        <v>234</v>
      </c>
      <c r="C80" s="90" t="s">
        <v>223</v>
      </c>
      <c r="D80" s="50" t="s">
        <v>259</v>
      </c>
      <c r="E80" s="108">
        <v>45934</v>
      </c>
      <c r="F80" s="108">
        <v>46063</v>
      </c>
      <c r="G80" s="73">
        <f t="shared" si="7"/>
        <v>92</v>
      </c>
      <c r="H80" s="76" t="s">
        <v>263</v>
      </c>
      <c r="I80" s="73">
        <f t="shared" si="8"/>
        <v>736</v>
      </c>
      <c r="J80" s="76" t="s">
        <v>108</v>
      </c>
      <c r="K80" s="61">
        <v>736</v>
      </c>
      <c r="L80" s="155" t="s">
        <v>240</v>
      </c>
      <c r="M80" s="154">
        <v>135000</v>
      </c>
      <c r="N80" s="71">
        <f t="shared" si="9"/>
        <v>99360000</v>
      </c>
      <c r="O80" s="81"/>
    </row>
    <row r="81" spans="2:15" s="153" customFormat="1" ht="39.6" customHeight="1" x14ac:dyDescent="0.15">
      <c r="B81" s="62" t="s">
        <v>235</v>
      </c>
      <c r="C81" s="90" t="s">
        <v>224</v>
      </c>
      <c r="D81" s="50" t="s">
        <v>259</v>
      </c>
      <c r="E81" s="108">
        <v>45934</v>
      </c>
      <c r="F81" s="108">
        <v>46063</v>
      </c>
      <c r="G81" s="73">
        <f t="shared" si="7"/>
        <v>92</v>
      </c>
      <c r="H81" s="76" t="s">
        <v>109</v>
      </c>
      <c r="I81" s="73">
        <f t="shared" si="8"/>
        <v>736</v>
      </c>
      <c r="J81" s="76" t="s">
        <v>108</v>
      </c>
      <c r="K81" s="61">
        <v>736</v>
      </c>
      <c r="L81" s="155" t="s">
        <v>266</v>
      </c>
      <c r="M81" s="154">
        <v>29000</v>
      </c>
      <c r="N81" s="71">
        <f t="shared" si="9"/>
        <v>21344000</v>
      </c>
      <c r="O81" s="81"/>
    </row>
    <row r="82" spans="2:15" s="153" customFormat="1" ht="39.6" customHeight="1" x14ac:dyDescent="0.15">
      <c r="B82" s="62" t="s">
        <v>236</v>
      </c>
      <c r="C82" s="90" t="s">
        <v>225</v>
      </c>
      <c r="D82" s="50" t="s">
        <v>259</v>
      </c>
      <c r="E82" s="108">
        <v>45934</v>
      </c>
      <c r="F82" s="108">
        <v>46063</v>
      </c>
      <c r="G82" s="73">
        <f t="shared" si="7"/>
        <v>92</v>
      </c>
      <c r="H82" s="76" t="s">
        <v>258</v>
      </c>
      <c r="I82" s="73">
        <f t="shared" si="8"/>
        <v>736</v>
      </c>
      <c r="J82" s="76" t="s">
        <v>108</v>
      </c>
      <c r="K82" s="61">
        <v>736</v>
      </c>
      <c r="L82" s="155" t="s">
        <v>109</v>
      </c>
      <c r="M82" s="61">
        <v>37000</v>
      </c>
      <c r="N82" s="71">
        <f t="shared" si="9"/>
        <v>27232000</v>
      </c>
      <c r="O82" s="81"/>
    </row>
    <row r="83" spans="2:15" s="153" customFormat="1" ht="39.6" customHeight="1" x14ac:dyDescent="0.15">
      <c r="B83" s="62" t="s">
        <v>237</v>
      </c>
      <c r="C83" s="90" t="s">
        <v>226</v>
      </c>
      <c r="D83" s="50" t="s">
        <v>259</v>
      </c>
      <c r="E83" s="108">
        <v>45934</v>
      </c>
      <c r="F83" s="108">
        <v>46063</v>
      </c>
      <c r="G83" s="73">
        <f t="shared" si="7"/>
        <v>92</v>
      </c>
      <c r="H83" s="76" t="s">
        <v>258</v>
      </c>
      <c r="I83" s="73">
        <f t="shared" si="8"/>
        <v>736</v>
      </c>
      <c r="J83" s="76" t="s">
        <v>108</v>
      </c>
      <c r="K83" s="61">
        <v>736</v>
      </c>
      <c r="L83" s="155" t="s">
        <v>267</v>
      </c>
      <c r="M83" s="61">
        <v>37000</v>
      </c>
      <c r="N83" s="71">
        <f t="shared" si="9"/>
        <v>27232000</v>
      </c>
      <c r="O83" s="81"/>
    </row>
    <row r="84" spans="2:15" s="153" customFormat="1" ht="39.6" customHeight="1" x14ac:dyDescent="0.15">
      <c r="B84" s="62" t="s">
        <v>238</v>
      </c>
      <c r="C84" s="90" t="s">
        <v>227</v>
      </c>
      <c r="D84" s="50" t="s">
        <v>259</v>
      </c>
      <c r="E84" s="108">
        <v>45934</v>
      </c>
      <c r="F84" s="108">
        <v>46063</v>
      </c>
      <c r="G84" s="73">
        <f t="shared" si="7"/>
        <v>92</v>
      </c>
      <c r="H84" s="76" t="s">
        <v>258</v>
      </c>
      <c r="I84" s="73">
        <f t="shared" si="8"/>
        <v>736</v>
      </c>
      <c r="J84" s="76" t="s">
        <v>108</v>
      </c>
      <c r="K84" s="61">
        <v>736</v>
      </c>
      <c r="L84" s="155" t="s">
        <v>267</v>
      </c>
      <c r="M84" s="61">
        <v>37000</v>
      </c>
      <c r="N84" s="71">
        <f t="shared" si="9"/>
        <v>27232000</v>
      </c>
      <c r="O84" s="81"/>
    </row>
    <row r="85" spans="2:15" s="153" customFormat="1" ht="39.6" customHeight="1" x14ac:dyDescent="0.15">
      <c r="B85" s="62" t="s">
        <v>239</v>
      </c>
      <c r="C85" s="90" t="s">
        <v>228</v>
      </c>
      <c r="D85" s="50" t="s">
        <v>259</v>
      </c>
      <c r="E85" s="108">
        <v>45934</v>
      </c>
      <c r="F85" s="108">
        <v>46063</v>
      </c>
      <c r="G85" s="73">
        <f t="shared" si="7"/>
        <v>92</v>
      </c>
      <c r="H85" s="76" t="s">
        <v>258</v>
      </c>
      <c r="I85" s="73">
        <f t="shared" si="8"/>
        <v>736</v>
      </c>
      <c r="J85" s="76" t="s">
        <v>108</v>
      </c>
      <c r="K85" s="61">
        <v>736</v>
      </c>
      <c r="L85" s="155" t="s">
        <v>267</v>
      </c>
      <c r="M85" s="61">
        <v>37000</v>
      </c>
      <c r="N85" s="71">
        <f t="shared" si="9"/>
        <v>27232000</v>
      </c>
      <c r="O85" s="81"/>
    </row>
    <row r="86" spans="2:15" ht="14.25" customHeight="1" x14ac:dyDescent="0.15">
      <c r="B86" s="96"/>
      <c r="C86" s="219"/>
      <c r="D86" s="220"/>
      <c r="E86" s="220"/>
      <c r="F86" s="220"/>
      <c r="G86" s="220"/>
      <c r="H86" s="220"/>
      <c r="I86" s="220"/>
      <c r="J86" s="220"/>
      <c r="K86" s="220"/>
      <c r="L86" s="220"/>
      <c r="M86" s="220"/>
      <c r="N86" s="220"/>
      <c r="O86" s="221"/>
    </row>
    <row r="87" spans="2:15" ht="24" customHeight="1" x14ac:dyDescent="0.15">
      <c r="B87" s="63"/>
      <c r="C87" s="109" t="s">
        <v>63</v>
      </c>
      <c r="D87" s="114"/>
      <c r="E87" s="115"/>
      <c r="F87" s="115"/>
      <c r="G87" s="116">
        <f>G7+G11+G74</f>
        <v>194</v>
      </c>
      <c r="H87" s="116"/>
      <c r="I87" s="116"/>
      <c r="J87" s="116"/>
      <c r="K87" s="116"/>
      <c r="L87" s="116"/>
      <c r="M87" s="116"/>
      <c r="N87" s="117"/>
      <c r="O87" s="110">
        <f>SUM(O7+O12+O30+O67+O74)</f>
        <v>590099000</v>
      </c>
    </row>
    <row r="88" spans="2:15" ht="25.5" customHeight="1" x14ac:dyDescent="0.15">
      <c r="B88" s="63"/>
      <c r="C88" s="109" t="s">
        <v>111</v>
      </c>
      <c r="D88" s="114"/>
      <c r="E88" s="115"/>
      <c r="F88" s="115"/>
      <c r="G88" s="116"/>
      <c r="H88" s="116"/>
      <c r="I88" s="116"/>
      <c r="J88" s="116"/>
      <c r="K88" s="116"/>
      <c r="L88" s="116"/>
      <c r="M88" s="116"/>
      <c r="N88" s="117"/>
      <c r="O88" s="110">
        <f>O87*0.1</f>
        <v>59009900</v>
      </c>
    </row>
    <row r="89" spans="2:15" ht="24" customHeight="1" x14ac:dyDescent="0.15">
      <c r="B89" s="63"/>
      <c r="C89" s="109" t="s">
        <v>112</v>
      </c>
      <c r="D89" s="111"/>
      <c r="E89" s="109"/>
      <c r="F89" s="109"/>
      <c r="G89" s="112"/>
      <c r="H89" s="112"/>
      <c r="I89" s="112"/>
      <c r="J89" s="112"/>
      <c r="K89" s="112"/>
      <c r="L89" s="112"/>
      <c r="M89" s="112"/>
      <c r="N89" s="113"/>
      <c r="O89" s="118">
        <f>O87+O88</f>
        <v>649108900</v>
      </c>
    </row>
    <row r="90" spans="2:15" ht="14.25" customHeight="1" x14ac:dyDescent="0.15"/>
    <row r="91" spans="2:15" ht="14.25" customHeight="1" x14ac:dyDescent="0.15"/>
    <row r="92" spans="2:15" ht="14.25" customHeight="1" x14ac:dyDescent="0.15"/>
    <row r="93" spans="2:15" ht="14.25" customHeight="1" x14ac:dyDescent="0.15"/>
    <row r="94" spans="2:15" ht="14.25" customHeight="1" x14ac:dyDescent="0.15"/>
    <row r="95" spans="2:15" ht="14.25" customHeight="1" x14ac:dyDescent="0.15"/>
    <row r="96" spans="2:15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  <row r="1004" ht="14.25" customHeight="1" x14ac:dyDescent="0.15"/>
    <row r="1005" ht="14.25" customHeight="1" x14ac:dyDescent="0.15"/>
    <row r="1006" ht="14.25" customHeight="1" x14ac:dyDescent="0.15"/>
    <row r="1007" ht="14.25" customHeight="1" x14ac:dyDescent="0.15"/>
    <row r="1008" ht="14.25" customHeight="1" x14ac:dyDescent="0.15"/>
    <row r="1009" ht="14.25" customHeight="1" x14ac:dyDescent="0.15"/>
    <row r="1010" ht="14.25" customHeight="1" x14ac:dyDescent="0.15"/>
    <row r="1011" ht="14.25" customHeight="1" x14ac:dyDescent="0.15"/>
    <row r="1012" ht="14.25" customHeight="1" x14ac:dyDescent="0.15"/>
    <row r="1013" ht="14.25" customHeight="1" x14ac:dyDescent="0.15"/>
    <row r="1014" ht="14.25" customHeight="1" x14ac:dyDescent="0.15"/>
    <row r="1015" ht="14.25" customHeight="1" x14ac:dyDescent="0.15"/>
    <row r="1016" ht="14.25" customHeight="1" x14ac:dyDescent="0.15"/>
    <row r="1017" ht="14.25" customHeight="1" x14ac:dyDescent="0.15"/>
    <row r="1018" ht="14.25" customHeight="1" x14ac:dyDescent="0.15"/>
    <row r="1019" ht="14.25" customHeight="1" x14ac:dyDescent="0.15"/>
    <row r="1020" ht="14.25" customHeight="1" x14ac:dyDescent="0.15"/>
    <row r="1021" ht="14.25" customHeight="1" x14ac:dyDescent="0.15"/>
    <row r="1022" ht="14.25" customHeight="1" x14ac:dyDescent="0.15"/>
    <row r="1023" ht="14.25" customHeight="1" x14ac:dyDescent="0.15"/>
    <row r="1024" ht="14.25" customHeight="1" x14ac:dyDescent="0.15"/>
    <row r="1025" ht="14.25" customHeight="1" x14ac:dyDescent="0.15"/>
    <row r="1026" ht="14.25" customHeight="1" x14ac:dyDescent="0.15"/>
    <row r="1027" ht="14.25" customHeight="1" x14ac:dyDescent="0.15"/>
    <row r="1028" ht="14.25" customHeight="1" x14ac:dyDescent="0.15"/>
    <row r="1029" ht="14.25" customHeight="1" x14ac:dyDescent="0.15"/>
    <row r="1030" ht="14.25" customHeight="1" x14ac:dyDescent="0.15"/>
    <row r="1031" ht="14.25" customHeight="1" x14ac:dyDescent="0.15"/>
    <row r="1032" ht="14.25" customHeight="1" x14ac:dyDescent="0.15"/>
    <row r="1033" ht="14.25" customHeight="1" x14ac:dyDescent="0.15"/>
    <row r="1034" ht="14.25" customHeight="1" x14ac:dyDescent="0.15"/>
    <row r="1035" ht="14.25" customHeight="1" x14ac:dyDescent="0.15"/>
    <row r="1036" ht="14.25" customHeight="1" x14ac:dyDescent="0.15"/>
    <row r="1037" ht="14.25" customHeight="1" x14ac:dyDescent="0.15"/>
  </sheetData>
  <mergeCells count="20">
    <mergeCell ref="B3:B4"/>
    <mergeCell ref="F3:F4"/>
    <mergeCell ref="H3:H4"/>
    <mergeCell ref="I3:I4"/>
    <mergeCell ref="J3:J4"/>
    <mergeCell ref="C1:O1"/>
    <mergeCell ref="C3:C4"/>
    <mergeCell ref="G3:G4"/>
    <mergeCell ref="O3:O4"/>
    <mergeCell ref="D3:D4"/>
    <mergeCell ref="E3:E4"/>
    <mergeCell ref="K3:K4"/>
    <mergeCell ref="L3:L4"/>
    <mergeCell ref="M3:M4"/>
    <mergeCell ref="N3:N4"/>
    <mergeCell ref="Q4:U21"/>
    <mergeCell ref="C73:O73"/>
    <mergeCell ref="C86:O86"/>
    <mergeCell ref="C10:O10"/>
    <mergeCell ref="C6:O6"/>
  </mergeCells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8BB1-F84D-41F7-B51D-57A7C154920E}">
  <dimension ref="A1:PC1018"/>
  <sheetViews>
    <sheetView showGridLines="0" topLeftCell="AO1" zoomScale="30" zoomScaleNormal="30" workbookViewId="0">
      <selection activeCell="CU82" sqref="CU82"/>
    </sheetView>
  </sheetViews>
  <sheetFormatPr defaultColWidth="12.625" defaultRowHeight="15" customHeight="1" outlineLevelRow="2" x14ac:dyDescent="0.15"/>
  <cols>
    <col min="1" max="1" width="34.9375" customWidth="1"/>
    <col min="2" max="2" width="31.015625" customWidth="1"/>
    <col min="3" max="3" width="35.55078125" customWidth="1"/>
    <col min="4" max="4" width="10.91015625" style="78" customWidth="1"/>
    <col min="5" max="8" width="4.65625" bestFit="1" customWidth="1"/>
    <col min="9" max="9" width="4.2890625" bestFit="1" customWidth="1"/>
    <col min="10" max="14" width="3.18359375" bestFit="1" customWidth="1"/>
    <col min="15" max="15" width="4.2890625" bestFit="1" customWidth="1"/>
    <col min="16" max="16" width="3.796875" bestFit="1" customWidth="1"/>
    <col min="17" max="22" width="4.2890625" bestFit="1" customWidth="1"/>
    <col min="23" max="23" width="4.65625" bestFit="1" customWidth="1"/>
    <col min="24" max="24" width="4.2890625" bestFit="1" customWidth="1"/>
    <col min="25" max="29" width="4.65625" bestFit="1" customWidth="1"/>
    <col min="30" max="30" width="2.81640625" bestFit="1" customWidth="1"/>
    <col min="31" max="36" width="3.18359375" bestFit="1" customWidth="1"/>
    <col min="37" max="37" width="4.2890625" bestFit="1" customWidth="1"/>
    <col min="38" max="38" width="3.796875" bestFit="1" customWidth="1"/>
    <col min="39" max="44" width="4.2890625" bestFit="1" customWidth="1"/>
    <col min="45" max="51" width="4.65625" bestFit="1" customWidth="1"/>
    <col min="52" max="52" width="4.2890625" bestFit="1" customWidth="1"/>
    <col min="53" max="53" width="2.81640625" bestFit="1" customWidth="1"/>
    <col min="54" max="59" width="3.18359375" bestFit="1" customWidth="1"/>
    <col min="60" max="65" width="4.2890625" bestFit="1" customWidth="1"/>
    <col min="66" max="66" width="4.65625" bestFit="1" customWidth="1"/>
    <col min="67" max="67" width="4.2890625" bestFit="1" customWidth="1"/>
    <col min="68" max="74" width="4.65625" bestFit="1" customWidth="1"/>
    <col min="75" max="80" width="3.18359375" bestFit="1" customWidth="1"/>
    <col min="81" max="81" width="4.2890625" bestFit="1" customWidth="1"/>
    <col min="82" max="82" width="3.796875" bestFit="1" customWidth="1"/>
    <col min="83" max="88" width="4.2890625" bestFit="1" customWidth="1"/>
    <col min="89" max="95" width="4.65625" bestFit="1" customWidth="1"/>
    <col min="96" max="96" width="2.81640625" bestFit="1" customWidth="1"/>
    <col min="97" max="102" width="3.18359375" bestFit="1" customWidth="1"/>
    <col min="103" max="103" width="4.2890625" bestFit="1" customWidth="1"/>
    <col min="104" max="104" width="3.796875" bestFit="1" customWidth="1"/>
    <col min="105" max="110" width="4.2890625" bestFit="1" customWidth="1"/>
    <col min="111" max="117" width="4.65625" bestFit="1" customWidth="1"/>
    <col min="118" max="118" width="4.2890625" bestFit="1" customWidth="1"/>
    <col min="119" max="119" width="2.81640625" bestFit="1" customWidth="1"/>
    <col min="120" max="124" width="3.18359375" bestFit="1" customWidth="1"/>
    <col min="125" max="125" width="3.796875" bestFit="1" customWidth="1"/>
    <col min="126" max="131" width="4.2890625" bestFit="1" customWidth="1"/>
    <col min="132" max="132" width="4.65625" bestFit="1" customWidth="1"/>
    <col min="133" max="133" width="4.2890625" bestFit="1" customWidth="1"/>
    <col min="134" max="139" width="4.65625" bestFit="1" customWidth="1"/>
    <col min="140" max="145" width="3.18359375" bestFit="1" customWidth="1"/>
    <col min="146" max="146" width="4.2890625" bestFit="1" customWidth="1"/>
    <col min="147" max="147" width="3.796875" bestFit="1" customWidth="1"/>
    <col min="148" max="153" width="4.2890625" bestFit="1" customWidth="1"/>
    <col min="154" max="160" width="4.65625" bestFit="1" customWidth="1"/>
    <col min="161" max="161" width="4.2890625" bestFit="1" customWidth="1"/>
    <col min="162" max="162" width="2.81640625" bestFit="1" customWidth="1"/>
    <col min="163" max="168" width="3.18359375" bestFit="1" customWidth="1"/>
    <col min="169" max="174" width="4.2890625" bestFit="1" customWidth="1"/>
    <col min="175" max="175" width="4.65625" bestFit="1" customWidth="1"/>
    <col min="176" max="176" width="4.2890625" bestFit="1" customWidth="1"/>
    <col min="177" max="183" width="4.65625" bestFit="1" customWidth="1"/>
    <col min="184" max="184" width="4.2890625" bestFit="1" customWidth="1"/>
    <col min="185" max="189" width="3.18359375" bestFit="1" customWidth="1"/>
    <col min="190" max="190" width="4.2890625" bestFit="1" customWidth="1"/>
  </cols>
  <sheetData>
    <row r="1" spans="1:418" ht="29.1" customHeight="1" x14ac:dyDescent="0.2">
      <c r="A1" s="223" t="s">
        <v>35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H1" s="53"/>
      <c r="GI1" s="139"/>
      <c r="GJ1" s="139"/>
      <c r="GK1" s="139"/>
      <c r="GL1" s="139"/>
      <c r="GM1" s="139"/>
      <c r="GN1" s="139"/>
      <c r="GO1" s="139"/>
      <c r="GP1" s="139"/>
      <c r="GQ1" s="139"/>
      <c r="GR1" s="139"/>
      <c r="GS1" s="139"/>
      <c r="GT1" s="139"/>
      <c r="GU1" s="139"/>
      <c r="GV1" s="139"/>
      <c r="GW1" s="139"/>
      <c r="GX1" s="139"/>
      <c r="GY1" s="139"/>
      <c r="GZ1" s="139"/>
      <c r="HA1" s="139"/>
      <c r="HB1" s="139"/>
      <c r="HC1" s="139"/>
      <c r="HD1" s="139"/>
      <c r="HE1" s="139"/>
      <c r="HF1" s="139"/>
      <c r="HG1" s="139"/>
      <c r="HH1" s="139"/>
      <c r="HI1" s="139"/>
      <c r="HJ1" s="139"/>
      <c r="HK1" s="139"/>
      <c r="HL1" s="139"/>
      <c r="HM1" s="139"/>
      <c r="HN1" s="139"/>
      <c r="HO1" s="139"/>
      <c r="HP1" s="139"/>
      <c r="HQ1" s="139"/>
      <c r="HR1" s="139"/>
      <c r="HS1" s="139"/>
      <c r="HT1" s="139"/>
      <c r="HU1" s="139"/>
      <c r="HV1" s="139"/>
      <c r="HW1" s="139"/>
      <c r="HX1" s="139"/>
      <c r="HY1" s="139"/>
      <c r="HZ1" s="139"/>
      <c r="IA1" s="139"/>
      <c r="IB1" s="139"/>
      <c r="IC1" s="139"/>
      <c r="ID1" s="139"/>
      <c r="IE1" s="139"/>
      <c r="IF1" s="139"/>
      <c r="IG1" s="139"/>
      <c r="IH1" s="139"/>
      <c r="II1" s="139"/>
      <c r="IJ1" s="139"/>
      <c r="IK1" s="139"/>
      <c r="IL1" s="139"/>
      <c r="IM1" s="139"/>
      <c r="IN1" s="139"/>
      <c r="IO1" s="139"/>
      <c r="IP1" s="139"/>
      <c r="IQ1" s="139"/>
      <c r="IR1" s="139"/>
      <c r="IS1" s="139"/>
      <c r="IT1" s="139"/>
      <c r="IU1" s="139"/>
      <c r="IV1" s="139"/>
      <c r="IW1" s="139"/>
      <c r="IX1" s="139"/>
      <c r="IY1" s="139"/>
      <c r="IZ1" s="139"/>
      <c r="JA1" s="139"/>
      <c r="JB1" s="139"/>
      <c r="JC1" s="139"/>
      <c r="JD1" s="139"/>
      <c r="JE1" s="139"/>
      <c r="JF1" s="139"/>
      <c r="JG1" s="139"/>
      <c r="JH1" s="139"/>
      <c r="JI1" s="139"/>
      <c r="JJ1" s="139"/>
      <c r="JK1" s="139"/>
      <c r="JL1" s="139"/>
      <c r="JM1" s="139"/>
      <c r="JN1" s="139"/>
      <c r="JO1" s="139"/>
      <c r="JP1" s="139"/>
      <c r="JQ1" s="139"/>
      <c r="JR1" s="139"/>
      <c r="JS1" s="139"/>
      <c r="JT1" s="139"/>
      <c r="JU1" s="139"/>
      <c r="JV1" s="139"/>
      <c r="JW1" s="139"/>
      <c r="JX1" s="139"/>
      <c r="JY1" s="139"/>
      <c r="JZ1" s="139"/>
      <c r="KA1" s="139"/>
      <c r="KB1" s="139"/>
      <c r="KC1" s="139"/>
      <c r="KD1" s="139"/>
      <c r="KE1" s="139"/>
      <c r="KF1" s="139"/>
      <c r="KG1" s="139"/>
      <c r="KH1" s="139"/>
      <c r="KI1" s="139"/>
      <c r="KJ1" s="139"/>
      <c r="KK1" s="139"/>
      <c r="KL1" s="139"/>
      <c r="KM1" s="139"/>
      <c r="KN1" s="139"/>
      <c r="KO1" s="139"/>
      <c r="KP1" s="139"/>
      <c r="KQ1" s="139"/>
      <c r="KR1" s="139"/>
      <c r="KS1" s="139"/>
      <c r="KT1" s="139"/>
      <c r="KU1" s="139"/>
      <c r="KV1" s="139"/>
      <c r="KW1" s="139"/>
      <c r="KX1" s="139"/>
      <c r="KY1" s="139"/>
      <c r="KZ1" s="139"/>
      <c r="LA1" s="139"/>
      <c r="LB1" s="139"/>
      <c r="LC1" s="139"/>
      <c r="LD1" s="139"/>
      <c r="LE1" s="139"/>
      <c r="LF1" s="139"/>
      <c r="LG1" s="139"/>
      <c r="LH1" s="139"/>
      <c r="LI1" s="139"/>
      <c r="LJ1" s="139"/>
      <c r="LK1" s="139"/>
      <c r="LL1" s="139"/>
      <c r="LM1" s="139"/>
      <c r="LN1" s="139"/>
      <c r="LO1" s="139"/>
      <c r="LP1" s="139"/>
      <c r="LQ1" s="139"/>
      <c r="LR1" s="139"/>
      <c r="LS1" s="139"/>
      <c r="LT1" s="139"/>
      <c r="LU1" s="139"/>
      <c r="LV1" s="139"/>
      <c r="LW1" s="139"/>
      <c r="LX1" s="139"/>
      <c r="LY1" s="139"/>
      <c r="LZ1" s="139"/>
      <c r="MA1" s="139"/>
      <c r="MB1" s="139"/>
      <c r="MC1" s="139"/>
      <c r="MD1" s="139"/>
      <c r="ME1" s="139"/>
      <c r="MF1" s="139"/>
      <c r="MG1" s="139"/>
      <c r="MH1" s="139"/>
      <c r="MI1" s="139"/>
      <c r="MJ1" s="139"/>
      <c r="MK1" s="139"/>
      <c r="ML1" s="139"/>
      <c r="MM1" s="139"/>
      <c r="MN1" s="139"/>
      <c r="MO1" s="139"/>
      <c r="MP1" s="139"/>
      <c r="MQ1" s="139"/>
      <c r="MR1" s="139"/>
      <c r="MS1" s="139"/>
      <c r="MT1" s="139"/>
      <c r="MU1" s="139"/>
      <c r="MV1" s="139"/>
      <c r="MW1" s="139"/>
      <c r="MX1" s="139"/>
      <c r="MY1" s="139"/>
      <c r="MZ1" s="139"/>
      <c r="NA1" s="139"/>
      <c r="NB1" s="139"/>
      <c r="NC1" s="139"/>
      <c r="ND1" s="139"/>
      <c r="NE1" s="139"/>
      <c r="NF1" s="139"/>
      <c r="NG1" s="139"/>
      <c r="NH1" s="139"/>
      <c r="NI1" s="139"/>
      <c r="NJ1" s="139"/>
      <c r="NK1" s="139"/>
      <c r="NL1" s="139"/>
      <c r="NM1" s="139"/>
      <c r="NN1" s="139"/>
      <c r="NO1" s="139"/>
      <c r="NP1" s="139"/>
      <c r="NQ1" s="139"/>
      <c r="NR1" s="139"/>
      <c r="NS1" s="139"/>
      <c r="NT1" s="139"/>
      <c r="NU1" s="139"/>
      <c r="NV1" s="139"/>
      <c r="NW1" s="139"/>
      <c r="NX1" s="139"/>
      <c r="NY1" s="139"/>
      <c r="NZ1" s="139"/>
      <c r="OA1" s="139"/>
      <c r="OB1" s="139"/>
      <c r="OC1" s="139"/>
      <c r="OD1" s="139"/>
      <c r="OE1" s="139"/>
      <c r="OF1" s="139"/>
      <c r="OG1" s="139"/>
      <c r="OH1" s="139"/>
      <c r="OI1" s="139"/>
      <c r="OJ1" s="139"/>
      <c r="OK1" s="139"/>
      <c r="OL1" s="139"/>
      <c r="OM1" s="139"/>
      <c r="ON1" s="139"/>
      <c r="OO1" s="139"/>
      <c r="OP1" s="139"/>
      <c r="OQ1" s="139"/>
      <c r="OR1" s="139"/>
      <c r="OS1" s="139"/>
      <c r="OT1" s="139"/>
      <c r="OU1" s="139"/>
      <c r="OV1" s="139"/>
      <c r="OW1" s="139"/>
      <c r="OX1" s="139"/>
      <c r="OY1" s="132"/>
      <c r="OZ1" s="132"/>
      <c r="PA1" s="132"/>
      <c r="PB1" s="132"/>
    </row>
    <row r="2" spans="1:418" ht="6" customHeight="1" x14ac:dyDescent="0.15">
      <c r="A2" s="59"/>
      <c r="B2" s="59"/>
      <c r="C2" s="59"/>
      <c r="D2" s="68"/>
      <c r="E2" s="59"/>
      <c r="F2" s="60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0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60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60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60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60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60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9"/>
      <c r="DV2" s="59"/>
      <c r="DW2" s="59"/>
      <c r="DX2" s="59"/>
      <c r="DY2" s="59"/>
      <c r="DZ2" s="60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60"/>
      <c r="EP2" s="59"/>
      <c r="EQ2" s="59"/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60"/>
      <c r="FF2" s="59"/>
      <c r="FG2" s="59"/>
      <c r="FH2" s="59"/>
      <c r="FI2" s="59"/>
      <c r="FJ2" s="59"/>
      <c r="FK2" s="59"/>
      <c r="FL2" s="59"/>
      <c r="FM2" s="59"/>
      <c r="FN2" s="59"/>
      <c r="FO2" s="59"/>
      <c r="FP2" s="59"/>
      <c r="FQ2" s="59"/>
      <c r="FR2" s="59"/>
      <c r="FS2" s="59"/>
      <c r="FT2" s="60"/>
      <c r="FU2" s="59"/>
      <c r="FV2" s="59"/>
      <c r="FW2" s="59"/>
      <c r="FX2" s="59"/>
      <c r="FY2" s="59"/>
      <c r="FZ2" s="59"/>
      <c r="GA2" s="59"/>
      <c r="GB2" s="59"/>
      <c r="GC2" s="59"/>
      <c r="GD2" s="59"/>
      <c r="GE2" s="59"/>
      <c r="GF2" s="59"/>
      <c r="GG2" s="59"/>
      <c r="GH2" s="135"/>
      <c r="GI2" s="139"/>
      <c r="GJ2" s="139"/>
      <c r="GK2" s="139"/>
      <c r="GL2" s="139"/>
      <c r="GM2" s="139"/>
      <c r="GN2" s="139"/>
      <c r="GO2" s="139"/>
      <c r="GP2" s="139"/>
      <c r="GQ2" s="139"/>
      <c r="GR2" s="139"/>
      <c r="GS2" s="139"/>
      <c r="GT2" s="139"/>
      <c r="GU2" s="139"/>
      <c r="GV2" s="139"/>
      <c r="GW2" s="139"/>
      <c r="GX2" s="139"/>
      <c r="GY2" s="139"/>
      <c r="GZ2" s="139"/>
      <c r="HA2" s="139"/>
      <c r="HB2" s="139"/>
      <c r="HC2" s="139"/>
      <c r="HD2" s="139"/>
      <c r="HE2" s="139"/>
      <c r="HF2" s="139"/>
      <c r="HG2" s="139"/>
      <c r="HH2" s="139"/>
      <c r="HI2" s="139"/>
      <c r="HJ2" s="139"/>
      <c r="HK2" s="139"/>
      <c r="HL2" s="139"/>
      <c r="HM2" s="139"/>
      <c r="HN2" s="139"/>
      <c r="HO2" s="139"/>
      <c r="HP2" s="139"/>
      <c r="HQ2" s="139"/>
      <c r="HR2" s="139"/>
      <c r="HS2" s="139"/>
      <c r="HT2" s="139"/>
      <c r="HU2" s="139"/>
      <c r="HV2" s="139"/>
      <c r="HW2" s="139"/>
      <c r="HX2" s="139"/>
      <c r="HY2" s="139"/>
      <c r="HZ2" s="139"/>
      <c r="IA2" s="139"/>
      <c r="IB2" s="139"/>
      <c r="IC2" s="139"/>
      <c r="ID2" s="139"/>
      <c r="IE2" s="139"/>
      <c r="IF2" s="139"/>
      <c r="IG2" s="139"/>
      <c r="IH2" s="139"/>
      <c r="II2" s="139"/>
      <c r="IJ2" s="139"/>
      <c r="IK2" s="139"/>
      <c r="IL2" s="139"/>
      <c r="IM2" s="139"/>
      <c r="IN2" s="139"/>
      <c r="IO2" s="139"/>
      <c r="IP2" s="139"/>
      <c r="IQ2" s="139"/>
      <c r="IR2" s="139"/>
      <c r="IS2" s="139"/>
      <c r="IT2" s="139"/>
      <c r="IU2" s="139"/>
      <c r="IV2" s="139"/>
      <c r="IW2" s="139"/>
      <c r="IX2" s="139"/>
      <c r="IY2" s="139"/>
      <c r="IZ2" s="139"/>
      <c r="JA2" s="139"/>
      <c r="JB2" s="139"/>
      <c r="JC2" s="139"/>
      <c r="JD2" s="139"/>
      <c r="JE2" s="139"/>
      <c r="JF2" s="139"/>
      <c r="JG2" s="139"/>
      <c r="JH2" s="139"/>
      <c r="JI2" s="139"/>
      <c r="JJ2" s="139"/>
      <c r="JK2" s="139"/>
      <c r="JL2" s="139"/>
      <c r="JM2" s="139"/>
      <c r="JN2" s="139"/>
      <c r="JO2" s="139"/>
      <c r="JP2" s="139"/>
      <c r="JQ2" s="139"/>
      <c r="JR2" s="139"/>
      <c r="JS2" s="139"/>
      <c r="JT2" s="139"/>
      <c r="JU2" s="139"/>
      <c r="JV2" s="139"/>
      <c r="JW2" s="139"/>
      <c r="JX2" s="139"/>
      <c r="JY2" s="139"/>
      <c r="JZ2" s="139"/>
      <c r="KA2" s="139"/>
      <c r="KB2" s="139"/>
      <c r="KC2" s="139"/>
      <c r="KD2" s="139"/>
      <c r="KE2" s="139"/>
      <c r="KF2" s="139"/>
      <c r="KG2" s="139"/>
      <c r="KH2" s="139"/>
      <c r="KI2" s="139"/>
      <c r="KJ2" s="139"/>
      <c r="KK2" s="139"/>
      <c r="KL2" s="139"/>
      <c r="KM2" s="139"/>
      <c r="KN2" s="139"/>
      <c r="KO2" s="139"/>
      <c r="KP2" s="139"/>
      <c r="KQ2" s="139"/>
      <c r="KR2" s="139"/>
      <c r="KS2" s="139"/>
      <c r="KT2" s="139"/>
      <c r="KU2" s="139"/>
      <c r="KV2" s="139"/>
      <c r="KW2" s="139"/>
      <c r="KX2" s="139"/>
      <c r="KY2" s="139"/>
      <c r="KZ2" s="139"/>
      <c r="LA2" s="139"/>
      <c r="LB2" s="139"/>
      <c r="LC2" s="139"/>
      <c r="LD2" s="139"/>
      <c r="LE2" s="139"/>
      <c r="LF2" s="139"/>
      <c r="LG2" s="139"/>
      <c r="LH2" s="139"/>
      <c r="LI2" s="139"/>
      <c r="LJ2" s="139"/>
      <c r="LK2" s="139"/>
      <c r="LL2" s="139"/>
      <c r="LM2" s="139"/>
      <c r="LN2" s="139"/>
      <c r="LO2" s="139"/>
      <c r="LP2" s="139"/>
      <c r="LQ2" s="139"/>
      <c r="LR2" s="139"/>
      <c r="LS2" s="139"/>
      <c r="LT2" s="139"/>
      <c r="LU2" s="139"/>
      <c r="LV2" s="139"/>
      <c r="LW2" s="139"/>
      <c r="LX2" s="139"/>
      <c r="LY2" s="139"/>
      <c r="LZ2" s="139"/>
      <c r="MA2" s="139"/>
      <c r="MB2" s="139"/>
      <c r="MC2" s="139"/>
      <c r="MD2" s="139"/>
      <c r="ME2" s="139"/>
      <c r="MF2" s="139"/>
      <c r="MG2" s="139"/>
      <c r="MH2" s="139"/>
      <c r="MI2" s="139"/>
      <c r="MJ2" s="139"/>
      <c r="MK2" s="139"/>
      <c r="ML2" s="139"/>
      <c r="MM2" s="139"/>
      <c r="MN2" s="139"/>
      <c r="MO2" s="139"/>
      <c r="MP2" s="139"/>
      <c r="MQ2" s="139"/>
      <c r="MR2" s="139"/>
      <c r="MS2" s="139"/>
      <c r="MT2" s="139"/>
      <c r="MU2" s="139"/>
      <c r="MV2" s="139"/>
      <c r="MW2" s="139"/>
      <c r="MX2" s="139"/>
      <c r="MY2" s="139"/>
      <c r="MZ2" s="139"/>
      <c r="NA2" s="139"/>
      <c r="NB2" s="139"/>
      <c r="NC2" s="139"/>
      <c r="ND2" s="139"/>
      <c r="NE2" s="139"/>
      <c r="NF2" s="139"/>
      <c r="NG2" s="139"/>
      <c r="NH2" s="139"/>
      <c r="NI2" s="139"/>
      <c r="NJ2" s="139"/>
      <c r="NK2" s="139"/>
      <c r="NL2" s="139"/>
      <c r="NM2" s="139"/>
      <c r="NN2" s="139"/>
      <c r="NO2" s="139"/>
      <c r="NP2" s="139"/>
      <c r="NQ2" s="139"/>
      <c r="NR2" s="139"/>
      <c r="NS2" s="139"/>
      <c r="NT2" s="139"/>
      <c r="NU2" s="139"/>
      <c r="NV2" s="139"/>
      <c r="NW2" s="139"/>
      <c r="NX2" s="139"/>
      <c r="NY2" s="139"/>
      <c r="NZ2" s="139"/>
      <c r="OA2" s="139"/>
      <c r="OB2" s="139"/>
      <c r="OC2" s="139"/>
      <c r="OD2" s="139"/>
      <c r="OE2" s="139"/>
      <c r="OF2" s="139"/>
      <c r="OG2" s="139"/>
      <c r="OH2" s="139"/>
      <c r="OI2" s="139"/>
      <c r="OJ2" s="139"/>
      <c r="OK2" s="139"/>
      <c r="OL2" s="139"/>
      <c r="OM2" s="139"/>
      <c r="ON2" s="139"/>
      <c r="OO2" s="139"/>
      <c r="OP2" s="139"/>
      <c r="OQ2" s="139"/>
      <c r="OR2" s="139"/>
      <c r="OS2" s="139"/>
      <c r="OT2" s="139"/>
      <c r="OU2" s="139"/>
      <c r="OV2" s="139"/>
      <c r="OW2" s="139"/>
      <c r="OX2" s="139"/>
      <c r="OY2" s="132"/>
      <c r="OZ2" s="132"/>
      <c r="PA2" s="132"/>
      <c r="PB2" s="132"/>
    </row>
    <row r="3" spans="1:418" ht="24.6" customHeight="1" x14ac:dyDescent="0.15">
      <c r="A3" s="231" t="s">
        <v>36</v>
      </c>
      <c r="B3" s="226" t="s">
        <v>76</v>
      </c>
      <c r="C3" s="232" t="s">
        <v>77</v>
      </c>
      <c r="D3" s="225" t="s">
        <v>37</v>
      </c>
      <c r="E3" s="235" t="s">
        <v>114</v>
      </c>
      <c r="F3" s="234"/>
      <c r="G3" s="234"/>
      <c r="H3" s="234"/>
      <c r="I3" s="234"/>
      <c r="J3" s="234" t="s">
        <v>113</v>
      </c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 t="s">
        <v>115</v>
      </c>
      <c r="AE3" s="234"/>
      <c r="AF3" s="234"/>
      <c r="AG3" s="234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4"/>
      <c r="AX3" s="234"/>
      <c r="AY3" s="234"/>
      <c r="AZ3" s="234"/>
      <c r="BA3" s="234" t="s">
        <v>116</v>
      </c>
      <c r="BB3" s="234"/>
      <c r="BC3" s="234"/>
      <c r="BD3" s="234"/>
      <c r="BE3" s="234"/>
      <c r="BF3" s="234"/>
      <c r="BG3" s="234"/>
      <c r="BH3" s="234"/>
      <c r="BI3" s="234"/>
      <c r="BJ3" s="234"/>
      <c r="BK3" s="234"/>
      <c r="BL3" s="234"/>
      <c r="BM3" s="234"/>
      <c r="BN3" s="234"/>
      <c r="BO3" s="234"/>
      <c r="BP3" s="234"/>
      <c r="BQ3" s="234"/>
      <c r="BR3" s="234"/>
      <c r="BS3" s="234"/>
      <c r="BT3" s="234"/>
      <c r="BU3" s="234"/>
      <c r="BV3" s="234"/>
      <c r="BW3" s="234" t="s">
        <v>117</v>
      </c>
      <c r="BX3" s="234"/>
      <c r="BY3" s="234"/>
      <c r="BZ3" s="234"/>
      <c r="CA3" s="234"/>
      <c r="CB3" s="234"/>
      <c r="CC3" s="234"/>
      <c r="CD3" s="234"/>
      <c r="CE3" s="234"/>
      <c r="CF3" s="234"/>
      <c r="CG3" s="234"/>
      <c r="CH3" s="234"/>
      <c r="CI3" s="234"/>
      <c r="CJ3" s="234"/>
      <c r="CK3" s="234"/>
      <c r="CL3" s="234"/>
      <c r="CM3" s="234"/>
      <c r="CN3" s="234"/>
      <c r="CO3" s="234"/>
      <c r="CP3" s="234"/>
      <c r="CQ3" s="234"/>
      <c r="CR3" s="234" t="s">
        <v>118</v>
      </c>
      <c r="CS3" s="234"/>
      <c r="CT3" s="234"/>
      <c r="CU3" s="234"/>
      <c r="CV3" s="234"/>
      <c r="CW3" s="234"/>
      <c r="CX3" s="234"/>
      <c r="CY3" s="234"/>
      <c r="CZ3" s="234"/>
      <c r="DA3" s="234"/>
      <c r="DB3" s="234"/>
      <c r="DC3" s="234"/>
      <c r="DD3" s="234"/>
      <c r="DE3" s="234"/>
      <c r="DF3" s="234"/>
      <c r="DG3" s="234"/>
      <c r="DH3" s="234"/>
      <c r="DI3" s="234"/>
      <c r="DJ3" s="234"/>
      <c r="DK3" s="234"/>
      <c r="DL3" s="234"/>
      <c r="DM3" s="234"/>
      <c r="DN3" s="234"/>
      <c r="DO3" s="234" t="s">
        <v>119</v>
      </c>
      <c r="DP3" s="234"/>
      <c r="DQ3" s="234"/>
      <c r="DR3" s="234"/>
      <c r="DS3" s="234"/>
      <c r="DT3" s="234"/>
      <c r="DU3" s="234"/>
      <c r="DV3" s="234"/>
      <c r="DW3" s="234"/>
      <c r="DX3" s="234"/>
      <c r="DY3" s="234"/>
      <c r="DZ3" s="234"/>
      <c r="EA3" s="234"/>
      <c r="EB3" s="234"/>
      <c r="EC3" s="234"/>
      <c r="ED3" s="234"/>
      <c r="EE3" s="234"/>
      <c r="EF3" s="234"/>
      <c r="EG3" s="234"/>
      <c r="EH3" s="234"/>
      <c r="EI3" s="234"/>
      <c r="EJ3" s="234" t="s">
        <v>120</v>
      </c>
      <c r="EK3" s="234"/>
      <c r="EL3" s="234"/>
      <c r="EM3" s="234"/>
      <c r="EN3" s="234"/>
      <c r="EO3" s="234"/>
      <c r="EP3" s="234"/>
      <c r="EQ3" s="234"/>
      <c r="ER3" s="234"/>
      <c r="ES3" s="234"/>
      <c r="ET3" s="234"/>
      <c r="EU3" s="234"/>
      <c r="EV3" s="234"/>
      <c r="EW3" s="234"/>
      <c r="EX3" s="234"/>
      <c r="EY3" s="234"/>
      <c r="EZ3" s="234"/>
      <c r="FA3" s="234"/>
      <c r="FB3" s="234"/>
      <c r="FC3" s="234"/>
      <c r="FD3" s="234"/>
      <c r="FE3" s="234"/>
      <c r="FF3" s="234" t="s">
        <v>121</v>
      </c>
      <c r="FG3" s="234"/>
      <c r="FH3" s="234"/>
      <c r="FI3" s="234"/>
      <c r="FJ3" s="234"/>
      <c r="FK3" s="234"/>
      <c r="FL3" s="234"/>
      <c r="FM3" s="234"/>
      <c r="FN3" s="234"/>
      <c r="FO3" s="234"/>
      <c r="FP3" s="234"/>
      <c r="FQ3" s="234"/>
      <c r="FR3" s="234"/>
      <c r="FS3" s="234"/>
      <c r="FT3" s="234"/>
      <c r="FU3" s="234"/>
      <c r="FV3" s="234"/>
      <c r="FW3" s="234"/>
      <c r="FX3" s="234"/>
      <c r="FY3" s="234"/>
      <c r="FZ3" s="234"/>
      <c r="GA3" s="234"/>
      <c r="GB3" s="234"/>
      <c r="GC3" s="234" t="s">
        <v>122</v>
      </c>
      <c r="GD3" s="234"/>
      <c r="GE3" s="234"/>
      <c r="GF3" s="234"/>
      <c r="GG3" s="234"/>
      <c r="GH3" s="234"/>
      <c r="GI3" s="139"/>
      <c r="GJ3" s="139"/>
      <c r="GK3" s="139"/>
      <c r="GL3" s="139"/>
      <c r="GM3" s="139"/>
      <c r="GN3" s="139"/>
      <c r="GO3" s="139"/>
      <c r="GP3" s="139"/>
      <c r="GQ3" s="139"/>
      <c r="GR3" s="139"/>
      <c r="GS3" s="139"/>
      <c r="GT3" s="139"/>
      <c r="GU3" s="139"/>
      <c r="GV3" s="139"/>
      <c r="GW3" s="139"/>
      <c r="GX3" s="139"/>
      <c r="GY3" s="139"/>
      <c r="GZ3" s="139"/>
      <c r="HA3" s="139"/>
      <c r="HB3" s="139"/>
      <c r="HC3" s="139"/>
      <c r="HD3" s="139"/>
      <c r="HE3" s="139"/>
      <c r="HF3" s="139"/>
      <c r="HG3" s="139"/>
      <c r="HH3" s="139"/>
      <c r="HI3" s="139"/>
      <c r="HJ3" s="139"/>
      <c r="HK3" s="139"/>
      <c r="HL3" s="139"/>
      <c r="HM3" s="139"/>
      <c r="HN3" s="139"/>
      <c r="HO3" s="139"/>
      <c r="HP3" s="139"/>
      <c r="HQ3" s="139"/>
      <c r="HR3" s="139"/>
      <c r="HS3" s="139"/>
      <c r="HT3" s="139"/>
      <c r="HU3" s="139"/>
      <c r="HV3" s="139"/>
      <c r="HW3" s="139"/>
      <c r="HX3" s="139"/>
      <c r="HY3" s="139"/>
      <c r="HZ3" s="139"/>
      <c r="IA3" s="139"/>
      <c r="IB3" s="139"/>
      <c r="IC3" s="139"/>
      <c r="ID3" s="139"/>
      <c r="IE3" s="139"/>
      <c r="IF3" s="139"/>
      <c r="IG3" s="139"/>
      <c r="IH3" s="139"/>
      <c r="II3" s="139"/>
      <c r="IJ3" s="139"/>
      <c r="IK3" s="139"/>
      <c r="IL3" s="139"/>
      <c r="IM3" s="139"/>
      <c r="IN3" s="139"/>
      <c r="IO3" s="139"/>
      <c r="IP3" s="139"/>
      <c r="IQ3" s="139"/>
      <c r="IR3" s="139"/>
      <c r="IS3" s="139"/>
      <c r="IT3" s="139"/>
      <c r="IU3" s="139"/>
      <c r="IV3" s="139"/>
      <c r="IW3" s="139"/>
      <c r="IX3" s="139"/>
      <c r="IY3" s="139"/>
      <c r="IZ3" s="139"/>
      <c r="JA3" s="139"/>
      <c r="JB3" s="139"/>
      <c r="JC3" s="139"/>
      <c r="JD3" s="139"/>
      <c r="JE3" s="139"/>
      <c r="JF3" s="139"/>
      <c r="JG3" s="139"/>
      <c r="JH3" s="139"/>
      <c r="JI3" s="139"/>
      <c r="JJ3" s="139"/>
      <c r="JK3" s="139"/>
      <c r="JL3" s="139"/>
      <c r="JM3" s="139"/>
      <c r="JN3" s="139"/>
      <c r="JO3" s="139"/>
      <c r="JP3" s="139"/>
      <c r="JQ3" s="139"/>
      <c r="JR3" s="139"/>
      <c r="JS3" s="139"/>
      <c r="JT3" s="139"/>
      <c r="JU3" s="139"/>
      <c r="JV3" s="139"/>
      <c r="JW3" s="139"/>
      <c r="JX3" s="139"/>
      <c r="JY3" s="139"/>
      <c r="JZ3" s="139"/>
      <c r="KA3" s="139"/>
      <c r="KB3" s="139"/>
      <c r="KC3" s="139"/>
      <c r="KD3" s="139"/>
      <c r="KE3" s="139"/>
      <c r="KF3" s="139"/>
      <c r="KG3" s="139"/>
      <c r="KH3" s="139"/>
      <c r="KI3" s="139"/>
      <c r="KJ3" s="139"/>
      <c r="KK3" s="139"/>
      <c r="KL3" s="139"/>
      <c r="KM3" s="139"/>
      <c r="KN3" s="139"/>
      <c r="KO3" s="139"/>
      <c r="KP3" s="139"/>
      <c r="KQ3" s="139"/>
      <c r="KR3" s="139"/>
      <c r="KS3" s="139"/>
      <c r="KT3" s="139"/>
      <c r="KU3" s="139"/>
      <c r="KV3" s="139"/>
      <c r="KW3" s="139"/>
      <c r="KX3" s="139"/>
      <c r="KY3" s="139"/>
      <c r="KZ3" s="139"/>
      <c r="LA3" s="139"/>
      <c r="LB3" s="139"/>
      <c r="LC3" s="139"/>
      <c r="LD3" s="139"/>
      <c r="LE3" s="139"/>
      <c r="LF3" s="139"/>
      <c r="LG3" s="139"/>
      <c r="LH3" s="139"/>
      <c r="LI3" s="139"/>
      <c r="LJ3" s="139"/>
      <c r="LK3" s="139"/>
      <c r="LL3" s="139"/>
      <c r="LM3" s="139"/>
      <c r="LN3" s="139"/>
      <c r="LO3" s="139"/>
      <c r="LP3" s="139"/>
      <c r="LQ3" s="139"/>
      <c r="LR3" s="139"/>
      <c r="LS3" s="139"/>
      <c r="LT3" s="139"/>
      <c r="LU3" s="139"/>
      <c r="LV3" s="139"/>
      <c r="LW3" s="139"/>
      <c r="LX3" s="139"/>
      <c r="LY3" s="139"/>
      <c r="LZ3" s="139"/>
      <c r="MA3" s="139"/>
      <c r="MB3" s="139"/>
      <c r="MC3" s="139"/>
      <c r="MD3" s="139"/>
      <c r="ME3" s="139"/>
      <c r="MF3" s="139"/>
      <c r="MG3" s="139"/>
      <c r="MH3" s="139"/>
      <c r="MI3" s="139"/>
      <c r="MJ3" s="139"/>
      <c r="MK3" s="139"/>
      <c r="ML3" s="139"/>
      <c r="MM3" s="139"/>
      <c r="MN3" s="139"/>
      <c r="MO3" s="139"/>
      <c r="MP3" s="139"/>
      <c r="MQ3" s="139"/>
      <c r="MR3" s="139"/>
      <c r="MS3" s="139"/>
      <c r="MT3" s="139"/>
      <c r="MU3" s="139"/>
      <c r="MV3" s="139"/>
      <c r="MW3" s="139"/>
      <c r="MX3" s="139"/>
      <c r="MY3" s="139"/>
      <c r="MZ3" s="139"/>
      <c r="NA3" s="139"/>
      <c r="NB3" s="139"/>
      <c r="NC3" s="139"/>
      <c r="ND3" s="139"/>
      <c r="NE3" s="139"/>
      <c r="NF3" s="139"/>
      <c r="NG3" s="139"/>
      <c r="NH3" s="139"/>
      <c r="NI3" s="139"/>
      <c r="NJ3" s="139"/>
      <c r="NK3" s="139"/>
      <c r="NL3" s="139"/>
      <c r="NM3" s="139"/>
      <c r="NN3" s="139"/>
      <c r="NO3" s="139"/>
      <c r="NP3" s="139"/>
      <c r="NQ3" s="139"/>
      <c r="NR3" s="139"/>
      <c r="NS3" s="139"/>
      <c r="NT3" s="139"/>
      <c r="NU3" s="139"/>
      <c r="NV3" s="139"/>
      <c r="NW3" s="139"/>
      <c r="NX3" s="139"/>
      <c r="NY3" s="139"/>
      <c r="NZ3" s="139"/>
      <c r="OA3" s="139"/>
      <c r="OB3" s="139"/>
      <c r="OC3" s="139"/>
      <c r="OD3" s="139"/>
      <c r="OE3" s="139"/>
      <c r="OF3" s="139"/>
      <c r="OG3" s="139"/>
      <c r="OH3" s="139"/>
      <c r="OI3" s="139"/>
      <c r="OJ3" s="139"/>
      <c r="OK3" s="139"/>
      <c r="OL3" s="139"/>
      <c r="OM3" s="139"/>
      <c r="ON3" s="139"/>
      <c r="OO3" s="139"/>
      <c r="OP3" s="139"/>
      <c r="OQ3" s="139"/>
      <c r="OR3" s="139"/>
      <c r="OS3" s="139"/>
      <c r="OT3" s="139"/>
      <c r="OU3" s="139"/>
      <c r="OV3" s="139"/>
      <c r="OW3" s="139"/>
      <c r="OX3" s="139"/>
      <c r="OY3" s="132"/>
      <c r="OZ3" s="132"/>
      <c r="PA3" s="132"/>
      <c r="PB3" s="132"/>
    </row>
    <row r="4" spans="1:418" ht="30.6" customHeight="1" x14ac:dyDescent="0.15">
      <c r="A4" s="231"/>
      <c r="B4" s="228"/>
      <c r="C4" s="233"/>
      <c r="D4" s="225"/>
      <c r="E4" s="82">
        <v>27</v>
      </c>
      <c r="F4" s="82">
        <v>28</v>
      </c>
      <c r="G4" s="82">
        <v>29</v>
      </c>
      <c r="H4" s="82">
        <v>30</v>
      </c>
      <c r="I4" s="82">
        <v>31</v>
      </c>
      <c r="J4" s="82">
        <v>3</v>
      </c>
      <c r="K4" s="82">
        <v>4</v>
      </c>
      <c r="L4" s="82">
        <v>5</v>
      </c>
      <c r="M4" s="82">
        <v>6</v>
      </c>
      <c r="N4" s="82">
        <v>7</v>
      </c>
      <c r="O4" s="82">
        <v>10</v>
      </c>
      <c r="P4" s="82">
        <v>11</v>
      </c>
      <c r="Q4" s="82">
        <v>12</v>
      </c>
      <c r="R4" s="82">
        <v>13</v>
      </c>
      <c r="S4" s="82">
        <v>14</v>
      </c>
      <c r="T4" s="82">
        <v>17</v>
      </c>
      <c r="U4" s="82">
        <v>18</v>
      </c>
      <c r="V4" s="82">
        <v>19</v>
      </c>
      <c r="W4" s="82">
        <v>20</v>
      </c>
      <c r="X4" s="82">
        <v>21</v>
      </c>
      <c r="Y4" s="82">
        <v>24</v>
      </c>
      <c r="Z4" s="82">
        <v>25</v>
      </c>
      <c r="AA4" s="82">
        <v>26</v>
      </c>
      <c r="AB4" s="82">
        <v>27</v>
      </c>
      <c r="AC4" s="82">
        <v>28</v>
      </c>
      <c r="AD4" s="82">
        <v>1</v>
      </c>
      <c r="AE4" s="82">
        <v>2</v>
      </c>
      <c r="AF4" s="82">
        <v>3</v>
      </c>
      <c r="AG4" s="82">
        <v>5</v>
      </c>
      <c r="AH4" s="82">
        <v>5</v>
      </c>
      <c r="AI4" s="82">
        <v>8</v>
      </c>
      <c r="AJ4" s="82">
        <v>9</v>
      </c>
      <c r="AK4" s="82">
        <v>10</v>
      </c>
      <c r="AL4" s="82">
        <v>11</v>
      </c>
      <c r="AM4" s="82">
        <v>12</v>
      </c>
      <c r="AN4" s="82">
        <v>15</v>
      </c>
      <c r="AO4" s="82">
        <v>16</v>
      </c>
      <c r="AP4" s="82">
        <v>17</v>
      </c>
      <c r="AQ4" s="82">
        <v>18</v>
      </c>
      <c r="AR4" s="82">
        <v>19</v>
      </c>
      <c r="AS4" s="82">
        <v>22</v>
      </c>
      <c r="AT4" s="82">
        <v>23</v>
      </c>
      <c r="AU4" s="82">
        <v>24</v>
      </c>
      <c r="AV4" s="82">
        <v>25</v>
      </c>
      <c r="AW4" s="82">
        <v>26</v>
      </c>
      <c r="AX4" s="82">
        <v>29</v>
      </c>
      <c r="AY4" s="82">
        <v>30</v>
      </c>
      <c r="AZ4" s="82">
        <v>31</v>
      </c>
      <c r="BA4" s="82">
        <v>1</v>
      </c>
      <c r="BB4" s="82">
        <v>2</v>
      </c>
      <c r="BC4" s="82">
        <v>5</v>
      </c>
      <c r="BD4" s="82">
        <v>6</v>
      </c>
      <c r="BE4" s="82">
        <v>7</v>
      </c>
      <c r="BF4" s="82">
        <v>8</v>
      </c>
      <c r="BG4" s="82">
        <v>9</v>
      </c>
      <c r="BH4" s="82">
        <v>12</v>
      </c>
      <c r="BI4" s="82">
        <v>13</v>
      </c>
      <c r="BJ4" s="82">
        <v>14</v>
      </c>
      <c r="BK4" s="82">
        <v>15</v>
      </c>
      <c r="BL4" s="82">
        <v>16</v>
      </c>
      <c r="BM4" s="82">
        <v>19</v>
      </c>
      <c r="BN4" s="82">
        <v>20</v>
      </c>
      <c r="BO4" s="82">
        <v>21</v>
      </c>
      <c r="BP4" s="82">
        <v>22</v>
      </c>
      <c r="BQ4" s="82">
        <v>23</v>
      </c>
      <c r="BR4" s="82">
        <v>26</v>
      </c>
      <c r="BS4" s="82">
        <v>27</v>
      </c>
      <c r="BT4" s="82">
        <v>28</v>
      </c>
      <c r="BU4" s="82">
        <v>29</v>
      </c>
      <c r="BV4" s="82">
        <v>30</v>
      </c>
      <c r="BW4" s="82">
        <v>2</v>
      </c>
      <c r="BX4" s="82">
        <v>3</v>
      </c>
      <c r="BY4" s="82">
        <v>4</v>
      </c>
      <c r="BZ4" s="82">
        <v>5</v>
      </c>
      <c r="CA4" s="82">
        <v>6</v>
      </c>
      <c r="CB4" s="82">
        <v>9</v>
      </c>
      <c r="CC4" s="82">
        <v>10</v>
      </c>
      <c r="CD4" s="82">
        <v>11</v>
      </c>
      <c r="CE4" s="82">
        <v>12</v>
      </c>
      <c r="CF4" s="82">
        <v>13</v>
      </c>
      <c r="CG4" s="82">
        <v>16</v>
      </c>
      <c r="CH4" s="82">
        <v>17</v>
      </c>
      <c r="CI4" s="82">
        <v>18</v>
      </c>
      <c r="CJ4" s="82">
        <v>19</v>
      </c>
      <c r="CK4" s="82">
        <v>20</v>
      </c>
      <c r="CL4" s="82">
        <v>23</v>
      </c>
      <c r="CM4" s="82">
        <v>24</v>
      </c>
      <c r="CN4" s="82">
        <v>25</v>
      </c>
      <c r="CO4" s="82">
        <v>26</v>
      </c>
      <c r="CP4" s="82">
        <v>27</v>
      </c>
      <c r="CQ4" s="82">
        <v>30</v>
      </c>
      <c r="CR4" s="82">
        <v>1</v>
      </c>
      <c r="CS4" s="82">
        <v>2</v>
      </c>
      <c r="CT4" s="82">
        <v>3</v>
      </c>
      <c r="CU4" s="82">
        <v>4</v>
      </c>
      <c r="CV4" s="82">
        <v>7</v>
      </c>
      <c r="CW4" s="82">
        <v>8</v>
      </c>
      <c r="CX4" s="82">
        <v>9</v>
      </c>
      <c r="CY4" s="82">
        <v>10</v>
      </c>
      <c r="CZ4" s="82">
        <v>11</v>
      </c>
      <c r="DA4" s="82">
        <v>14</v>
      </c>
      <c r="DB4" s="82">
        <v>15</v>
      </c>
      <c r="DC4" s="82">
        <v>16</v>
      </c>
      <c r="DD4" s="82">
        <v>17</v>
      </c>
      <c r="DE4" s="82">
        <v>18</v>
      </c>
      <c r="DF4" s="82">
        <v>21</v>
      </c>
      <c r="DG4" s="82">
        <v>22</v>
      </c>
      <c r="DH4" s="82">
        <v>23</v>
      </c>
      <c r="DI4" s="82">
        <v>24</v>
      </c>
      <c r="DJ4" s="82">
        <v>25</v>
      </c>
      <c r="DK4" s="82">
        <v>28</v>
      </c>
      <c r="DL4" s="82">
        <v>29</v>
      </c>
      <c r="DM4" s="82">
        <v>30</v>
      </c>
      <c r="DN4" s="82">
        <v>31</v>
      </c>
      <c r="DO4" s="82">
        <v>1</v>
      </c>
      <c r="DP4" s="82">
        <v>4</v>
      </c>
      <c r="DQ4" s="82">
        <v>5</v>
      </c>
      <c r="DR4" s="82">
        <v>6</v>
      </c>
      <c r="DS4" s="82">
        <v>7</v>
      </c>
      <c r="DT4" s="82">
        <v>8</v>
      </c>
      <c r="DU4" s="82">
        <v>11</v>
      </c>
      <c r="DV4" s="82">
        <v>12</v>
      </c>
      <c r="DW4" s="82">
        <v>13</v>
      </c>
      <c r="DX4" s="82">
        <v>14</v>
      </c>
      <c r="DY4" s="82">
        <v>15</v>
      </c>
      <c r="DZ4" s="82">
        <v>18</v>
      </c>
      <c r="EA4" s="82">
        <v>19</v>
      </c>
      <c r="EB4" s="82">
        <v>20</v>
      </c>
      <c r="EC4" s="82">
        <v>21</v>
      </c>
      <c r="ED4" s="82">
        <v>22</v>
      </c>
      <c r="EE4" s="82">
        <v>25</v>
      </c>
      <c r="EF4" s="82">
        <v>26</v>
      </c>
      <c r="EG4" s="82">
        <v>27</v>
      </c>
      <c r="EH4" s="82">
        <v>28</v>
      </c>
      <c r="EI4" s="82">
        <v>29</v>
      </c>
      <c r="EJ4" s="82">
        <v>2</v>
      </c>
      <c r="EK4" s="82">
        <v>3</v>
      </c>
      <c r="EL4" s="82">
        <v>4</v>
      </c>
      <c r="EM4" s="82">
        <v>5</v>
      </c>
      <c r="EN4" s="82">
        <v>6</v>
      </c>
      <c r="EO4" s="82">
        <v>9</v>
      </c>
      <c r="EP4" s="82">
        <v>10</v>
      </c>
      <c r="EQ4" s="82">
        <v>11</v>
      </c>
      <c r="ER4" s="82">
        <v>12</v>
      </c>
      <c r="ES4" s="82">
        <v>13</v>
      </c>
      <c r="ET4" s="82">
        <v>16</v>
      </c>
      <c r="EU4" s="82">
        <v>17</v>
      </c>
      <c r="EV4" s="82">
        <v>18</v>
      </c>
      <c r="EW4" s="82">
        <v>19</v>
      </c>
      <c r="EX4" s="82">
        <v>20</v>
      </c>
      <c r="EY4" s="82">
        <v>23</v>
      </c>
      <c r="EZ4" s="82">
        <v>24</v>
      </c>
      <c r="FA4" s="82">
        <v>25</v>
      </c>
      <c r="FB4" s="82">
        <v>26</v>
      </c>
      <c r="FC4" s="82">
        <v>27</v>
      </c>
      <c r="FD4" s="82">
        <v>30</v>
      </c>
      <c r="FE4" s="82">
        <v>31</v>
      </c>
      <c r="FF4" s="82">
        <v>1</v>
      </c>
      <c r="FG4" s="82">
        <v>2</v>
      </c>
      <c r="FH4" s="82">
        <v>3</v>
      </c>
      <c r="FI4" s="82">
        <v>6</v>
      </c>
      <c r="FJ4" s="82">
        <v>7</v>
      </c>
      <c r="FK4" s="82">
        <v>8</v>
      </c>
      <c r="FL4" s="82">
        <v>9</v>
      </c>
      <c r="FM4" s="82">
        <v>10</v>
      </c>
      <c r="FN4" s="82">
        <v>13</v>
      </c>
      <c r="FO4" s="82">
        <v>14</v>
      </c>
      <c r="FP4" s="82">
        <v>15</v>
      </c>
      <c r="FQ4" s="82">
        <v>16</v>
      </c>
      <c r="FR4" s="82">
        <v>17</v>
      </c>
      <c r="FS4" s="82">
        <v>20</v>
      </c>
      <c r="FT4" s="82">
        <v>21</v>
      </c>
      <c r="FU4" s="82">
        <v>22</v>
      </c>
      <c r="FV4" s="82">
        <v>23</v>
      </c>
      <c r="FW4" s="82">
        <v>24</v>
      </c>
      <c r="FX4" s="82">
        <v>27</v>
      </c>
      <c r="FY4" s="82">
        <v>28</v>
      </c>
      <c r="FZ4" s="82">
        <v>29</v>
      </c>
      <c r="GA4" s="82">
        <v>30</v>
      </c>
      <c r="GB4" s="82">
        <v>31</v>
      </c>
      <c r="GC4" s="82">
        <v>3</v>
      </c>
      <c r="GD4" s="82">
        <v>4</v>
      </c>
      <c r="GE4" s="82">
        <v>5</v>
      </c>
      <c r="GF4" s="82">
        <v>6</v>
      </c>
      <c r="GG4" s="82">
        <v>7</v>
      </c>
      <c r="GH4" s="136">
        <v>10</v>
      </c>
      <c r="GI4" s="139"/>
      <c r="GJ4" s="139"/>
      <c r="GK4" s="139"/>
      <c r="GL4" s="139"/>
      <c r="GM4" s="139"/>
      <c r="GN4" s="139"/>
      <c r="GO4" s="139"/>
      <c r="GP4" s="139"/>
      <c r="GQ4" s="139"/>
      <c r="GR4" s="139"/>
      <c r="GS4" s="139"/>
      <c r="GT4" s="139"/>
      <c r="GU4" s="139"/>
      <c r="GV4" s="139"/>
      <c r="GW4" s="139"/>
      <c r="GX4" s="139"/>
      <c r="GY4" s="139"/>
      <c r="GZ4" s="139"/>
      <c r="HA4" s="139"/>
      <c r="HB4" s="139"/>
      <c r="HC4" s="139"/>
      <c r="HD4" s="139"/>
      <c r="HE4" s="139"/>
      <c r="HF4" s="139"/>
      <c r="HG4" s="139"/>
      <c r="HH4" s="139"/>
      <c r="HI4" s="139"/>
      <c r="HJ4" s="139"/>
      <c r="HK4" s="139"/>
      <c r="HL4" s="139"/>
      <c r="HM4" s="139"/>
      <c r="HN4" s="139"/>
      <c r="HO4" s="139"/>
      <c r="HP4" s="139"/>
      <c r="HQ4" s="139"/>
      <c r="HR4" s="139"/>
      <c r="HS4" s="139"/>
      <c r="HT4" s="139"/>
      <c r="HU4" s="139"/>
      <c r="HV4" s="139"/>
      <c r="HW4" s="139"/>
      <c r="HX4" s="139"/>
      <c r="HY4" s="139"/>
      <c r="HZ4" s="139"/>
      <c r="IA4" s="139"/>
      <c r="IB4" s="139"/>
      <c r="IC4" s="139"/>
      <c r="ID4" s="139"/>
      <c r="IE4" s="139"/>
      <c r="IF4" s="139"/>
      <c r="IG4" s="139"/>
      <c r="IH4" s="139"/>
      <c r="II4" s="139"/>
      <c r="IJ4" s="139"/>
      <c r="IK4" s="139"/>
      <c r="IL4" s="139"/>
      <c r="IM4" s="139"/>
      <c r="IN4" s="139"/>
      <c r="IO4" s="139"/>
      <c r="IP4" s="139"/>
      <c r="IQ4" s="139"/>
      <c r="IR4" s="139"/>
      <c r="IS4" s="139"/>
      <c r="IT4" s="139"/>
      <c r="IU4" s="139"/>
      <c r="IV4" s="139"/>
      <c r="IW4" s="139"/>
      <c r="IX4" s="139"/>
      <c r="IY4" s="139"/>
      <c r="IZ4" s="139"/>
      <c r="JA4" s="139"/>
      <c r="JB4" s="139"/>
      <c r="JC4" s="139"/>
      <c r="JD4" s="139"/>
      <c r="JE4" s="139"/>
      <c r="JF4" s="139"/>
      <c r="JG4" s="139"/>
      <c r="JH4" s="139"/>
      <c r="JI4" s="139"/>
      <c r="JJ4" s="139"/>
      <c r="JK4" s="139"/>
      <c r="JL4" s="139"/>
      <c r="JM4" s="139"/>
      <c r="JN4" s="139"/>
      <c r="JO4" s="139"/>
      <c r="JP4" s="139"/>
      <c r="JQ4" s="139"/>
      <c r="JR4" s="139"/>
      <c r="JS4" s="139"/>
      <c r="JT4" s="139"/>
      <c r="JU4" s="139"/>
      <c r="JV4" s="139"/>
      <c r="JW4" s="139"/>
      <c r="JX4" s="139"/>
      <c r="JY4" s="139"/>
      <c r="JZ4" s="139"/>
      <c r="KA4" s="139"/>
      <c r="KB4" s="139"/>
      <c r="KC4" s="139"/>
      <c r="KD4" s="139"/>
      <c r="KE4" s="139"/>
      <c r="KF4" s="139"/>
      <c r="KG4" s="139"/>
      <c r="KH4" s="139"/>
      <c r="KI4" s="139"/>
      <c r="KJ4" s="139"/>
      <c r="KK4" s="139"/>
      <c r="KL4" s="139"/>
      <c r="KM4" s="139"/>
      <c r="KN4" s="139"/>
      <c r="KO4" s="139"/>
      <c r="KP4" s="139"/>
      <c r="KQ4" s="139"/>
      <c r="KR4" s="139"/>
      <c r="KS4" s="139"/>
      <c r="KT4" s="139"/>
      <c r="KU4" s="139"/>
      <c r="KV4" s="139"/>
      <c r="KW4" s="139"/>
      <c r="KX4" s="139"/>
      <c r="KY4" s="139"/>
      <c r="KZ4" s="139"/>
      <c r="LA4" s="139"/>
      <c r="LB4" s="139"/>
      <c r="LC4" s="139"/>
      <c r="LD4" s="139"/>
      <c r="LE4" s="139"/>
      <c r="LF4" s="139"/>
      <c r="LG4" s="139"/>
      <c r="LH4" s="139"/>
      <c r="LI4" s="139"/>
      <c r="LJ4" s="139"/>
      <c r="LK4" s="139"/>
      <c r="LL4" s="139"/>
      <c r="LM4" s="139"/>
      <c r="LN4" s="139"/>
      <c r="LO4" s="139"/>
      <c r="LP4" s="139"/>
      <c r="LQ4" s="139"/>
      <c r="LR4" s="139"/>
      <c r="LS4" s="139"/>
      <c r="LT4" s="139"/>
      <c r="LU4" s="139"/>
      <c r="LV4" s="139"/>
      <c r="LW4" s="139"/>
      <c r="LX4" s="139"/>
      <c r="LY4" s="139"/>
      <c r="LZ4" s="139"/>
      <c r="MA4" s="139"/>
      <c r="MB4" s="139"/>
      <c r="MC4" s="139"/>
      <c r="MD4" s="139"/>
      <c r="ME4" s="139"/>
      <c r="MF4" s="139"/>
      <c r="MG4" s="139"/>
      <c r="MH4" s="139"/>
      <c r="MI4" s="139"/>
      <c r="MJ4" s="139"/>
      <c r="MK4" s="139"/>
      <c r="ML4" s="139"/>
      <c r="MM4" s="139"/>
      <c r="MN4" s="139"/>
      <c r="MO4" s="139"/>
      <c r="MP4" s="139"/>
      <c r="MQ4" s="139"/>
      <c r="MR4" s="139"/>
      <c r="MS4" s="139"/>
      <c r="MT4" s="139"/>
      <c r="MU4" s="139"/>
      <c r="MV4" s="139"/>
      <c r="MW4" s="139"/>
      <c r="MX4" s="139"/>
      <c r="MY4" s="139"/>
      <c r="MZ4" s="139"/>
      <c r="NA4" s="139"/>
      <c r="NB4" s="139"/>
      <c r="NC4" s="139"/>
      <c r="ND4" s="139"/>
      <c r="NE4" s="139"/>
      <c r="NF4" s="139"/>
      <c r="NG4" s="139"/>
      <c r="NH4" s="139"/>
      <c r="NI4" s="139"/>
      <c r="NJ4" s="139"/>
      <c r="NK4" s="139"/>
      <c r="NL4" s="139"/>
      <c r="NM4" s="139"/>
      <c r="NN4" s="139"/>
      <c r="NO4" s="139"/>
      <c r="NP4" s="139"/>
      <c r="NQ4" s="139"/>
      <c r="NR4" s="139"/>
      <c r="NS4" s="139"/>
      <c r="NT4" s="139"/>
      <c r="NU4" s="139"/>
      <c r="NV4" s="139"/>
      <c r="NW4" s="139"/>
      <c r="NX4" s="139"/>
      <c r="NY4" s="139"/>
      <c r="NZ4" s="139"/>
      <c r="OA4" s="139"/>
      <c r="OB4" s="139"/>
      <c r="OC4" s="139"/>
      <c r="OD4" s="139"/>
      <c r="OE4" s="139"/>
      <c r="OF4" s="139"/>
      <c r="OG4" s="139"/>
      <c r="OH4" s="139"/>
      <c r="OI4" s="139"/>
      <c r="OJ4" s="139"/>
      <c r="OK4" s="139"/>
      <c r="OL4" s="139"/>
      <c r="OM4" s="139"/>
      <c r="ON4" s="139"/>
      <c r="OO4" s="139"/>
      <c r="OP4" s="139"/>
      <c r="OQ4" s="139"/>
      <c r="OR4" s="139"/>
      <c r="OS4" s="139"/>
      <c r="OT4" s="139"/>
      <c r="OU4" s="139"/>
      <c r="OV4" s="139"/>
      <c r="OW4" s="139"/>
      <c r="OX4" s="139"/>
      <c r="OY4" s="132"/>
      <c r="OZ4" s="132"/>
      <c r="PA4" s="132"/>
      <c r="PB4" s="132"/>
    </row>
    <row r="5" spans="1:418" ht="15" customHeight="1" x14ac:dyDescent="0.15">
      <c r="A5" s="54" t="s">
        <v>40</v>
      </c>
      <c r="B5" s="83"/>
      <c r="C5" s="83"/>
      <c r="D5" s="69"/>
      <c r="E5" s="55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5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5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5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5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5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5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5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5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5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5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5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  <c r="GH5" s="137"/>
      <c r="GI5" s="139"/>
      <c r="GJ5" s="139"/>
      <c r="GK5" s="139"/>
      <c r="GL5" s="139"/>
      <c r="GM5" s="139"/>
      <c r="GN5" s="139"/>
      <c r="GO5" s="139"/>
      <c r="GP5" s="139"/>
      <c r="GQ5" s="139"/>
      <c r="GR5" s="139"/>
      <c r="GS5" s="139"/>
      <c r="GT5" s="139"/>
      <c r="GU5" s="139"/>
      <c r="GV5" s="139"/>
      <c r="GW5" s="139"/>
      <c r="GX5" s="139"/>
      <c r="GY5" s="139"/>
      <c r="GZ5" s="139"/>
      <c r="HA5" s="139"/>
      <c r="HB5" s="139"/>
      <c r="HC5" s="139"/>
      <c r="HD5" s="139"/>
      <c r="HE5" s="139"/>
      <c r="HF5" s="139"/>
      <c r="HG5" s="139"/>
      <c r="HH5" s="139"/>
      <c r="HI5" s="139"/>
      <c r="HJ5" s="139"/>
      <c r="HK5" s="139"/>
      <c r="HL5" s="139"/>
      <c r="HM5" s="139"/>
      <c r="HN5" s="139"/>
      <c r="HO5" s="139"/>
      <c r="HP5" s="139"/>
      <c r="HQ5" s="139"/>
      <c r="HR5" s="139"/>
      <c r="HS5" s="139"/>
      <c r="HT5" s="139"/>
      <c r="HU5" s="139"/>
      <c r="HV5" s="139"/>
      <c r="HW5" s="139"/>
      <c r="HX5" s="139"/>
      <c r="HY5" s="139"/>
      <c r="HZ5" s="139"/>
      <c r="IA5" s="139"/>
      <c r="IB5" s="139"/>
      <c r="IC5" s="139"/>
      <c r="ID5" s="139"/>
      <c r="IE5" s="139"/>
      <c r="IF5" s="139"/>
      <c r="IG5" s="139"/>
      <c r="IH5" s="139"/>
      <c r="II5" s="139"/>
      <c r="IJ5" s="139"/>
      <c r="IK5" s="139"/>
      <c r="IL5" s="139"/>
      <c r="IM5" s="139"/>
      <c r="IN5" s="139"/>
      <c r="IO5" s="139"/>
      <c r="IP5" s="139"/>
      <c r="IQ5" s="139"/>
      <c r="IR5" s="139"/>
      <c r="IS5" s="139"/>
      <c r="IT5" s="139"/>
      <c r="IU5" s="139"/>
      <c r="IV5" s="139"/>
      <c r="IW5" s="139"/>
      <c r="IX5" s="139"/>
      <c r="IY5" s="139"/>
      <c r="IZ5" s="139"/>
      <c r="JA5" s="139"/>
      <c r="JB5" s="139"/>
      <c r="JC5" s="139"/>
      <c r="JD5" s="139"/>
      <c r="JE5" s="139"/>
      <c r="JF5" s="139"/>
      <c r="JG5" s="139"/>
      <c r="JH5" s="139"/>
      <c r="JI5" s="139"/>
      <c r="JJ5" s="139"/>
      <c r="JK5" s="139"/>
      <c r="JL5" s="139"/>
      <c r="JM5" s="139"/>
      <c r="JN5" s="139"/>
      <c r="JO5" s="139"/>
      <c r="JP5" s="139"/>
      <c r="JQ5" s="139"/>
      <c r="JR5" s="139"/>
      <c r="JS5" s="139"/>
      <c r="JT5" s="139"/>
      <c r="JU5" s="139"/>
      <c r="JV5" s="139"/>
      <c r="JW5" s="139"/>
      <c r="JX5" s="139"/>
      <c r="JY5" s="139"/>
      <c r="JZ5" s="139"/>
      <c r="KA5" s="139"/>
      <c r="KB5" s="139"/>
      <c r="KC5" s="139"/>
      <c r="KD5" s="139"/>
      <c r="KE5" s="139"/>
      <c r="KF5" s="139"/>
      <c r="KG5" s="139"/>
      <c r="KH5" s="139"/>
      <c r="KI5" s="139"/>
      <c r="KJ5" s="139"/>
      <c r="KK5" s="139"/>
      <c r="KL5" s="139"/>
      <c r="KM5" s="139"/>
      <c r="KN5" s="139"/>
      <c r="KO5" s="139"/>
      <c r="KP5" s="139"/>
      <c r="KQ5" s="139"/>
      <c r="KR5" s="139"/>
      <c r="KS5" s="139"/>
      <c r="KT5" s="139"/>
      <c r="KU5" s="139"/>
      <c r="KV5" s="139"/>
      <c r="KW5" s="139"/>
      <c r="KX5" s="139"/>
      <c r="KY5" s="139"/>
      <c r="KZ5" s="139"/>
      <c r="LA5" s="139"/>
      <c r="LB5" s="139"/>
      <c r="LC5" s="139"/>
      <c r="LD5" s="139"/>
      <c r="LE5" s="139"/>
      <c r="LF5" s="139"/>
      <c r="LG5" s="139"/>
      <c r="LH5" s="139"/>
      <c r="LI5" s="139"/>
      <c r="LJ5" s="139"/>
      <c r="LK5" s="139"/>
      <c r="LL5" s="139"/>
      <c r="LM5" s="139"/>
      <c r="LN5" s="139"/>
      <c r="LO5" s="139"/>
      <c r="LP5" s="139"/>
      <c r="LQ5" s="139"/>
      <c r="LR5" s="139"/>
      <c r="LS5" s="139"/>
      <c r="LT5" s="139"/>
      <c r="LU5" s="139"/>
      <c r="LV5" s="139"/>
      <c r="LW5" s="139"/>
      <c r="LX5" s="139"/>
      <c r="LY5" s="139"/>
      <c r="LZ5" s="139"/>
      <c r="MA5" s="139"/>
      <c r="MB5" s="139"/>
      <c r="MC5" s="139"/>
      <c r="MD5" s="139"/>
      <c r="ME5" s="139"/>
      <c r="MF5" s="139"/>
      <c r="MG5" s="139"/>
      <c r="MH5" s="139"/>
      <c r="MI5" s="139"/>
      <c r="MJ5" s="139"/>
      <c r="MK5" s="139"/>
      <c r="ML5" s="139"/>
      <c r="MM5" s="139"/>
      <c r="MN5" s="139"/>
      <c r="MO5" s="139"/>
      <c r="MP5" s="139"/>
      <c r="MQ5" s="139"/>
      <c r="MR5" s="139"/>
      <c r="MS5" s="139"/>
      <c r="MT5" s="139"/>
      <c r="MU5" s="139"/>
      <c r="MV5" s="139"/>
      <c r="MW5" s="139"/>
      <c r="MX5" s="139"/>
      <c r="MY5" s="139"/>
      <c r="MZ5" s="139"/>
      <c r="NA5" s="139"/>
      <c r="NB5" s="139"/>
      <c r="NC5" s="139"/>
      <c r="ND5" s="139"/>
      <c r="NE5" s="139"/>
      <c r="NF5" s="139"/>
      <c r="NG5" s="139"/>
      <c r="NH5" s="139"/>
      <c r="NI5" s="139"/>
      <c r="NJ5" s="139"/>
      <c r="NK5" s="139"/>
      <c r="NL5" s="139"/>
      <c r="NM5" s="139"/>
      <c r="NN5" s="139"/>
      <c r="NO5" s="139"/>
      <c r="NP5" s="139"/>
      <c r="NQ5" s="139"/>
      <c r="NR5" s="139"/>
      <c r="NS5" s="139"/>
      <c r="NT5" s="139"/>
      <c r="NU5" s="139"/>
      <c r="NV5" s="139"/>
      <c r="NW5" s="139"/>
      <c r="NX5" s="139"/>
      <c r="NY5" s="139"/>
      <c r="NZ5" s="139"/>
      <c r="OA5" s="139"/>
      <c r="OB5" s="139"/>
      <c r="OC5" s="139"/>
      <c r="OD5" s="139"/>
      <c r="OE5" s="139"/>
      <c r="OF5" s="139"/>
      <c r="OG5" s="139"/>
      <c r="OH5" s="139"/>
      <c r="OI5" s="139"/>
      <c r="OJ5" s="139"/>
      <c r="OK5" s="139"/>
      <c r="OL5" s="139"/>
      <c r="OM5" s="139"/>
      <c r="ON5" s="139"/>
      <c r="OO5" s="139"/>
      <c r="OP5" s="139"/>
      <c r="OQ5" s="139"/>
      <c r="OR5" s="139"/>
      <c r="OS5" s="139"/>
      <c r="OT5" s="139"/>
      <c r="OU5" s="139"/>
      <c r="OV5" s="139"/>
      <c r="OW5" s="139"/>
      <c r="OX5" s="139"/>
      <c r="OY5" s="132"/>
      <c r="OZ5" s="132"/>
      <c r="PA5" s="132"/>
      <c r="PB5" s="132"/>
    </row>
    <row r="6" spans="1:418" s="121" customFormat="1" ht="15" customHeight="1" x14ac:dyDescent="0.15">
      <c r="A6" s="242" t="s">
        <v>64</v>
      </c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3"/>
      <c r="AG6" s="243"/>
      <c r="AH6" s="243"/>
      <c r="AI6" s="243"/>
      <c r="AJ6" s="243"/>
      <c r="AK6" s="243"/>
      <c r="AL6" s="243"/>
      <c r="AM6" s="243"/>
      <c r="AN6" s="243"/>
      <c r="AO6" s="243"/>
      <c r="AP6" s="243"/>
      <c r="AQ6" s="243"/>
      <c r="AR6" s="243"/>
      <c r="AS6" s="243"/>
      <c r="AT6" s="243"/>
      <c r="AU6" s="243"/>
      <c r="AV6" s="243"/>
      <c r="AW6" s="243"/>
      <c r="AX6" s="243"/>
      <c r="AY6" s="243"/>
      <c r="AZ6" s="243"/>
      <c r="BA6" s="243"/>
      <c r="BB6" s="243"/>
      <c r="BC6" s="243"/>
      <c r="BD6" s="243"/>
      <c r="BE6" s="243"/>
      <c r="BF6" s="243"/>
      <c r="BG6" s="243"/>
      <c r="BH6" s="243"/>
      <c r="BI6" s="243"/>
      <c r="BJ6" s="243"/>
      <c r="BK6" s="243"/>
      <c r="BL6" s="243"/>
      <c r="BM6" s="243"/>
      <c r="BN6" s="243"/>
      <c r="BO6" s="243"/>
      <c r="BP6" s="243"/>
      <c r="BQ6" s="243"/>
      <c r="BR6" s="243"/>
      <c r="BS6" s="243"/>
      <c r="BT6" s="243"/>
      <c r="BU6" s="243"/>
      <c r="BV6" s="243"/>
      <c r="BW6" s="243"/>
      <c r="BX6" s="243"/>
      <c r="BY6" s="243"/>
      <c r="BZ6" s="243"/>
      <c r="CA6" s="243"/>
      <c r="CB6" s="243"/>
      <c r="CC6" s="243"/>
      <c r="CD6" s="243"/>
      <c r="CE6" s="243"/>
      <c r="CF6" s="243"/>
      <c r="CG6" s="243"/>
      <c r="CH6" s="243"/>
      <c r="CI6" s="243"/>
      <c r="CJ6" s="243"/>
      <c r="CK6" s="243"/>
      <c r="CL6" s="243"/>
      <c r="CM6" s="243"/>
      <c r="CN6" s="243"/>
      <c r="CO6" s="243"/>
      <c r="CP6" s="243"/>
      <c r="CQ6" s="243"/>
      <c r="CR6" s="243"/>
      <c r="CS6" s="243"/>
      <c r="CT6" s="243"/>
      <c r="CU6" s="243"/>
      <c r="CV6" s="243"/>
      <c r="CW6" s="243"/>
      <c r="CX6" s="243"/>
      <c r="CY6" s="243"/>
      <c r="CZ6" s="243"/>
      <c r="DA6" s="243"/>
      <c r="DB6" s="243"/>
      <c r="DC6" s="243"/>
      <c r="DD6" s="243"/>
      <c r="DE6" s="243"/>
      <c r="DF6" s="243"/>
      <c r="DG6" s="243"/>
      <c r="DH6" s="243"/>
      <c r="DI6" s="243"/>
      <c r="DJ6" s="243"/>
      <c r="DK6" s="243"/>
      <c r="DL6" s="243"/>
      <c r="DM6" s="243"/>
      <c r="DN6" s="243"/>
      <c r="DO6" s="243"/>
      <c r="DP6" s="243"/>
      <c r="DQ6" s="243"/>
      <c r="DR6" s="243"/>
      <c r="DS6" s="243"/>
      <c r="DT6" s="243"/>
      <c r="DU6" s="243"/>
      <c r="DV6" s="243"/>
      <c r="DW6" s="243"/>
      <c r="DX6" s="243"/>
      <c r="DY6" s="243"/>
      <c r="DZ6" s="243"/>
      <c r="EA6" s="243"/>
      <c r="EB6" s="243"/>
      <c r="EC6" s="243"/>
      <c r="ED6" s="243"/>
      <c r="EE6" s="243"/>
      <c r="EF6" s="243"/>
      <c r="EG6" s="243"/>
      <c r="EH6" s="243"/>
      <c r="EI6" s="243"/>
      <c r="EJ6" s="243"/>
      <c r="EK6" s="243"/>
      <c r="EL6" s="243"/>
      <c r="EM6" s="243"/>
      <c r="EN6" s="243"/>
      <c r="EO6" s="243"/>
      <c r="EP6" s="243"/>
      <c r="EQ6" s="243"/>
      <c r="ER6" s="243"/>
      <c r="ES6" s="243"/>
      <c r="ET6" s="243"/>
      <c r="EU6" s="243"/>
      <c r="EV6" s="243"/>
      <c r="EW6" s="243"/>
      <c r="EX6" s="243"/>
      <c r="EY6" s="243"/>
      <c r="EZ6" s="243"/>
      <c r="FA6" s="243"/>
      <c r="FB6" s="243"/>
      <c r="FC6" s="243"/>
      <c r="FD6" s="243"/>
      <c r="FE6" s="243"/>
      <c r="FF6" s="243"/>
      <c r="FG6" s="243"/>
      <c r="FH6" s="243"/>
      <c r="FI6" s="243"/>
      <c r="FJ6" s="243"/>
      <c r="FK6" s="243"/>
      <c r="FL6" s="243"/>
      <c r="FM6" s="243"/>
      <c r="FN6" s="243"/>
      <c r="FO6" s="243"/>
      <c r="FP6" s="243"/>
      <c r="FQ6" s="243"/>
      <c r="FR6" s="243"/>
      <c r="FS6" s="243"/>
      <c r="FT6" s="243"/>
      <c r="FU6" s="243"/>
      <c r="FV6" s="243"/>
      <c r="FW6" s="243"/>
      <c r="FX6" s="243"/>
      <c r="FY6" s="243"/>
      <c r="FZ6" s="243"/>
      <c r="GA6" s="243"/>
      <c r="GB6" s="243"/>
      <c r="GC6" s="243"/>
      <c r="GD6" s="243"/>
      <c r="GE6" s="243"/>
      <c r="GF6" s="243"/>
      <c r="GG6" s="243"/>
      <c r="GH6" s="243"/>
      <c r="GI6" s="139"/>
      <c r="GJ6" s="139"/>
      <c r="GK6" s="139"/>
      <c r="GL6" s="139"/>
      <c r="GM6" s="139"/>
      <c r="GN6" s="139"/>
      <c r="GO6" s="139"/>
      <c r="GP6" s="139"/>
      <c r="GQ6" s="139"/>
      <c r="GR6" s="139"/>
      <c r="GS6" s="139"/>
      <c r="GT6" s="139"/>
      <c r="GU6" s="139"/>
      <c r="GV6" s="139"/>
      <c r="GW6" s="139"/>
      <c r="GX6" s="139"/>
      <c r="GY6" s="139"/>
      <c r="GZ6" s="139"/>
      <c r="HA6" s="139"/>
      <c r="HB6" s="139"/>
      <c r="HC6" s="139"/>
      <c r="HD6" s="139"/>
      <c r="HE6" s="139"/>
      <c r="HF6" s="139"/>
      <c r="HG6" s="139"/>
      <c r="HH6" s="139"/>
      <c r="HI6" s="139"/>
      <c r="HJ6" s="139"/>
      <c r="HK6" s="139"/>
      <c r="HL6" s="139"/>
      <c r="HM6" s="139"/>
      <c r="HN6" s="139"/>
      <c r="HO6" s="139"/>
      <c r="HP6" s="139"/>
      <c r="HQ6" s="139"/>
      <c r="HR6" s="139"/>
      <c r="HS6" s="139"/>
      <c r="HT6" s="139"/>
      <c r="HU6" s="139"/>
      <c r="HV6" s="139"/>
      <c r="HW6" s="139"/>
      <c r="HX6" s="139"/>
      <c r="HY6" s="139"/>
      <c r="HZ6" s="139"/>
      <c r="IA6" s="139"/>
      <c r="IB6" s="139"/>
      <c r="IC6" s="139"/>
      <c r="ID6" s="139"/>
      <c r="IE6" s="139"/>
      <c r="IF6" s="139"/>
      <c r="IG6" s="139"/>
      <c r="IH6" s="139"/>
      <c r="II6" s="139"/>
      <c r="IJ6" s="139"/>
      <c r="IK6" s="139"/>
      <c r="IL6" s="139"/>
      <c r="IM6" s="139"/>
      <c r="IN6" s="139"/>
      <c r="IO6" s="139"/>
      <c r="IP6" s="139"/>
      <c r="IQ6" s="139"/>
      <c r="IR6" s="139"/>
      <c r="IS6" s="139"/>
      <c r="IT6" s="139"/>
      <c r="IU6" s="139"/>
      <c r="IV6" s="139"/>
      <c r="IW6" s="139"/>
      <c r="IX6" s="139"/>
      <c r="IY6" s="139"/>
      <c r="IZ6" s="139"/>
      <c r="JA6" s="139"/>
      <c r="JB6" s="139"/>
      <c r="JC6" s="139"/>
      <c r="JD6" s="139"/>
      <c r="JE6" s="139"/>
      <c r="JF6" s="139"/>
      <c r="JG6" s="139"/>
      <c r="JH6" s="139"/>
      <c r="JI6" s="139"/>
      <c r="JJ6" s="139"/>
      <c r="JK6" s="139"/>
      <c r="JL6" s="139"/>
      <c r="JM6" s="139"/>
      <c r="JN6" s="139"/>
      <c r="JO6" s="139"/>
      <c r="JP6" s="139"/>
      <c r="JQ6" s="139"/>
      <c r="JR6" s="139"/>
      <c r="JS6" s="139"/>
      <c r="JT6" s="139"/>
      <c r="JU6" s="139"/>
      <c r="JV6" s="139"/>
      <c r="JW6" s="139"/>
      <c r="JX6" s="139"/>
      <c r="JY6" s="139"/>
      <c r="JZ6" s="139"/>
      <c r="KA6" s="139"/>
      <c r="KB6" s="139"/>
      <c r="KC6" s="139"/>
      <c r="KD6" s="139"/>
      <c r="KE6" s="139"/>
      <c r="KF6" s="139"/>
      <c r="KG6" s="139"/>
      <c r="KH6" s="139"/>
      <c r="KI6" s="139"/>
      <c r="KJ6" s="139"/>
      <c r="KK6" s="139"/>
      <c r="KL6" s="139"/>
      <c r="KM6" s="139"/>
      <c r="KN6" s="139"/>
      <c r="KO6" s="139"/>
      <c r="KP6" s="139"/>
      <c r="KQ6" s="139"/>
      <c r="KR6" s="139"/>
      <c r="KS6" s="139"/>
      <c r="KT6" s="139"/>
      <c r="KU6" s="139"/>
      <c r="KV6" s="139"/>
      <c r="KW6" s="139"/>
      <c r="KX6" s="139"/>
      <c r="KY6" s="139"/>
      <c r="KZ6" s="139"/>
      <c r="LA6" s="139"/>
      <c r="LB6" s="139"/>
      <c r="LC6" s="139"/>
      <c r="LD6" s="139"/>
      <c r="LE6" s="139"/>
      <c r="LF6" s="139"/>
      <c r="LG6" s="139"/>
      <c r="LH6" s="139"/>
      <c r="LI6" s="139"/>
      <c r="LJ6" s="139"/>
      <c r="LK6" s="139"/>
      <c r="LL6" s="139"/>
      <c r="LM6" s="139"/>
      <c r="LN6" s="139"/>
      <c r="LO6" s="139"/>
      <c r="LP6" s="139"/>
      <c r="LQ6" s="139"/>
      <c r="LR6" s="139"/>
      <c r="LS6" s="139"/>
      <c r="LT6" s="139"/>
      <c r="LU6" s="139"/>
      <c r="LV6" s="139"/>
      <c r="LW6" s="139"/>
      <c r="LX6" s="139"/>
      <c r="LY6" s="139"/>
      <c r="LZ6" s="139"/>
      <c r="MA6" s="139"/>
      <c r="MB6" s="139"/>
      <c r="MC6" s="139"/>
      <c r="MD6" s="139"/>
      <c r="ME6" s="139"/>
      <c r="MF6" s="139"/>
      <c r="MG6" s="139"/>
      <c r="MH6" s="139"/>
      <c r="MI6" s="139"/>
      <c r="MJ6" s="139"/>
      <c r="MK6" s="139"/>
      <c r="ML6" s="139"/>
      <c r="MM6" s="139"/>
      <c r="MN6" s="139"/>
      <c r="MO6" s="139"/>
      <c r="MP6" s="139"/>
      <c r="MQ6" s="139"/>
      <c r="MR6" s="139"/>
      <c r="MS6" s="139"/>
      <c r="MT6" s="139"/>
      <c r="MU6" s="139"/>
      <c r="MV6" s="139"/>
      <c r="MW6" s="139"/>
      <c r="MX6" s="139"/>
      <c r="MY6" s="139"/>
      <c r="MZ6" s="139"/>
      <c r="NA6" s="139"/>
      <c r="NB6" s="139"/>
      <c r="NC6" s="139"/>
      <c r="ND6" s="139"/>
      <c r="NE6" s="139"/>
      <c r="NF6" s="139"/>
      <c r="NG6" s="139"/>
      <c r="NH6" s="139"/>
      <c r="NI6" s="139"/>
      <c r="NJ6" s="139"/>
      <c r="NK6" s="139"/>
      <c r="NL6" s="139"/>
      <c r="NM6" s="139"/>
      <c r="NN6" s="139"/>
      <c r="NO6" s="139"/>
      <c r="NP6" s="139"/>
      <c r="NQ6" s="139"/>
      <c r="NR6" s="139"/>
      <c r="NS6" s="139"/>
      <c r="NT6" s="139"/>
      <c r="NU6" s="139"/>
      <c r="NV6" s="139"/>
      <c r="NW6" s="139"/>
      <c r="NX6" s="139"/>
      <c r="NY6" s="139"/>
      <c r="NZ6" s="139"/>
      <c r="OA6" s="139"/>
      <c r="OB6" s="139"/>
      <c r="OC6" s="139"/>
      <c r="OD6" s="139"/>
      <c r="OE6" s="139"/>
      <c r="OF6" s="139"/>
      <c r="OG6" s="139"/>
      <c r="OH6" s="139"/>
      <c r="OI6" s="139"/>
      <c r="OJ6" s="139"/>
      <c r="OK6" s="139"/>
      <c r="OL6" s="139"/>
      <c r="OM6" s="139"/>
      <c r="ON6" s="139"/>
      <c r="OO6" s="139"/>
      <c r="OP6" s="139"/>
      <c r="OQ6" s="139"/>
      <c r="OR6" s="139"/>
      <c r="OS6" s="139"/>
      <c r="OT6" s="139"/>
      <c r="OU6" s="139"/>
      <c r="OV6" s="139"/>
      <c r="OW6" s="139"/>
      <c r="OX6" s="139"/>
      <c r="OY6" s="133"/>
      <c r="OZ6" s="133"/>
      <c r="PA6" s="133"/>
      <c r="PB6" s="133"/>
    </row>
    <row r="7" spans="1:418" ht="15" customHeight="1" x14ac:dyDescent="0.15">
      <c r="A7" s="57" t="s">
        <v>65</v>
      </c>
      <c r="B7" s="85">
        <v>45803</v>
      </c>
      <c r="C7" s="85">
        <v>45804</v>
      </c>
      <c r="D7" s="122">
        <v>3</v>
      </c>
      <c r="E7" s="123"/>
      <c r="F7" s="157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4"/>
      <c r="DM7" s="124"/>
      <c r="DN7" s="124"/>
      <c r="DO7" s="124"/>
      <c r="DP7" s="124"/>
      <c r="DQ7" s="124"/>
      <c r="DR7" s="124"/>
      <c r="DS7" s="124"/>
      <c r="DT7" s="124"/>
      <c r="DU7" s="124"/>
      <c r="DV7" s="124"/>
      <c r="DW7" s="124"/>
      <c r="DX7" s="124"/>
      <c r="DY7" s="124"/>
      <c r="DZ7" s="124"/>
      <c r="EA7" s="124"/>
      <c r="EB7" s="124"/>
      <c r="EC7" s="124"/>
      <c r="ED7" s="124"/>
      <c r="EE7" s="124"/>
      <c r="EF7" s="124"/>
      <c r="EG7" s="124"/>
      <c r="EH7" s="124"/>
      <c r="EI7" s="124"/>
      <c r="EJ7" s="124"/>
      <c r="EK7" s="124"/>
      <c r="EL7" s="124"/>
      <c r="EM7" s="124"/>
      <c r="EN7" s="124"/>
      <c r="EO7" s="124"/>
      <c r="EP7" s="124"/>
      <c r="EQ7" s="124"/>
      <c r="ER7" s="124"/>
      <c r="ES7" s="124"/>
      <c r="ET7" s="124"/>
      <c r="EU7" s="124"/>
      <c r="EV7" s="124"/>
      <c r="EW7" s="124"/>
      <c r="EX7" s="124"/>
      <c r="EY7" s="124"/>
      <c r="EZ7" s="124"/>
      <c r="FA7" s="124"/>
      <c r="FB7" s="124"/>
      <c r="FC7" s="124"/>
      <c r="FD7" s="124"/>
      <c r="FE7" s="124"/>
      <c r="FF7" s="124"/>
      <c r="FG7" s="124"/>
      <c r="FH7" s="124"/>
      <c r="FI7" s="124"/>
      <c r="FJ7" s="124"/>
      <c r="FK7" s="124"/>
      <c r="FL7" s="124"/>
      <c r="FM7" s="124"/>
      <c r="FN7" s="124"/>
      <c r="FO7" s="124"/>
      <c r="FP7" s="124"/>
      <c r="FQ7" s="124"/>
      <c r="FR7" s="124"/>
      <c r="FS7" s="124"/>
      <c r="FT7" s="124"/>
      <c r="FU7" s="124"/>
      <c r="FV7" s="124"/>
      <c r="FW7" s="124"/>
      <c r="FX7" s="124"/>
      <c r="FY7" s="124"/>
      <c r="FZ7" s="124"/>
      <c r="GA7" s="124"/>
      <c r="GB7" s="124"/>
      <c r="GC7" s="124"/>
      <c r="GD7" s="124"/>
      <c r="GE7" s="124"/>
      <c r="GF7" s="124"/>
      <c r="GG7" s="124"/>
      <c r="GH7" s="124"/>
      <c r="GI7" s="139"/>
      <c r="GJ7" s="139"/>
      <c r="GK7" s="139"/>
      <c r="GL7" s="139"/>
      <c r="GM7" s="139"/>
      <c r="GN7" s="139"/>
      <c r="GO7" s="139"/>
      <c r="GP7" s="139"/>
      <c r="GQ7" s="139"/>
      <c r="GR7" s="139"/>
      <c r="GS7" s="139"/>
      <c r="GT7" s="139"/>
      <c r="GU7" s="139"/>
      <c r="GV7" s="139"/>
      <c r="GW7" s="139"/>
      <c r="GX7" s="139"/>
      <c r="GY7" s="139"/>
      <c r="GZ7" s="139"/>
      <c r="HA7" s="139"/>
      <c r="HB7" s="139"/>
      <c r="HC7" s="139"/>
      <c r="HD7" s="139"/>
      <c r="HE7" s="139"/>
      <c r="HF7" s="139"/>
      <c r="HG7" s="139"/>
      <c r="HH7" s="139"/>
      <c r="HI7" s="139"/>
      <c r="HJ7" s="139"/>
      <c r="HK7" s="139"/>
      <c r="HL7" s="139"/>
      <c r="HM7" s="139"/>
      <c r="HN7" s="139"/>
      <c r="HO7" s="139"/>
      <c r="HP7" s="139"/>
      <c r="HQ7" s="139"/>
      <c r="HR7" s="139"/>
      <c r="HS7" s="139"/>
      <c r="HT7" s="139"/>
      <c r="HU7" s="139"/>
      <c r="HV7" s="139"/>
      <c r="HW7" s="139"/>
      <c r="HX7" s="139"/>
      <c r="HY7" s="139"/>
      <c r="HZ7" s="139"/>
      <c r="IA7" s="139"/>
      <c r="IB7" s="139"/>
      <c r="IC7" s="139"/>
      <c r="ID7" s="139"/>
      <c r="IE7" s="139"/>
      <c r="IF7" s="139"/>
      <c r="IG7" s="139"/>
      <c r="IH7" s="139"/>
      <c r="II7" s="139"/>
      <c r="IJ7" s="139"/>
      <c r="IK7" s="139"/>
      <c r="IL7" s="139"/>
      <c r="IM7" s="139"/>
      <c r="IN7" s="139"/>
      <c r="IO7" s="139"/>
      <c r="IP7" s="139"/>
      <c r="IQ7" s="139"/>
      <c r="IR7" s="139"/>
      <c r="IS7" s="139"/>
      <c r="IT7" s="139"/>
      <c r="IU7" s="139"/>
      <c r="IV7" s="139"/>
      <c r="IW7" s="139"/>
      <c r="IX7" s="139"/>
      <c r="IY7" s="139"/>
      <c r="IZ7" s="139"/>
      <c r="JA7" s="139"/>
      <c r="JB7" s="139"/>
      <c r="JC7" s="139"/>
      <c r="JD7" s="139"/>
      <c r="JE7" s="139"/>
      <c r="JF7" s="139"/>
      <c r="JG7" s="139"/>
      <c r="JH7" s="139"/>
      <c r="JI7" s="139"/>
      <c r="JJ7" s="139"/>
      <c r="JK7" s="139"/>
      <c r="JL7" s="139"/>
      <c r="JM7" s="139"/>
      <c r="JN7" s="139"/>
      <c r="JO7" s="139"/>
      <c r="JP7" s="139"/>
      <c r="JQ7" s="139"/>
      <c r="JR7" s="139"/>
      <c r="JS7" s="139"/>
      <c r="JT7" s="139"/>
      <c r="JU7" s="139"/>
      <c r="JV7" s="139"/>
      <c r="JW7" s="139"/>
      <c r="JX7" s="139"/>
      <c r="JY7" s="139"/>
      <c r="JZ7" s="139"/>
      <c r="KA7" s="139"/>
      <c r="KB7" s="139"/>
      <c r="KC7" s="139"/>
      <c r="KD7" s="139"/>
      <c r="KE7" s="139"/>
      <c r="KF7" s="139"/>
      <c r="KG7" s="139"/>
      <c r="KH7" s="139"/>
      <c r="KI7" s="139"/>
      <c r="KJ7" s="139"/>
      <c r="KK7" s="139"/>
      <c r="KL7" s="139"/>
      <c r="KM7" s="139"/>
      <c r="KN7" s="139"/>
      <c r="KO7" s="139"/>
      <c r="KP7" s="139"/>
      <c r="KQ7" s="139"/>
      <c r="KR7" s="139"/>
      <c r="KS7" s="139"/>
      <c r="KT7" s="139"/>
      <c r="KU7" s="139"/>
      <c r="KV7" s="139"/>
      <c r="KW7" s="139"/>
      <c r="KX7" s="139"/>
      <c r="KY7" s="139"/>
      <c r="KZ7" s="139"/>
      <c r="LA7" s="139"/>
      <c r="LB7" s="139"/>
      <c r="LC7" s="139"/>
      <c r="LD7" s="139"/>
      <c r="LE7" s="139"/>
      <c r="LF7" s="139"/>
      <c r="LG7" s="139"/>
      <c r="LH7" s="139"/>
      <c r="LI7" s="139"/>
      <c r="LJ7" s="139"/>
      <c r="LK7" s="139"/>
      <c r="LL7" s="139"/>
      <c r="LM7" s="139"/>
      <c r="LN7" s="139"/>
      <c r="LO7" s="139"/>
      <c r="LP7" s="139"/>
      <c r="LQ7" s="139"/>
      <c r="LR7" s="139"/>
      <c r="LS7" s="139"/>
      <c r="LT7" s="139"/>
      <c r="LU7" s="139"/>
      <c r="LV7" s="139"/>
      <c r="LW7" s="139"/>
      <c r="LX7" s="139"/>
      <c r="LY7" s="139"/>
      <c r="LZ7" s="139"/>
      <c r="MA7" s="139"/>
      <c r="MB7" s="139"/>
      <c r="MC7" s="139"/>
      <c r="MD7" s="139"/>
      <c r="ME7" s="139"/>
      <c r="MF7" s="139"/>
      <c r="MG7" s="139"/>
      <c r="MH7" s="139"/>
      <c r="MI7" s="139"/>
      <c r="MJ7" s="139"/>
      <c r="MK7" s="139"/>
      <c r="ML7" s="139"/>
      <c r="MM7" s="139"/>
      <c r="MN7" s="139"/>
      <c r="MO7" s="139"/>
      <c r="MP7" s="139"/>
      <c r="MQ7" s="139"/>
      <c r="MR7" s="139"/>
      <c r="MS7" s="139"/>
      <c r="MT7" s="139"/>
      <c r="MU7" s="139"/>
      <c r="MV7" s="139"/>
      <c r="MW7" s="139"/>
      <c r="MX7" s="139"/>
      <c r="MY7" s="139"/>
      <c r="MZ7" s="139"/>
      <c r="NA7" s="139"/>
      <c r="NB7" s="139"/>
      <c r="NC7" s="139"/>
      <c r="ND7" s="139"/>
      <c r="NE7" s="139"/>
      <c r="NF7" s="139"/>
      <c r="NG7" s="139"/>
      <c r="NH7" s="139"/>
      <c r="NI7" s="139"/>
      <c r="NJ7" s="139"/>
      <c r="NK7" s="139"/>
      <c r="NL7" s="139"/>
      <c r="NM7" s="139"/>
      <c r="NN7" s="139"/>
      <c r="NO7" s="139"/>
      <c r="NP7" s="139"/>
      <c r="NQ7" s="139"/>
      <c r="NR7" s="139"/>
      <c r="NS7" s="139"/>
      <c r="NT7" s="139"/>
      <c r="NU7" s="139"/>
      <c r="NV7" s="139"/>
      <c r="NW7" s="139"/>
      <c r="NX7" s="139"/>
      <c r="NY7" s="139"/>
      <c r="NZ7" s="139"/>
      <c r="OA7" s="139"/>
      <c r="OB7" s="139"/>
      <c r="OC7" s="139"/>
      <c r="OD7" s="139"/>
      <c r="OE7" s="139"/>
      <c r="OF7" s="139"/>
      <c r="OG7" s="139"/>
      <c r="OH7" s="139"/>
      <c r="OI7" s="139"/>
      <c r="OJ7" s="139"/>
      <c r="OK7" s="139"/>
      <c r="OL7" s="139"/>
      <c r="OM7" s="139"/>
      <c r="ON7" s="139"/>
      <c r="OO7" s="139"/>
      <c r="OP7" s="139"/>
      <c r="OQ7" s="139"/>
      <c r="OR7" s="139"/>
      <c r="OS7" s="139"/>
      <c r="OT7" s="139"/>
      <c r="OU7" s="139"/>
      <c r="OV7" s="139"/>
      <c r="OW7" s="139"/>
      <c r="OX7" s="139"/>
      <c r="OY7" s="132"/>
      <c r="OZ7" s="132"/>
      <c r="PA7" s="132"/>
      <c r="PB7" s="132"/>
    </row>
    <row r="8" spans="1:418" ht="15" customHeight="1" x14ac:dyDescent="0.15">
      <c r="A8" s="48" t="s">
        <v>66</v>
      </c>
      <c r="B8" s="105">
        <v>45804</v>
      </c>
      <c r="C8" s="105">
        <v>45807</v>
      </c>
      <c r="D8" s="122">
        <v>2</v>
      </c>
      <c r="E8" s="158"/>
      <c r="F8" s="125"/>
      <c r="G8" s="125"/>
      <c r="H8" s="125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4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4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4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4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6"/>
      <c r="CC8" s="126"/>
      <c r="CD8" s="124"/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4"/>
      <c r="CU8" s="126"/>
      <c r="CV8" s="126"/>
      <c r="CW8" s="126"/>
      <c r="CX8" s="126"/>
      <c r="CY8" s="126"/>
      <c r="CZ8" s="126"/>
      <c r="DA8" s="126"/>
      <c r="DB8" s="126"/>
      <c r="DC8" s="126"/>
      <c r="DD8" s="126"/>
      <c r="DE8" s="126"/>
      <c r="DF8" s="126"/>
      <c r="DG8" s="126"/>
      <c r="DH8" s="126"/>
      <c r="DI8" s="124"/>
      <c r="DJ8" s="126"/>
      <c r="DK8" s="126"/>
      <c r="DL8" s="126"/>
      <c r="DM8" s="126"/>
      <c r="DN8" s="126"/>
      <c r="DO8" s="126"/>
      <c r="DP8" s="126"/>
      <c r="DQ8" s="126"/>
      <c r="DR8" s="126"/>
      <c r="DS8" s="126"/>
      <c r="DT8" s="126"/>
      <c r="DU8" s="126"/>
      <c r="DV8" s="126"/>
      <c r="DW8" s="126"/>
      <c r="DX8" s="126"/>
      <c r="DY8" s="124"/>
      <c r="DZ8" s="126"/>
      <c r="EA8" s="126"/>
      <c r="EB8" s="126"/>
      <c r="EC8" s="126"/>
      <c r="ED8" s="126"/>
      <c r="EE8" s="126"/>
      <c r="EF8" s="126"/>
      <c r="EG8" s="126"/>
      <c r="EH8" s="126"/>
      <c r="EI8" s="126"/>
      <c r="EJ8" s="126"/>
      <c r="EK8" s="126"/>
      <c r="EL8" s="126"/>
      <c r="EM8" s="126"/>
      <c r="EN8" s="124"/>
      <c r="EO8" s="126"/>
      <c r="EP8" s="126"/>
      <c r="EQ8" s="126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4"/>
      <c r="FE8" s="126"/>
      <c r="FF8" s="126"/>
      <c r="FG8" s="126"/>
      <c r="FH8" s="126"/>
      <c r="FI8" s="126"/>
      <c r="FJ8" s="126"/>
      <c r="FK8" s="126"/>
      <c r="FL8" s="126"/>
      <c r="FM8" s="126"/>
      <c r="FN8" s="126"/>
      <c r="FO8" s="126"/>
      <c r="FP8" s="126"/>
      <c r="FQ8" s="126"/>
      <c r="FR8" s="126"/>
      <c r="FS8" s="124"/>
      <c r="FT8" s="126"/>
      <c r="FU8" s="126"/>
      <c r="FV8" s="126"/>
      <c r="FW8" s="126"/>
      <c r="FX8" s="126"/>
      <c r="FY8" s="126"/>
      <c r="FZ8" s="126"/>
      <c r="GA8" s="126"/>
      <c r="GB8" s="126"/>
      <c r="GC8" s="126"/>
      <c r="GD8" s="126"/>
      <c r="GE8" s="126"/>
      <c r="GF8" s="126"/>
      <c r="GG8" s="126"/>
      <c r="GH8" s="126"/>
      <c r="GI8" s="139"/>
      <c r="GJ8" s="139"/>
      <c r="GK8" s="139"/>
      <c r="GL8" s="139"/>
      <c r="GM8" s="139"/>
      <c r="GN8" s="139"/>
      <c r="GO8" s="139"/>
      <c r="GP8" s="139"/>
      <c r="GQ8" s="139"/>
      <c r="GR8" s="139"/>
      <c r="GS8" s="139"/>
      <c r="GT8" s="139"/>
      <c r="GU8" s="139"/>
      <c r="GV8" s="139"/>
      <c r="GW8" s="139"/>
      <c r="GX8" s="139"/>
      <c r="GY8" s="139"/>
      <c r="GZ8" s="139"/>
      <c r="HA8" s="139"/>
      <c r="HB8" s="139"/>
      <c r="HC8" s="139"/>
      <c r="HD8" s="139"/>
      <c r="HE8" s="139"/>
      <c r="HF8" s="139"/>
      <c r="HG8" s="139"/>
      <c r="HH8" s="139"/>
      <c r="HI8" s="139"/>
      <c r="HJ8" s="139"/>
      <c r="HK8" s="139"/>
      <c r="HL8" s="139"/>
      <c r="HM8" s="139"/>
      <c r="HN8" s="139"/>
      <c r="HO8" s="139"/>
      <c r="HP8" s="139"/>
      <c r="HQ8" s="139"/>
      <c r="HR8" s="139"/>
      <c r="HS8" s="139"/>
      <c r="HT8" s="139"/>
      <c r="HU8" s="139"/>
      <c r="HV8" s="139"/>
      <c r="HW8" s="139"/>
      <c r="HX8" s="139"/>
      <c r="HY8" s="139"/>
      <c r="HZ8" s="139"/>
      <c r="IA8" s="139"/>
      <c r="IB8" s="139"/>
      <c r="IC8" s="139"/>
      <c r="ID8" s="139"/>
      <c r="IE8" s="139"/>
      <c r="IF8" s="139"/>
      <c r="IG8" s="139"/>
      <c r="IH8" s="139"/>
      <c r="II8" s="139"/>
      <c r="IJ8" s="139"/>
      <c r="IK8" s="139"/>
      <c r="IL8" s="139"/>
      <c r="IM8" s="139"/>
      <c r="IN8" s="139"/>
      <c r="IO8" s="139"/>
      <c r="IP8" s="139"/>
      <c r="IQ8" s="139"/>
      <c r="IR8" s="139"/>
      <c r="IS8" s="139"/>
      <c r="IT8" s="139"/>
      <c r="IU8" s="139"/>
      <c r="IV8" s="139"/>
      <c r="IW8" s="139"/>
      <c r="IX8" s="139"/>
      <c r="IY8" s="139"/>
      <c r="IZ8" s="139"/>
      <c r="JA8" s="139"/>
      <c r="JB8" s="139"/>
      <c r="JC8" s="139"/>
      <c r="JD8" s="139"/>
      <c r="JE8" s="139"/>
      <c r="JF8" s="139"/>
      <c r="JG8" s="139"/>
      <c r="JH8" s="139"/>
      <c r="JI8" s="139"/>
      <c r="JJ8" s="139"/>
      <c r="JK8" s="139"/>
      <c r="JL8" s="139"/>
      <c r="JM8" s="139"/>
      <c r="JN8" s="139"/>
      <c r="JO8" s="139"/>
      <c r="JP8" s="139"/>
      <c r="JQ8" s="139"/>
      <c r="JR8" s="139"/>
      <c r="JS8" s="139"/>
      <c r="JT8" s="139"/>
      <c r="JU8" s="139"/>
      <c r="JV8" s="139"/>
      <c r="JW8" s="139"/>
      <c r="JX8" s="139"/>
      <c r="JY8" s="139"/>
      <c r="JZ8" s="139"/>
      <c r="KA8" s="139"/>
      <c r="KB8" s="139"/>
      <c r="KC8" s="139"/>
      <c r="KD8" s="139"/>
      <c r="KE8" s="139"/>
      <c r="KF8" s="139"/>
      <c r="KG8" s="139"/>
      <c r="KH8" s="139"/>
      <c r="KI8" s="139"/>
      <c r="KJ8" s="139"/>
      <c r="KK8" s="139"/>
      <c r="KL8" s="139"/>
      <c r="KM8" s="139"/>
      <c r="KN8" s="139"/>
      <c r="KO8" s="139"/>
      <c r="KP8" s="139"/>
      <c r="KQ8" s="139"/>
      <c r="KR8" s="139"/>
      <c r="KS8" s="139"/>
      <c r="KT8" s="139"/>
      <c r="KU8" s="139"/>
      <c r="KV8" s="139"/>
      <c r="KW8" s="139"/>
      <c r="KX8" s="139"/>
      <c r="KY8" s="139"/>
      <c r="KZ8" s="139"/>
      <c r="LA8" s="139"/>
      <c r="LB8" s="139"/>
      <c r="LC8" s="139"/>
      <c r="LD8" s="139"/>
      <c r="LE8" s="139"/>
      <c r="LF8" s="139"/>
      <c r="LG8" s="139"/>
      <c r="LH8" s="139"/>
      <c r="LI8" s="139"/>
      <c r="LJ8" s="139"/>
      <c r="LK8" s="139"/>
      <c r="LL8" s="139"/>
      <c r="LM8" s="139"/>
      <c r="LN8" s="139"/>
      <c r="LO8" s="139"/>
      <c r="LP8" s="139"/>
      <c r="LQ8" s="139"/>
      <c r="LR8" s="139"/>
      <c r="LS8" s="139"/>
      <c r="LT8" s="139"/>
      <c r="LU8" s="139"/>
      <c r="LV8" s="139"/>
      <c r="LW8" s="139"/>
      <c r="LX8" s="139"/>
      <c r="LY8" s="139"/>
      <c r="LZ8" s="139"/>
      <c r="MA8" s="139"/>
      <c r="MB8" s="139"/>
      <c r="MC8" s="139"/>
      <c r="MD8" s="139"/>
      <c r="ME8" s="139"/>
      <c r="MF8" s="139"/>
      <c r="MG8" s="139"/>
      <c r="MH8" s="139"/>
      <c r="MI8" s="139"/>
      <c r="MJ8" s="139"/>
      <c r="MK8" s="139"/>
      <c r="ML8" s="139"/>
      <c r="MM8" s="139"/>
      <c r="MN8" s="139"/>
      <c r="MO8" s="139"/>
      <c r="MP8" s="139"/>
      <c r="MQ8" s="139"/>
      <c r="MR8" s="139"/>
      <c r="MS8" s="139"/>
      <c r="MT8" s="139"/>
      <c r="MU8" s="139"/>
      <c r="MV8" s="139"/>
      <c r="MW8" s="139"/>
      <c r="MX8" s="139"/>
      <c r="MY8" s="139"/>
      <c r="MZ8" s="139"/>
      <c r="NA8" s="139"/>
      <c r="NB8" s="139"/>
      <c r="NC8" s="139"/>
      <c r="ND8" s="139"/>
      <c r="NE8" s="139"/>
      <c r="NF8" s="139"/>
      <c r="NG8" s="139"/>
      <c r="NH8" s="139"/>
      <c r="NI8" s="139"/>
      <c r="NJ8" s="139"/>
      <c r="NK8" s="139"/>
      <c r="NL8" s="139"/>
      <c r="NM8" s="139"/>
      <c r="NN8" s="139"/>
      <c r="NO8" s="139"/>
      <c r="NP8" s="139"/>
      <c r="NQ8" s="139"/>
      <c r="NR8" s="139"/>
      <c r="NS8" s="139"/>
      <c r="NT8" s="139"/>
      <c r="NU8" s="139"/>
      <c r="NV8" s="139"/>
      <c r="NW8" s="139"/>
      <c r="NX8" s="139"/>
      <c r="NY8" s="139"/>
      <c r="NZ8" s="139"/>
      <c r="OA8" s="139"/>
      <c r="OB8" s="139"/>
      <c r="OC8" s="139"/>
      <c r="OD8" s="139"/>
      <c r="OE8" s="139"/>
      <c r="OF8" s="139"/>
      <c r="OG8" s="139"/>
      <c r="OH8" s="139"/>
      <c r="OI8" s="139"/>
      <c r="OJ8" s="139"/>
      <c r="OK8" s="139"/>
      <c r="OL8" s="139"/>
      <c r="OM8" s="139"/>
      <c r="ON8" s="139"/>
      <c r="OO8" s="139"/>
      <c r="OP8" s="139"/>
      <c r="OQ8" s="139"/>
      <c r="OR8" s="139"/>
      <c r="OS8" s="139"/>
      <c r="OT8" s="139"/>
      <c r="OU8" s="139"/>
      <c r="OV8" s="139"/>
      <c r="OW8" s="139"/>
      <c r="OX8" s="139"/>
      <c r="OY8" s="132"/>
      <c r="OZ8" s="132"/>
      <c r="PA8" s="132"/>
      <c r="PB8" s="132"/>
    </row>
    <row r="9" spans="1:418" ht="15" customHeight="1" x14ac:dyDescent="0.15">
      <c r="A9" s="244" t="s">
        <v>104</v>
      </c>
      <c r="B9" s="245"/>
      <c r="C9" s="245"/>
      <c r="D9" s="245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246"/>
      <c r="AE9" s="246"/>
      <c r="AF9" s="246"/>
      <c r="AG9" s="246"/>
      <c r="AH9" s="246"/>
      <c r="AI9" s="246"/>
      <c r="AJ9" s="246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6"/>
      <c r="AZ9" s="246"/>
      <c r="BA9" s="246"/>
      <c r="BB9" s="246"/>
      <c r="BC9" s="246"/>
      <c r="BD9" s="246"/>
      <c r="BE9" s="246"/>
      <c r="BF9" s="246"/>
      <c r="BG9" s="246"/>
      <c r="BH9" s="246"/>
      <c r="BI9" s="246"/>
      <c r="BJ9" s="246"/>
      <c r="BK9" s="246"/>
      <c r="BL9" s="246"/>
      <c r="BM9" s="246"/>
      <c r="BN9" s="246"/>
      <c r="BO9" s="246"/>
      <c r="BP9" s="246"/>
      <c r="BQ9" s="246"/>
      <c r="BR9" s="246"/>
      <c r="BS9" s="246"/>
      <c r="BT9" s="246"/>
      <c r="BU9" s="246"/>
      <c r="BV9" s="246"/>
      <c r="BW9" s="246"/>
      <c r="BX9" s="246"/>
      <c r="BY9" s="246"/>
      <c r="BZ9" s="246"/>
      <c r="CA9" s="246"/>
      <c r="CB9" s="246"/>
      <c r="CC9" s="246"/>
      <c r="CD9" s="246"/>
      <c r="CE9" s="246"/>
      <c r="CF9" s="246"/>
      <c r="CG9" s="246"/>
      <c r="CH9" s="246"/>
      <c r="CI9" s="246"/>
      <c r="CJ9" s="246"/>
      <c r="CK9" s="246"/>
      <c r="CL9" s="246"/>
      <c r="CM9" s="246"/>
      <c r="CN9" s="246"/>
      <c r="CO9" s="246"/>
      <c r="CP9" s="246"/>
      <c r="CQ9" s="246"/>
      <c r="CR9" s="246"/>
      <c r="CS9" s="246"/>
      <c r="CT9" s="246"/>
      <c r="CU9" s="246"/>
      <c r="CV9" s="246"/>
      <c r="CW9" s="246"/>
      <c r="CX9" s="246"/>
      <c r="CY9" s="246"/>
      <c r="CZ9" s="246"/>
      <c r="DA9" s="246"/>
      <c r="DB9" s="246"/>
      <c r="DC9" s="246"/>
      <c r="DD9" s="246"/>
      <c r="DE9" s="246"/>
      <c r="DF9" s="246"/>
      <c r="DG9" s="246"/>
      <c r="DH9" s="246"/>
      <c r="DI9" s="246"/>
      <c r="DJ9" s="246"/>
      <c r="DK9" s="246"/>
      <c r="DL9" s="246"/>
      <c r="DM9" s="246"/>
      <c r="DN9" s="246"/>
      <c r="DO9" s="246"/>
      <c r="DP9" s="246"/>
      <c r="DQ9" s="246"/>
      <c r="DR9" s="246"/>
      <c r="DS9" s="246"/>
      <c r="DT9" s="246"/>
      <c r="DU9" s="246"/>
      <c r="DV9" s="246"/>
      <c r="DW9" s="246"/>
      <c r="DX9" s="246"/>
      <c r="DY9" s="246"/>
      <c r="DZ9" s="246"/>
      <c r="EA9" s="246"/>
      <c r="EB9" s="246"/>
      <c r="EC9" s="246"/>
      <c r="ED9" s="246"/>
      <c r="EE9" s="246"/>
      <c r="EF9" s="246"/>
      <c r="EG9" s="246"/>
      <c r="EH9" s="246"/>
      <c r="EI9" s="246"/>
      <c r="EJ9" s="246"/>
      <c r="EK9" s="246"/>
      <c r="EL9" s="246"/>
      <c r="EM9" s="246"/>
      <c r="EN9" s="246"/>
      <c r="EO9" s="246"/>
      <c r="EP9" s="246"/>
      <c r="EQ9" s="246"/>
      <c r="ER9" s="246"/>
      <c r="ES9" s="246"/>
      <c r="ET9" s="246"/>
      <c r="EU9" s="246"/>
      <c r="EV9" s="246"/>
      <c r="EW9" s="246"/>
      <c r="EX9" s="246"/>
      <c r="EY9" s="246"/>
      <c r="EZ9" s="246"/>
      <c r="FA9" s="246"/>
      <c r="FB9" s="246"/>
      <c r="FC9" s="246"/>
      <c r="FD9" s="246"/>
      <c r="FE9" s="246"/>
      <c r="FF9" s="246"/>
      <c r="FG9" s="246"/>
      <c r="FH9" s="246"/>
      <c r="FI9" s="246"/>
      <c r="FJ9" s="246"/>
      <c r="FK9" s="246"/>
      <c r="FL9" s="246"/>
      <c r="FM9" s="246"/>
      <c r="FN9" s="246"/>
      <c r="FO9" s="246"/>
      <c r="FP9" s="246"/>
      <c r="FQ9" s="246"/>
      <c r="FR9" s="246"/>
      <c r="FS9" s="246"/>
      <c r="FT9" s="246"/>
      <c r="FU9" s="246"/>
      <c r="FV9" s="246"/>
      <c r="FW9" s="246"/>
      <c r="FX9" s="246"/>
      <c r="FY9" s="246"/>
      <c r="FZ9" s="246"/>
      <c r="GA9" s="246"/>
      <c r="GB9" s="246"/>
      <c r="GC9" s="246"/>
      <c r="GD9" s="246"/>
      <c r="GE9" s="246"/>
      <c r="GF9" s="246"/>
      <c r="GG9" s="246"/>
      <c r="GH9" s="246"/>
      <c r="GI9" s="139"/>
      <c r="GJ9" s="139"/>
      <c r="GK9" s="139"/>
      <c r="GL9" s="139"/>
      <c r="GM9" s="139"/>
      <c r="GN9" s="139"/>
      <c r="GO9" s="139"/>
      <c r="GP9" s="139"/>
      <c r="GQ9" s="139"/>
      <c r="GR9" s="139"/>
      <c r="GS9" s="139"/>
      <c r="GT9" s="139"/>
      <c r="GU9" s="139"/>
      <c r="GV9" s="139"/>
      <c r="GW9" s="139"/>
      <c r="GX9" s="139"/>
      <c r="GY9" s="139"/>
      <c r="GZ9" s="139"/>
      <c r="HA9" s="139"/>
      <c r="HB9" s="139"/>
      <c r="HC9" s="139"/>
      <c r="HD9" s="139"/>
      <c r="HE9" s="139"/>
      <c r="HF9" s="139"/>
      <c r="HG9" s="139"/>
      <c r="HH9" s="139"/>
      <c r="HI9" s="139"/>
      <c r="HJ9" s="139"/>
      <c r="HK9" s="139"/>
      <c r="HL9" s="139"/>
      <c r="HM9" s="139"/>
      <c r="HN9" s="139"/>
      <c r="HO9" s="139"/>
      <c r="HP9" s="139"/>
      <c r="HQ9" s="139"/>
      <c r="HR9" s="139"/>
      <c r="HS9" s="139"/>
      <c r="HT9" s="139"/>
      <c r="HU9" s="139"/>
      <c r="HV9" s="139"/>
      <c r="HW9" s="139"/>
      <c r="HX9" s="139"/>
      <c r="HY9" s="139"/>
      <c r="HZ9" s="139"/>
      <c r="IA9" s="139"/>
      <c r="IB9" s="139"/>
      <c r="IC9" s="139"/>
      <c r="ID9" s="139"/>
      <c r="IE9" s="139"/>
      <c r="IF9" s="139"/>
      <c r="IG9" s="139"/>
      <c r="IH9" s="139"/>
      <c r="II9" s="139"/>
      <c r="IJ9" s="139"/>
      <c r="IK9" s="139"/>
      <c r="IL9" s="139"/>
      <c r="IM9" s="139"/>
      <c r="IN9" s="139"/>
      <c r="IO9" s="139"/>
      <c r="IP9" s="139"/>
      <c r="IQ9" s="139"/>
      <c r="IR9" s="139"/>
      <c r="IS9" s="139"/>
      <c r="IT9" s="139"/>
      <c r="IU9" s="139"/>
      <c r="IV9" s="139"/>
      <c r="IW9" s="139"/>
      <c r="IX9" s="139"/>
      <c r="IY9" s="139"/>
      <c r="IZ9" s="139"/>
      <c r="JA9" s="139"/>
      <c r="JB9" s="139"/>
      <c r="JC9" s="139"/>
      <c r="JD9" s="139"/>
      <c r="JE9" s="139"/>
      <c r="JF9" s="139"/>
      <c r="JG9" s="139"/>
      <c r="JH9" s="139"/>
      <c r="JI9" s="139"/>
      <c r="JJ9" s="139"/>
      <c r="JK9" s="139"/>
      <c r="JL9" s="139"/>
      <c r="JM9" s="139"/>
      <c r="JN9" s="139"/>
      <c r="JO9" s="139"/>
      <c r="JP9" s="139"/>
      <c r="JQ9" s="139"/>
      <c r="JR9" s="139"/>
      <c r="JS9" s="139"/>
      <c r="JT9" s="139"/>
      <c r="JU9" s="139"/>
      <c r="JV9" s="139"/>
      <c r="JW9" s="139"/>
      <c r="JX9" s="139"/>
      <c r="JY9" s="139"/>
      <c r="JZ9" s="139"/>
      <c r="KA9" s="139"/>
      <c r="KB9" s="139"/>
      <c r="KC9" s="139"/>
      <c r="KD9" s="139"/>
      <c r="KE9" s="139"/>
      <c r="KF9" s="139"/>
      <c r="KG9" s="139"/>
      <c r="KH9" s="139"/>
      <c r="KI9" s="139"/>
      <c r="KJ9" s="139"/>
      <c r="KK9" s="139"/>
      <c r="KL9" s="139"/>
      <c r="KM9" s="139"/>
      <c r="KN9" s="139"/>
      <c r="KO9" s="139"/>
      <c r="KP9" s="139"/>
      <c r="KQ9" s="139"/>
      <c r="KR9" s="139"/>
      <c r="KS9" s="139"/>
      <c r="KT9" s="139"/>
      <c r="KU9" s="139"/>
      <c r="KV9" s="139"/>
      <c r="KW9" s="139"/>
      <c r="KX9" s="139"/>
      <c r="KY9" s="139"/>
      <c r="KZ9" s="139"/>
      <c r="LA9" s="139"/>
      <c r="LB9" s="139"/>
      <c r="LC9" s="139"/>
      <c r="LD9" s="139"/>
      <c r="LE9" s="139"/>
      <c r="LF9" s="139"/>
      <c r="LG9" s="139"/>
      <c r="LH9" s="139"/>
      <c r="LI9" s="139"/>
      <c r="LJ9" s="139"/>
      <c r="LK9" s="139"/>
      <c r="LL9" s="139"/>
      <c r="LM9" s="139"/>
      <c r="LN9" s="139"/>
      <c r="LO9" s="139"/>
      <c r="LP9" s="139"/>
      <c r="LQ9" s="139"/>
      <c r="LR9" s="139"/>
      <c r="LS9" s="139"/>
      <c r="LT9" s="139"/>
      <c r="LU9" s="139"/>
      <c r="LV9" s="139"/>
      <c r="LW9" s="139"/>
      <c r="LX9" s="139"/>
      <c r="LY9" s="139"/>
      <c r="LZ9" s="139"/>
      <c r="MA9" s="139"/>
      <c r="MB9" s="139"/>
      <c r="MC9" s="139"/>
      <c r="MD9" s="139"/>
      <c r="ME9" s="139"/>
      <c r="MF9" s="139"/>
      <c r="MG9" s="139"/>
      <c r="MH9" s="139"/>
      <c r="MI9" s="139"/>
      <c r="MJ9" s="139"/>
      <c r="MK9" s="139"/>
      <c r="ML9" s="139"/>
      <c r="MM9" s="139"/>
      <c r="MN9" s="139"/>
      <c r="MO9" s="139"/>
      <c r="MP9" s="139"/>
      <c r="MQ9" s="139"/>
      <c r="MR9" s="139"/>
      <c r="MS9" s="139"/>
      <c r="MT9" s="139"/>
      <c r="MU9" s="139"/>
      <c r="MV9" s="139"/>
      <c r="MW9" s="139"/>
      <c r="MX9" s="139"/>
      <c r="MY9" s="139"/>
      <c r="MZ9" s="139"/>
      <c r="NA9" s="139"/>
      <c r="NB9" s="139"/>
      <c r="NC9" s="139"/>
      <c r="ND9" s="139"/>
      <c r="NE9" s="139"/>
      <c r="NF9" s="139"/>
      <c r="NG9" s="139"/>
      <c r="NH9" s="139"/>
      <c r="NI9" s="139"/>
      <c r="NJ9" s="139"/>
      <c r="NK9" s="139"/>
      <c r="NL9" s="139"/>
      <c r="NM9" s="139"/>
      <c r="NN9" s="139"/>
      <c r="NO9" s="139"/>
      <c r="NP9" s="139"/>
      <c r="NQ9" s="139"/>
      <c r="NR9" s="139"/>
      <c r="NS9" s="139"/>
      <c r="NT9" s="139"/>
      <c r="NU9" s="139"/>
      <c r="NV9" s="139"/>
      <c r="NW9" s="139"/>
      <c r="NX9" s="139"/>
      <c r="NY9" s="139"/>
      <c r="NZ9" s="139"/>
      <c r="OA9" s="139"/>
      <c r="OB9" s="139"/>
      <c r="OC9" s="139"/>
      <c r="OD9" s="139"/>
      <c r="OE9" s="139"/>
      <c r="OF9" s="139"/>
      <c r="OG9" s="139"/>
      <c r="OH9" s="139"/>
      <c r="OI9" s="139"/>
      <c r="OJ9" s="139"/>
      <c r="OK9" s="139"/>
      <c r="OL9" s="139"/>
      <c r="OM9" s="139"/>
      <c r="ON9" s="139"/>
      <c r="OO9" s="139"/>
      <c r="OP9" s="139"/>
      <c r="OQ9" s="139"/>
      <c r="OR9" s="139"/>
      <c r="OS9" s="139"/>
      <c r="OT9" s="139"/>
      <c r="OU9" s="139"/>
      <c r="OV9" s="139"/>
      <c r="OW9" s="139"/>
      <c r="OX9" s="139"/>
      <c r="OY9" s="132"/>
      <c r="OZ9" s="132"/>
      <c r="PA9" s="132"/>
      <c r="PB9" s="132"/>
    </row>
    <row r="10" spans="1:418" ht="14.25" x14ac:dyDescent="0.15">
      <c r="A10" s="247" t="s">
        <v>67</v>
      </c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8"/>
      <c r="AI10" s="248"/>
      <c r="AJ10" s="248"/>
      <c r="AK10" s="248"/>
      <c r="AL10" s="248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48"/>
      <c r="AX10" s="248"/>
      <c r="AY10" s="248"/>
      <c r="AZ10" s="248"/>
      <c r="BA10" s="248"/>
      <c r="BB10" s="248"/>
      <c r="BC10" s="248"/>
      <c r="BD10" s="248"/>
      <c r="BE10" s="248"/>
      <c r="BF10" s="248"/>
      <c r="BG10" s="248"/>
      <c r="BH10" s="248"/>
      <c r="BI10" s="248"/>
      <c r="BJ10" s="248"/>
      <c r="BK10" s="248"/>
      <c r="BL10" s="248"/>
      <c r="BM10" s="248"/>
      <c r="BN10" s="248"/>
      <c r="BO10" s="248"/>
      <c r="BP10" s="248"/>
      <c r="BQ10" s="248"/>
      <c r="BR10" s="248"/>
      <c r="BS10" s="248"/>
      <c r="BT10" s="248"/>
      <c r="BU10" s="248"/>
      <c r="BV10" s="248"/>
      <c r="BW10" s="248"/>
      <c r="BX10" s="248"/>
      <c r="BY10" s="248"/>
      <c r="BZ10" s="248"/>
      <c r="CA10" s="248"/>
      <c r="CB10" s="248"/>
      <c r="CC10" s="248"/>
      <c r="CD10" s="248"/>
      <c r="CE10" s="248"/>
      <c r="CF10" s="248"/>
      <c r="CG10" s="248"/>
      <c r="CH10" s="248"/>
      <c r="CI10" s="248"/>
      <c r="CJ10" s="248"/>
      <c r="CK10" s="248"/>
      <c r="CL10" s="248"/>
      <c r="CM10" s="248"/>
      <c r="CN10" s="248"/>
      <c r="CO10" s="248"/>
      <c r="CP10" s="248"/>
      <c r="CQ10" s="248"/>
      <c r="CR10" s="248"/>
      <c r="CS10" s="248"/>
      <c r="CT10" s="248"/>
      <c r="CU10" s="248"/>
      <c r="CV10" s="248"/>
      <c r="CW10" s="248"/>
      <c r="CX10" s="248"/>
      <c r="CY10" s="248"/>
      <c r="CZ10" s="248"/>
      <c r="DA10" s="248"/>
      <c r="DB10" s="248"/>
      <c r="DC10" s="248"/>
      <c r="DD10" s="248"/>
      <c r="DE10" s="248"/>
      <c r="DF10" s="248"/>
      <c r="DG10" s="248"/>
      <c r="DH10" s="248"/>
      <c r="DI10" s="248"/>
      <c r="DJ10" s="248"/>
      <c r="DK10" s="248"/>
      <c r="DL10" s="248"/>
      <c r="DM10" s="248"/>
      <c r="DN10" s="248"/>
      <c r="DO10" s="248"/>
      <c r="DP10" s="248"/>
      <c r="DQ10" s="248"/>
      <c r="DR10" s="248"/>
      <c r="DS10" s="248"/>
      <c r="DT10" s="248"/>
      <c r="DU10" s="248"/>
      <c r="DV10" s="248"/>
      <c r="DW10" s="248"/>
      <c r="DX10" s="248"/>
      <c r="DY10" s="248"/>
      <c r="DZ10" s="248"/>
      <c r="EA10" s="248"/>
      <c r="EB10" s="248"/>
      <c r="EC10" s="248"/>
      <c r="ED10" s="248"/>
      <c r="EE10" s="248"/>
      <c r="EF10" s="248"/>
      <c r="EG10" s="248"/>
      <c r="EH10" s="248"/>
      <c r="EI10" s="248"/>
      <c r="EJ10" s="248"/>
      <c r="EK10" s="248"/>
      <c r="EL10" s="248"/>
      <c r="EM10" s="248"/>
      <c r="EN10" s="248"/>
      <c r="EO10" s="248"/>
      <c r="EP10" s="248"/>
      <c r="EQ10" s="248"/>
      <c r="ER10" s="248"/>
      <c r="ES10" s="248"/>
      <c r="ET10" s="248"/>
      <c r="EU10" s="248"/>
      <c r="EV10" s="248"/>
      <c r="EW10" s="248"/>
      <c r="EX10" s="248"/>
      <c r="EY10" s="248"/>
      <c r="EZ10" s="248"/>
      <c r="FA10" s="248"/>
      <c r="FB10" s="248"/>
      <c r="FC10" s="248"/>
      <c r="FD10" s="248"/>
      <c r="FE10" s="248"/>
      <c r="FF10" s="248"/>
      <c r="FG10" s="248"/>
      <c r="FH10" s="248"/>
      <c r="FI10" s="248"/>
      <c r="FJ10" s="248"/>
      <c r="FK10" s="248"/>
      <c r="FL10" s="248"/>
      <c r="FM10" s="248"/>
      <c r="FN10" s="248"/>
      <c r="FO10" s="248"/>
      <c r="FP10" s="248"/>
      <c r="FQ10" s="248"/>
      <c r="FR10" s="248"/>
      <c r="FS10" s="248"/>
      <c r="FT10" s="248"/>
      <c r="FU10" s="248"/>
      <c r="FV10" s="248"/>
      <c r="FW10" s="248"/>
      <c r="FX10" s="248"/>
      <c r="FY10" s="248"/>
      <c r="FZ10" s="248"/>
      <c r="GA10" s="248"/>
      <c r="GB10" s="248"/>
      <c r="GC10" s="248"/>
      <c r="GD10" s="248"/>
      <c r="GE10" s="248"/>
      <c r="GF10" s="248"/>
      <c r="GG10" s="248"/>
      <c r="GH10" s="248"/>
      <c r="GI10" s="139"/>
      <c r="GJ10" s="139"/>
      <c r="GK10" s="139"/>
      <c r="GL10" s="139"/>
      <c r="GM10" s="139"/>
      <c r="GN10" s="139"/>
      <c r="GO10" s="139"/>
      <c r="GP10" s="139"/>
      <c r="GQ10" s="139"/>
      <c r="GR10" s="139"/>
      <c r="GS10" s="139"/>
      <c r="GT10" s="139"/>
      <c r="GU10" s="139"/>
      <c r="GV10" s="139"/>
      <c r="GW10" s="139"/>
      <c r="GX10" s="139"/>
      <c r="GY10" s="139"/>
      <c r="GZ10" s="139"/>
      <c r="HA10" s="139"/>
      <c r="HB10" s="139"/>
      <c r="HC10" s="139"/>
      <c r="HD10" s="139"/>
      <c r="HE10" s="139"/>
      <c r="HF10" s="139"/>
      <c r="HG10" s="139"/>
      <c r="HH10" s="139"/>
      <c r="HI10" s="139"/>
      <c r="HJ10" s="139"/>
      <c r="HK10" s="139"/>
      <c r="HL10" s="139"/>
      <c r="HM10" s="139"/>
      <c r="HN10" s="139"/>
      <c r="HO10" s="139"/>
      <c r="HP10" s="139"/>
      <c r="HQ10" s="139"/>
      <c r="HR10" s="139"/>
      <c r="HS10" s="139"/>
      <c r="HT10" s="139"/>
      <c r="HU10" s="139"/>
      <c r="HV10" s="139"/>
      <c r="HW10" s="139"/>
      <c r="HX10" s="139"/>
      <c r="HY10" s="139"/>
      <c r="HZ10" s="139"/>
      <c r="IA10" s="139"/>
      <c r="IB10" s="139"/>
      <c r="IC10" s="139"/>
      <c r="ID10" s="139"/>
      <c r="IE10" s="139"/>
      <c r="IF10" s="139"/>
      <c r="IG10" s="139"/>
      <c r="IH10" s="139"/>
      <c r="II10" s="139"/>
      <c r="IJ10" s="139"/>
      <c r="IK10" s="139"/>
      <c r="IL10" s="139"/>
      <c r="IM10" s="139"/>
      <c r="IN10" s="139"/>
      <c r="IO10" s="139"/>
      <c r="IP10" s="139"/>
      <c r="IQ10" s="139"/>
      <c r="IR10" s="139"/>
      <c r="IS10" s="139"/>
      <c r="IT10" s="139"/>
      <c r="IU10" s="139"/>
      <c r="IV10" s="139"/>
      <c r="IW10" s="139"/>
      <c r="IX10" s="139"/>
      <c r="IY10" s="139"/>
      <c r="IZ10" s="139"/>
      <c r="JA10" s="139"/>
      <c r="JB10" s="139"/>
      <c r="JC10" s="139"/>
      <c r="JD10" s="139"/>
      <c r="JE10" s="139"/>
      <c r="JF10" s="139"/>
      <c r="JG10" s="139"/>
      <c r="JH10" s="139"/>
      <c r="JI10" s="139"/>
      <c r="JJ10" s="139"/>
      <c r="JK10" s="139"/>
      <c r="JL10" s="139"/>
      <c r="JM10" s="139"/>
      <c r="JN10" s="139"/>
      <c r="JO10" s="139"/>
      <c r="JP10" s="139"/>
      <c r="JQ10" s="139"/>
      <c r="JR10" s="139"/>
      <c r="JS10" s="139"/>
      <c r="JT10" s="139"/>
      <c r="JU10" s="139"/>
      <c r="JV10" s="139"/>
      <c r="JW10" s="139"/>
      <c r="JX10" s="139"/>
      <c r="JY10" s="139"/>
      <c r="JZ10" s="139"/>
      <c r="KA10" s="139"/>
      <c r="KB10" s="139"/>
      <c r="KC10" s="139"/>
      <c r="KD10" s="139"/>
      <c r="KE10" s="139"/>
      <c r="KF10" s="139"/>
      <c r="KG10" s="139"/>
      <c r="KH10" s="139"/>
      <c r="KI10" s="139"/>
      <c r="KJ10" s="139"/>
      <c r="KK10" s="139"/>
      <c r="KL10" s="139"/>
      <c r="KM10" s="139"/>
      <c r="KN10" s="139"/>
      <c r="KO10" s="139"/>
      <c r="KP10" s="139"/>
      <c r="KQ10" s="139"/>
      <c r="KR10" s="139"/>
      <c r="KS10" s="139"/>
      <c r="KT10" s="139"/>
      <c r="KU10" s="139"/>
      <c r="KV10" s="139"/>
      <c r="KW10" s="139"/>
      <c r="KX10" s="139"/>
      <c r="KY10" s="139"/>
      <c r="KZ10" s="139"/>
      <c r="LA10" s="139"/>
      <c r="LB10" s="139"/>
      <c r="LC10" s="139"/>
      <c r="LD10" s="139"/>
      <c r="LE10" s="139"/>
      <c r="LF10" s="139"/>
      <c r="LG10" s="139"/>
      <c r="LH10" s="139"/>
      <c r="LI10" s="139"/>
      <c r="LJ10" s="139"/>
      <c r="LK10" s="139"/>
      <c r="LL10" s="139"/>
      <c r="LM10" s="139"/>
      <c r="LN10" s="139"/>
      <c r="LO10" s="139"/>
      <c r="LP10" s="139"/>
      <c r="LQ10" s="139"/>
      <c r="LR10" s="139"/>
      <c r="LS10" s="139"/>
      <c r="LT10" s="139"/>
      <c r="LU10" s="139"/>
      <c r="LV10" s="139"/>
      <c r="LW10" s="139"/>
      <c r="LX10" s="139"/>
      <c r="LY10" s="139"/>
      <c r="LZ10" s="139"/>
      <c r="MA10" s="139"/>
      <c r="MB10" s="139"/>
      <c r="MC10" s="139"/>
      <c r="MD10" s="139"/>
      <c r="ME10" s="139"/>
      <c r="MF10" s="139"/>
      <c r="MG10" s="139"/>
      <c r="MH10" s="139"/>
      <c r="MI10" s="139"/>
      <c r="MJ10" s="139"/>
      <c r="MK10" s="139"/>
      <c r="ML10" s="139"/>
      <c r="MM10" s="139"/>
      <c r="MN10" s="139"/>
      <c r="MO10" s="139"/>
      <c r="MP10" s="139"/>
      <c r="MQ10" s="139"/>
      <c r="MR10" s="139"/>
      <c r="MS10" s="139"/>
      <c r="MT10" s="139"/>
      <c r="MU10" s="139"/>
      <c r="MV10" s="139"/>
      <c r="MW10" s="139"/>
      <c r="MX10" s="139"/>
      <c r="MY10" s="139"/>
      <c r="MZ10" s="139"/>
      <c r="NA10" s="139"/>
      <c r="NB10" s="139"/>
      <c r="NC10" s="139"/>
      <c r="ND10" s="139"/>
      <c r="NE10" s="139"/>
      <c r="NF10" s="139"/>
      <c r="NG10" s="139"/>
      <c r="NH10" s="139"/>
      <c r="NI10" s="139"/>
      <c r="NJ10" s="139"/>
      <c r="NK10" s="139"/>
      <c r="NL10" s="139"/>
      <c r="NM10" s="139"/>
      <c r="NN10" s="139"/>
      <c r="NO10" s="139"/>
      <c r="NP10" s="139"/>
      <c r="NQ10" s="139"/>
      <c r="NR10" s="139"/>
      <c r="NS10" s="139"/>
      <c r="NT10" s="139"/>
      <c r="NU10" s="139"/>
      <c r="NV10" s="139"/>
      <c r="NW10" s="139"/>
      <c r="NX10" s="139"/>
      <c r="NY10" s="139"/>
      <c r="NZ10" s="139"/>
      <c r="OA10" s="139"/>
      <c r="OB10" s="139"/>
      <c r="OC10" s="139"/>
      <c r="OD10" s="139"/>
      <c r="OE10" s="139"/>
      <c r="OF10" s="139"/>
      <c r="OG10" s="139"/>
      <c r="OH10" s="139"/>
      <c r="OI10" s="139"/>
      <c r="OJ10" s="139"/>
      <c r="OK10" s="139"/>
      <c r="OL10" s="139"/>
      <c r="OM10" s="139"/>
      <c r="ON10" s="139"/>
      <c r="OO10" s="139"/>
      <c r="OP10" s="139"/>
      <c r="OQ10" s="139"/>
      <c r="OR10" s="139"/>
      <c r="OS10" s="139"/>
      <c r="OT10" s="139"/>
      <c r="OU10" s="139"/>
      <c r="OV10" s="139"/>
      <c r="OW10" s="139"/>
      <c r="OX10" s="139"/>
      <c r="OY10" s="132"/>
      <c r="OZ10" s="132"/>
      <c r="PA10" s="132"/>
      <c r="PB10" s="132"/>
    </row>
    <row r="11" spans="1:418" s="120" customFormat="1" ht="14.25" customHeight="1" x14ac:dyDescent="0.15">
      <c r="A11" s="100" t="s">
        <v>68</v>
      </c>
      <c r="B11" s="100"/>
      <c r="C11" s="100"/>
      <c r="D11" s="101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38"/>
      <c r="GI11" s="140"/>
      <c r="GJ11" s="140"/>
      <c r="GK11" s="140"/>
      <c r="GL11" s="140"/>
      <c r="GM11" s="140"/>
      <c r="GN11" s="140"/>
      <c r="GO11" s="140"/>
      <c r="GP11" s="140"/>
      <c r="GQ11" s="140"/>
      <c r="GR11" s="140"/>
      <c r="GS11" s="140"/>
      <c r="GT11" s="140"/>
      <c r="GU11" s="140"/>
      <c r="GV11" s="140"/>
      <c r="GW11" s="140"/>
      <c r="GX11" s="140"/>
      <c r="GY11" s="140"/>
      <c r="GZ11" s="140"/>
      <c r="HA11" s="140"/>
      <c r="HB11" s="140"/>
      <c r="HC11" s="140"/>
      <c r="HD11" s="140"/>
      <c r="HE11" s="140"/>
      <c r="HF11" s="140"/>
      <c r="HG11" s="140"/>
      <c r="HH11" s="140"/>
      <c r="HI11" s="140"/>
      <c r="HJ11" s="140"/>
      <c r="HK11" s="140"/>
      <c r="HL11" s="140"/>
      <c r="HM11" s="140"/>
      <c r="HN11" s="140"/>
      <c r="HO11" s="140"/>
      <c r="HP11" s="140"/>
      <c r="HQ11" s="140"/>
      <c r="HR11" s="140"/>
      <c r="HS11" s="140"/>
      <c r="HT11" s="140"/>
      <c r="HU11" s="140"/>
      <c r="HV11" s="140"/>
      <c r="HW11" s="140"/>
      <c r="HX11" s="140"/>
      <c r="HY11" s="140"/>
      <c r="HZ11" s="140"/>
      <c r="IA11" s="140"/>
      <c r="IB11" s="140"/>
      <c r="IC11" s="140"/>
      <c r="ID11" s="140"/>
      <c r="IE11" s="140"/>
      <c r="IF11" s="140"/>
      <c r="IG11" s="140"/>
      <c r="IH11" s="140"/>
      <c r="II11" s="140"/>
      <c r="IJ11" s="140"/>
      <c r="IK11" s="140"/>
      <c r="IL11" s="140"/>
      <c r="IM11" s="140"/>
      <c r="IN11" s="140"/>
      <c r="IO11" s="140"/>
      <c r="IP11" s="140"/>
      <c r="IQ11" s="140"/>
      <c r="IR11" s="140"/>
      <c r="IS11" s="140"/>
      <c r="IT11" s="140"/>
      <c r="IU11" s="140"/>
      <c r="IV11" s="140"/>
      <c r="IW11" s="140"/>
      <c r="IX11" s="140"/>
      <c r="IY11" s="140"/>
      <c r="IZ11" s="140"/>
      <c r="JA11" s="140"/>
      <c r="JB11" s="140"/>
      <c r="JC11" s="140"/>
      <c r="JD11" s="140"/>
      <c r="JE11" s="140"/>
      <c r="JF11" s="140"/>
      <c r="JG11" s="140"/>
      <c r="JH11" s="140"/>
      <c r="JI11" s="140"/>
      <c r="JJ11" s="140"/>
      <c r="JK11" s="140"/>
      <c r="JL11" s="140"/>
      <c r="JM11" s="140"/>
      <c r="JN11" s="140"/>
      <c r="JO11" s="140"/>
      <c r="JP11" s="140"/>
      <c r="JQ11" s="140"/>
      <c r="JR11" s="140"/>
      <c r="JS11" s="140"/>
      <c r="JT11" s="140"/>
      <c r="JU11" s="140"/>
      <c r="JV11" s="140"/>
      <c r="JW11" s="140"/>
      <c r="JX11" s="140"/>
      <c r="JY11" s="140"/>
      <c r="JZ11" s="140"/>
      <c r="KA11" s="140"/>
      <c r="KB11" s="140"/>
      <c r="KC11" s="140"/>
      <c r="KD11" s="140"/>
      <c r="KE11" s="140"/>
      <c r="KF11" s="140"/>
      <c r="KG11" s="140"/>
      <c r="KH11" s="140"/>
      <c r="KI11" s="140"/>
      <c r="KJ11" s="140"/>
      <c r="KK11" s="140"/>
      <c r="KL11" s="140"/>
      <c r="KM11" s="140"/>
      <c r="KN11" s="140"/>
      <c r="KO11" s="140"/>
      <c r="KP11" s="140"/>
      <c r="KQ11" s="140"/>
      <c r="KR11" s="140"/>
      <c r="KS11" s="140"/>
      <c r="KT11" s="140"/>
      <c r="KU11" s="140"/>
      <c r="KV11" s="140"/>
      <c r="KW11" s="140"/>
      <c r="KX11" s="140"/>
      <c r="KY11" s="140"/>
      <c r="KZ11" s="140"/>
      <c r="LA11" s="140"/>
      <c r="LB11" s="140"/>
      <c r="LC11" s="140"/>
      <c r="LD11" s="140"/>
      <c r="LE11" s="140"/>
      <c r="LF11" s="140"/>
      <c r="LG11" s="140"/>
      <c r="LH11" s="140"/>
      <c r="LI11" s="140"/>
      <c r="LJ11" s="140"/>
      <c r="LK11" s="140"/>
      <c r="LL11" s="140"/>
      <c r="LM11" s="140"/>
      <c r="LN11" s="140"/>
      <c r="LO11" s="140"/>
      <c r="LP11" s="140"/>
      <c r="LQ11" s="140"/>
      <c r="LR11" s="140"/>
      <c r="LS11" s="140"/>
      <c r="LT11" s="140"/>
      <c r="LU11" s="140"/>
      <c r="LV11" s="140"/>
      <c r="LW11" s="140"/>
      <c r="LX11" s="140"/>
      <c r="LY11" s="140"/>
      <c r="LZ11" s="140"/>
      <c r="MA11" s="140"/>
      <c r="MB11" s="140"/>
      <c r="MC11" s="140"/>
      <c r="MD11" s="140"/>
      <c r="ME11" s="140"/>
      <c r="MF11" s="140"/>
      <c r="MG11" s="140"/>
      <c r="MH11" s="140"/>
      <c r="MI11" s="140"/>
      <c r="MJ11" s="140"/>
      <c r="MK11" s="140"/>
      <c r="ML11" s="140"/>
      <c r="MM11" s="140"/>
      <c r="MN11" s="140"/>
      <c r="MO11" s="140"/>
      <c r="MP11" s="140"/>
      <c r="MQ11" s="140"/>
      <c r="MR11" s="140"/>
      <c r="MS11" s="140"/>
      <c r="MT11" s="140"/>
      <c r="MU11" s="140"/>
      <c r="MV11" s="140"/>
      <c r="MW11" s="140"/>
      <c r="MX11" s="140"/>
      <c r="MY11" s="140"/>
      <c r="MZ11" s="140"/>
      <c r="NA11" s="140"/>
      <c r="NB11" s="140"/>
      <c r="NC11" s="140"/>
      <c r="ND11" s="140"/>
      <c r="NE11" s="140"/>
      <c r="NF11" s="140"/>
      <c r="NG11" s="140"/>
      <c r="NH11" s="140"/>
      <c r="NI11" s="140"/>
      <c r="NJ11" s="140"/>
      <c r="NK11" s="140"/>
      <c r="NL11" s="140"/>
      <c r="NM11" s="140"/>
      <c r="NN11" s="140"/>
      <c r="NO11" s="140"/>
      <c r="NP11" s="140"/>
      <c r="NQ11" s="140"/>
      <c r="NR11" s="140"/>
      <c r="NS11" s="140"/>
      <c r="NT11" s="140"/>
      <c r="NU11" s="140"/>
      <c r="NV11" s="140"/>
      <c r="NW11" s="140"/>
      <c r="NX11" s="140"/>
      <c r="NY11" s="140"/>
      <c r="NZ11" s="140"/>
      <c r="OA11" s="140"/>
      <c r="OB11" s="140"/>
      <c r="OC11" s="140"/>
      <c r="OD11" s="140"/>
      <c r="OE11" s="140"/>
      <c r="OF11" s="140"/>
      <c r="OG11" s="140"/>
      <c r="OH11" s="140"/>
      <c r="OI11" s="140"/>
      <c r="OJ11" s="140"/>
      <c r="OK11" s="140"/>
      <c r="OL11" s="140"/>
      <c r="OM11" s="140"/>
      <c r="ON11" s="140"/>
      <c r="OO11" s="140"/>
      <c r="OP11" s="140"/>
      <c r="OQ11" s="140"/>
      <c r="OR11" s="140"/>
      <c r="OS11" s="140"/>
      <c r="OT11" s="140"/>
      <c r="OU11" s="140"/>
      <c r="OV11" s="140"/>
      <c r="OW11" s="140"/>
      <c r="OX11" s="140"/>
      <c r="OY11" s="134"/>
      <c r="OZ11" s="134"/>
      <c r="PA11" s="134"/>
      <c r="PB11" s="134"/>
    </row>
    <row r="12" spans="1:418" ht="48.75" customHeight="1" x14ac:dyDescent="0.15">
      <c r="A12" s="91" t="s">
        <v>69</v>
      </c>
      <c r="B12" s="106">
        <v>45811</v>
      </c>
      <c r="C12" s="106">
        <v>45828</v>
      </c>
      <c r="D12" s="73">
        <f>NETWORKDAYS(B12,C12)</f>
        <v>14</v>
      </c>
      <c r="E12" s="156"/>
      <c r="F12" s="129"/>
      <c r="G12" s="129"/>
      <c r="H12" s="156"/>
      <c r="I12" s="156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D12" s="129"/>
      <c r="CE12" s="129"/>
      <c r="CF12" s="129"/>
      <c r="CG12" s="129"/>
      <c r="CH12" s="129"/>
      <c r="CI12" s="129"/>
      <c r="CJ12" s="129"/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29"/>
      <c r="CV12" s="129"/>
      <c r="CW12" s="129"/>
      <c r="CX12" s="129"/>
      <c r="CY12" s="129"/>
      <c r="CZ12" s="129"/>
      <c r="DA12" s="129"/>
      <c r="DB12" s="129"/>
      <c r="DC12" s="129"/>
      <c r="DD12" s="129"/>
      <c r="DE12" s="129"/>
      <c r="DF12" s="129"/>
      <c r="DG12" s="129"/>
      <c r="DH12" s="129"/>
      <c r="DI12" s="129"/>
      <c r="DJ12" s="129"/>
      <c r="DK12" s="129"/>
      <c r="DL12" s="129"/>
      <c r="DM12" s="129"/>
      <c r="DN12" s="129"/>
      <c r="DO12" s="129"/>
      <c r="DP12" s="129"/>
      <c r="DQ12" s="129"/>
      <c r="DR12" s="129"/>
      <c r="DS12" s="129"/>
      <c r="DT12" s="129"/>
      <c r="DU12" s="129"/>
      <c r="DV12" s="129"/>
      <c r="DW12" s="129"/>
      <c r="DX12" s="129"/>
      <c r="DY12" s="129"/>
      <c r="DZ12" s="129"/>
      <c r="EA12" s="129"/>
      <c r="EB12" s="129"/>
      <c r="EC12" s="129"/>
      <c r="ED12" s="129"/>
      <c r="EE12" s="129"/>
      <c r="EF12" s="129"/>
      <c r="EG12" s="129"/>
      <c r="EH12" s="129"/>
      <c r="EI12" s="129"/>
      <c r="EJ12" s="129"/>
      <c r="EK12" s="129"/>
      <c r="EL12" s="129"/>
      <c r="EM12" s="129"/>
      <c r="EN12" s="129"/>
      <c r="EO12" s="129"/>
      <c r="EP12" s="129"/>
      <c r="EQ12" s="129"/>
      <c r="ER12" s="129"/>
      <c r="ES12" s="129"/>
      <c r="ET12" s="129"/>
      <c r="EU12" s="129"/>
      <c r="EV12" s="129"/>
      <c r="EW12" s="129"/>
      <c r="EX12" s="129"/>
      <c r="EY12" s="129"/>
      <c r="EZ12" s="129"/>
      <c r="FA12" s="129"/>
      <c r="FB12" s="129"/>
      <c r="FC12" s="129"/>
      <c r="FD12" s="129"/>
      <c r="FE12" s="129"/>
      <c r="FF12" s="129"/>
      <c r="FG12" s="129"/>
      <c r="FH12" s="129"/>
      <c r="FI12" s="129"/>
      <c r="FJ12" s="129"/>
      <c r="FK12" s="129"/>
      <c r="FL12" s="129"/>
      <c r="FM12" s="129"/>
      <c r="FN12" s="129"/>
      <c r="FO12" s="129"/>
      <c r="FP12" s="129"/>
      <c r="FQ12" s="129"/>
      <c r="FR12" s="129"/>
      <c r="FS12" s="129"/>
      <c r="FT12" s="129"/>
      <c r="FU12" s="129"/>
      <c r="FV12" s="129"/>
      <c r="FW12" s="129"/>
      <c r="FX12" s="129"/>
      <c r="FY12" s="129"/>
      <c r="FZ12" s="129"/>
      <c r="GA12" s="129"/>
      <c r="GB12" s="129"/>
      <c r="GC12" s="129"/>
      <c r="GD12" s="129"/>
      <c r="GE12" s="129"/>
      <c r="GF12" s="129"/>
      <c r="GG12" s="129"/>
      <c r="GH12" s="129"/>
      <c r="GI12" s="139"/>
      <c r="GJ12" s="139"/>
      <c r="GK12" s="139"/>
      <c r="GL12" s="139"/>
      <c r="GM12" s="139"/>
      <c r="GN12" s="139"/>
      <c r="GO12" s="139"/>
      <c r="GP12" s="139"/>
      <c r="GQ12" s="139"/>
      <c r="GR12" s="139"/>
      <c r="GS12" s="139"/>
      <c r="GT12" s="139"/>
      <c r="GU12" s="139"/>
      <c r="GV12" s="139"/>
      <c r="GW12" s="139"/>
      <c r="GX12" s="139"/>
      <c r="GY12" s="139"/>
      <c r="GZ12" s="139"/>
      <c r="HA12" s="139"/>
      <c r="HB12" s="139"/>
      <c r="HC12" s="139"/>
      <c r="HD12" s="139"/>
      <c r="HE12" s="139"/>
      <c r="HF12" s="139"/>
      <c r="HG12" s="139"/>
      <c r="HH12" s="139"/>
      <c r="HI12" s="139"/>
      <c r="HJ12" s="139"/>
      <c r="HK12" s="139"/>
      <c r="HL12" s="139"/>
      <c r="HM12" s="139"/>
      <c r="HN12" s="139"/>
      <c r="HO12" s="139"/>
      <c r="HP12" s="139"/>
      <c r="HQ12" s="139"/>
      <c r="HR12" s="139"/>
      <c r="HS12" s="139"/>
      <c r="HT12" s="139"/>
      <c r="HU12" s="139"/>
      <c r="HV12" s="139"/>
      <c r="HW12" s="139"/>
      <c r="HX12" s="139"/>
      <c r="HY12" s="139"/>
      <c r="HZ12" s="139"/>
      <c r="IA12" s="139"/>
      <c r="IB12" s="139"/>
      <c r="IC12" s="139"/>
      <c r="ID12" s="139"/>
      <c r="IE12" s="139"/>
      <c r="IF12" s="139"/>
      <c r="IG12" s="139"/>
      <c r="IH12" s="139"/>
      <c r="II12" s="139"/>
      <c r="IJ12" s="139"/>
      <c r="IK12" s="139"/>
      <c r="IL12" s="139"/>
      <c r="IM12" s="139"/>
      <c r="IN12" s="139"/>
      <c r="IO12" s="139"/>
      <c r="IP12" s="139"/>
      <c r="IQ12" s="139"/>
      <c r="IR12" s="139"/>
      <c r="IS12" s="139"/>
      <c r="IT12" s="139"/>
      <c r="IU12" s="139"/>
      <c r="IV12" s="139"/>
      <c r="IW12" s="139"/>
      <c r="IX12" s="139"/>
      <c r="IY12" s="139"/>
      <c r="IZ12" s="139"/>
      <c r="JA12" s="139"/>
      <c r="JB12" s="139"/>
      <c r="JC12" s="139"/>
      <c r="JD12" s="139"/>
      <c r="JE12" s="139"/>
      <c r="JF12" s="139"/>
      <c r="JG12" s="139"/>
      <c r="JH12" s="139"/>
      <c r="JI12" s="139"/>
      <c r="JJ12" s="139"/>
      <c r="JK12" s="139"/>
      <c r="JL12" s="139"/>
      <c r="JM12" s="139"/>
      <c r="JN12" s="139"/>
      <c r="JO12" s="139"/>
      <c r="JP12" s="139"/>
      <c r="JQ12" s="139"/>
      <c r="JR12" s="139"/>
      <c r="JS12" s="139"/>
      <c r="JT12" s="139"/>
      <c r="JU12" s="139"/>
      <c r="JV12" s="139"/>
      <c r="JW12" s="139"/>
      <c r="JX12" s="139"/>
      <c r="JY12" s="139"/>
      <c r="JZ12" s="139"/>
      <c r="KA12" s="139"/>
      <c r="KB12" s="139"/>
      <c r="KC12" s="139"/>
      <c r="KD12" s="139"/>
      <c r="KE12" s="139"/>
      <c r="KF12" s="139"/>
      <c r="KG12" s="139"/>
      <c r="KH12" s="139"/>
      <c r="KI12" s="139"/>
      <c r="KJ12" s="139"/>
      <c r="KK12" s="139"/>
      <c r="KL12" s="139"/>
      <c r="KM12" s="139"/>
      <c r="KN12" s="139"/>
      <c r="KO12" s="139"/>
      <c r="KP12" s="139"/>
      <c r="KQ12" s="139"/>
      <c r="KR12" s="139"/>
      <c r="KS12" s="139"/>
      <c r="KT12" s="139"/>
      <c r="KU12" s="139"/>
      <c r="KV12" s="139"/>
      <c r="KW12" s="139"/>
      <c r="KX12" s="139"/>
      <c r="KY12" s="139"/>
      <c r="KZ12" s="139"/>
      <c r="LA12" s="139"/>
      <c r="LB12" s="139"/>
      <c r="LC12" s="139"/>
      <c r="LD12" s="139"/>
      <c r="LE12" s="139"/>
      <c r="LF12" s="139"/>
      <c r="LG12" s="139"/>
      <c r="LH12" s="139"/>
      <c r="LI12" s="139"/>
      <c r="LJ12" s="139"/>
      <c r="LK12" s="139"/>
      <c r="LL12" s="139"/>
      <c r="LM12" s="139"/>
      <c r="LN12" s="139"/>
      <c r="LO12" s="139"/>
      <c r="LP12" s="139"/>
      <c r="LQ12" s="139"/>
      <c r="LR12" s="139"/>
      <c r="LS12" s="139"/>
      <c r="LT12" s="139"/>
      <c r="LU12" s="139"/>
      <c r="LV12" s="139"/>
      <c r="LW12" s="139"/>
      <c r="LX12" s="139"/>
      <c r="LY12" s="139"/>
      <c r="LZ12" s="139"/>
      <c r="MA12" s="139"/>
      <c r="MB12" s="139"/>
      <c r="MC12" s="139"/>
      <c r="MD12" s="139"/>
      <c r="ME12" s="139"/>
      <c r="MF12" s="139"/>
      <c r="MG12" s="139"/>
      <c r="MH12" s="139"/>
      <c r="MI12" s="139"/>
      <c r="MJ12" s="139"/>
      <c r="MK12" s="139"/>
      <c r="ML12" s="139"/>
      <c r="MM12" s="139"/>
      <c r="MN12" s="139"/>
      <c r="MO12" s="139"/>
      <c r="MP12" s="139"/>
      <c r="MQ12" s="139"/>
      <c r="MR12" s="139"/>
      <c r="MS12" s="139"/>
      <c r="MT12" s="139"/>
      <c r="MU12" s="139"/>
      <c r="MV12" s="139"/>
      <c r="MW12" s="139"/>
      <c r="MX12" s="139"/>
      <c r="MY12" s="139"/>
      <c r="MZ12" s="139"/>
      <c r="NA12" s="139"/>
      <c r="NB12" s="139"/>
      <c r="NC12" s="139"/>
      <c r="ND12" s="139"/>
      <c r="NE12" s="139"/>
      <c r="NF12" s="139"/>
      <c r="NG12" s="139"/>
      <c r="NH12" s="139"/>
      <c r="NI12" s="139"/>
      <c r="NJ12" s="139"/>
      <c r="NK12" s="139"/>
      <c r="NL12" s="139"/>
      <c r="NM12" s="139"/>
      <c r="NN12" s="139"/>
      <c r="NO12" s="139"/>
      <c r="NP12" s="139"/>
      <c r="NQ12" s="139"/>
      <c r="NR12" s="139"/>
      <c r="NS12" s="139"/>
      <c r="NT12" s="139"/>
      <c r="NU12" s="139"/>
      <c r="NV12" s="139"/>
      <c r="NW12" s="139"/>
      <c r="NX12" s="139"/>
      <c r="NY12" s="139"/>
      <c r="NZ12" s="139"/>
      <c r="OA12" s="139"/>
      <c r="OB12" s="139"/>
      <c r="OC12" s="139"/>
      <c r="OD12" s="139"/>
      <c r="OE12" s="139"/>
      <c r="OF12" s="139"/>
      <c r="OG12" s="139"/>
      <c r="OH12" s="139"/>
      <c r="OI12" s="139"/>
      <c r="OJ12" s="139"/>
      <c r="OK12" s="139"/>
      <c r="OL12" s="139"/>
      <c r="OM12" s="139"/>
      <c r="ON12" s="139"/>
      <c r="OO12" s="139"/>
      <c r="OP12" s="139"/>
      <c r="OQ12" s="139"/>
      <c r="OR12" s="139"/>
      <c r="OS12" s="139"/>
      <c r="OT12" s="139"/>
      <c r="OU12" s="139"/>
      <c r="OV12" s="139"/>
      <c r="OW12" s="139"/>
      <c r="OX12" s="139"/>
      <c r="OY12" s="132"/>
      <c r="OZ12" s="132"/>
      <c r="PA12" s="132"/>
      <c r="PB12" s="132"/>
    </row>
    <row r="13" spans="1:418" ht="62.25" customHeight="1" x14ac:dyDescent="0.15">
      <c r="A13" s="92" t="s">
        <v>165</v>
      </c>
      <c r="B13" s="106">
        <v>45824</v>
      </c>
      <c r="C13" s="106">
        <v>45832</v>
      </c>
      <c r="D13" s="73">
        <f t="shared" ref="D13:D17" si="0">NETWORKDAYS(B13,C13)</f>
        <v>7</v>
      </c>
      <c r="E13" s="129"/>
      <c r="F13" s="129"/>
      <c r="G13" s="129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9"/>
      <c r="U13" s="159"/>
      <c r="V13" s="159"/>
      <c r="W13" s="159"/>
      <c r="X13" s="159"/>
      <c r="Y13" s="159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D13" s="129"/>
      <c r="CE13" s="129"/>
      <c r="CF13" s="129"/>
      <c r="CG13" s="129"/>
      <c r="CH13" s="129"/>
      <c r="CI13" s="129"/>
      <c r="CJ13" s="129"/>
      <c r="CK13" s="129"/>
      <c r="CL13" s="129"/>
      <c r="CM13" s="129"/>
      <c r="CN13" s="129"/>
      <c r="CO13" s="129"/>
      <c r="CP13" s="129"/>
      <c r="CQ13" s="129"/>
      <c r="CR13" s="129"/>
      <c r="CS13" s="129"/>
      <c r="CT13" s="129"/>
      <c r="CU13" s="129"/>
      <c r="CV13" s="129"/>
      <c r="CW13" s="129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29"/>
      <c r="DM13" s="129"/>
      <c r="DN13" s="129"/>
      <c r="DO13" s="129"/>
      <c r="DP13" s="129"/>
      <c r="DQ13" s="129"/>
      <c r="DR13" s="129"/>
      <c r="DS13" s="129"/>
      <c r="DT13" s="129"/>
      <c r="DU13" s="129"/>
      <c r="DV13" s="129"/>
      <c r="DW13" s="129"/>
      <c r="DX13" s="129"/>
      <c r="DY13" s="129"/>
      <c r="DZ13" s="129"/>
      <c r="EA13" s="129"/>
      <c r="EB13" s="129"/>
      <c r="EC13" s="129"/>
      <c r="ED13" s="129"/>
      <c r="EE13" s="129"/>
      <c r="EF13" s="129"/>
      <c r="EG13" s="129"/>
      <c r="EH13" s="129"/>
      <c r="EI13" s="129"/>
      <c r="EJ13" s="129"/>
      <c r="EK13" s="129"/>
      <c r="EL13" s="129"/>
      <c r="EM13" s="129"/>
      <c r="EN13" s="129"/>
      <c r="EO13" s="129"/>
      <c r="EP13" s="129"/>
      <c r="EQ13" s="129"/>
      <c r="ER13" s="129"/>
      <c r="ES13" s="129"/>
      <c r="ET13" s="129"/>
      <c r="EU13" s="129"/>
      <c r="EV13" s="129"/>
      <c r="EW13" s="129"/>
      <c r="EX13" s="129"/>
      <c r="EY13" s="129"/>
      <c r="EZ13" s="129"/>
      <c r="FA13" s="129"/>
      <c r="FB13" s="129"/>
      <c r="FC13" s="129"/>
      <c r="FD13" s="129"/>
      <c r="FE13" s="129"/>
      <c r="FF13" s="129"/>
      <c r="FG13" s="129"/>
      <c r="FH13" s="129"/>
      <c r="FI13" s="129"/>
      <c r="FJ13" s="129"/>
      <c r="FK13" s="129"/>
      <c r="FL13" s="129"/>
      <c r="FM13" s="129"/>
      <c r="FN13" s="129"/>
      <c r="FO13" s="129"/>
      <c r="FP13" s="129"/>
      <c r="FQ13" s="129"/>
      <c r="FR13" s="129"/>
      <c r="FS13" s="129"/>
      <c r="FT13" s="129"/>
      <c r="FU13" s="129"/>
      <c r="FV13" s="129"/>
      <c r="FW13" s="129"/>
      <c r="FX13" s="129"/>
      <c r="FY13" s="129"/>
      <c r="FZ13" s="129"/>
      <c r="GA13" s="129"/>
      <c r="GB13" s="129"/>
      <c r="GC13" s="129"/>
      <c r="GD13" s="129"/>
      <c r="GE13" s="129"/>
      <c r="GF13" s="129"/>
      <c r="GG13" s="129"/>
      <c r="GH13" s="129"/>
      <c r="GI13" s="139"/>
      <c r="GJ13" s="139"/>
      <c r="GK13" s="139"/>
      <c r="GL13" s="139"/>
      <c r="GM13" s="139"/>
      <c r="GN13" s="139"/>
      <c r="GO13" s="139"/>
      <c r="GP13" s="139"/>
      <c r="GQ13" s="139"/>
      <c r="GR13" s="139"/>
      <c r="GS13" s="139"/>
      <c r="GT13" s="139"/>
      <c r="GU13" s="139"/>
      <c r="GV13" s="139"/>
      <c r="GW13" s="139"/>
      <c r="GX13" s="139"/>
      <c r="GY13" s="139"/>
      <c r="GZ13" s="139"/>
      <c r="HA13" s="139"/>
      <c r="HB13" s="139"/>
      <c r="HC13" s="139"/>
      <c r="HD13" s="139"/>
      <c r="HE13" s="139"/>
      <c r="HF13" s="139"/>
      <c r="HG13" s="139"/>
      <c r="HH13" s="139"/>
      <c r="HI13" s="139"/>
      <c r="HJ13" s="139"/>
      <c r="HK13" s="139"/>
      <c r="HL13" s="139"/>
      <c r="HM13" s="139"/>
      <c r="HN13" s="139"/>
      <c r="HO13" s="139"/>
      <c r="HP13" s="139"/>
      <c r="HQ13" s="139"/>
      <c r="HR13" s="139"/>
      <c r="HS13" s="139"/>
      <c r="HT13" s="139"/>
      <c r="HU13" s="139"/>
      <c r="HV13" s="139"/>
      <c r="HW13" s="139"/>
      <c r="HX13" s="139"/>
      <c r="HY13" s="139"/>
      <c r="HZ13" s="139"/>
      <c r="IA13" s="139"/>
      <c r="IB13" s="139"/>
      <c r="IC13" s="139"/>
      <c r="ID13" s="139"/>
      <c r="IE13" s="139"/>
      <c r="IF13" s="139"/>
      <c r="IG13" s="139"/>
      <c r="IH13" s="139"/>
      <c r="II13" s="139"/>
      <c r="IJ13" s="139"/>
      <c r="IK13" s="139"/>
      <c r="IL13" s="139"/>
      <c r="IM13" s="139"/>
      <c r="IN13" s="139"/>
      <c r="IO13" s="139"/>
      <c r="IP13" s="139"/>
      <c r="IQ13" s="139"/>
      <c r="IR13" s="139"/>
      <c r="IS13" s="139"/>
      <c r="IT13" s="139"/>
      <c r="IU13" s="139"/>
      <c r="IV13" s="139"/>
      <c r="IW13" s="139"/>
      <c r="IX13" s="139"/>
      <c r="IY13" s="139"/>
      <c r="IZ13" s="139"/>
      <c r="JA13" s="139"/>
      <c r="JB13" s="139"/>
      <c r="JC13" s="139"/>
      <c r="JD13" s="139"/>
      <c r="JE13" s="139"/>
      <c r="JF13" s="139"/>
      <c r="JG13" s="139"/>
      <c r="JH13" s="139"/>
      <c r="JI13" s="139"/>
      <c r="JJ13" s="139"/>
      <c r="JK13" s="139"/>
      <c r="JL13" s="139"/>
      <c r="JM13" s="139"/>
      <c r="JN13" s="139"/>
      <c r="JO13" s="139"/>
      <c r="JP13" s="139"/>
      <c r="JQ13" s="139"/>
      <c r="JR13" s="139"/>
      <c r="JS13" s="139"/>
      <c r="JT13" s="139"/>
      <c r="JU13" s="139"/>
      <c r="JV13" s="139"/>
      <c r="JW13" s="139"/>
      <c r="JX13" s="139"/>
      <c r="JY13" s="139"/>
      <c r="JZ13" s="139"/>
      <c r="KA13" s="139"/>
      <c r="KB13" s="139"/>
      <c r="KC13" s="139"/>
      <c r="KD13" s="139"/>
      <c r="KE13" s="139"/>
      <c r="KF13" s="139"/>
      <c r="KG13" s="139"/>
      <c r="KH13" s="139"/>
      <c r="KI13" s="139"/>
      <c r="KJ13" s="139"/>
      <c r="KK13" s="139"/>
      <c r="KL13" s="139"/>
      <c r="KM13" s="139"/>
      <c r="KN13" s="139"/>
      <c r="KO13" s="139"/>
      <c r="KP13" s="139"/>
      <c r="KQ13" s="139"/>
      <c r="KR13" s="139"/>
      <c r="KS13" s="139"/>
      <c r="KT13" s="139"/>
      <c r="KU13" s="139"/>
      <c r="KV13" s="139"/>
      <c r="KW13" s="139"/>
      <c r="KX13" s="139"/>
      <c r="KY13" s="139"/>
      <c r="KZ13" s="139"/>
      <c r="LA13" s="139"/>
      <c r="LB13" s="139"/>
      <c r="LC13" s="139"/>
      <c r="LD13" s="139"/>
      <c r="LE13" s="139"/>
      <c r="LF13" s="139"/>
      <c r="LG13" s="139"/>
      <c r="LH13" s="139"/>
      <c r="LI13" s="139"/>
      <c r="LJ13" s="139"/>
      <c r="LK13" s="139"/>
      <c r="LL13" s="139"/>
      <c r="LM13" s="139"/>
      <c r="LN13" s="139"/>
      <c r="LO13" s="139"/>
      <c r="LP13" s="139"/>
      <c r="LQ13" s="139"/>
      <c r="LR13" s="139"/>
      <c r="LS13" s="139"/>
      <c r="LT13" s="139"/>
      <c r="LU13" s="139"/>
      <c r="LV13" s="139"/>
      <c r="LW13" s="139"/>
      <c r="LX13" s="139"/>
      <c r="LY13" s="139"/>
      <c r="LZ13" s="139"/>
      <c r="MA13" s="139"/>
      <c r="MB13" s="139"/>
      <c r="MC13" s="139"/>
      <c r="MD13" s="139"/>
      <c r="ME13" s="139"/>
      <c r="MF13" s="139"/>
      <c r="MG13" s="139"/>
      <c r="MH13" s="139"/>
      <c r="MI13" s="139"/>
      <c r="MJ13" s="139"/>
      <c r="MK13" s="139"/>
      <c r="ML13" s="139"/>
      <c r="MM13" s="139"/>
      <c r="MN13" s="139"/>
      <c r="MO13" s="139"/>
      <c r="MP13" s="139"/>
      <c r="MQ13" s="139"/>
      <c r="MR13" s="139"/>
      <c r="MS13" s="139"/>
      <c r="MT13" s="139"/>
      <c r="MU13" s="139"/>
      <c r="MV13" s="139"/>
      <c r="MW13" s="139"/>
      <c r="MX13" s="139"/>
      <c r="MY13" s="139"/>
      <c r="MZ13" s="139"/>
      <c r="NA13" s="139"/>
      <c r="NB13" s="139"/>
      <c r="NC13" s="139"/>
      <c r="ND13" s="139"/>
      <c r="NE13" s="139"/>
      <c r="NF13" s="139"/>
      <c r="NG13" s="139"/>
      <c r="NH13" s="139"/>
      <c r="NI13" s="139"/>
      <c r="NJ13" s="139"/>
      <c r="NK13" s="139"/>
      <c r="NL13" s="139"/>
      <c r="NM13" s="139"/>
      <c r="NN13" s="139"/>
      <c r="NO13" s="139"/>
      <c r="NP13" s="139"/>
      <c r="NQ13" s="139"/>
      <c r="NR13" s="139"/>
      <c r="NS13" s="139"/>
      <c r="NT13" s="139"/>
      <c r="NU13" s="139"/>
      <c r="NV13" s="139"/>
      <c r="NW13" s="139"/>
      <c r="NX13" s="139"/>
      <c r="NY13" s="139"/>
      <c r="NZ13" s="139"/>
      <c r="OA13" s="139"/>
      <c r="OB13" s="139"/>
      <c r="OC13" s="139"/>
      <c r="OD13" s="139"/>
      <c r="OE13" s="139"/>
      <c r="OF13" s="139"/>
      <c r="OG13" s="139"/>
      <c r="OH13" s="139"/>
      <c r="OI13" s="139"/>
      <c r="OJ13" s="139"/>
      <c r="OK13" s="139"/>
      <c r="OL13" s="139"/>
      <c r="OM13" s="139"/>
      <c r="ON13" s="139"/>
      <c r="OO13" s="139"/>
      <c r="OP13" s="139"/>
      <c r="OQ13" s="139"/>
      <c r="OR13" s="139"/>
      <c r="OS13" s="139"/>
      <c r="OT13" s="139"/>
      <c r="OU13" s="139"/>
      <c r="OV13" s="139"/>
      <c r="OW13" s="139"/>
      <c r="OX13" s="139"/>
      <c r="OY13" s="132"/>
      <c r="OZ13" s="132"/>
      <c r="PA13" s="132"/>
      <c r="PB13" s="132"/>
    </row>
    <row r="14" spans="1:418" s="153" customFormat="1" ht="62.25" customHeight="1" x14ac:dyDescent="0.15">
      <c r="A14" s="92" t="s">
        <v>166</v>
      </c>
      <c r="B14" s="107">
        <v>45824</v>
      </c>
      <c r="C14" s="106">
        <v>45832</v>
      </c>
      <c r="D14" s="73">
        <f t="shared" si="0"/>
        <v>7</v>
      </c>
      <c r="E14" s="129"/>
      <c r="F14" s="129"/>
      <c r="G14" s="129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9"/>
      <c r="U14" s="159"/>
      <c r="V14" s="159"/>
      <c r="W14" s="159"/>
      <c r="X14" s="159"/>
      <c r="Y14" s="159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29"/>
      <c r="BN14" s="129"/>
      <c r="BO14" s="129"/>
      <c r="BP14" s="129"/>
      <c r="BQ14" s="129"/>
      <c r="BR14" s="129"/>
      <c r="BS14" s="129"/>
      <c r="BT14" s="129"/>
      <c r="BU14" s="129"/>
      <c r="BV14" s="129"/>
      <c r="BW14" s="129"/>
      <c r="BX14" s="129"/>
      <c r="BY14" s="129"/>
      <c r="BZ14" s="129"/>
      <c r="CA14" s="129"/>
      <c r="CB14" s="129"/>
      <c r="CC14" s="129"/>
      <c r="CD14" s="129"/>
      <c r="CE14" s="129"/>
      <c r="CF14" s="129"/>
      <c r="CG14" s="129"/>
      <c r="CH14" s="129"/>
      <c r="CI14" s="129"/>
      <c r="CJ14" s="129"/>
      <c r="CK14" s="129"/>
      <c r="CL14" s="129"/>
      <c r="CM14" s="129"/>
      <c r="CN14" s="129"/>
      <c r="CO14" s="129"/>
      <c r="CP14" s="129"/>
      <c r="CQ14" s="129"/>
      <c r="CR14" s="129"/>
      <c r="CS14" s="129"/>
      <c r="CT14" s="129"/>
      <c r="CU14" s="129"/>
      <c r="CV14" s="129"/>
      <c r="CW14" s="129"/>
      <c r="CX14" s="129"/>
      <c r="CY14" s="129"/>
      <c r="CZ14" s="129"/>
      <c r="DA14" s="129"/>
      <c r="DB14" s="129"/>
      <c r="DC14" s="129"/>
      <c r="DD14" s="129"/>
      <c r="DE14" s="129"/>
      <c r="DF14" s="129"/>
      <c r="DG14" s="129"/>
      <c r="DH14" s="129"/>
      <c r="DI14" s="129"/>
      <c r="DJ14" s="129"/>
      <c r="DK14" s="129"/>
      <c r="DL14" s="129"/>
      <c r="DM14" s="129"/>
      <c r="DN14" s="129"/>
      <c r="DO14" s="129"/>
      <c r="DP14" s="129"/>
      <c r="DQ14" s="129"/>
      <c r="DR14" s="129"/>
      <c r="DS14" s="129"/>
      <c r="DT14" s="129"/>
      <c r="DU14" s="129"/>
      <c r="DV14" s="129"/>
      <c r="DW14" s="129"/>
      <c r="DX14" s="129"/>
      <c r="DY14" s="129"/>
      <c r="DZ14" s="129"/>
      <c r="EA14" s="129"/>
      <c r="EB14" s="129"/>
      <c r="EC14" s="129"/>
      <c r="ED14" s="129"/>
      <c r="EE14" s="129"/>
      <c r="EF14" s="129"/>
      <c r="EG14" s="129"/>
      <c r="EH14" s="129"/>
      <c r="EI14" s="129"/>
      <c r="EJ14" s="129"/>
      <c r="EK14" s="129"/>
      <c r="EL14" s="129"/>
      <c r="EM14" s="129"/>
      <c r="EN14" s="129"/>
      <c r="EO14" s="129"/>
      <c r="EP14" s="129"/>
      <c r="EQ14" s="129"/>
      <c r="ER14" s="129"/>
      <c r="ES14" s="129"/>
      <c r="ET14" s="129"/>
      <c r="EU14" s="129"/>
      <c r="EV14" s="129"/>
      <c r="EW14" s="129"/>
      <c r="EX14" s="129"/>
      <c r="EY14" s="129"/>
      <c r="EZ14" s="129"/>
      <c r="FA14" s="129"/>
      <c r="FB14" s="129"/>
      <c r="FC14" s="129"/>
      <c r="FD14" s="129"/>
      <c r="FE14" s="129"/>
      <c r="FF14" s="129"/>
      <c r="FG14" s="129"/>
      <c r="FH14" s="129"/>
      <c r="FI14" s="129"/>
      <c r="FJ14" s="129"/>
      <c r="FK14" s="129"/>
      <c r="FL14" s="129"/>
      <c r="FM14" s="129"/>
      <c r="FN14" s="129"/>
      <c r="FO14" s="129"/>
      <c r="FP14" s="129"/>
      <c r="FQ14" s="129"/>
      <c r="FR14" s="129"/>
      <c r="FS14" s="129"/>
      <c r="FT14" s="129"/>
      <c r="FU14" s="129"/>
      <c r="FV14" s="129"/>
      <c r="FW14" s="129"/>
      <c r="FX14" s="129"/>
      <c r="FY14" s="129"/>
      <c r="FZ14" s="129"/>
      <c r="GA14" s="129"/>
      <c r="GB14" s="129"/>
      <c r="GC14" s="129"/>
      <c r="GD14" s="129"/>
      <c r="GE14" s="129"/>
      <c r="GF14" s="129"/>
      <c r="GG14" s="129"/>
      <c r="GH14" s="129"/>
      <c r="GI14" s="139"/>
      <c r="GJ14" s="139"/>
      <c r="GK14" s="139"/>
      <c r="GL14" s="139"/>
      <c r="GM14" s="139"/>
      <c r="GN14" s="139"/>
      <c r="GO14" s="139"/>
      <c r="GP14" s="139"/>
      <c r="GQ14" s="139"/>
      <c r="GR14" s="139"/>
      <c r="GS14" s="139"/>
      <c r="GT14" s="139"/>
      <c r="GU14" s="139"/>
      <c r="GV14" s="139"/>
      <c r="GW14" s="139"/>
      <c r="GX14" s="139"/>
      <c r="GY14" s="139"/>
      <c r="GZ14" s="139"/>
      <c r="HA14" s="139"/>
      <c r="HB14" s="139"/>
      <c r="HC14" s="139"/>
      <c r="HD14" s="139"/>
      <c r="HE14" s="139"/>
      <c r="HF14" s="139"/>
      <c r="HG14" s="139"/>
      <c r="HH14" s="139"/>
      <c r="HI14" s="139"/>
      <c r="HJ14" s="139"/>
      <c r="HK14" s="139"/>
      <c r="HL14" s="139"/>
      <c r="HM14" s="139"/>
      <c r="HN14" s="139"/>
      <c r="HO14" s="139"/>
      <c r="HP14" s="139"/>
      <c r="HQ14" s="139"/>
      <c r="HR14" s="139"/>
      <c r="HS14" s="139"/>
      <c r="HT14" s="139"/>
      <c r="HU14" s="139"/>
      <c r="HV14" s="139"/>
      <c r="HW14" s="139"/>
      <c r="HX14" s="139"/>
      <c r="HY14" s="139"/>
      <c r="HZ14" s="139"/>
      <c r="IA14" s="139"/>
      <c r="IB14" s="139"/>
      <c r="IC14" s="139"/>
      <c r="ID14" s="139"/>
      <c r="IE14" s="139"/>
      <c r="IF14" s="139"/>
      <c r="IG14" s="139"/>
      <c r="IH14" s="139"/>
      <c r="II14" s="139"/>
      <c r="IJ14" s="139"/>
      <c r="IK14" s="139"/>
      <c r="IL14" s="139"/>
      <c r="IM14" s="139"/>
      <c r="IN14" s="139"/>
      <c r="IO14" s="139"/>
      <c r="IP14" s="139"/>
      <c r="IQ14" s="139"/>
      <c r="IR14" s="139"/>
      <c r="IS14" s="139"/>
      <c r="IT14" s="139"/>
      <c r="IU14" s="139"/>
      <c r="IV14" s="139"/>
      <c r="IW14" s="139"/>
      <c r="IX14" s="139"/>
      <c r="IY14" s="139"/>
      <c r="IZ14" s="139"/>
      <c r="JA14" s="139"/>
      <c r="JB14" s="139"/>
      <c r="JC14" s="139"/>
      <c r="JD14" s="139"/>
      <c r="JE14" s="139"/>
      <c r="JF14" s="139"/>
      <c r="JG14" s="139"/>
      <c r="JH14" s="139"/>
      <c r="JI14" s="139"/>
      <c r="JJ14" s="139"/>
      <c r="JK14" s="139"/>
      <c r="JL14" s="139"/>
      <c r="JM14" s="139"/>
      <c r="JN14" s="139"/>
      <c r="JO14" s="139"/>
      <c r="JP14" s="139"/>
      <c r="JQ14" s="139"/>
      <c r="JR14" s="139"/>
      <c r="JS14" s="139"/>
      <c r="JT14" s="139"/>
      <c r="JU14" s="139"/>
      <c r="JV14" s="139"/>
      <c r="JW14" s="139"/>
      <c r="JX14" s="139"/>
      <c r="JY14" s="139"/>
      <c r="JZ14" s="139"/>
      <c r="KA14" s="139"/>
      <c r="KB14" s="139"/>
      <c r="KC14" s="139"/>
      <c r="KD14" s="139"/>
      <c r="KE14" s="139"/>
      <c r="KF14" s="139"/>
      <c r="KG14" s="139"/>
      <c r="KH14" s="139"/>
      <c r="KI14" s="139"/>
      <c r="KJ14" s="139"/>
      <c r="KK14" s="139"/>
      <c r="KL14" s="139"/>
      <c r="KM14" s="139"/>
      <c r="KN14" s="139"/>
      <c r="KO14" s="139"/>
      <c r="KP14" s="139"/>
      <c r="KQ14" s="139"/>
      <c r="KR14" s="139"/>
      <c r="KS14" s="139"/>
      <c r="KT14" s="139"/>
      <c r="KU14" s="139"/>
      <c r="KV14" s="139"/>
      <c r="KW14" s="139"/>
      <c r="KX14" s="139"/>
      <c r="KY14" s="139"/>
      <c r="KZ14" s="139"/>
      <c r="LA14" s="139"/>
      <c r="LB14" s="139"/>
      <c r="LC14" s="139"/>
      <c r="LD14" s="139"/>
      <c r="LE14" s="139"/>
      <c r="LF14" s="139"/>
      <c r="LG14" s="139"/>
      <c r="LH14" s="139"/>
      <c r="LI14" s="139"/>
      <c r="LJ14" s="139"/>
      <c r="LK14" s="139"/>
      <c r="LL14" s="139"/>
      <c r="LM14" s="139"/>
      <c r="LN14" s="139"/>
      <c r="LO14" s="139"/>
      <c r="LP14" s="139"/>
      <c r="LQ14" s="139"/>
      <c r="LR14" s="139"/>
      <c r="LS14" s="139"/>
      <c r="LT14" s="139"/>
      <c r="LU14" s="139"/>
      <c r="LV14" s="139"/>
      <c r="LW14" s="139"/>
      <c r="LX14" s="139"/>
      <c r="LY14" s="139"/>
      <c r="LZ14" s="139"/>
      <c r="MA14" s="139"/>
      <c r="MB14" s="139"/>
      <c r="MC14" s="139"/>
      <c r="MD14" s="139"/>
      <c r="ME14" s="139"/>
      <c r="MF14" s="139"/>
      <c r="MG14" s="139"/>
      <c r="MH14" s="139"/>
      <c r="MI14" s="139"/>
      <c r="MJ14" s="139"/>
      <c r="MK14" s="139"/>
      <c r="ML14" s="139"/>
      <c r="MM14" s="139"/>
      <c r="MN14" s="139"/>
      <c r="MO14" s="139"/>
      <c r="MP14" s="139"/>
      <c r="MQ14" s="139"/>
      <c r="MR14" s="139"/>
      <c r="MS14" s="139"/>
      <c r="MT14" s="139"/>
      <c r="MU14" s="139"/>
      <c r="MV14" s="139"/>
      <c r="MW14" s="139"/>
      <c r="MX14" s="139"/>
      <c r="MY14" s="139"/>
      <c r="MZ14" s="139"/>
      <c r="NA14" s="139"/>
      <c r="NB14" s="139"/>
      <c r="NC14" s="139"/>
      <c r="ND14" s="139"/>
      <c r="NE14" s="139"/>
      <c r="NF14" s="139"/>
      <c r="NG14" s="139"/>
      <c r="NH14" s="139"/>
      <c r="NI14" s="139"/>
      <c r="NJ14" s="139"/>
      <c r="NK14" s="139"/>
      <c r="NL14" s="139"/>
      <c r="NM14" s="139"/>
      <c r="NN14" s="139"/>
      <c r="NO14" s="139"/>
      <c r="NP14" s="139"/>
      <c r="NQ14" s="139"/>
      <c r="NR14" s="139"/>
      <c r="NS14" s="139"/>
      <c r="NT14" s="139"/>
      <c r="NU14" s="139"/>
      <c r="NV14" s="139"/>
      <c r="NW14" s="139"/>
      <c r="NX14" s="139"/>
      <c r="NY14" s="139"/>
      <c r="NZ14" s="139"/>
      <c r="OA14" s="139"/>
      <c r="OB14" s="139"/>
      <c r="OC14" s="139"/>
      <c r="OD14" s="139"/>
      <c r="OE14" s="139"/>
      <c r="OF14" s="139"/>
      <c r="OG14" s="139"/>
      <c r="OH14" s="139"/>
      <c r="OI14" s="139"/>
      <c r="OJ14" s="139"/>
      <c r="OK14" s="139"/>
      <c r="OL14" s="139"/>
      <c r="OM14" s="139"/>
      <c r="ON14" s="139"/>
      <c r="OO14" s="139"/>
      <c r="OP14" s="139"/>
      <c r="OQ14" s="139"/>
      <c r="OR14" s="139"/>
      <c r="OS14" s="139"/>
      <c r="OT14" s="139"/>
      <c r="OU14" s="139"/>
      <c r="OV14" s="139"/>
      <c r="OW14" s="139"/>
      <c r="OX14" s="139"/>
      <c r="OY14" s="132"/>
      <c r="OZ14" s="132"/>
      <c r="PA14" s="132"/>
      <c r="PB14" s="132"/>
    </row>
    <row r="15" spans="1:418" s="153" customFormat="1" ht="62.25" customHeight="1" x14ac:dyDescent="0.15">
      <c r="A15" s="92" t="s">
        <v>167</v>
      </c>
      <c r="B15" s="106">
        <v>45824</v>
      </c>
      <c r="C15" s="106">
        <v>45832</v>
      </c>
      <c r="D15" s="73">
        <f t="shared" si="0"/>
        <v>7</v>
      </c>
      <c r="E15" s="129"/>
      <c r="F15" s="129"/>
      <c r="G15" s="129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9"/>
      <c r="U15" s="159"/>
      <c r="V15" s="159"/>
      <c r="W15" s="159"/>
      <c r="X15" s="159"/>
      <c r="Y15" s="159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29"/>
      <c r="CS15" s="129"/>
      <c r="CT15" s="129"/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29"/>
      <c r="EL15" s="129"/>
      <c r="EM15" s="129"/>
      <c r="EN15" s="129"/>
      <c r="EO15" s="129"/>
      <c r="EP15" s="129"/>
      <c r="EQ15" s="129"/>
      <c r="ER15" s="129"/>
      <c r="ES15" s="129"/>
      <c r="ET15" s="129"/>
      <c r="EU15" s="129"/>
      <c r="EV15" s="129"/>
      <c r="EW15" s="129"/>
      <c r="EX15" s="129"/>
      <c r="EY15" s="129"/>
      <c r="EZ15" s="129"/>
      <c r="FA15" s="129"/>
      <c r="FB15" s="129"/>
      <c r="FC15" s="129"/>
      <c r="FD15" s="129"/>
      <c r="FE15" s="129"/>
      <c r="FF15" s="129"/>
      <c r="FG15" s="129"/>
      <c r="FH15" s="129"/>
      <c r="FI15" s="129"/>
      <c r="FJ15" s="129"/>
      <c r="FK15" s="129"/>
      <c r="FL15" s="129"/>
      <c r="FM15" s="129"/>
      <c r="FN15" s="129"/>
      <c r="FO15" s="129"/>
      <c r="FP15" s="129"/>
      <c r="FQ15" s="129"/>
      <c r="FR15" s="129"/>
      <c r="FS15" s="129"/>
      <c r="FT15" s="129"/>
      <c r="FU15" s="129"/>
      <c r="FV15" s="129"/>
      <c r="FW15" s="129"/>
      <c r="FX15" s="129"/>
      <c r="FY15" s="129"/>
      <c r="FZ15" s="129"/>
      <c r="GA15" s="129"/>
      <c r="GB15" s="129"/>
      <c r="GC15" s="129"/>
      <c r="GD15" s="129"/>
      <c r="GE15" s="129"/>
      <c r="GF15" s="129"/>
      <c r="GG15" s="129"/>
      <c r="GH15" s="129"/>
      <c r="GI15" s="139"/>
      <c r="GJ15" s="139"/>
      <c r="GK15" s="139"/>
      <c r="GL15" s="139"/>
      <c r="GM15" s="139"/>
      <c r="GN15" s="139"/>
      <c r="GO15" s="139"/>
      <c r="GP15" s="139"/>
      <c r="GQ15" s="139"/>
      <c r="GR15" s="139"/>
      <c r="GS15" s="139"/>
      <c r="GT15" s="139"/>
      <c r="GU15" s="139"/>
      <c r="GV15" s="139"/>
      <c r="GW15" s="139"/>
      <c r="GX15" s="139"/>
      <c r="GY15" s="139"/>
      <c r="GZ15" s="139"/>
      <c r="HA15" s="139"/>
      <c r="HB15" s="139"/>
      <c r="HC15" s="139"/>
      <c r="HD15" s="139"/>
      <c r="HE15" s="139"/>
      <c r="HF15" s="139"/>
      <c r="HG15" s="139"/>
      <c r="HH15" s="139"/>
      <c r="HI15" s="139"/>
      <c r="HJ15" s="139"/>
      <c r="HK15" s="139"/>
      <c r="HL15" s="139"/>
      <c r="HM15" s="139"/>
      <c r="HN15" s="139"/>
      <c r="HO15" s="139"/>
      <c r="HP15" s="139"/>
      <c r="HQ15" s="139"/>
      <c r="HR15" s="139"/>
      <c r="HS15" s="139"/>
      <c r="HT15" s="139"/>
      <c r="HU15" s="139"/>
      <c r="HV15" s="139"/>
      <c r="HW15" s="139"/>
      <c r="HX15" s="139"/>
      <c r="HY15" s="139"/>
      <c r="HZ15" s="139"/>
      <c r="IA15" s="139"/>
      <c r="IB15" s="139"/>
      <c r="IC15" s="139"/>
      <c r="ID15" s="139"/>
      <c r="IE15" s="139"/>
      <c r="IF15" s="139"/>
      <c r="IG15" s="139"/>
      <c r="IH15" s="139"/>
      <c r="II15" s="139"/>
      <c r="IJ15" s="139"/>
      <c r="IK15" s="139"/>
      <c r="IL15" s="139"/>
      <c r="IM15" s="139"/>
      <c r="IN15" s="139"/>
      <c r="IO15" s="139"/>
      <c r="IP15" s="139"/>
      <c r="IQ15" s="139"/>
      <c r="IR15" s="139"/>
      <c r="IS15" s="139"/>
      <c r="IT15" s="139"/>
      <c r="IU15" s="139"/>
      <c r="IV15" s="139"/>
      <c r="IW15" s="139"/>
      <c r="IX15" s="139"/>
      <c r="IY15" s="139"/>
      <c r="IZ15" s="139"/>
      <c r="JA15" s="139"/>
      <c r="JB15" s="139"/>
      <c r="JC15" s="139"/>
      <c r="JD15" s="139"/>
      <c r="JE15" s="139"/>
      <c r="JF15" s="139"/>
      <c r="JG15" s="139"/>
      <c r="JH15" s="139"/>
      <c r="JI15" s="139"/>
      <c r="JJ15" s="139"/>
      <c r="JK15" s="139"/>
      <c r="JL15" s="139"/>
      <c r="JM15" s="139"/>
      <c r="JN15" s="139"/>
      <c r="JO15" s="139"/>
      <c r="JP15" s="139"/>
      <c r="JQ15" s="139"/>
      <c r="JR15" s="139"/>
      <c r="JS15" s="139"/>
      <c r="JT15" s="139"/>
      <c r="JU15" s="139"/>
      <c r="JV15" s="139"/>
      <c r="JW15" s="139"/>
      <c r="JX15" s="139"/>
      <c r="JY15" s="139"/>
      <c r="JZ15" s="139"/>
      <c r="KA15" s="139"/>
      <c r="KB15" s="139"/>
      <c r="KC15" s="139"/>
      <c r="KD15" s="139"/>
      <c r="KE15" s="139"/>
      <c r="KF15" s="139"/>
      <c r="KG15" s="139"/>
      <c r="KH15" s="139"/>
      <c r="KI15" s="139"/>
      <c r="KJ15" s="139"/>
      <c r="KK15" s="139"/>
      <c r="KL15" s="139"/>
      <c r="KM15" s="139"/>
      <c r="KN15" s="139"/>
      <c r="KO15" s="139"/>
      <c r="KP15" s="139"/>
      <c r="KQ15" s="139"/>
      <c r="KR15" s="139"/>
      <c r="KS15" s="139"/>
      <c r="KT15" s="139"/>
      <c r="KU15" s="139"/>
      <c r="KV15" s="139"/>
      <c r="KW15" s="139"/>
      <c r="KX15" s="139"/>
      <c r="KY15" s="139"/>
      <c r="KZ15" s="139"/>
      <c r="LA15" s="139"/>
      <c r="LB15" s="139"/>
      <c r="LC15" s="139"/>
      <c r="LD15" s="139"/>
      <c r="LE15" s="139"/>
      <c r="LF15" s="139"/>
      <c r="LG15" s="139"/>
      <c r="LH15" s="139"/>
      <c r="LI15" s="139"/>
      <c r="LJ15" s="139"/>
      <c r="LK15" s="139"/>
      <c r="LL15" s="139"/>
      <c r="LM15" s="139"/>
      <c r="LN15" s="139"/>
      <c r="LO15" s="139"/>
      <c r="LP15" s="139"/>
      <c r="LQ15" s="139"/>
      <c r="LR15" s="139"/>
      <c r="LS15" s="139"/>
      <c r="LT15" s="139"/>
      <c r="LU15" s="139"/>
      <c r="LV15" s="139"/>
      <c r="LW15" s="139"/>
      <c r="LX15" s="139"/>
      <c r="LY15" s="139"/>
      <c r="LZ15" s="139"/>
      <c r="MA15" s="139"/>
      <c r="MB15" s="139"/>
      <c r="MC15" s="139"/>
      <c r="MD15" s="139"/>
      <c r="ME15" s="139"/>
      <c r="MF15" s="139"/>
      <c r="MG15" s="139"/>
      <c r="MH15" s="139"/>
      <c r="MI15" s="139"/>
      <c r="MJ15" s="139"/>
      <c r="MK15" s="139"/>
      <c r="ML15" s="139"/>
      <c r="MM15" s="139"/>
      <c r="MN15" s="139"/>
      <c r="MO15" s="139"/>
      <c r="MP15" s="139"/>
      <c r="MQ15" s="139"/>
      <c r="MR15" s="139"/>
      <c r="MS15" s="139"/>
      <c r="MT15" s="139"/>
      <c r="MU15" s="139"/>
      <c r="MV15" s="139"/>
      <c r="MW15" s="139"/>
      <c r="MX15" s="139"/>
      <c r="MY15" s="139"/>
      <c r="MZ15" s="139"/>
      <c r="NA15" s="139"/>
      <c r="NB15" s="139"/>
      <c r="NC15" s="139"/>
      <c r="ND15" s="139"/>
      <c r="NE15" s="139"/>
      <c r="NF15" s="139"/>
      <c r="NG15" s="139"/>
      <c r="NH15" s="139"/>
      <c r="NI15" s="139"/>
      <c r="NJ15" s="139"/>
      <c r="NK15" s="139"/>
      <c r="NL15" s="139"/>
      <c r="NM15" s="139"/>
      <c r="NN15" s="139"/>
      <c r="NO15" s="139"/>
      <c r="NP15" s="139"/>
      <c r="NQ15" s="139"/>
      <c r="NR15" s="139"/>
      <c r="NS15" s="139"/>
      <c r="NT15" s="139"/>
      <c r="NU15" s="139"/>
      <c r="NV15" s="139"/>
      <c r="NW15" s="139"/>
      <c r="NX15" s="139"/>
      <c r="NY15" s="139"/>
      <c r="NZ15" s="139"/>
      <c r="OA15" s="139"/>
      <c r="OB15" s="139"/>
      <c r="OC15" s="139"/>
      <c r="OD15" s="139"/>
      <c r="OE15" s="139"/>
      <c r="OF15" s="139"/>
      <c r="OG15" s="139"/>
      <c r="OH15" s="139"/>
      <c r="OI15" s="139"/>
      <c r="OJ15" s="139"/>
      <c r="OK15" s="139"/>
      <c r="OL15" s="139"/>
      <c r="OM15" s="139"/>
      <c r="ON15" s="139"/>
      <c r="OO15" s="139"/>
      <c r="OP15" s="139"/>
      <c r="OQ15" s="139"/>
      <c r="OR15" s="139"/>
      <c r="OS15" s="139"/>
      <c r="OT15" s="139"/>
      <c r="OU15" s="139"/>
      <c r="OV15" s="139"/>
      <c r="OW15" s="139"/>
      <c r="OX15" s="139"/>
      <c r="OY15" s="132"/>
      <c r="OZ15" s="132"/>
      <c r="PA15" s="132"/>
      <c r="PB15" s="132"/>
    </row>
    <row r="16" spans="1:418" s="153" customFormat="1" ht="62.25" customHeight="1" x14ac:dyDescent="0.15">
      <c r="A16" s="92" t="s">
        <v>168</v>
      </c>
      <c r="B16" s="106">
        <v>45824</v>
      </c>
      <c r="C16" s="106">
        <v>45832</v>
      </c>
      <c r="D16" s="73">
        <f t="shared" si="0"/>
        <v>7</v>
      </c>
      <c r="E16" s="129"/>
      <c r="F16" s="129"/>
      <c r="G16" s="129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9"/>
      <c r="U16" s="159"/>
      <c r="V16" s="159"/>
      <c r="W16" s="159"/>
      <c r="X16" s="159"/>
      <c r="Y16" s="159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29"/>
      <c r="AO16" s="129"/>
      <c r="AP16" s="129"/>
      <c r="AQ16" s="129"/>
      <c r="AR16" s="129"/>
      <c r="AS16" s="129"/>
      <c r="AT16" s="129"/>
      <c r="AU16" s="129"/>
      <c r="AV16" s="129"/>
      <c r="AW16" s="129"/>
      <c r="AX16" s="129"/>
      <c r="AY16" s="129"/>
      <c r="AZ16" s="129"/>
      <c r="BA16" s="129"/>
      <c r="BB16" s="129"/>
      <c r="BC16" s="129"/>
      <c r="BD16" s="129"/>
      <c r="BE16" s="129"/>
      <c r="BF16" s="129"/>
      <c r="BG16" s="129"/>
      <c r="BH16" s="129"/>
      <c r="BI16" s="129"/>
      <c r="BJ16" s="129"/>
      <c r="BK16" s="129"/>
      <c r="BL16" s="129"/>
      <c r="BM16" s="129"/>
      <c r="BN16" s="129"/>
      <c r="BO16" s="129"/>
      <c r="BP16" s="129"/>
      <c r="BQ16" s="129"/>
      <c r="BR16" s="129"/>
      <c r="BS16" s="129"/>
      <c r="BT16" s="129"/>
      <c r="BU16" s="129"/>
      <c r="BV16" s="129"/>
      <c r="BW16" s="129"/>
      <c r="BX16" s="129"/>
      <c r="BY16" s="129"/>
      <c r="BZ16" s="129"/>
      <c r="CA16" s="129"/>
      <c r="CB16" s="129"/>
      <c r="CC16" s="129"/>
      <c r="CD16" s="129"/>
      <c r="CE16" s="129"/>
      <c r="CF16" s="129"/>
      <c r="CG16" s="129"/>
      <c r="CH16" s="129"/>
      <c r="CI16" s="129"/>
      <c r="CJ16" s="129"/>
      <c r="CK16" s="129"/>
      <c r="CL16" s="129"/>
      <c r="CM16" s="129"/>
      <c r="CN16" s="129"/>
      <c r="CO16" s="129"/>
      <c r="CP16" s="129"/>
      <c r="CQ16" s="129"/>
      <c r="CR16" s="129"/>
      <c r="CS16" s="129"/>
      <c r="CT16" s="129"/>
      <c r="CU16" s="129"/>
      <c r="CV16" s="129"/>
      <c r="CW16" s="129"/>
      <c r="CX16" s="129"/>
      <c r="CY16" s="129"/>
      <c r="CZ16" s="129"/>
      <c r="DA16" s="129"/>
      <c r="DB16" s="129"/>
      <c r="DC16" s="129"/>
      <c r="DD16" s="129"/>
      <c r="DE16" s="129"/>
      <c r="DF16" s="129"/>
      <c r="DG16" s="129"/>
      <c r="DH16" s="129"/>
      <c r="DI16" s="129"/>
      <c r="DJ16" s="129"/>
      <c r="DK16" s="129"/>
      <c r="DL16" s="129"/>
      <c r="DM16" s="129"/>
      <c r="DN16" s="129"/>
      <c r="DO16" s="129"/>
      <c r="DP16" s="129"/>
      <c r="DQ16" s="129"/>
      <c r="DR16" s="129"/>
      <c r="DS16" s="129"/>
      <c r="DT16" s="129"/>
      <c r="DU16" s="129"/>
      <c r="DV16" s="129"/>
      <c r="DW16" s="129"/>
      <c r="DX16" s="129"/>
      <c r="DY16" s="129"/>
      <c r="DZ16" s="129"/>
      <c r="EA16" s="129"/>
      <c r="EB16" s="129"/>
      <c r="EC16" s="129"/>
      <c r="ED16" s="129"/>
      <c r="EE16" s="129"/>
      <c r="EF16" s="129"/>
      <c r="EG16" s="129"/>
      <c r="EH16" s="129"/>
      <c r="EI16" s="129"/>
      <c r="EJ16" s="129"/>
      <c r="EK16" s="129"/>
      <c r="EL16" s="129"/>
      <c r="EM16" s="129"/>
      <c r="EN16" s="129"/>
      <c r="EO16" s="129"/>
      <c r="EP16" s="129"/>
      <c r="EQ16" s="129"/>
      <c r="ER16" s="129"/>
      <c r="ES16" s="129"/>
      <c r="ET16" s="129"/>
      <c r="EU16" s="129"/>
      <c r="EV16" s="129"/>
      <c r="EW16" s="129"/>
      <c r="EX16" s="129"/>
      <c r="EY16" s="129"/>
      <c r="EZ16" s="129"/>
      <c r="FA16" s="129"/>
      <c r="FB16" s="129"/>
      <c r="FC16" s="129"/>
      <c r="FD16" s="129"/>
      <c r="FE16" s="129"/>
      <c r="FF16" s="129"/>
      <c r="FG16" s="129"/>
      <c r="FH16" s="129"/>
      <c r="FI16" s="129"/>
      <c r="FJ16" s="129"/>
      <c r="FK16" s="129"/>
      <c r="FL16" s="129"/>
      <c r="FM16" s="129"/>
      <c r="FN16" s="129"/>
      <c r="FO16" s="129"/>
      <c r="FP16" s="129"/>
      <c r="FQ16" s="129"/>
      <c r="FR16" s="129"/>
      <c r="FS16" s="129"/>
      <c r="FT16" s="129"/>
      <c r="FU16" s="129"/>
      <c r="FV16" s="129"/>
      <c r="FW16" s="129"/>
      <c r="FX16" s="129"/>
      <c r="FY16" s="129"/>
      <c r="FZ16" s="129"/>
      <c r="GA16" s="129"/>
      <c r="GB16" s="129"/>
      <c r="GC16" s="129"/>
      <c r="GD16" s="129"/>
      <c r="GE16" s="129"/>
      <c r="GF16" s="129"/>
      <c r="GG16" s="129"/>
      <c r="GH16" s="129"/>
      <c r="GI16" s="139"/>
      <c r="GJ16" s="139"/>
      <c r="GK16" s="139"/>
      <c r="GL16" s="139"/>
      <c r="GM16" s="139"/>
      <c r="GN16" s="139"/>
      <c r="GO16" s="139"/>
      <c r="GP16" s="139"/>
      <c r="GQ16" s="139"/>
      <c r="GR16" s="139"/>
      <c r="GS16" s="139"/>
      <c r="GT16" s="139"/>
      <c r="GU16" s="139"/>
      <c r="GV16" s="139"/>
      <c r="GW16" s="139"/>
      <c r="GX16" s="139"/>
      <c r="GY16" s="139"/>
      <c r="GZ16" s="139"/>
      <c r="HA16" s="139"/>
      <c r="HB16" s="139"/>
      <c r="HC16" s="139"/>
      <c r="HD16" s="139"/>
      <c r="HE16" s="139"/>
      <c r="HF16" s="139"/>
      <c r="HG16" s="139"/>
      <c r="HH16" s="139"/>
      <c r="HI16" s="139"/>
      <c r="HJ16" s="139"/>
      <c r="HK16" s="139"/>
      <c r="HL16" s="139"/>
      <c r="HM16" s="139"/>
      <c r="HN16" s="139"/>
      <c r="HO16" s="139"/>
      <c r="HP16" s="139"/>
      <c r="HQ16" s="139"/>
      <c r="HR16" s="139"/>
      <c r="HS16" s="139"/>
      <c r="HT16" s="139"/>
      <c r="HU16" s="139"/>
      <c r="HV16" s="139"/>
      <c r="HW16" s="139"/>
      <c r="HX16" s="139"/>
      <c r="HY16" s="139"/>
      <c r="HZ16" s="139"/>
      <c r="IA16" s="139"/>
      <c r="IB16" s="139"/>
      <c r="IC16" s="139"/>
      <c r="ID16" s="139"/>
      <c r="IE16" s="139"/>
      <c r="IF16" s="139"/>
      <c r="IG16" s="139"/>
      <c r="IH16" s="139"/>
      <c r="II16" s="139"/>
      <c r="IJ16" s="139"/>
      <c r="IK16" s="139"/>
      <c r="IL16" s="139"/>
      <c r="IM16" s="139"/>
      <c r="IN16" s="139"/>
      <c r="IO16" s="139"/>
      <c r="IP16" s="139"/>
      <c r="IQ16" s="139"/>
      <c r="IR16" s="139"/>
      <c r="IS16" s="139"/>
      <c r="IT16" s="139"/>
      <c r="IU16" s="139"/>
      <c r="IV16" s="139"/>
      <c r="IW16" s="139"/>
      <c r="IX16" s="139"/>
      <c r="IY16" s="139"/>
      <c r="IZ16" s="139"/>
      <c r="JA16" s="139"/>
      <c r="JB16" s="139"/>
      <c r="JC16" s="139"/>
      <c r="JD16" s="139"/>
      <c r="JE16" s="139"/>
      <c r="JF16" s="139"/>
      <c r="JG16" s="139"/>
      <c r="JH16" s="139"/>
      <c r="JI16" s="139"/>
      <c r="JJ16" s="139"/>
      <c r="JK16" s="139"/>
      <c r="JL16" s="139"/>
      <c r="JM16" s="139"/>
      <c r="JN16" s="139"/>
      <c r="JO16" s="139"/>
      <c r="JP16" s="139"/>
      <c r="JQ16" s="139"/>
      <c r="JR16" s="139"/>
      <c r="JS16" s="139"/>
      <c r="JT16" s="139"/>
      <c r="JU16" s="139"/>
      <c r="JV16" s="139"/>
      <c r="JW16" s="139"/>
      <c r="JX16" s="139"/>
      <c r="JY16" s="139"/>
      <c r="JZ16" s="139"/>
      <c r="KA16" s="139"/>
      <c r="KB16" s="139"/>
      <c r="KC16" s="139"/>
      <c r="KD16" s="139"/>
      <c r="KE16" s="139"/>
      <c r="KF16" s="139"/>
      <c r="KG16" s="139"/>
      <c r="KH16" s="139"/>
      <c r="KI16" s="139"/>
      <c r="KJ16" s="139"/>
      <c r="KK16" s="139"/>
      <c r="KL16" s="139"/>
      <c r="KM16" s="139"/>
      <c r="KN16" s="139"/>
      <c r="KO16" s="139"/>
      <c r="KP16" s="139"/>
      <c r="KQ16" s="139"/>
      <c r="KR16" s="139"/>
      <c r="KS16" s="139"/>
      <c r="KT16" s="139"/>
      <c r="KU16" s="139"/>
      <c r="KV16" s="139"/>
      <c r="KW16" s="139"/>
      <c r="KX16" s="139"/>
      <c r="KY16" s="139"/>
      <c r="KZ16" s="139"/>
      <c r="LA16" s="139"/>
      <c r="LB16" s="139"/>
      <c r="LC16" s="139"/>
      <c r="LD16" s="139"/>
      <c r="LE16" s="139"/>
      <c r="LF16" s="139"/>
      <c r="LG16" s="139"/>
      <c r="LH16" s="139"/>
      <c r="LI16" s="139"/>
      <c r="LJ16" s="139"/>
      <c r="LK16" s="139"/>
      <c r="LL16" s="139"/>
      <c r="LM16" s="139"/>
      <c r="LN16" s="139"/>
      <c r="LO16" s="139"/>
      <c r="LP16" s="139"/>
      <c r="LQ16" s="139"/>
      <c r="LR16" s="139"/>
      <c r="LS16" s="139"/>
      <c r="LT16" s="139"/>
      <c r="LU16" s="139"/>
      <c r="LV16" s="139"/>
      <c r="LW16" s="139"/>
      <c r="LX16" s="139"/>
      <c r="LY16" s="139"/>
      <c r="LZ16" s="139"/>
      <c r="MA16" s="139"/>
      <c r="MB16" s="139"/>
      <c r="MC16" s="139"/>
      <c r="MD16" s="139"/>
      <c r="ME16" s="139"/>
      <c r="MF16" s="139"/>
      <c r="MG16" s="139"/>
      <c r="MH16" s="139"/>
      <c r="MI16" s="139"/>
      <c r="MJ16" s="139"/>
      <c r="MK16" s="139"/>
      <c r="ML16" s="139"/>
      <c r="MM16" s="139"/>
      <c r="MN16" s="139"/>
      <c r="MO16" s="139"/>
      <c r="MP16" s="139"/>
      <c r="MQ16" s="139"/>
      <c r="MR16" s="139"/>
      <c r="MS16" s="139"/>
      <c r="MT16" s="139"/>
      <c r="MU16" s="139"/>
      <c r="MV16" s="139"/>
      <c r="MW16" s="139"/>
      <c r="MX16" s="139"/>
      <c r="MY16" s="139"/>
      <c r="MZ16" s="139"/>
      <c r="NA16" s="139"/>
      <c r="NB16" s="139"/>
      <c r="NC16" s="139"/>
      <c r="ND16" s="139"/>
      <c r="NE16" s="139"/>
      <c r="NF16" s="139"/>
      <c r="NG16" s="139"/>
      <c r="NH16" s="139"/>
      <c r="NI16" s="139"/>
      <c r="NJ16" s="139"/>
      <c r="NK16" s="139"/>
      <c r="NL16" s="139"/>
      <c r="NM16" s="139"/>
      <c r="NN16" s="139"/>
      <c r="NO16" s="139"/>
      <c r="NP16" s="139"/>
      <c r="NQ16" s="139"/>
      <c r="NR16" s="139"/>
      <c r="NS16" s="139"/>
      <c r="NT16" s="139"/>
      <c r="NU16" s="139"/>
      <c r="NV16" s="139"/>
      <c r="NW16" s="139"/>
      <c r="NX16" s="139"/>
      <c r="NY16" s="139"/>
      <c r="NZ16" s="139"/>
      <c r="OA16" s="139"/>
      <c r="OB16" s="139"/>
      <c r="OC16" s="139"/>
      <c r="OD16" s="139"/>
      <c r="OE16" s="139"/>
      <c r="OF16" s="139"/>
      <c r="OG16" s="139"/>
      <c r="OH16" s="139"/>
      <c r="OI16" s="139"/>
      <c r="OJ16" s="139"/>
      <c r="OK16" s="139"/>
      <c r="OL16" s="139"/>
      <c r="OM16" s="139"/>
      <c r="ON16" s="139"/>
      <c r="OO16" s="139"/>
      <c r="OP16" s="139"/>
      <c r="OQ16" s="139"/>
      <c r="OR16" s="139"/>
      <c r="OS16" s="139"/>
      <c r="OT16" s="139"/>
      <c r="OU16" s="139"/>
      <c r="OV16" s="139"/>
      <c r="OW16" s="139"/>
      <c r="OX16" s="139"/>
      <c r="OY16" s="132"/>
      <c r="OZ16" s="132"/>
      <c r="PA16" s="132"/>
      <c r="PB16" s="132"/>
    </row>
    <row r="17" spans="1:418" ht="47.25" customHeight="1" x14ac:dyDescent="0.15">
      <c r="A17" s="92" t="s">
        <v>169</v>
      </c>
      <c r="B17" s="106">
        <v>45824</v>
      </c>
      <c r="C17" s="106">
        <v>45832</v>
      </c>
      <c r="D17" s="73">
        <f t="shared" si="0"/>
        <v>7</v>
      </c>
      <c r="E17" s="129"/>
      <c r="F17" s="129"/>
      <c r="G17" s="129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9"/>
      <c r="U17" s="159"/>
      <c r="V17" s="159"/>
      <c r="W17" s="159"/>
      <c r="X17" s="159"/>
      <c r="Y17" s="159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29"/>
      <c r="AO17" s="129"/>
      <c r="AP17" s="129"/>
      <c r="AQ17" s="129"/>
      <c r="AR17" s="129"/>
      <c r="AS17" s="129"/>
      <c r="AT17" s="129"/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29"/>
      <c r="BP17" s="129"/>
      <c r="BQ17" s="129"/>
      <c r="BR17" s="129"/>
      <c r="BS17" s="129"/>
      <c r="BT17" s="129"/>
      <c r="BU17" s="129"/>
      <c r="BV17" s="129"/>
      <c r="BW17" s="129"/>
      <c r="BX17" s="129"/>
      <c r="BY17" s="129"/>
      <c r="BZ17" s="129"/>
      <c r="CA17" s="129"/>
      <c r="CB17" s="129"/>
      <c r="CC17" s="129"/>
      <c r="CD17" s="129"/>
      <c r="CE17" s="129"/>
      <c r="CF17" s="129"/>
      <c r="CG17" s="129"/>
      <c r="CH17" s="129"/>
      <c r="CI17" s="129"/>
      <c r="CJ17" s="129"/>
      <c r="CK17" s="129"/>
      <c r="CL17" s="129"/>
      <c r="CM17" s="129"/>
      <c r="CN17" s="129"/>
      <c r="CO17" s="129"/>
      <c r="CP17" s="129"/>
      <c r="CQ17" s="129"/>
      <c r="CR17" s="129"/>
      <c r="CS17" s="129"/>
      <c r="CT17" s="129"/>
      <c r="CU17" s="129"/>
      <c r="CV17" s="129"/>
      <c r="CW17" s="129"/>
      <c r="CX17" s="129"/>
      <c r="CY17" s="129"/>
      <c r="CZ17" s="129"/>
      <c r="DA17" s="129"/>
      <c r="DB17" s="129"/>
      <c r="DC17" s="129"/>
      <c r="DD17" s="129"/>
      <c r="DE17" s="129"/>
      <c r="DF17" s="129"/>
      <c r="DG17" s="129"/>
      <c r="DH17" s="129"/>
      <c r="DI17" s="129"/>
      <c r="DJ17" s="129"/>
      <c r="DK17" s="129"/>
      <c r="DL17" s="129"/>
      <c r="DM17" s="129"/>
      <c r="DN17" s="129"/>
      <c r="DO17" s="129"/>
      <c r="DP17" s="129"/>
      <c r="DQ17" s="129"/>
      <c r="DR17" s="129"/>
      <c r="DS17" s="129"/>
      <c r="DT17" s="129"/>
      <c r="DU17" s="129"/>
      <c r="DV17" s="129"/>
      <c r="DW17" s="129"/>
      <c r="DX17" s="129"/>
      <c r="DY17" s="129"/>
      <c r="DZ17" s="129"/>
      <c r="EA17" s="129"/>
      <c r="EB17" s="129"/>
      <c r="EC17" s="129"/>
      <c r="ED17" s="129"/>
      <c r="EE17" s="129"/>
      <c r="EF17" s="129"/>
      <c r="EG17" s="129"/>
      <c r="EH17" s="129"/>
      <c r="EI17" s="129"/>
      <c r="EJ17" s="129"/>
      <c r="EK17" s="129"/>
      <c r="EL17" s="129"/>
      <c r="EM17" s="129"/>
      <c r="EN17" s="129"/>
      <c r="EO17" s="129"/>
      <c r="EP17" s="129"/>
      <c r="EQ17" s="129"/>
      <c r="ER17" s="129"/>
      <c r="ES17" s="129"/>
      <c r="ET17" s="129"/>
      <c r="EU17" s="129"/>
      <c r="EV17" s="129"/>
      <c r="EW17" s="129"/>
      <c r="EX17" s="129"/>
      <c r="EY17" s="129"/>
      <c r="EZ17" s="129"/>
      <c r="FA17" s="129"/>
      <c r="FB17" s="129"/>
      <c r="FC17" s="129"/>
      <c r="FD17" s="129"/>
      <c r="FE17" s="129"/>
      <c r="FF17" s="129"/>
      <c r="FG17" s="129"/>
      <c r="FH17" s="129"/>
      <c r="FI17" s="129"/>
      <c r="FJ17" s="129"/>
      <c r="FK17" s="129"/>
      <c r="FL17" s="129"/>
      <c r="FM17" s="129"/>
      <c r="FN17" s="129"/>
      <c r="FO17" s="129"/>
      <c r="FP17" s="129"/>
      <c r="FQ17" s="129"/>
      <c r="FR17" s="129"/>
      <c r="FS17" s="129"/>
      <c r="FT17" s="129"/>
      <c r="FU17" s="129"/>
      <c r="FV17" s="129"/>
      <c r="FW17" s="129"/>
      <c r="FX17" s="129"/>
      <c r="FY17" s="129"/>
      <c r="FZ17" s="129"/>
      <c r="GA17" s="129"/>
      <c r="GB17" s="129"/>
      <c r="GC17" s="129"/>
      <c r="GD17" s="129"/>
      <c r="GE17" s="129"/>
      <c r="GF17" s="129"/>
      <c r="GG17" s="129"/>
      <c r="GH17" s="129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</row>
    <row r="18" spans="1:418" s="120" customFormat="1" ht="14.25" customHeight="1" x14ac:dyDescent="0.15">
      <c r="A18" s="100" t="s">
        <v>70</v>
      </c>
      <c r="B18" s="100"/>
      <c r="C18" s="100"/>
      <c r="D18" s="127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131"/>
      <c r="BY18" s="131"/>
      <c r="BZ18" s="131"/>
      <c r="CA18" s="131"/>
      <c r="CB18" s="131"/>
      <c r="CC18" s="131"/>
      <c r="CD18" s="131"/>
      <c r="CE18" s="131"/>
      <c r="CF18" s="131"/>
      <c r="CG18" s="131"/>
      <c r="CH18" s="131"/>
      <c r="CI18" s="131"/>
      <c r="CJ18" s="131"/>
      <c r="CK18" s="131"/>
      <c r="CL18" s="131"/>
      <c r="CM18" s="131"/>
      <c r="CN18" s="131"/>
      <c r="CO18" s="131"/>
      <c r="CP18" s="131"/>
      <c r="CQ18" s="131"/>
      <c r="CR18" s="131"/>
      <c r="CS18" s="131"/>
      <c r="CT18" s="131"/>
      <c r="CU18" s="131"/>
      <c r="CV18" s="131"/>
      <c r="CW18" s="131"/>
      <c r="CX18" s="131"/>
      <c r="CY18" s="131"/>
      <c r="CZ18" s="131"/>
      <c r="DA18" s="131"/>
      <c r="DB18" s="131"/>
      <c r="DC18" s="131"/>
      <c r="DD18" s="131"/>
      <c r="DE18" s="131"/>
      <c r="DF18" s="131"/>
      <c r="DG18" s="131"/>
      <c r="DH18" s="131"/>
      <c r="DI18" s="131"/>
      <c r="DJ18" s="131"/>
      <c r="DK18" s="131"/>
      <c r="DL18" s="131"/>
      <c r="DM18" s="131"/>
      <c r="DN18" s="131"/>
      <c r="DO18" s="131"/>
      <c r="DP18" s="131"/>
      <c r="DQ18" s="131"/>
      <c r="DR18" s="131"/>
      <c r="DS18" s="131"/>
      <c r="DT18" s="131"/>
      <c r="DU18" s="131"/>
      <c r="DV18" s="131"/>
      <c r="DW18" s="131"/>
      <c r="DX18" s="131"/>
      <c r="DY18" s="131"/>
      <c r="DZ18" s="131"/>
      <c r="EA18" s="131"/>
      <c r="EB18" s="131"/>
      <c r="EC18" s="131"/>
      <c r="ED18" s="131"/>
      <c r="EE18" s="131"/>
      <c r="EF18" s="131"/>
      <c r="EG18" s="131"/>
      <c r="EH18" s="131"/>
      <c r="EI18" s="131"/>
      <c r="EJ18" s="131"/>
      <c r="EK18" s="131"/>
      <c r="EL18" s="131"/>
      <c r="EM18" s="131"/>
      <c r="EN18" s="131"/>
      <c r="EO18" s="131"/>
      <c r="EP18" s="131"/>
      <c r="EQ18" s="131"/>
      <c r="ER18" s="131"/>
      <c r="ES18" s="131"/>
      <c r="ET18" s="131"/>
      <c r="EU18" s="131"/>
      <c r="EV18" s="131"/>
      <c r="EW18" s="131"/>
      <c r="EX18" s="131"/>
      <c r="EY18" s="131"/>
      <c r="EZ18" s="131"/>
      <c r="FA18" s="131"/>
      <c r="FB18" s="131"/>
      <c r="FC18" s="131"/>
      <c r="FD18" s="131"/>
      <c r="FE18" s="131"/>
      <c r="FF18" s="131"/>
      <c r="FG18" s="131"/>
      <c r="FH18" s="131"/>
      <c r="FI18" s="131"/>
      <c r="FJ18" s="131"/>
      <c r="FK18" s="131"/>
      <c r="FL18" s="131"/>
      <c r="FM18" s="131"/>
      <c r="FN18" s="131"/>
      <c r="FO18" s="131"/>
      <c r="FP18" s="131"/>
      <c r="FQ18" s="131"/>
      <c r="FR18" s="131"/>
      <c r="FS18" s="131"/>
      <c r="FT18" s="131"/>
      <c r="FU18" s="131"/>
      <c r="FV18" s="131"/>
      <c r="FW18" s="131"/>
      <c r="FX18" s="131"/>
      <c r="FY18" s="131"/>
      <c r="FZ18" s="131"/>
      <c r="GA18" s="131"/>
      <c r="GB18" s="131"/>
      <c r="GC18" s="131"/>
      <c r="GD18" s="131"/>
      <c r="GE18" s="131"/>
      <c r="GF18" s="131"/>
      <c r="GG18" s="131"/>
      <c r="GH18" s="131"/>
      <c r="GI18" s="134"/>
      <c r="GJ18" s="134"/>
      <c r="GK18" s="134"/>
      <c r="GL18" s="134"/>
      <c r="GM18" s="134"/>
      <c r="GN18" s="134"/>
      <c r="GO18" s="134"/>
      <c r="GP18" s="134"/>
      <c r="GQ18" s="134"/>
      <c r="GR18" s="134"/>
      <c r="GS18" s="134"/>
      <c r="GT18" s="134"/>
      <c r="GU18" s="134"/>
      <c r="GV18" s="134"/>
      <c r="GW18" s="134"/>
      <c r="GX18" s="134"/>
      <c r="GY18" s="134"/>
      <c r="GZ18" s="134"/>
      <c r="HA18" s="134"/>
      <c r="HB18" s="134"/>
      <c r="HC18" s="134"/>
      <c r="HD18" s="134"/>
      <c r="HE18" s="134"/>
      <c r="HF18" s="134"/>
      <c r="HG18" s="134"/>
      <c r="HH18" s="134"/>
      <c r="HI18" s="134"/>
      <c r="HJ18" s="134"/>
      <c r="HK18" s="134"/>
      <c r="HL18" s="134"/>
      <c r="HM18" s="134"/>
      <c r="HN18" s="134"/>
      <c r="HO18" s="134"/>
      <c r="HP18" s="134"/>
      <c r="HQ18" s="134"/>
      <c r="HR18" s="134"/>
      <c r="HS18" s="134"/>
      <c r="HT18" s="134"/>
      <c r="HU18" s="134"/>
      <c r="HV18" s="134"/>
      <c r="HW18" s="134"/>
      <c r="HX18" s="134"/>
      <c r="HY18" s="134"/>
      <c r="HZ18" s="134"/>
      <c r="IA18" s="134"/>
      <c r="IB18" s="134"/>
      <c r="IC18" s="134"/>
      <c r="ID18" s="134"/>
      <c r="IE18" s="134"/>
      <c r="IF18" s="134"/>
      <c r="IG18" s="134"/>
      <c r="IH18" s="134"/>
      <c r="II18" s="134"/>
      <c r="IJ18" s="134"/>
      <c r="IK18" s="134"/>
      <c r="IL18" s="134"/>
      <c r="IM18" s="134"/>
      <c r="IN18" s="134"/>
      <c r="IO18" s="134"/>
      <c r="IP18" s="134"/>
      <c r="IQ18" s="134"/>
      <c r="IR18" s="134"/>
      <c r="IS18" s="134"/>
      <c r="IT18" s="134"/>
      <c r="IU18" s="134"/>
      <c r="IV18" s="134"/>
      <c r="IW18" s="134"/>
      <c r="IX18" s="134"/>
      <c r="IY18" s="134"/>
      <c r="IZ18" s="134"/>
      <c r="JA18" s="134"/>
      <c r="JB18" s="134"/>
      <c r="JC18" s="134"/>
      <c r="JD18" s="134"/>
      <c r="JE18" s="134"/>
      <c r="JF18" s="134"/>
      <c r="JG18" s="134"/>
      <c r="JH18" s="134"/>
      <c r="JI18" s="134"/>
      <c r="JJ18" s="134"/>
      <c r="JK18" s="134"/>
      <c r="JL18" s="134"/>
      <c r="JM18" s="134"/>
      <c r="JN18" s="134"/>
      <c r="JO18" s="134"/>
      <c r="JP18" s="134"/>
      <c r="JQ18" s="134"/>
      <c r="JR18" s="134"/>
      <c r="JS18" s="134"/>
      <c r="JT18" s="134"/>
      <c r="JU18" s="134"/>
      <c r="JV18" s="134"/>
      <c r="JW18" s="134"/>
      <c r="JX18" s="134"/>
      <c r="JY18" s="134"/>
      <c r="JZ18" s="134"/>
      <c r="KA18" s="134"/>
      <c r="KB18" s="134"/>
      <c r="KC18" s="134"/>
      <c r="KD18" s="134"/>
      <c r="KE18" s="134"/>
      <c r="KF18" s="134"/>
      <c r="KG18" s="134"/>
      <c r="KH18" s="134"/>
      <c r="KI18" s="134"/>
      <c r="KJ18" s="134"/>
      <c r="KK18" s="134"/>
      <c r="KL18" s="134"/>
      <c r="KM18" s="134"/>
      <c r="KN18" s="134"/>
      <c r="KO18" s="134"/>
      <c r="KP18" s="134"/>
      <c r="KQ18" s="134"/>
      <c r="KR18" s="134"/>
      <c r="KS18" s="134"/>
      <c r="KT18" s="134"/>
      <c r="KU18" s="134"/>
      <c r="KV18" s="134"/>
      <c r="KW18" s="134"/>
      <c r="KX18" s="134"/>
      <c r="KY18" s="134"/>
      <c r="KZ18" s="134"/>
      <c r="LA18" s="134"/>
      <c r="LB18" s="134"/>
      <c r="LC18" s="134"/>
      <c r="LD18" s="134"/>
      <c r="LE18" s="134"/>
      <c r="LF18" s="134"/>
      <c r="LG18" s="134"/>
      <c r="LH18" s="134"/>
      <c r="LI18" s="134"/>
      <c r="LJ18" s="134"/>
      <c r="LK18" s="134"/>
      <c r="LL18" s="134"/>
      <c r="LM18" s="134"/>
      <c r="LN18" s="134"/>
      <c r="LO18" s="134"/>
      <c r="LP18" s="134"/>
      <c r="LQ18" s="134"/>
      <c r="LR18" s="134"/>
      <c r="LS18" s="134"/>
      <c r="LT18" s="134"/>
      <c r="LU18" s="134"/>
      <c r="LV18" s="134"/>
      <c r="LW18" s="134"/>
      <c r="LX18" s="134"/>
      <c r="LY18" s="134"/>
      <c r="LZ18" s="134"/>
      <c r="MA18" s="134"/>
      <c r="MB18" s="134"/>
      <c r="MC18" s="134"/>
      <c r="MD18" s="134"/>
      <c r="ME18" s="134"/>
      <c r="MF18" s="134"/>
      <c r="MG18" s="134"/>
      <c r="MH18" s="134"/>
      <c r="MI18" s="134"/>
      <c r="MJ18" s="134"/>
      <c r="MK18" s="134"/>
      <c r="ML18" s="134"/>
      <c r="MM18" s="134"/>
      <c r="MN18" s="134"/>
      <c r="MO18" s="134"/>
      <c r="MP18" s="134"/>
      <c r="MQ18" s="134"/>
      <c r="MR18" s="134"/>
      <c r="MS18" s="134"/>
      <c r="MT18" s="134"/>
      <c r="MU18" s="134"/>
      <c r="MV18" s="134"/>
      <c r="MW18" s="134"/>
      <c r="MX18" s="134"/>
      <c r="MY18" s="134"/>
      <c r="MZ18" s="134"/>
      <c r="NA18" s="134"/>
      <c r="NB18" s="134"/>
      <c r="NC18" s="134"/>
      <c r="ND18" s="134"/>
      <c r="NE18" s="134"/>
      <c r="NF18" s="134"/>
      <c r="NG18" s="134"/>
      <c r="NH18" s="134"/>
      <c r="NI18" s="134"/>
      <c r="NJ18" s="134"/>
      <c r="NK18" s="134"/>
      <c r="NL18" s="134"/>
      <c r="NM18" s="134"/>
      <c r="NN18" s="134"/>
      <c r="NO18" s="134"/>
      <c r="NP18" s="134"/>
      <c r="NQ18" s="134"/>
      <c r="NR18" s="134"/>
      <c r="NS18" s="134"/>
      <c r="NT18" s="134"/>
      <c r="NU18" s="134"/>
      <c r="NV18" s="134"/>
      <c r="NW18" s="134"/>
      <c r="NX18" s="134"/>
      <c r="NY18" s="134"/>
      <c r="NZ18" s="134"/>
      <c r="OA18" s="134"/>
      <c r="OB18" s="134"/>
      <c r="OC18" s="134"/>
      <c r="OD18" s="134"/>
      <c r="OE18" s="134"/>
      <c r="OF18" s="134"/>
      <c r="OG18" s="134"/>
      <c r="OH18" s="134"/>
      <c r="OI18" s="134"/>
      <c r="OJ18" s="134"/>
      <c r="OK18" s="134"/>
      <c r="OL18" s="134"/>
      <c r="OM18" s="134"/>
      <c r="ON18" s="134"/>
      <c r="OO18" s="134"/>
      <c r="OP18" s="134"/>
      <c r="OQ18" s="134"/>
      <c r="OR18" s="134"/>
      <c r="OS18" s="134"/>
      <c r="OT18" s="134"/>
      <c r="OU18" s="134"/>
      <c r="OV18" s="134"/>
      <c r="OW18" s="134"/>
      <c r="OX18" s="134"/>
      <c r="OY18" s="134"/>
      <c r="OZ18" s="134"/>
      <c r="PA18" s="134"/>
      <c r="PB18" s="134"/>
    </row>
    <row r="19" spans="1:418" ht="63.75" customHeight="1" x14ac:dyDescent="0.15">
      <c r="A19" s="92" t="s">
        <v>128</v>
      </c>
      <c r="B19" s="107">
        <v>45833</v>
      </c>
      <c r="C19" s="107">
        <v>45841</v>
      </c>
      <c r="D19" s="73">
        <f t="shared" ref="D19:D27" si="1">NETWORKDAYS(B19,C19)</f>
        <v>7</v>
      </c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56"/>
      <c r="V19" s="156"/>
      <c r="W19" s="156"/>
      <c r="X19" s="156"/>
      <c r="Y19" s="156"/>
      <c r="Z19" s="159"/>
      <c r="AA19" s="159"/>
      <c r="AB19" s="159"/>
      <c r="AC19" s="159"/>
      <c r="AD19" s="159"/>
      <c r="AE19" s="159"/>
      <c r="AF19" s="159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56"/>
      <c r="BB19" s="156"/>
      <c r="BC19" s="156"/>
      <c r="BD19" s="156"/>
      <c r="BE19" s="156"/>
      <c r="BF19" s="156"/>
      <c r="BG19" s="156"/>
      <c r="BH19" s="156"/>
      <c r="BI19" s="156"/>
      <c r="BJ19" s="156"/>
      <c r="BK19" s="156"/>
      <c r="BL19" s="156"/>
      <c r="BM19" s="129"/>
      <c r="BN19" s="129"/>
      <c r="BO19" s="129"/>
      <c r="BP19" s="129"/>
      <c r="BQ19" s="129"/>
      <c r="BR19" s="129"/>
      <c r="BS19" s="129"/>
      <c r="BT19" s="129"/>
      <c r="BU19" s="129"/>
      <c r="BV19" s="129"/>
      <c r="BW19" s="129"/>
      <c r="BX19" s="129"/>
      <c r="BY19" s="129"/>
      <c r="BZ19" s="129"/>
      <c r="CA19" s="129"/>
      <c r="CB19" s="129"/>
      <c r="CC19" s="129"/>
      <c r="CD19" s="129"/>
      <c r="CE19" s="129"/>
      <c r="CF19" s="129"/>
      <c r="CG19" s="129"/>
      <c r="CH19" s="129"/>
      <c r="CI19" s="129"/>
      <c r="CJ19" s="129"/>
      <c r="CK19" s="129"/>
      <c r="CL19" s="129"/>
      <c r="CM19" s="129"/>
      <c r="CN19" s="129"/>
      <c r="CO19" s="129"/>
      <c r="CP19" s="129"/>
      <c r="CQ19" s="129"/>
      <c r="CR19" s="129"/>
      <c r="CS19" s="129"/>
      <c r="CT19" s="129"/>
      <c r="CU19" s="129"/>
      <c r="CV19" s="129"/>
      <c r="CW19" s="129"/>
      <c r="CX19" s="129"/>
      <c r="CY19" s="129"/>
      <c r="CZ19" s="129"/>
      <c r="DA19" s="129"/>
      <c r="DB19" s="129"/>
      <c r="DC19" s="129"/>
      <c r="DD19" s="129"/>
      <c r="DE19" s="129"/>
      <c r="DF19" s="129"/>
      <c r="DG19" s="129"/>
      <c r="DH19" s="129"/>
      <c r="DI19" s="129"/>
      <c r="DJ19" s="129"/>
      <c r="DK19" s="129"/>
      <c r="DL19" s="129"/>
      <c r="DM19" s="129"/>
      <c r="DN19" s="129"/>
      <c r="DO19" s="129"/>
      <c r="DP19" s="129"/>
      <c r="DQ19" s="129"/>
      <c r="DR19" s="129"/>
      <c r="DS19" s="129"/>
      <c r="DT19" s="129"/>
      <c r="DU19" s="129"/>
      <c r="DV19" s="129"/>
      <c r="DW19" s="129"/>
      <c r="DX19" s="129"/>
      <c r="DY19" s="129"/>
      <c r="DZ19" s="129"/>
      <c r="EA19" s="129"/>
      <c r="EB19" s="129"/>
      <c r="EC19" s="129"/>
      <c r="ED19" s="129"/>
      <c r="EE19" s="129"/>
      <c r="EF19" s="129"/>
      <c r="EG19" s="129"/>
      <c r="EH19" s="129"/>
      <c r="EI19" s="129"/>
      <c r="EJ19" s="129"/>
      <c r="EK19" s="129"/>
      <c r="EL19" s="129"/>
      <c r="EM19" s="129"/>
      <c r="EN19" s="129"/>
      <c r="EO19" s="129"/>
      <c r="EP19" s="129"/>
      <c r="EQ19" s="129"/>
      <c r="ER19" s="129"/>
      <c r="ES19" s="129"/>
      <c r="ET19" s="129"/>
      <c r="EU19" s="129"/>
      <c r="EV19" s="129"/>
      <c r="EW19" s="129"/>
      <c r="EX19" s="129"/>
      <c r="EY19" s="129"/>
      <c r="EZ19" s="129"/>
      <c r="FA19" s="129"/>
      <c r="FB19" s="129"/>
      <c r="FC19" s="129"/>
      <c r="FD19" s="129"/>
      <c r="FE19" s="129"/>
      <c r="FF19" s="129"/>
      <c r="FG19" s="129"/>
      <c r="FH19" s="129"/>
      <c r="FI19" s="129"/>
      <c r="FJ19" s="129"/>
      <c r="FK19" s="129"/>
      <c r="FL19" s="129"/>
      <c r="FM19" s="129"/>
      <c r="FN19" s="129"/>
      <c r="FO19" s="129"/>
      <c r="FP19" s="129"/>
      <c r="FQ19" s="129"/>
      <c r="FR19" s="129"/>
      <c r="FS19" s="129"/>
      <c r="FT19" s="129"/>
      <c r="FU19" s="129"/>
      <c r="FV19" s="129"/>
      <c r="FW19" s="129"/>
      <c r="FX19" s="129"/>
      <c r="FY19" s="129"/>
      <c r="FZ19" s="129"/>
      <c r="GA19" s="129"/>
      <c r="GB19" s="129"/>
      <c r="GC19" s="129"/>
      <c r="GD19" s="129"/>
      <c r="GE19" s="129"/>
      <c r="GF19" s="129"/>
      <c r="GG19" s="129"/>
      <c r="GH19" s="129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</row>
    <row r="20" spans="1:418" s="153" customFormat="1" ht="63.75" customHeight="1" x14ac:dyDescent="0.15">
      <c r="A20" s="92" t="s">
        <v>129</v>
      </c>
      <c r="B20" s="107">
        <v>45833</v>
      </c>
      <c r="C20" s="107">
        <v>45841</v>
      </c>
      <c r="D20" s="73">
        <f t="shared" si="1"/>
        <v>7</v>
      </c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56"/>
      <c r="V20" s="156"/>
      <c r="W20" s="156"/>
      <c r="X20" s="156"/>
      <c r="Y20" s="156"/>
      <c r="Z20" s="159"/>
      <c r="AA20" s="159"/>
      <c r="AB20" s="159"/>
      <c r="AC20" s="159"/>
      <c r="AD20" s="159"/>
      <c r="AE20" s="159"/>
      <c r="AF20" s="159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56"/>
      <c r="BB20" s="156"/>
      <c r="BC20" s="156"/>
      <c r="BD20" s="156"/>
      <c r="BE20" s="156"/>
      <c r="BF20" s="156"/>
      <c r="BG20" s="156"/>
      <c r="BH20" s="156"/>
      <c r="BI20" s="156"/>
      <c r="BJ20" s="156"/>
      <c r="BK20" s="156"/>
      <c r="BL20" s="156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D20" s="129"/>
      <c r="CE20" s="129"/>
      <c r="CF20" s="129"/>
      <c r="CG20" s="129"/>
      <c r="CH20" s="129"/>
      <c r="CI20" s="129"/>
      <c r="CJ20" s="129"/>
      <c r="CK20" s="129"/>
      <c r="CL20" s="129"/>
      <c r="CM20" s="129"/>
      <c r="CN20" s="129"/>
      <c r="CO20" s="129"/>
      <c r="CP20" s="129"/>
      <c r="CQ20" s="129"/>
      <c r="CR20" s="129"/>
      <c r="CS20" s="129"/>
      <c r="CT20" s="129"/>
      <c r="CU20" s="129"/>
      <c r="CV20" s="129"/>
      <c r="CW20" s="129"/>
      <c r="CX20" s="129"/>
      <c r="CY20" s="129"/>
      <c r="CZ20" s="129"/>
      <c r="DA20" s="129"/>
      <c r="DB20" s="129"/>
      <c r="DC20" s="129"/>
      <c r="DD20" s="129"/>
      <c r="DE20" s="129"/>
      <c r="DF20" s="129"/>
      <c r="DG20" s="129"/>
      <c r="DH20" s="129"/>
      <c r="DI20" s="129"/>
      <c r="DJ20" s="129"/>
      <c r="DK20" s="129"/>
      <c r="DL20" s="129"/>
      <c r="DM20" s="129"/>
      <c r="DN20" s="129"/>
      <c r="DO20" s="129"/>
      <c r="DP20" s="129"/>
      <c r="DQ20" s="129"/>
      <c r="DR20" s="129"/>
      <c r="DS20" s="129"/>
      <c r="DT20" s="129"/>
      <c r="DU20" s="129"/>
      <c r="DV20" s="129"/>
      <c r="DW20" s="129"/>
      <c r="DX20" s="129"/>
      <c r="DY20" s="129"/>
      <c r="DZ20" s="129"/>
      <c r="EA20" s="129"/>
      <c r="EB20" s="129"/>
      <c r="EC20" s="129"/>
      <c r="ED20" s="129"/>
      <c r="EE20" s="129"/>
      <c r="EF20" s="129"/>
      <c r="EG20" s="129"/>
      <c r="EH20" s="129"/>
      <c r="EI20" s="129"/>
      <c r="EJ20" s="129"/>
      <c r="EK20" s="129"/>
      <c r="EL20" s="129"/>
      <c r="EM20" s="129"/>
      <c r="EN20" s="129"/>
      <c r="EO20" s="129"/>
      <c r="EP20" s="129"/>
      <c r="EQ20" s="129"/>
      <c r="ER20" s="129"/>
      <c r="ES20" s="129"/>
      <c r="ET20" s="129"/>
      <c r="EU20" s="129"/>
      <c r="EV20" s="129"/>
      <c r="EW20" s="129"/>
      <c r="EX20" s="129"/>
      <c r="EY20" s="129"/>
      <c r="EZ20" s="129"/>
      <c r="FA20" s="129"/>
      <c r="FB20" s="129"/>
      <c r="FC20" s="129"/>
      <c r="FD20" s="129"/>
      <c r="FE20" s="129"/>
      <c r="FF20" s="129"/>
      <c r="FG20" s="129"/>
      <c r="FH20" s="129"/>
      <c r="FI20" s="129"/>
      <c r="FJ20" s="129"/>
      <c r="FK20" s="129"/>
      <c r="FL20" s="129"/>
      <c r="FM20" s="129"/>
      <c r="FN20" s="129"/>
      <c r="FO20" s="129"/>
      <c r="FP20" s="129"/>
      <c r="FQ20" s="129"/>
      <c r="FR20" s="129"/>
      <c r="FS20" s="129"/>
      <c r="FT20" s="129"/>
      <c r="FU20" s="129"/>
      <c r="FV20" s="129"/>
      <c r="FW20" s="129"/>
      <c r="FX20" s="129"/>
      <c r="FY20" s="129"/>
      <c r="FZ20" s="129"/>
      <c r="GA20" s="129"/>
      <c r="GB20" s="129"/>
      <c r="GC20" s="129"/>
      <c r="GD20" s="129"/>
      <c r="GE20" s="129"/>
      <c r="GF20" s="129"/>
      <c r="GG20" s="129"/>
      <c r="GH20" s="129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</row>
    <row r="21" spans="1:418" s="153" customFormat="1" ht="63.75" customHeight="1" x14ac:dyDescent="0.15">
      <c r="A21" s="92" t="s">
        <v>130</v>
      </c>
      <c r="B21" s="107">
        <v>45833</v>
      </c>
      <c r="C21" s="107">
        <v>45841</v>
      </c>
      <c r="D21" s="73">
        <f t="shared" si="1"/>
        <v>7</v>
      </c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56"/>
      <c r="V21" s="156"/>
      <c r="W21" s="156"/>
      <c r="X21" s="156"/>
      <c r="Y21" s="156"/>
      <c r="Z21" s="159"/>
      <c r="AA21" s="159"/>
      <c r="AB21" s="159"/>
      <c r="AC21" s="159"/>
      <c r="AD21" s="159"/>
      <c r="AE21" s="159"/>
      <c r="AF21" s="159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56"/>
      <c r="BI21" s="156"/>
      <c r="BJ21" s="156"/>
      <c r="BK21" s="156"/>
      <c r="BL21" s="156"/>
      <c r="BM21" s="129"/>
      <c r="BN21" s="129"/>
      <c r="BO21" s="129"/>
      <c r="BP21" s="129"/>
      <c r="BQ21" s="129"/>
      <c r="BR21" s="129"/>
      <c r="BS21" s="129"/>
      <c r="BT21" s="129"/>
      <c r="BU21" s="129"/>
      <c r="BV21" s="129"/>
      <c r="BW21" s="129"/>
      <c r="BX21" s="129"/>
      <c r="BY21" s="129"/>
      <c r="BZ21" s="129"/>
      <c r="CA21" s="129"/>
      <c r="CB21" s="129"/>
      <c r="CC21" s="129"/>
      <c r="CD21" s="129"/>
      <c r="CE21" s="129"/>
      <c r="CF21" s="129"/>
      <c r="CG21" s="129"/>
      <c r="CH21" s="129"/>
      <c r="CI21" s="129"/>
      <c r="CJ21" s="129"/>
      <c r="CK21" s="129"/>
      <c r="CL21" s="129"/>
      <c r="CM21" s="129"/>
      <c r="CN21" s="129"/>
      <c r="CO21" s="129"/>
      <c r="CP21" s="129"/>
      <c r="CQ21" s="129"/>
      <c r="CR21" s="129"/>
      <c r="CS21" s="129"/>
      <c r="CT21" s="129"/>
      <c r="CU21" s="129"/>
      <c r="CV21" s="129"/>
      <c r="CW21" s="129"/>
      <c r="CX21" s="129"/>
      <c r="CY21" s="129"/>
      <c r="CZ21" s="129"/>
      <c r="DA21" s="129"/>
      <c r="DB21" s="129"/>
      <c r="DC21" s="129"/>
      <c r="DD21" s="129"/>
      <c r="DE21" s="129"/>
      <c r="DF21" s="129"/>
      <c r="DG21" s="129"/>
      <c r="DH21" s="129"/>
      <c r="DI21" s="129"/>
      <c r="DJ21" s="129"/>
      <c r="DK21" s="129"/>
      <c r="DL21" s="129"/>
      <c r="DM21" s="129"/>
      <c r="DN21" s="129"/>
      <c r="DO21" s="129"/>
      <c r="DP21" s="129"/>
      <c r="DQ21" s="129"/>
      <c r="DR21" s="129"/>
      <c r="DS21" s="129"/>
      <c r="DT21" s="129"/>
      <c r="DU21" s="129"/>
      <c r="DV21" s="129"/>
      <c r="DW21" s="129"/>
      <c r="DX21" s="129"/>
      <c r="DY21" s="129"/>
      <c r="DZ21" s="129"/>
      <c r="EA21" s="129"/>
      <c r="EB21" s="129"/>
      <c r="EC21" s="129"/>
      <c r="ED21" s="129"/>
      <c r="EE21" s="129"/>
      <c r="EF21" s="129"/>
      <c r="EG21" s="129"/>
      <c r="EH21" s="129"/>
      <c r="EI21" s="129"/>
      <c r="EJ21" s="129"/>
      <c r="EK21" s="129"/>
      <c r="EL21" s="129"/>
      <c r="EM21" s="129"/>
      <c r="EN21" s="129"/>
      <c r="EO21" s="129"/>
      <c r="EP21" s="129"/>
      <c r="EQ21" s="129"/>
      <c r="ER21" s="129"/>
      <c r="ES21" s="129"/>
      <c r="ET21" s="129"/>
      <c r="EU21" s="129"/>
      <c r="EV21" s="129"/>
      <c r="EW21" s="129"/>
      <c r="EX21" s="129"/>
      <c r="EY21" s="129"/>
      <c r="EZ21" s="129"/>
      <c r="FA21" s="129"/>
      <c r="FB21" s="129"/>
      <c r="FC21" s="129"/>
      <c r="FD21" s="129"/>
      <c r="FE21" s="129"/>
      <c r="FF21" s="129"/>
      <c r="FG21" s="129"/>
      <c r="FH21" s="129"/>
      <c r="FI21" s="129"/>
      <c r="FJ21" s="129"/>
      <c r="FK21" s="129"/>
      <c r="FL21" s="129"/>
      <c r="FM21" s="129"/>
      <c r="FN21" s="129"/>
      <c r="FO21" s="129"/>
      <c r="FP21" s="129"/>
      <c r="FQ21" s="129"/>
      <c r="FR21" s="129"/>
      <c r="FS21" s="129"/>
      <c r="FT21" s="129"/>
      <c r="FU21" s="129"/>
      <c r="FV21" s="129"/>
      <c r="FW21" s="129"/>
      <c r="FX21" s="129"/>
      <c r="FY21" s="129"/>
      <c r="FZ21" s="129"/>
      <c r="GA21" s="129"/>
      <c r="GB21" s="129"/>
      <c r="GC21" s="129"/>
      <c r="GD21" s="129"/>
      <c r="GE21" s="129"/>
      <c r="GF21" s="129"/>
      <c r="GG21" s="129"/>
      <c r="GH21" s="129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</row>
    <row r="22" spans="1:418" s="153" customFormat="1" ht="63.75" customHeight="1" x14ac:dyDescent="0.15">
      <c r="A22" s="92" t="s">
        <v>131</v>
      </c>
      <c r="B22" s="107">
        <v>45833</v>
      </c>
      <c r="C22" s="107">
        <v>45852</v>
      </c>
      <c r="D22" s="73">
        <f t="shared" si="1"/>
        <v>14</v>
      </c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56"/>
      <c r="V22" s="156"/>
      <c r="W22" s="156"/>
      <c r="X22" s="156"/>
      <c r="Y22" s="156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29"/>
      <c r="BN22" s="129"/>
      <c r="BO22" s="129"/>
      <c r="BP22" s="129"/>
      <c r="BQ22" s="129"/>
      <c r="BR22" s="129"/>
      <c r="BS22" s="129"/>
      <c r="BT22" s="129"/>
      <c r="BU22" s="129"/>
      <c r="BV22" s="129"/>
      <c r="BW22" s="129"/>
      <c r="BX22" s="129"/>
      <c r="BY22" s="129"/>
      <c r="BZ22" s="129"/>
      <c r="CA22" s="129"/>
      <c r="CB22" s="129"/>
      <c r="CC22" s="129"/>
      <c r="CD22" s="129"/>
      <c r="CE22" s="129"/>
      <c r="CF22" s="129"/>
      <c r="CG22" s="129"/>
      <c r="CH22" s="129"/>
      <c r="CI22" s="129"/>
      <c r="CJ22" s="129"/>
      <c r="CK22" s="129"/>
      <c r="CL22" s="129"/>
      <c r="CM22" s="129"/>
      <c r="CN22" s="129"/>
      <c r="CO22" s="129"/>
      <c r="CP22" s="129"/>
      <c r="CQ22" s="129"/>
      <c r="CR22" s="129"/>
      <c r="CS22" s="129"/>
      <c r="CT22" s="129"/>
      <c r="CU22" s="129"/>
      <c r="CV22" s="129"/>
      <c r="CW22" s="129"/>
      <c r="CX22" s="129"/>
      <c r="CY22" s="129"/>
      <c r="CZ22" s="129"/>
      <c r="DA22" s="129"/>
      <c r="DB22" s="129"/>
      <c r="DC22" s="129"/>
      <c r="DD22" s="129"/>
      <c r="DE22" s="129"/>
      <c r="DF22" s="129"/>
      <c r="DG22" s="129"/>
      <c r="DH22" s="129"/>
      <c r="DI22" s="129"/>
      <c r="DJ22" s="129"/>
      <c r="DK22" s="129"/>
      <c r="DL22" s="129"/>
      <c r="DM22" s="129"/>
      <c r="DN22" s="129"/>
      <c r="DO22" s="129"/>
      <c r="DP22" s="129"/>
      <c r="DQ22" s="129"/>
      <c r="DR22" s="129"/>
      <c r="DS22" s="129"/>
      <c r="DT22" s="129"/>
      <c r="DU22" s="129"/>
      <c r="DV22" s="129"/>
      <c r="DW22" s="129"/>
      <c r="DX22" s="129"/>
      <c r="DY22" s="129"/>
      <c r="DZ22" s="129"/>
      <c r="EA22" s="129"/>
      <c r="EB22" s="129"/>
      <c r="EC22" s="129"/>
      <c r="ED22" s="129"/>
      <c r="EE22" s="129"/>
      <c r="EF22" s="129"/>
      <c r="EG22" s="129"/>
      <c r="EH22" s="129"/>
      <c r="EI22" s="129"/>
      <c r="EJ22" s="129"/>
      <c r="EK22" s="129"/>
      <c r="EL22" s="129"/>
      <c r="EM22" s="129"/>
      <c r="EN22" s="129"/>
      <c r="EO22" s="129"/>
      <c r="EP22" s="129"/>
      <c r="EQ22" s="129"/>
      <c r="ER22" s="129"/>
      <c r="ES22" s="129"/>
      <c r="ET22" s="129"/>
      <c r="EU22" s="129"/>
      <c r="EV22" s="129"/>
      <c r="EW22" s="129"/>
      <c r="EX22" s="129"/>
      <c r="EY22" s="129"/>
      <c r="EZ22" s="129"/>
      <c r="FA22" s="129"/>
      <c r="FB22" s="129"/>
      <c r="FC22" s="129"/>
      <c r="FD22" s="129"/>
      <c r="FE22" s="129"/>
      <c r="FF22" s="129"/>
      <c r="FG22" s="129"/>
      <c r="FH22" s="129"/>
      <c r="FI22" s="129"/>
      <c r="FJ22" s="129"/>
      <c r="FK22" s="129"/>
      <c r="FL22" s="129"/>
      <c r="FM22" s="129"/>
      <c r="FN22" s="129"/>
      <c r="FO22" s="129"/>
      <c r="FP22" s="129"/>
      <c r="FQ22" s="129"/>
      <c r="FR22" s="129"/>
      <c r="FS22" s="129"/>
      <c r="FT22" s="129"/>
      <c r="FU22" s="129"/>
      <c r="FV22" s="129"/>
      <c r="FW22" s="129"/>
      <c r="FX22" s="129"/>
      <c r="FY22" s="129"/>
      <c r="FZ22" s="129"/>
      <c r="GA22" s="129"/>
      <c r="GB22" s="129"/>
      <c r="GC22" s="129"/>
      <c r="GD22" s="129"/>
      <c r="GE22" s="129"/>
      <c r="GF22" s="129"/>
      <c r="GG22" s="129"/>
      <c r="GH22" s="129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</row>
    <row r="23" spans="1:418" s="153" customFormat="1" ht="63.75" customHeight="1" x14ac:dyDescent="0.15">
      <c r="A23" s="92" t="s">
        <v>132</v>
      </c>
      <c r="B23" s="107">
        <v>45833</v>
      </c>
      <c r="C23" s="107">
        <v>45852</v>
      </c>
      <c r="D23" s="73">
        <f t="shared" si="1"/>
        <v>14</v>
      </c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56"/>
      <c r="V23" s="156"/>
      <c r="W23" s="156"/>
      <c r="X23" s="156"/>
      <c r="Y23" s="156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29"/>
      <c r="BN23" s="129"/>
      <c r="BO23" s="129"/>
      <c r="BP23" s="129"/>
      <c r="BQ23" s="129"/>
      <c r="BR23" s="129"/>
      <c r="BS23" s="129"/>
      <c r="BT23" s="129"/>
      <c r="BU23" s="129"/>
      <c r="BV23" s="129"/>
      <c r="BW23" s="129"/>
      <c r="BX23" s="129"/>
      <c r="BY23" s="129"/>
      <c r="BZ23" s="129"/>
      <c r="CA23" s="129"/>
      <c r="CB23" s="129"/>
      <c r="CC23" s="129"/>
      <c r="CD23" s="129"/>
      <c r="CE23" s="129"/>
      <c r="CF23" s="129"/>
      <c r="CG23" s="129"/>
      <c r="CH23" s="129"/>
      <c r="CI23" s="129"/>
      <c r="CJ23" s="129"/>
      <c r="CK23" s="129"/>
      <c r="CL23" s="129"/>
      <c r="CM23" s="129"/>
      <c r="CN23" s="129"/>
      <c r="CO23" s="129"/>
      <c r="CP23" s="129"/>
      <c r="CQ23" s="129"/>
      <c r="CR23" s="129"/>
      <c r="CS23" s="129"/>
      <c r="CT23" s="129"/>
      <c r="CU23" s="129"/>
      <c r="CV23" s="129"/>
      <c r="CW23" s="129"/>
      <c r="CX23" s="129"/>
      <c r="CY23" s="129"/>
      <c r="CZ23" s="129"/>
      <c r="DA23" s="129"/>
      <c r="DB23" s="129"/>
      <c r="DC23" s="129"/>
      <c r="DD23" s="129"/>
      <c r="DE23" s="129"/>
      <c r="DF23" s="129"/>
      <c r="DG23" s="129"/>
      <c r="DH23" s="129"/>
      <c r="DI23" s="129"/>
      <c r="DJ23" s="129"/>
      <c r="DK23" s="129"/>
      <c r="DL23" s="129"/>
      <c r="DM23" s="129"/>
      <c r="DN23" s="129"/>
      <c r="DO23" s="129"/>
      <c r="DP23" s="129"/>
      <c r="DQ23" s="129"/>
      <c r="DR23" s="129"/>
      <c r="DS23" s="129"/>
      <c r="DT23" s="129"/>
      <c r="DU23" s="129"/>
      <c r="DV23" s="129"/>
      <c r="DW23" s="129"/>
      <c r="DX23" s="129"/>
      <c r="DY23" s="129"/>
      <c r="DZ23" s="129"/>
      <c r="EA23" s="129"/>
      <c r="EB23" s="129"/>
      <c r="EC23" s="129"/>
      <c r="ED23" s="129"/>
      <c r="EE23" s="129"/>
      <c r="EF23" s="129"/>
      <c r="EG23" s="129"/>
      <c r="EH23" s="129"/>
      <c r="EI23" s="129"/>
      <c r="EJ23" s="129"/>
      <c r="EK23" s="129"/>
      <c r="EL23" s="129"/>
      <c r="EM23" s="129"/>
      <c r="EN23" s="129"/>
      <c r="EO23" s="129"/>
      <c r="EP23" s="129"/>
      <c r="EQ23" s="129"/>
      <c r="ER23" s="129"/>
      <c r="ES23" s="129"/>
      <c r="ET23" s="129"/>
      <c r="EU23" s="129"/>
      <c r="EV23" s="129"/>
      <c r="EW23" s="129"/>
      <c r="EX23" s="129"/>
      <c r="EY23" s="129"/>
      <c r="EZ23" s="129"/>
      <c r="FA23" s="129"/>
      <c r="FB23" s="129"/>
      <c r="FC23" s="129"/>
      <c r="FD23" s="129"/>
      <c r="FE23" s="129"/>
      <c r="FF23" s="129"/>
      <c r="FG23" s="129"/>
      <c r="FH23" s="129"/>
      <c r="FI23" s="129"/>
      <c r="FJ23" s="129"/>
      <c r="FK23" s="129"/>
      <c r="FL23" s="129"/>
      <c r="FM23" s="129"/>
      <c r="FN23" s="129"/>
      <c r="FO23" s="129"/>
      <c r="FP23" s="129"/>
      <c r="FQ23" s="129"/>
      <c r="FR23" s="129"/>
      <c r="FS23" s="129"/>
      <c r="FT23" s="129"/>
      <c r="FU23" s="129"/>
      <c r="FV23" s="129"/>
      <c r="FW23" s="129"/>
      <c r="FX23" s="129"/>
      <c r="FY23" s="129"/>
      <c r="FZ23" s="129"/>
      <c r="GA23" s="129"/>
      <c r="GB23" s="129"/>
      <c r="GC23" s="129"/>
      <c r="GD23" s="129"/>
      <c r="GE23" s="129"/>
      <c r="GF23" s="129"/>
      <c r="GG23" s="129"/>
      <c r="GH23" s="129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</row>
    <row r="24" spans="1:418" s="153" customFormat="1" ht="63.75" customHeight="1" x14ac:dyDescent="0.15">
      <c r="A24" s="92" t="s">
        <v>133</v>
      </c>
      <c r="B24" s="107">
        <v>45833</v>
      </c>
      <c r="C24" s="107">
        <v>45841</v>
      </c>
      <c r="D24" s="73">
        <f t="shared" si="1"/>
        <v>7</v>
      </c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56"/>
      <c r="V24" s="156"/>
      <c r="W24" s="156"/>
      <c r="X24" s="156"/>
      <c r="Y24" s="156"/>
      <c r="Z24" s="159"/>
      <c r="AA24" s="159"/>
      <c r="AB24" s="159"/>
      <c r="AC24" s="159"/>
      <c r="AD24" s="159"/>
      <c r="AE24" s="159"/>
      <c r="AF24" s="159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56"/>
      <c r="BI24" s="156"/>
      <c r="BJ24" s="156"/>
      <c r="BK24" s="156"/>
      <c r="BL24" s="156"/>
      <c r="BM24" s="129"/>
      <c r="BN24" s="129"/>
      <c r="BO24" s="129"/>
      <c r="BP24" s="129"/>
      <c r="BQ24" s="129"/>
      <c r="BR24" s="129"/>
      <c r="BS24" s="129"/>
      <c r="BT24" s="129"/>
      <c r="BU24" s="129"/>
      <c r="BV24" s="129"/>
      <c r="BW24" s="129"/>
      <c r="BX24" s="129"/>
      <c r="BY24" s="129"/>
      <c r="BZ24" s="129"/>
      <c r="CA24" s="129"/>
      <c r="CB24" s="129"/>
      <c r="CC24" s="129"/>
      <c r="CD24" s="129"/>
      <c r="CE24" s="129"/>
      <c r="CF24" s="129"/>
      <c r="CG24" s="129"/>
      <c r="CH24" s="129"/>
      <c r="CI24" s="129"/>
      <c r="CJ24" s="129"/>
      <c r="CK24" s="129"/>
      <c r="CL24" s="129"/>
      <c r="CM24" s="129"/>
      <c r="CN24" s="129"/>
      <c r="CO24" s="129"/>
      <c r="CP24" s="129"/>
      <c r="CQ24" s="129"/>
      <c r="CR24" s="129"/>
      <c r="CS24" s="129"/>
      <c r="CT24" s="129"/>
      <c r="CU24" s="129"/>
      <c r="CV24" s="129"/>
      <c r="CW24" s="129"/>
      <c r="CX24" s="129"/>
      <c r="CY24" s="129"/>
      <c r="CZ24" s="129"/>
      <c r="DA24" s="129"/>
      <c r="DB24" s="129"/>
      <c r="DC24" s="129"/>
      <c r="DD24" s="129"/>
      <c r="DE24" s="129"/>
      <c r="DF24" s="129"/>
      <c r="DG24" s="129"/>
      <c r="DH24" s="129"/>
      <c r="DI24" s="129"/>
      <c r="DJ24" s="129"/>
      <c r="DK24" s="129"/>
      <c r="DL24" s="129"/>
      <c r="DM24" s="129"/>
      <c r="DN24" s="129"/>
      <c r="DO24" s="129"/>
      <c r="DP24" s="129"/>
      <c r="DQ24" s="129"/>
      <c r="DR24" s="129"/>
      <c r="DS24" s="129"/>
      <c r="DT24" s="129"/>
      <c r="DU24" s="129"/>
      <c r="DV24" s="129"/>
      <c r="DW24" s="129"/>
      <c r="DX24" s="129"/>
      <c r="DY24" s="129"/>
      <c r="DZ24" s="129"/>
      <c r="EA24" s="129"/>
      <c r="EB24" s="129"/>
      <c r="EC24" s="129"/>
      <c r="ED24" s="129"/>
      <c r="EE24" s="129"/>
      <c r="EF24" s="129"/>
      <c r="EG24" s="129"/>
      <c r="EH24" s="129"/>
      <c r="EI24" s="129"/>
      <c r="EJ24" s="129"/>
      <c r="EK24" s="129"/>
      <c r="EL24" s="129"/>
      <c r="EM24" s="129"/>
      <c r="EN24" s="129"/>
      <c r="EO24" s="129"/>
      <c r="EP24" s="129"/>
      <c r="EQ24" s="129"/>
      <c r="ER24" s="129"/>
      <c r="ES24" s="129"/>
      <c r="ET24" s="129"/>
      <c r="EU24" s="129"/>
      <c r="EV24" s="129"/>
      <c r="EW24" s="129"/>
      <c r="EX24" s="129"/>
      <c r="EY24" s="129"/>
      <c r="EZ24" s="129"/>
      <c r="FA24" s="129"/>
      <c r="FB24" s="129"/>
      <c r="FC24" s="129"/>
      <c r="FD24" s="129"/>
      <c r="FE24" s="129"/>
      <c r="FF24" s="129"/>
      <c r="FG24" s="129"/>
      <c r="FH24" s="129"/>
      <c r="FI24" s="129"/>
      <c r="FJ24" s="129"/>
      <c r="FK24" s="129"/>
      <c r="FL24" s="129"/>
      <c r="FM24" s="129"/>
      <c r="FN24" s="129"/>
      <c r="FO24" s="129"/>
      <c r="FP24" s="129"/>
      <c r="FQ24" s="129"/>
      <c r="FR24" s="129"/>
      <c r="FS24" s="129"/>
      <c r="FT24" s="129"/>
      <c r="FU24" s="129"/>
      <c r="FV24" s="129"/>
      <c r="FW24" s="129"/>
      <c r="FX24" s="129"/>
      <c r="FY24" s="129"/>
      <c r="FZ24" s="129"/>
      <c r="GA24" s="129"/>
      <c r="GB24" s="129"/>
      <c r="GC24" s="129"/>
      <c r="GD24" s="129"/>
      <c r="GE24" s="129"/>
      <c r="GF24" s="129"/>
      <c r="GG24" s="129"/>
      <c r="GH24" s="129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</row>
    <row r="25" spans="1:418" s="153" customFormat="1" ht="63.75" customHeight="1" x14ac:dyDescent="0.15">
      <c r="A25" s="92" t="s">
        <v>134</v>
      </c>
      <c r="B25" s="107">
        <v>45833</v>
      </c>
      <c r="C25" s="107">
        <v>45841</v>
      </c>
      <c r="D25" s="73">
        <f t="shared" si="1"/>
        <v>7</v>
      </c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56"/>
      <c r="V25" s="156"/>
      <c r="W25" s="156"/>
      <c r="X25" s="156"/>
      <c r="Y25" s="156"/>
      <c r="Z25" s="159"/>
      <c r="AA25" s="159"/>
      <c r="AB25" s="159"/>
      <c r="AC25" s="159"/>
      <c r="AD25" s="159"/>
      <c r="AE25" s="159"/>
      <c r="AF25" s="159"/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56"/>
      <c r="BI25" s="156"/>
      <c r="BJ25" s="156"/>
      <c r="BK25" s="156"/>
      <c r="BL25" s="156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D25" s="129"/>
      <c r="CE25" s="129"/>
      <c r="CF25" s="129"/>
      <c r="CG25" s="129"/>
      <c r="CH25" s="129"/>
      <c r="CI25" s="129"/>
      <c r="CJ25" s="129"/>
      <c r="CK25" s="129"/>
      <c r="CL25" s="129"/>
      <c r="CM25" s="129"/>
      <c r="CN25" s="129"/>
      <c r="CO25" s="129"/>
      <c r="CP25" s="129"/>
      <c r="CQ25" s="129"/>
      <c r="CR25" s="129"/>
      <c r="CS25" s="129"/>
      <c r="CT25" s="129"/>
      <c r="CU25" s="129"/>
      <c r="CV25" s="129"/>
      <c r="CW25" s="129"/>
      <c r="CX25" s="129"/>
      <c r="CY25" s="129"/>
      <c r="CZ25" s="129"/>
      <c r="DA25" s="129"/>
      <c r="DB25" s="129"/>
      <c r="DC25" s="129"/>
      <c r="DD25" s="129"/>
      <c r="DE25" s="129"/>
      <c r="DF25" s="129"/>
      <c r="DG25" s="129"/>
      <c r="DH25" s="129"/>
      <c r="DI25" s="129"/>
      <c r="DJ25" s="129"/>
      <c r="DK25" s="129"/>
      <c r="DL25" s="129"/>
      <c r="DM25" s="129"/>
      <c r="DN25" s="129"/>
      <c r="DO25" s="129"/>
      <c r="DP25" s="129"/>
      <c r="DQ25" s="129"/>
      <c r="DR25" s="129"/>
      <c r="DS25" s="129"/>
      <c r="DT25" s="129"/>
      <c r="DU25" s="129"/>
      <c r="DV25" s="129"/>
      <c r="DW25" s="129"/>
      <c r="DX25" s="129"/>
      <c r="DY25" s="129"/>
      <c r="DZ25" s="129"/>
      <c r="EA25" s="129"/>
      <c r="EB25" s="129"/>
      <c r="EC25" s="129"/>
      <c r="ED25" s="129"/>
      <c r="EE25" s="129"/>
      <c r="EF25" s="129"/>
      <c r="EG25" s="129"/>
      <c r="EH25" s="129"/>
      <c r="EI25" s="129"/>
      <c r="EJ25" s="129"/>
      <c r="EK25" s="129"/>
      <c r="EL25" s="129"/>
      <c r="EM25" s="129"/>
      <c r="EN25" s="129"/>
      <c r="EO25" s="129"/>
      <c r="EP25" s="129"/>
      <c r="EQ25" s="129"/>
      <c r="ER25" s="129"/>
      <c r="ES25" s="129"/>
      <c r="ET25" s="129"/>
      <c r="EU25" s="129"/>
      <c r="EV25" s="129"/>
      <c r="EW25" s="129"/>
      <c r="EX25" s="129"/>
      <c r="EY25" s="129"/>
      <c r="EZ25" s="129"/>
      <c r="FA25" s="129"/>
      <c r="FB25" s="129"/>
      <c r="FC25" s="129"/>
      <c r="FD25" s="129"/>
      <c r="FE25" s="129"/>
      <c r="FF25" s="129"/>
      <c r="FG25" s="129"/>
      <c r="FH25" s="129"/>
      <c r="FI25" s="129"/>
      <c r="FJ25" s="129"/>
      <c r="FK25" s="129"/>
      <c r="FL25" s="129"/>
      <c r="FM25" s="129"/>
      <c r="FN25" s="129"/>
      <c r="FO25" s="129"/>
      <c r="FP25" s="129"/>
      <c r="FQ25" s="129"/>
      <c r="FR25" s="129"/>
      <c r="FS25" s="129"/>
      <c r="FT25" s="129"/>
      <c r="FU25" s="129"/>
      <c r="FV25" s="129"/>
      <c r="FW25" s="129"/>
      <c r="FX25" s="129"/>
      <c r="FY25" s="129"/>
      <c r="FZ25" s="129"/>
      <c r="GA25" s="129"/>
      <c r="GB25" s="129"/>
      <c r="GC25" s="129"/>
      <c r="GD25" s="129"/>
      <c r="GE25" s="129"/>
      <c r="GF25" s="129"/>
      <c r="GG25" s="129"/>
      <c r="GH25" s="129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</row>
    <row r="26" spans="1:418" ht="36" customHeight="1" x14ac:dyDescent="0.15">
      <c r="A26" s="92" t="s">
        <v>136</v>
      </c>
      <c r="B26" s="107">
        <v>45833</v>
      </c>
      <c r="C26" s="107">
        <v>45852</v>
      </c>
      <c r="D26" s="73">
        <f t="shared" si="1"/>
        <v>14</v>
      </c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56"/>
      <c r="V26" s="156"/>
      <c r="W26" s="156"/>
      <c r="X26" s="156"/>
      <c r="Y26" s="156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  <c r="BC26" s="156"/>
      <c r="BD26" s="156"/>
      <c r="BE26" s="156"/>
      <c r="BF26" s="156"/>
      <c r="BG26" s="156"/>
      <c r="BH26" s="156"/>
      <c r="BI26" s="156"/>
      <c r="BJ26" s="156"/>
      <c r="BK26" s="156"/>
      <c r="BL26" s="156"/>
      <c r="BM26" s="129"/>
      <c r="BN26" s="129"/>
      <c r="BO26" s="129"/>
      <c r="BP26" s="129"/>
      <c r="BQ26" s="129"/>
      <c r="BR26" s="129"/>
      <c r="BS26" s="129"/>
      <c r="BT26" s="129"/>
      <c r="BU26" s="129"/>
      <c r="BV26" s="129"/>
      <c r="BW26" s="129"/>
      <c r="BX26" s="129"/>
      <c r="BY26" s="129"/>
      <c r="BZ26" s="129"/>
      <c r="CA26" s="129"/>
      <c r="CB26" s="129"/>
      <c r="CC26" s="129"/>
      <c r="CD26" s="129"/>
      <c r="CE26" s="129"/>
      <c r="CF26" s="129"/>
      <c r="CG26" s="129"/>
      <c r="CH26" s="129"/>
      <c r="CI26" s="129"/>
      <c r="CJ26" s="129"/>
      <c r="CK26" s="129"/>
      <c r="CL26" s="129"/>
      <c r="CM26" s="129"/>
      <c r="CN26" s="129"/>
      <c r="CO26" s="129"/>
      <c r="CP26" s="129"/>
      <c r="CQ26" s="129"/>
      <c r="CR26" s="129"/>
      <c r="CS26" s="129"/>
      <c r="CT26" s="129"/>
      <c r="CU26" s="129"/>
      <c r="CV26" s="129"/>
      <c r="CW26" s="129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29"/>
      <c r="DM26" s="129"/>
      <c r="DN26" s="129"/>
      <c r="DO26" s="129"/>
      <c r="DP26" s="129"/>
      <c r="DQ26" s="129"/>
      <c r="DR26" s="129"/>
      <c r="DS26" s="129"/>
      <c r="DT26" s="129"/>
      <c r="DU26" s="129"/>
      <c r="DV26" s="129"/>
      <c r="DW26" s="129"/>
      <c r="DX26" s="129"/>
      <c r="DY26" s="129"/>
      <c r="DZ26" s="129"/>
      <c r="EA26" s="129"/>
      <c r="EB26" s="129"/>
      <c r="EC26" s="129"/>
      <c r="ED26" s="129"/>
      <c r="EE26" s="129"/>
      <c r="EF26" s="129"/>
      <c r="EG26" s="129"/>
      <c r="EH26" s="129"/>
      <c r="EI26" s="129"/>
      <c r="EJ26" s="129"/>
      <c r="EK26" s="129"/>
      <c r="EL26" s="129"/>
      <c r="EM26" s="129"/>
      <c r="EN26" s="129"/>
      <c r="EO26" s="129"/>
      <c r="EP26" s="129"/>
      <c r="EQ26" s="129"/>
      <c r="ER26" s="129"/>
      <c r="ES26" s="129"/>
      <c r="ET26" s="129"/>
      <c r="EU26" s="129"/>
      <c r="EV26" s="129"/>
      <c r="EW26" s="129"/>
      <c r="EX26" s="129"/>
      <c r="EY26" s="129"/>
      <c r="EZ26" s="129"/>
      <c r="FA26" s="129"/>
      <c r="FB26" s="129"/>
      <c r="FC26" s="129"/>
      <c r="FD26" s="129"/>
      <c r="FE26" s="129"/>
      <c r="FF26" s="129"/>
      <c r="FG26" s="129"/>
      <c r="FH26" s="129"/>
      <c r="FI26" s="129"/>
      <c r="FJ26" s="129"/>
      <c r="FK26" s="129"/>
      <c r="FL26" s="129"/>
      <c r="FM26" s="129"/>
      <c r="FN26" s="129"/>
      <c r="FO26" s="129"/>
      <c r="FP26" s="129"/>
      <c r="FQ26" s="129"/>
      <c r="FR26" s="129"/>
      <c r="FS26" s="129"/>
      <c r="FT26" s="129"/>
      <c r="FU26" s="129"/>
      <c r="FV26" s="129"/>
      <c r="FW26" s="129"/>
      <c r="FX26" s="129"/>
      <c r="FY26" s="129"/>
      <c r="FZ26" s="129"/>
      <c r="GA26" s="129"/>
      <c r="GB26" s="129"/>
      <c r="GC26" s="129"/>
      <c r="GD26" s="129"/>
      <c r="GE26" s="129"/>
      <c r="GF26" s="129"/>
      <c r="GG26" s="129"/>
      <c r="GH26" s="129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</row>
    <row r="27" spans="1:418" ht="32.25" customHeight="1" x14ac:dyDescent="0.15">
      <c r="A27" s="92" t="s">
        <v>135</v>
      </c>
      <c r="B27" s="107">
        <v>45833</v>
      </c>
      <c r="C27" s="107">
        <v>45841</v>
      </c>
      <c r="D27" s="73">
        <f t="shared" si="1"/>
        <v>7</v>
      </c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56"/>
      <c r="V27" s="156"/>
      <c r="W27" s="156"/>
      <c r="X27" s="156"/>
      <c r="Y27" s="156"/>
      <c r="Z27" s="159"/>
      <c r="AA27" s="159"/>
      <c r="AB27" s="159"/>
      <c r="AC27" s="159"/>
      <c r="AD27" s="159"/>
      <c r="AE27" s="159"/>
      <c r="AF27" s="159"/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56"/>
      <c r="BD27" s="156"/>
      <c r="BE27" s="156"/>
      <c r="BF27" s="156"/>
      <c r="BG27" s="156"/>
      <c r="BH27" s="156"/>
      <c r="BI27" s="156"/>
      <c r="BJ27" s="156"/>
      <c r="BK27" s="156"/>
      <c r="BL27" s="156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D27" s="129"/>
      <c r="CE27" s="129"/>
      <c r="CF27" s="129"/>
      <c r="CG27" s="129"/>
      <c r="CH27" s="129"/>
      <c r="CI27" s="129"/>
      <c r="CJ27" s="129"/>
      <c r="CK27" s="129"/>
      <c r="CL27" s="129"/>
      <c r="CM27" s="129"/>
      <c r="CN27" s="129"/>
      <c r="CO27" s="129"/>
      <c r="CP27" s="129"/>
      <c r="CQ27" s="129"/>
      <c r="CR27" s="129"/>
      <c r="CS27" s="129"/>
      <c r="CT27" s="129"/>
      <c r="CU27" s="129"/>
      <c r="CV27" s="129"/>
      <c r="CW27" s="129"/>
      <c r="CX27" s="129"/>
      <c r="CY27" s="129"/>
      <c r="CZ27" s="129"/>
      <c r="DA27" s="129"/>
      <c r="DB27" s="129"/>
      <c r="DC27" s="129"/>
      <c r="DD27" s="129"/>
      <c r="DE27" s="129"/>
      <c r="DF27" s="129"/>
      <c r="DG27" s="129"/>
      <c r="DH27" s="129"/>
      <c r="DI27" s="129"/>
      <c r="DJ27" s="129"/>
      <c r="DK27" s="129"/>
      <c r="DL27" s="129"/>
      <c r="DM27" s="129"/>
      <c r="DN27" s="129"/>
      <c r="DO27" s="129"/>
      <c r="DP27" s="129"/>
      <c r="DQ27" s="129"/>
      <c r="DR27" s="129"/>
      <c r="DS27" s="129"/>
      <c r="DT27" s="129"/>
      <c r="DU27" s="129"/>
      <c r="DV27" s="129"/>
      <c r="DW27" s="129"/>
      <c r="DX27" s="129"/>
      <c r="DY27" s="129"/>
      <c r="DZ27" s="129"/>
      <c r="EA27" s="129"/>
      <c r="EB27" s="129"/>
      <c r="EC27" s="129"/>
      <c r="ED27" s="129"/>
      <c r="EE27" s="129"/>
      <c r="EF27" s="129"/>
      <c r="EG27" s="129"/>
      <c r="EH27" s="129"/>
      <c r="EI27" s="129"/>
      <c r="EJ27" s="129"/>
      <c r="EK27" s="129"/>
      <c r="EL27" s="129"/>
      <c r="EM27" s="129"/>
      <c r="EN27" s="129"/>
      <c r="EO27" s="129"/>
      <c r="EP27" s="129"/>
      <c r="EQ27" s="129"/>
      <c r="ER27" s="129"/>
      <c r="ES27" s="129"/>
      <c r="ET27" s="129"/>
      <c r="EU27" s="129"/>
      <c r="EV27" s="129"/>
      <c r="EW27" s="129"/>
      <c r="EX27" s="129"/>
      <c r="EY27" s="129"/>
      <c r="EZ27" s="129"/>
      <c r="FA27" s="129"/>
      <c r="FB27" s="129"/>
      <c r="FC27" s="129"/>
      <c r="FD27" s="129"/>
      <c r="FE27" s="129"/>
      <c r="FF27" s="129"/>
      <c r="FG27" s="129"/>
      <c r="FH27" s="129"/>
      <c r="FI27" s="129"/>
      <c r="FJ27" s="129"/>
      <c r="FK27" s="129"/>
      <c r="FL27" s="129"/>
      <c r="FM27" s="129"/>
      <c r="FN27" s="129"/>
      <c r="FO27" s="129"/>
      <c r="FP27" s="129"/>
      <c r="FQ27" s="129"/>
      <c r="FR27" s="129"/>
      <c r="FS27" s="129"/>
      <c r="FT27" s="129"/>
      <c r="FU27" s="129"/>
      <c r="FV27" s="129"/>
      <c r="FW27" s="129"/>
      <c r="FX27" s="129"/>
      <c r="FY27" s="129"/>
      <c r="FZ27" s="129"/>
      <c r="GA27" s="129"/>
      <c r="GB27" s="129"/>
      <c r="GC27" s="129"/>
      <c r="GD27" s="129"/>
      <c r="GE27" s="129"/>
      <c r="GF27" s="129"/>
      <c r="GG27" s="129"/>
      <c r="GH27" s="129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</row>
    <row r="28" spans="1:418" ht="33" customHeight="1" x14ac:dyDescent="0.15">
      <c r="A28" s="239" t="s">
        <v>71</v>
      </c>
      <c r="B28" s="240"/>
      <c r="C28" s="240"/>
      <c r="D28" s="240"/>
      <c r="E28" s="240"/>
      <c r="F28" s="240"/>
      <c r="G28" s="240"/>
      <c r="H28" s="240"/>
      <c r="I28" s="240"/>
      <c r="J28" s="240"/>
      <c r="K28" s="240"/>
      <c r="L28" s="240"/>
      <c r="M28" s="240"/>
      <c r="N28" s="240"/>
      <c r="O28" s="240"/>
      <c r="P28" s="240"/>
      <c r="Q28" s="240"/>
      <c r="R28" s="240"/>
      <c r="S28" s="240"/>
      <c r="T28" s="240"/>
      <c r="U28" s="240"/>
      <c r="V28" s="240"/>
      <c r="W28" s="240"/>
      <c r="X28" s="240"/>
      <c r="Y28" s="240"/>
      <c r="Z28" s="240"/>
      <c r="AA28" s="240"/>
      <c r="AB28" s="240"/>
      <c r="AC28" s="240"/>
      <c r="AD28" s="240"/>
      <c r="AE28" s="240"/>
      <c r="AF28" s="240"/>
      <c r="AG28" s="240"/>
      <c r="AH28" s="240"/>
      <c r="AI28" s="240"/>
      <c r="AJ28" s="240"/>
      <c r="AK28" s="240"/>
      <c r="AL28" s="240"/>
      <c r="AM28" s="240"/>
      <c r="AN28" s="240"/>
      <c r="AO28" s="240"/>
      <c r="AP28" s="240"/>
      <c r="AQ28" s="240"/>
      <c r="AR28" s="240"/>
      <c r="AS28" s="240"/>
      <c r="AT28" s="240"/>
      <c r="AU28" s="240"/>
      <c r="AV28" s="240"/>
      <c r="AW28" s="240"/>
      <c r="AX28" s="240"/>
      <c r="AY28" s="240"/>
      <c r="AZ28" s="240"/>
      <c r="BA28" s="240"/>
      <c r="BB28" s="240"/>
      <c r="BC28" s="240"/>
      <c r="BD28" s="240"/>
      <c r="BE28" s="240"/>
      <c r="BF28" s="240"/>
      <c r="BG28" s="240"/>
      <c r="BH28" s="240"/>
      <c r="BI28" s="240"/>
      <c r="BJ28" s="240"/>
      <c r="BK28" s="240"/>
      <c r="BL28" s="240"/>
      <c r="BM28" s="240"/>
      <c r="BN28" s="240"/>
      <c r="BO28" s="240"/>
      <c r="BP28" s="240"/>
      <c r="BQ28" s="240"/>
      <c r="BR28" s="240"/>
      <c r="BS28" s="240"/>
      <c r="BT28" s="240"/>
      <c r="BU28" s="240"/>
      <c r="BV28" s="240"/>
      <c r="BW28" s="240"/>
      <c r="BX28" s="240"/>
      <c r="BY28" s="240"/>
      <c r="BZ28" s="240"/>
      <c r="CA28" s="240"/>
      <c r="CB28" s="240"/>
      <c r="CC28" s="240"/>
      <c r="CD28" s="240"/>
      <c r="CE28" s="240"/>
      <c r="CF28" s="240"/>
      <c r="CG28" s="240"/>
      <c r="CH28" s="240"/>
      <c r="CI28" s="240"/>
      <c r="CJ28" s="240"/>
      <c r="CK28" s="240"/>
      <c r="CL28" s="240"/>
      <c r="CM28" s="240"/>
      <c r="CN28" s="240"/>
      <c r="CO28" s="240"/>
      <c r="CP28" s="240"/>
      <c r="CQ28" s="240"/>
      <c r="CR28" s="240"/>
      <c r="CS28" s="240"/>
      <c r="CT28" s="240"/>
      <c r="CU28" s="240"/>
      <c r="CV28" s="240"/>
      <c r="CW28" s="240"/>
      <c r="CX28" s="240"/>
      <c r="CY28" s="240"/>
      <c r="CZ28" s="240"/>
      <c r="DA28" s="240"/>
      <c r="DB28" s="240"/>
      <c r="DC28" s="240"/>
      <c r="DD28" s="240"/>
      <c r="DE28" s="240"/>
      <c r="DF28" s="240"/>
      <c r="DG28" s="240"/>
      <c r="DH28" s="240"/>
      <c r="DI28" s="240"/>
      <c r="DJ28" s="240"/>
      <c r="DK28" s="240"/>
      <c r="DL28" s="240"/>
      <c r="DM28" s="240"/>
      <c r="DN28" s="240"/>
      <c r="DO28" s="240"/>
      <c r="DP28" s="240"/>
      <c r="DQ28" s="240"/>
      <c r="DR28" s="240"/>
      <c r="DS28" s="240"/>
      <c r="DT28" s="240"/>
      <c r="DU28" s="240"/>
      <c r="DV28" s="240"/>
      <c r="DW28" s="240"/>
      <c r="DX28" s="240"/>
      <c r="DY28" s="240"/>
      <c r="DZ28" s="240"/>
      <c r="EA28" s="240"/>
      <c r="EB28" s="240"/>
      <c r="EC28" s="240"/>
      <c r="ED28" s="240"/>
      <c r="EE28" s="240"/>
      <c r="EF28" s="240"/>
      <c r="EG28" s="240"/>
      <c r="EH28" s="240"/>
      <c r="EI28" s="240"/>
      <c r="EJ28" s="240"/>
      <c r="EK28" s="240"/>
      <c r="EL28" s="240"/>
      <c r="EM28" s="240"/>
      <c r="EN28" s="240"/>
      <c r="EO28" s="240"/>
      <c r="EP28" s="240"/>
      <c r="EQ28" s="240"/>
      <c r="ER28" s="240"/>
      <c r="ES28" s="240"/>
      <c r="ET28" s="240"/>
      <c r="EU28" s="240"/>
      <c r="EV28" s="240"/>
      <c r="EW28" s="240"/>
      <c r="EX28" s="240"/>
      <c r="EY28" s="240"/>
      <c r="EZ28" s="240"/>
      <c r="FA28" s="240"/>
      <c r="FB28" s="240"/>
      <c r="FC28" s="240"/>
      <c r="FD28" s="240"/>
      <c r="FE28" s="240"/>
      <c r="FF28" s="240"/>
      <c r="FG28" s="240"/>
      <c r="FH28" s="240"/>
      <c r="FI28" s="240"/>
      <c r="FJ28" s="240"/>
      <c r="FK28" s="240"/>
      <c r="FL28" s="240"/>
      <c r="FM28" s="240"/>
      <c r="FN28" s="240"/>
      <c r="FO28" s="240"/>
      <c r="FP28" s="240"/>
      <c r="FQ28" s="240"/>
      <c r="FR28" s="240"/>
      <c r="FS28" s="240"/>
      <c r="FT28" s="240"/>
      <c r="FU28" s="240"/>
      <c r="FV28" s="240"/>
      <c r="FW28" s="240"/>
      <c r="FX28" s="240"/>
      <c r="FY28" s="240"/>
      <c r="FZ28" s="240"/>
      <c r="GA28" s="240"/>
      <c r="GB28" s="240"/>
      <c r="GC28" s="240"/>
      <c r="GD28" s="240"/>
      <c r="GE28" s="240"/>
      <c r="GF28" s="240"/>
      <c r="GG28" s="240"/>
      <c r="GH28" s="241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</row>
    <row r="29" spans="1:418" s="120" customFormat="1" ht="33.75" customHeight="1" x14ac:dyDescent="0.15">
      <c r="A29" s="103" t="s">
        <v>72</v>
      </c>
      <c r="B29" s="103"/>
      <c r="C29" s="103"/>
      <c r="D29" s="127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1"/>
      <c r="BQ29" s="131"/>
      <c r="BR29" s="131"/>
      <c r="BS29" s="131"/>
      <c r="BT29" s="131"/>
      <c r="BU29" s="131"/>
      <c r="BV29" s="131"/>
      <c r="BW29" s="131"/>
      <c r="BX29" s="131"/>
      <c r="BY29" s="131"/>
      <c r="BZ29" s="131"/>
      <c r="CA29" s="131"/>
      <c r="CB29" s="131"/>
      <c r="CC29" s="131"/>
      <c r="CD29" s="131"/>
      <c r="CE29" s="131"/>
      <c r="CF29" s="131"/>
      <c r="CG29" s="131"/>
      <c r="CH29" s="131"/>
      <c r="CI29" s="131"/>
      <c r="CJ29" s="131"/>
      <c r="CK29" s="131"/>
      <c r="CL29" s="131"/>
      <c r="CM29" s="131"/>
      <c r="CN29" s="131"/>
      <c r="CO29" s="131"/>
      <c r="CP29" s="131"/>
      <c r="CQ29" s="131"/>
      <c r="CR29" s="131"/>
      <c r="CS29" s="131"/>
      <c r="CT29" s="131"/>
      <c r="CU29" s="131"/>
      <c r="CV29" s="131"/>
      <c r="CW29" s="131"/>
      <c r="CX29" s="131"/>
      <c r="CY29" s="131"/>
      <c r="CZ29" s="131"/>
      <c r="DA29" s="131"/>
      <c r="DB29" s="131"/>
      <c r="DC29" s="131"/>
      <c r="DD29" s="131"/>
      <c r="DE29" s="131"/>
      <c r="DF29" s="131"/>
      <c r="DG29" s="131"/>
      <c r="DH29" s="131"/>
      <c r="DI29" s="131"/>
      <c r="DJ29" s="131"/>
      <c r="DK29" s="131"/>
      <c r="DL29" s="131"/>
      <c r="DM29" s="131"/>
      <c r="DN29" s="131"/>
      <c r="DO29" s="131"/>
      <c r="DP29" s="131"/>
      <c r="DQ29" s="131"/>
      <c r="DR29" s="131"/>
      <c r="DS29" s="131"/>
      <c r="DT29" s="131"/>
      <c r="DU29" s="131"/>
      <c r="DV29" s="131"/>
      <c r="DW29" s="131"/>
      <c r="DX29" s="131"/>
      <c r="DY29" s="131"/>
      <c r="DZ29" s="131"/>
      <c r="EA29" s="131"/>
      <c r="EB29" s="131"/>
      <c r="EC29" s="131"/>
      <c r="ED29" s="131"/>
      <c r="EE29" s="131"/>
      <c r="EF29" s="131"/>
      <c r="EG29" s="131"/>
      <c r="EH29" s="131"/>
      <c r="EI29" s="131"/>
      <c r="EJ29" s="131"/>
      <c r="EK29" s="131"/>
      <c r="EL29" s="131"/>
      <c r="EM29" s="131"/>
      <c r="EN29" s="131"/>
      <c r="EO29" s="131"/>
      <c r="EP29" s="131"/>
      <c r="EQ29" s="131"/>
      <c r="ER29" s="131"/>
      <c r="ES29" s="131"/>
      <c r="ET29" s="131"/>
      <c r="EU29" s="131"/>
      <c r="EV29" s="131"/>
      <c r="EW29" s="131"/>
      <c r="EX29" s="131"/>
      <c r="EY29" s="131"/>
      <c r="EZ29" s="131"/>
      <c r="FA29" s="131"/>
      <c r="FB29" s="131"/>
      <c r="FC29" s="131"/>
      <c r="FD29" s="131"/>
      <c r="FE29" s="131"/>
      <c r="FF29" s="131"/>
      <c r="FG29" s="131"/>
      <c r="FH29" s="131"/>
      <c r="FI29" s="131"/>
      <c r="FJ29" s="131"/>
      <c r="FK29" s="131"/>
      <c r="FL29" s="131"/>
      <c r="FM29" s="131"/>
      <c r="FN29" s="131"/>
      <c r="FO29" s="131"/>
      <c r="FP29" s="131"/>
      <c r="FQ29" s="131"/>
      <c r="FR29" s="131"/>
      <c r="FS29" s="131"/>
      <c r="FT29" s="131"/>
      <c r="FU29" s="131"/>
      <c r="FV29" s="131"/>
      <c r="FW29" s="131"/>
      <c r="FX29" s="131"/>
      <c r="FY29" s="131"/>
      <c r="FZ29" s="131"/>
      <c r="GA29" s="131"/>
      <c r="GB29" s="131"/>
      <c r="GC29" s="131"/>
      <c r="GD29" s="131"/>
      <c r="GE29" s="131"/>
      <c r="GF29" s="131"/>
      <c r="GG29" s="131"/>
      <c r="GH29" s="131"/>
      <c r="GI29" s="134"/>
      <c r="GJ29" s="134"/>
      <c r="GK29" s="134"/>
      <c r="GL29" s="134"/>
      <c r="GM29" s="134"/>
      <c r="GN29" s="134"/>
      <c r="GO29" s="134"/>
      <c r="GP29" s="134"/>
      <c r="GQ29" s="134"/>
      <c r="GR29" s="134"/>
      <c r="GS29" s="134"/>
      <c r="GT29" s="134"/>
      <c r="GU29" s="134"/>
      <c r="GV29" s="134"/>
      <c r="GW29" s="134"/>
      <c r="GX29" s="134"/>
      <c r="GY29" s="134"/>
      <c r="GZ29" s="134"/>
      <c r="HA29" s="134"/>
      <c r="HB29" s="134"/>
      <c r="HC29" s="134"/>
      <c r="HD29" s="134"/>
      <c r="HE29" s="134"/>
      <c r="HF29" s="134"/>
      <c r="HG29" s="134"/>
      <c r="HH29" s="134"/>
      <c r="HI29" s="134"/>
      <c r="HJ29" s="134"/>
      <c r="HK29" s="134"/>
      <c r="HL29" s="134"/>
      <c r="HM29" s="134"/>
      <c r="HN29" s="134"/>
      <c r="HO29" s="134"/>
      <c r="HP29" s="134"/>
      <c r="HQ29" s="134"/>
      <c r="HR29" s="134"/>
      <c r="HS29" s="134"/>
      <c r="HT29" s="134"/>
      <c r="HU29" s="134"/>
      <c r="HV29" s="134"/>
      <c r="HW29" s="134"/>
      <c r="HX29" s="134"/>
      <c r="HY29" s="134"/>
      <c r="HZ29" s="134"/>
      <c r="IA29" s="134"/>
      <c r="IB29" s="134"/>
      <c r="IC29" s="134"/>
      <c r="ID29" s="134"/>
      <c r="IE29" s="134"/>
      <c r="IF29" s="134"/>
      <c r="IG29" s="134"/>
      <c r="IH29" s="134"/>
      <c r="II29" s="134"/>
      <c r="IJ29" s="134"/>
      <c r="IK29" s="134"/>
      <c r="IL29" s="134"/>
      <c r="IM29" s="134"/>
      <c r="IN29" s="134"/>
      <c r="IO29" s="134"/>
      <c r="IP29" s="134"/>
      <c r="IQ29" s="134"/>
      <c r="IR29" s="134"/>
      <c r="IS29" s="134"/>
      <c r="IT29" s="134"/>
      <c r="IU29" s="134"/>
      <c r="IV29" s="134"/>
      <c r="IW29" s="134"/>
      <c r="IX29" s="134"/>
      <c r="IY29" s="134"/>
      <c r="IZ29" s="134"/>
      <c r="JA29" s="134"/>
      <c r="JB29" s="134"/>
      <c r="JC29" s="134"/>
      <c r="JD29" s="134"/>
      <c r="JE29" s="134"/>
      <c r="JF29" s="134"/>
      <c r="JG29" s="134"/>
      <c r="JH29" s="134"/>
      <c r="JI29" s="134"/>
      <c r="JJ29" s="134"/>
      <c r="JK29" s="134"/>
      <c r="JL29" s="134"/>
      <c r="JM29" s="134"/>
      <c r="JN29" s="134"/>
      <c r="JO29" s="134"/>
      <c r="JP29" s="134"/>
      <c r="JQ29" s="134"/>
      <c r="JR29" s="134"/>
      <c r="JS29" s="134"/>
      <c r="JT29" s="134"/>
      <c r="JU29" s="134"/>
      <c r="JV29" s="134"/>
      <c r="JW29" s="134"/>
      <c r="JX29" s="134"/>
      <c r="JY29" s="134"/>
      <c r="JZ29" s="134"/>
      <c r="KA29" s="134"/>
      <c r="KB29" s="134"/>
      <c r="KC29" s="134"/>
      <c r="KD29" s="134"/>
      <c r="KE29" s="134"/>
      <c r="KF29" s="134"/>
      <c r="KG29" s="134"/>
      <c r="KH29" s="134"/>
      <c r="KI29" s="134"/>
      <c r="KJ29" s="134"/>
      <c r="KK29" s="134"/>
      <c r="KL29" s="134"/>
      <c r="KM29" s="134"/>
      <c r="KN29" s="134"/>
      <c r="KO29" s="134"/>
      <c r="KP29" s="134"/>
      <c r="KQ29" s="134"/>
      <c r="KR29" s="134"/>
      <c r="KS29" s="134"/>
      <c r="KT29" s="134"/>
      <c r="KU29" s="134"/>
      <c r="KV29" s="134"/>
      <c r="KW29" s="134"/>
      <c r="KX29" s="134"/>
      <c r="KY29" s="134"/>
      <c r="KZ29" s="134"/>
      <c r="LA29" s="134"/>
      <c r="LB29" s="134"/>
      <c r="LC29" s="134"/>
      <c r="LD29" s="134"/>
      <c r="LE29" s="134"/>
      <c r="LF29" s="134"/>
      <c r="LG29" s="134"/>
      <c r="LH29" s="134"/>
      <c r="LI29" s="134"/>
      <c r="LJ29" s="134"/>
      <c r="LK29" s="134"/>
      <c r="LL29" s="134"/>
      <c r="LM29" s="134"/>
      <c r="LN29" s="134"/>
      <c r="LO29" s="134"/>
      <c r="LP29" s="134"/>
      <c r="LQ29" s="134"/>
      <c r="LR29" s="134"/>
      <c r="LS29" s="134"/>
      <c r="LT29" s="134"/>
      <c r="LU29" s="134"/>
      <c r="LV29" s="134"/>
      <c r="LW29" s="134"/>
      <c r="LX29" s="134"/>
      <c r="LY29" s="134"/>
      <c r="LZ29" s="134"/>
      <c r="MA29" s="134"/>
      <c r="MB29" s="134"/>
      <c r="MC29" s="134"/>
      <c r="MD29" s="134"/>
      <c r="ME29" s="134"/>
      <c r="MF29" s="134"/>
      <c r="MG29" s="134"/>
      <c r="MH29" s="134"/>
      <c r="MI29" s="134"/>
      <c r="MJ29" s="134"/>
      <c r="MK29" s="134"/>
      <c r="ML29" s="134"/>
      <c r="MM29" s="134"/>
      <c r="MN29" s="134"/>
      <c r="MO29" s="134"/>
      <c r="MP29" s="134"/>
      <c r="MQ29" s="134"/>
      <c r="MR29" s="134"/>
      <c r="MS29" s="134"/>
      <c r="MT29" s="134"/>
      <c r="MU29" s="134"/>
      <c r="MV29" s="134"/>
      <c r="MW29" s="134"/>
      <c r="MX29" s="134"/>
      <c r="MY29" s="134"/>
      <c r="MZ29" s="134"/>
      <c r="NA29" s="134"/>
      <c r="NB29" s="134"/>
      <c r="NC29" s="134"/>
      <c r="ND29" s="134"/>
      <c r="NE29" s="134"/>
      <c r="NF29" s="134"/>
      <c r="NG29" s="134"/>
      <c r="NH29" s="134"/>
      <c r="NI29" s="134"/>
      <c r="NJ29" s="134"/>
      <c r="NK29" s="134"/>
      <c r="NL29" s="134"/>
      <c r="NM29" s="134"/>
      <c r="NN29" s="134"/>
      <c r="NO29" s="134"/>
      <c r="NP29" s="134"/>
      <c r="NQ29" s="134"/>
      <c r="NR29" s="134"/>
      <c r="NS29" s="134"/>
      <c r="NT29" s="134"/>
      <c r="NU29" s="134"/>
      <c r="NV29" s="134"/>
      <c r="NW29" s="134"/>
      <c r="NX29" s="134"/>
      <c r="NY29" s="134"/>
      <c r="NZ29" s="134"/>
      <c r="OA29" s="134"/>
      <c r="OB29" s="134"/>
      <c r="OC29" s="134"/>
      <c r="OD29" s="134"/>
      <c r="OE29" s="134"/>
      <c r="OF29" s="134"/>
      <c r="OG29" s="134"/>
      <c r="OH29" s="134"/>
      <c r="OI29" s="134"/>
      <c r="OJ29" s="134"/>
      <c r="OK29" s="134"/>
      <c r="OL29" s="134"/>
      <c r="OM29" s="134"/>
      <c r="ON29" s="134"/>
      <c r="OO29" s="134"/>
      <c r="OP29" s="134"/>
      <c r="OQ29" s="134"/>
      <c r="OR29" s="134"/>
      <c r="OS29" s="134"/>
      <c r="OT29" s="134"/>
      <c r="OU29" s="134"/>
      <c r="OV29" s="134"/>
      <c r="OW29" s="134"/>
      <c r="OX29" s="134"/>
      <c r="OY29" s="134"/>
      <c r="OZ29" s="134"/>
      <c r="PA29" s="134"/>
      <c r="PB29" s="134"/>
    </row>
    <row r="30" spans="1:418" ht="48" customHeight="1" x14ac:dyDescent="0.15">
      <c r="A30" s="90" t="s">
        <v>137</v>
      </c>
      <c r="B30" s="105">
        <v>45852</v>
      </c>
      <c r="C30" s="105">
        <v>45878</v>
      </c>
      <c r="D30" s="73">
        <f t="shared" ref="D30:D58" si="2">NETWORKDAYS(B30,C30)</f>
        <v>20</v>
      </c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29"/>
      <c r="AL30" s="129"/>
      <c r="AM30" s="129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29"/>
      <c r="BI30" s="129"/>
      <c r="BJ30" s="156"/>
      <c r="BK30" s="156"/>
      <c r="BL30" s="156"/>
      <c r="BM30" s="156"/>
      <c r="BN30" s="156"/>
      <c r="BO30" s="156"/>
      <c r="BP30" s="156"/>
      <c r="BQ30" s="156"/>
      <c r="BR30" s="156"/>
      <c r="BS30" s="156"/>
      <c r="BT30" s="156"/>
      <c r="BU30" s="156"/>
      <c r="BV30" s="156"/>
      <c r="BW30" s="156"/>
      <c r="BX30" s="156"/>
      <c r="BY30" s="156"/>
      <c r="BZ30" s="156"/>
      <c r="CA30" s="156"/>
      <c r="CB30" s="156"/>
      <c r="CC30" s="156"/>
      <c r="CD30" s="156"/>
      <c r="CE30" s="156"/>
      <c r="CF30" s="156"/>
      <c r="CG30" s="156"/>
      <c r="CH30" s="156"/>
      <c r="CI30" s="156"/>
      <c r="CJ30" s="156"/>
      <c r="CK30" s="156"/>
      <c r="CL30" s="156"/>
      <c r="CM30" s="156"/>
      <c r="CN30" s="156"/>
      <c r="CO30" s="156"/>
      <c r="CP30" s="156"/>
      <c r="CQ30" s="156"/>
      <c r="CR30" s="156"/>
      <c r="CS30" s="156"/>
      <c r="CT30" s="156"/>
      <c r="CU30" s="156"/>
      <c r="CV30" s="156"/>
      <c r="CW30" s="156"/>
      <c r="CX30" s="156"/>
      <c r="CY30" s="156"/>
      <c r="CZ30" s="156"/>
      <c r="DA30" s="156"/>
      <c r="DB30" s="156"/>
      <c r="DC30" s="156"/>
      <c r="DD30" s="156"/>
      <c r="DE30" s="156"/>
      <c r="DF30" s="156"/>
      <c r="DG30" s="156"/>
      <c r="DH30" s="156"/>
      <c r="DI30" s="156"/>
      <c r="DJ30" s="156"/>
      <c r="DK30" s="156"/>
      <c r="DL30" s="156"/>
      <c r="DM30" s="156"/>
      <c r="DN30" s="156"/>
      <c r="DO30" s="156"/>
      <c r="DP30" s="156"/>
      <c r="DQ30" s="156"/>
      <c r="DR30" s="156"/>
      <c r="DS30" s="156"/>
      <c r="DT30" s="156"/>
      <c r="DU30" s="156"/>
      <c r="DV30" s="156"/>
      <c r="DW30" s="156"/>
      <c r="DX30" s="156"/>
      <c r="DY30" s="156"/>
      <c r="DZ30" s="129"/>
      <c r="EA30" s="129"/>
      <c r="EB30" s="129"/>
      <c r="EC30" s="129"/>
      <c r="ED30" s="129"/>
      <c r="EE30" s="129"/>
      <c r="EF30" s="129"/>
      <c r="EG30" s="129"/>
      <c r="EH30" s="129"/>
      <c r="EI30" s="129"/>
      <c r="EJ30" s="129"/>
      <c r="EK30" s="129"/>
      <c r="EL30" s="129"/>
      <c r="EM30" s="129"/>
      <c r="EN30" s="129"/>
      <c r="EO30" s="129"/>
      <c r="EP30" s="129"/>
      <c r="EQ30" s="129"/>
      <c r="ER30" s="129"/>
      <c r="ES30" s="129"/>
      <c r="ET30" s="129"/>
      <c r="EU30" s="129"/>
      <c r="EV30" s="129"/>
      <c r="EW30" s="129"/>
      <c r="EX30" s="129"/>
      <c r="EY30" s="129"/>
      <c r="EZ30" s="129"/>
      <c r="FA30" s="129"/>
      <c r="FB30" s="129"/>
      <c r="FC30" s="129"/>
      <c r="FD30" s="129"/>
      <c r="FE30" s="129"/>
      <c r="FF30" s="129"/>
      <c r="FG30" s="129"/>
      <c r="FH30" s="129"/>
      <c r="FI30" s="129"/>
      <c r="FJ30" s="129"/>
      <c r="FK30" s="129"/>
      <c r="FL30" s="129"/>
      <c r="FM30" s="129"/>
      <c r="FN30" s="129"/>
      <c r="FO30" s="129"/>
      <c r="FP30" s="129"/>
      <c r="FQ30" s="129"/>
      <c r="FR30" s="129"/>
      <c r="FS30" s="129"/>
      <c r="FT30" s="129"/>
      <c r="FU30" s="129"/>
      <c r="FV30" s="129"/>
      <c r="FW30" s="129"/>
      <c r="FX30" s="129"/>
      <c r="FY30" s="129"/>
      <c r="FZ30" s="129"/>
      <c r="GA30" s="129"/>
      <c r="GB30" s="129"/>
      <c r="GC30" s="129"/>
      <c r="GD30" s="129"/>
      <c r="GE30" s="129"/>
      <c r="GF30" s="129"/>
      <c r="GG30" s="129"/>
      <c r="GH30" s="129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</row>
    <row r="31" spans="1:418" s="153" customFormat="1" ht="48" customHeight="1" x14ac:dyDescent="0.15">
      <c r="A31" s="90" t="s">
        <v>138</v>
      </c>
      <c r="B31" s="105">
        <v>45852</v>
      </c>
      <c r="C31" s="105">
        <v>45872</v>
      </c>
      <c r="D31" s="73">
        <f t="shared" si="2"/>
        <v>15</v>
      </c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29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29"/>
      <c r="BD31" s="129"/>
      <c r="BE31" s="129"/>
      <c r="BF31" s="129"/>
      <c r="BG31" s="129"/>
      <c r="BH31" s="129"/>
      <c r="BI31" s="129"/>
      <c r="BJ31" s="156"/>
      <c r="BK31" s="156"/>
      <c r="BL31" s="156"/>
      <c r="BM31" s="156"/>
      <c r="BN31" s="156"/>
      <c r="BO31" s="156"/>
      <c r="BP31" s="156"/>
      <c r="BQ31" s="156"/>
      <c r="BR31" s="156"/>
      <c r="BS31" s="156"/>
      <c r="BT31" s="156"/>
      <c r="BU31" s="156"/>
      <c r="BV31" s="156"/>
      <c r="BW31" s="156"/>
      <c r="BX31" s="156"/>
      <c r="BY31" s="156"/>
      <c r="BZ31" s="156"/>
      <c r="CA31" s="156"/>
      <c r="CB31" s="156"/>
      <c r="CC31" s="156"/>
      <c r="CD31" s="156"/>
      <c r="CE31" s="156"/>
      <c r="CF31" s="156"/>
      <c r="CG31" s="156"/>
      <c r="CH31" s="156"/>
      <c r="CI31" s="156"/>
      <c r="CJ31" s="156"/>
      <c r="CK31" s="156"/>
      <c r="CL31" s="156"/>
      <c r="CM31" s="156"/>
      <c r="CN31" s="156"/>
      <c r="CO31" s="156"/>
      <c r="CP31" s="156"/>
      <c r="CQ31" s="156"/>
      <c r="CR31" s="156"/>
      <c r="CS31" s="156"/>
      <c r="CT31" s="156"/>
      <c r="CU31" s="156"/>
      <c r="CV31" s="156"/>
      <c r="CW31" s="156"/>
      <c r="CX31" s="156"/>
      <c r="CY31" s="156"/>
      <c r="CZ31" s="156"/>
      <c r="DA31" s="156"/>
      <c r="DB31" s="156"/>
      <c r="DC31" s="156"/>
      <c r="DD31" s="156"/>
      <c r="DE31" s="156"/>
      <c r="DF31" s="156"/>
      <c r="DG31" s="156"/>
      <c r="DH31" s="156"/>
      <c r="DI31" s="156"/>
      <c r="DJ31" s="156"/>
      <c r="DK31" s="156"/>
      <c r="DL31" s="156"/>
      <c r="DM31" s="156"/>
      <c r="DN31" s="156"/>
      <c r="DO31" s="156"/>
      <c r="DP31" s="156"/>
      <c r="DQ31" s="156"/>
      <c r="DR31" s="156"/>
      <c r="DS31" s="156"/>
      <c r="DT31" s="156"/>
      <c r="DU31" s="156"/>
      <c r="DV31" s="156"/>
      <c r="DW31" s="156"/>
      <c r="DX31" s="156"/>
      <c r="DY31" s="156"/>
      <c r="DZ31" s="129"/>
      <c r="EA31" s="129"/>
      <c r="EB31" s="129"/>
      <c r="EC31" s="129"/>
      <c r="ED31" s="129"/>
      <c r="EE31" s="129"/>
      <c r="EF31" s="129"/>
      <c r="EG31" s="129"/>
      <c r="EH31" s="129"/>
      <c r="EI31" s="129"/>
      <c r="EJ31" s="129"/>
      <c r="EK31" s="129"/>
      <c r="EL31" s="129"/>
      <c r="EM31" s="129"/>
      <c r="EN31" s="129"/>
      <c r="EO31" s="129"/>
      <c r="EP31" s="129"/>
      <c r="EQ31" s="129"/>
      <c r="ER31" s="129"/>
      <c r="ES31" s="129"/>
      <c r="ET31" s="129"/>
      <c r="EU31" s="129"/>
      <c r="EV31" s="129"/>
      <c r="EW31" s="129"/>
      <c r="EX31" s="129"/>
      <c r="EY31" s="129"/>
      <c r="EZ31" s="129"/>
      <c r="FA31" s="129"/>
      <c r="FB31" s="129"/>
      <c r="FC31" s="129"/>
      <c r="FD31" s="129"/>
      <c r="FE31" s="129"/>
      <c r="FF31" s="129"/>
      <c r="FG31" s="129"/>
      <c r="FH31" s="129"/>
      <c r="FI31" s="129"/>
      <c r="FJ31" s="129"/>
      <c r="FK31" s="129"/>
      <c r="FL31" s="129"/>
      <c r="FM31" s="129"/>
      <c r="FN31" s="129"/>
      <c r="FO31" s="129"/>
      <c r="FP31" s="129"/>
      <c r="FQ31" s="129"/>
      <c r="FR31" s="129"/>
      <c r="FS31" s="129"/>
      <c r="FT31" s="129"/>
      <c r="FU31" s="129"/>
      <c r="FV31" s="129"/>
      <c r="FW31" s="129"/>
      <c r="FX31" s="129"/>
      <c r="FY31" s="129"/>
      <c r="FZ31" s="129"/>
      <c r="GA31" s="129"/>
      <c r="GB31" s="129"/>
      <c r="GC31" s="129"/>
      <c r="GD31" s="129"/>
      <c r="GE31" s="129"/>
      <c r="GF31" s="129"/>
      <c r="GG31" s="129"/>
      <c r="GH31" s="129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</row>
    <row r="32" spans="1:418" s="153" customFormat="1" ht="48" customHeight="1" x14ac:dyDescent="0.15">
      <c r="A32" s="90" t="s">
        <v>139</v>
      </c>
      <c r="B32" s="105">
        <v>45852</v>
      </c>
      <c r="C32" s="105">
        <v>45872</v>
      </c>
      <c r="D32" s="73">
        <f t="shared" si="2"/>
        <v>15</v>
      </c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29"/>
      <c r="BD32" s="129"/>
      <c r="BE32" s="129"/>
      <c r="BF32" s="129"/>
      <c r="BG32" s="129"/>
      <c r="BH32" s="129"/>
      <c r="BI32" s="129"/>
      <c r="BJ32" s="156"/>
      <c r="BK32" s="156"/>
      <c r="BL32" s="156"/>
      <c r="BM32" s="156"/>
      <c r="BN32" s="156"/>
      <c r="BO32" s="156"/>
      <c r="BP32" s="156"/>
      <c r="BQ32" s="156"/>
      <c r="BR32" s="156"/>
      <c r="BS32" s="156"/>
      <c r="BT32" s="156"/>
      <c r="BU32" s="156"/>
      <c r="BV32" s="156"/>
      <c r="BW32" s="156"/>
      <c r="BX32" s="156"/>
      <c r="BY32" s="156"/>
      <c r="BZ32" s="156"/>
      <c r="CA32" s="156"/>
      <c r="CB32" s="156"/>
      <c r="CC32" s="156"/>
      <c r="CD32" s="156"/>
      <c r="CE32" s="156"/>
      <c r="CF32" s="156"/>
      <c r="CG32" s="156"/>
      <c r="CH32" s="156"/>
      <c r="CI32" s="156"/>
      <c r="CJ32" s="156"/>
      <c r="CK32" s="156"/>
      <c r="CL32" s="156"/>
      <c r="CM32" s="156"/>
      <c r="CN32" s="156"/>
      <c r="CO32" s="156"/>
      <c r="CP32" s="156"/>
      <c r="CQ32" s="156"/>
      <c r="CR32" s="156"/>
      <c r="CS32" s="156"/>
      <c r="CT32" s="156"/>
      <c r="CU32" s="156"/>
      <c r="CV32" s="156"/>
      <c r="CW32" s="156"/>
      <c r="CX32" s="156"/>
      <c r="CY32" s="156"/>
      <c r="CZ32" s="156"/>
      <c r="DA32" s="156"/>
      <c r="DB32" s="156"/>
      <c r="DC32" s="156"/>
      <c r="DD32" s="156"/>
      <c r="DE32" s="156"/>
      <c r="DF32" s="156"/>
      <c r="DG32" s="156"/>
      <c r="DH32" s="156"/>
      <c r="DI32" s="156"/>
      <c r="DJ32" s="156"/>
      <c r="DK32" s="156"/>
      <c r="DL32" s="156"/>
      <c r="DM32" s="156"/>
      <c r="DN32" s="156"/>
      <c r="DO32" s="156"/>
      <c r="DP32" s="156"/>
      <c r="DQ32" s="156"/>
      <c r="DR32" s="156"/>
      <c r="DS32" s="156"/>
      <c r="DT32" s="156"/>
      <c r="DU32" s="156"/>
      <c r="DV32" s="156"/>
      <c r="DW32" s="156"/>
      <c r="DX32" s="156"/>
      <c r="DY32" s="156"/>
      <c r="DZ32" s="129"/>
      <c r="EA32" s="129"/>
      <c r="EB32" s="129"/>
      <c r="EC32" s="129"/>
      <c r="ED32" s="129"/>
      <c r="EE32" s="129"/>
      <c r="EF32" s="129"/>
      <c r="EG32" s="129"/>
      <c r="EH32" s="129"/>
      <c r="EI32" s="129"/>
      <c r="EJ32" s="129"/>
      <c r="EK32" s="129"/>
      <c r="EL32" s="129"/>
      <c r="EM32" s="129"/>
      <c r="EN32" s="129"/>
      <c r="EO32" s="129"/>
      <c r="EP32" s="129"/>
      <c r="EQ32" s="129"/>
      <c r="ER32" s="129"/>
      <c r="ES32" s="129"/>
      <c r="ET32" s="129"/>
      <c r="EU32" s="129"/>
      <c r="EV32" s="129"/>
      <c r="EW32" s="129"/>
      <c r="EX32" s="129"/>
      <c r="EY32" s="129"/>
      <c r="EZ32" s="129"/>
      <c r="FA32" s="129"/>
      <c r="FB32" s="129"/>
      <c r="FC32" s="129"/>
      <c r="FD32" s="129"/>
      <c r="FE32" s="129"/>
      <c r="FF32" s="129"/>
      <c r="FG32" s="129"/>
      <c r="FH32" s="129"/>
      <c r="FI32" s="129"/>
      <c r="FJ32" s="129"/>
      <c r="FK32" s="129"/>
      <c r="FL32" s="129"/>
      <c r="FM32" s="129"/>
      <c r="FN32" s="129"/>
      <c r="FO32" s="129"/>
      <c r="FP32" s="129"/>
      <c r="FQ32" s="129"/>
      <c r="FR32" s="129"/>
      <c r="FS32" s="129"/>
      <c r="FT32" s="129"/>
      <c r="FU32" s="129"/>
      <c r="FV32" s="129"/>
      <c r="FW32" s="129"/>
      <c r="FX32" s="129"/>
      <c r="FY32" s="129"/>
      <c r="FZ32" s="129"/>
      <c r="GA32" s="129"/>
      <c r="GB32" s="129"/>
      <c r="GC32" s="129"/>
      <c r="GD32" s="129"/>
      <c r="GE32" s="129"/>
      <c r="GF32" s="129"/>
      <c r="GG32" s="129"/>
      <c r="GH32" s="129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</row>
    <row r="33" spans="1:418" s="153" customFormat="1" ht="48" customHeight="1" x14ac:dyDescent="0.15">
      <c r="A33" s="90" t="s">
        <v>140</v>
      </c>
      <c r="B33" s="105">
        <v>45852</v>
      </c>
      <c r="C33" s="105">
        <v>45872</v>
      </c>
      <c r="D33" s="73">
        <f t="shared" si="2"/>
        <v>15</v>
      </c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29"/>
      <c r="BD33" s="129"/>
      <c r="BE33" s="129"/>
      <c r="BF33" s="129"/>
      <c r="BG33" s="129"/>
      <c r="BH33" s="129"/>
      <c r="BI33" s="129"/>
      <c r="BJ33" s="156"/>
      <c r="BK33" s="156"/>
      <c r="BL33" s="156"/>
      <c r="BM33" s="156"/>
      <c r="BN33" s="156"/>
      <c r="BO33" s="156"/>
      <c r="BP33" s="156"/>
      <c r="BQ33" s="156"/>
      <c r="BR33" s="156"/>
      <c r="BS33" s="156"/>
      <c r="BT33" s="156"/>
      <c r="BU33" s="156"/>
      <c r="BV33" s="156"/>
      <c r="BW33" s="156"/>
      <c r="BX33" s="156"/>
      <c r="BY33" s="156"/>
      <c r="BZ33" s="156"/>
      <c r="CA33" s="156"/>
      <c r="CB33" s="156"/>
      <c r="CC33" s="156"/>
      <c r="CD33" s="156"/>
      <c r="CE33" s="156"/>
      <c r="CF33" s="156"/>
      <c r="CG33" s="156"/>
      <c r="CH33" s="156"/>
      <c r="CI33" s="156"/>
      <c r="CJ33" s="156"/>
      <c r="CK33" s="156"/>
      <c r="CL33" s="156"/>
      <c r="CM33" s="156"/>
      <c r="CN33" s="156"/>
      <c r="CO33" s="156"/>
      <c r="CP33" s="156"/>
      <c r="CQ33" s="156"/>
      <c r="CR33" s="156"/>
      <c r="CS33" s="156"/>
      <c r="CT33" s="156"/>
      <c r="CU33" s="156"/>
      <c r="CV33" s="156"/>
      <c r="CW33" s="156"/>
      <c r="CX33" s="156"/>
      <c r="CY33" s="156"/>
      <c r="CZ33" s="156"/>
      <c r="DA33" s="156"/>
      <c r="DB33" s="156"/>
      <c r="DC33" s="156"/>
      <c r="DD33" s="156"/>
      <c r="DE33" s="156"/>
      <c r="DF33" s="156"/>
      <c r="DG33" s="156"/>
      <c r="DH33" s="156"/>
      <c r="DI33" s="156"/>
      <c r="DJ33" s="156"/>
      <c r="DK33" s="156"/>
      <c r="DL33" s="156"/>
      <c r="DM33" s="156"/>
      <c r="DN33" s="156"/>
      <c r="DO33" s="156"/>
      <c r="DP33" s="156"/>
      <c r="DQ33" s="156"/>
      <c r="DR33" s="156"/>
      <c r="DS33" s="156"/>
      <c r="DT33" s="156"/>
      <c r="DU33" s="156"/>
      <c r="DV33" s="156"/>
      <c r="DW33" s="156"/>
      <c r="DX33" s="156"/>
      <c r="DY33" s="156"/>
      <c r="DZ33" s="129"/>
      <c r="EA33" s="129"/>
      <c r="EB33" s="129"/>
      <c r="EC33" s="129"/>
      <c r="ED33" s="129"/>
      <c r="EE33" s="129"/>
      <c r="EF33" s="129"/>
      <c r="EG33" s="129"/>
      <c r="EH33" s="129"/>
      <c r="EI33" s="129"/>
      <c r="EJ33" s="129"/>
      <c r="EK33" s="129"/>
      <c r="EL33" s="129"/>
      <c r="EM33" s="129"/>
      <c r="EN33" s="129"/>
      <c r="EO33" s="129"/>
      <c r="EP33" s="129"/>
      <c r="EQ33" s="129"/>
      <c r="ER33" s="129"/>
      <c r="ES33" s="129"/>
      <c r="ET33" s="129"/>
      <c r="EU33" s="129"/>
      <c r="EV33" s="129"/>
      <c r="EW33" s="129"/>
      <c r="EX33" s="129"/>
      <c r="EY33" s="129"/>
      <c r="EZ33" s="129"/>
      <c r="FA33" s="129"/>
      <c r="FB33" s="129"/>
      <c r="FC33" s="129"/>
      <c r="FD33" s="129"/>
      <c r="FE33" s="129"/>
      <c r="FF33" s="129"/>
      <c r="FG33" s="129"/>
      <c r="FH33" s="129"/>
      <c r="FI33" s="129"/>
      <c r="FJ33" s="129"/>
      <c r="FK33" s="129"/>
      <c r="FL33" s="129"/>
      <c r="FM33" s="129"/>
      <c r="FN33" s="129"/>
      <c r="FO33" s="129"/>
      <c r="FP33" s="129"/>
      <c r="FQ33" s="129"/>
      <c r="FR33" s="129"/>
      <c r="FS33" s="129"/>
      <c r="FT33" s="129"/>
      <c r="FU33" s="129"/>
      <c r="FV33" s="129"/>
      <c r="FW33" s="129"/>
      <c r="FX33" s="129"/>
      <c r="FY33" s="129"/>
      <c r="FZ33" s="129"/>
      <c r="GA33" s="129"/>
      <c r="GB33" s="129"/>
      <c r="GC33" s="129"/>
      <c r="GD33" s="129"/>
      <c r="GE33" s="129"/>
      <c r="GF33" s="129"/>
      <c r="GG33" s="129"/>
      <c r="GH33" s="129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</row>
    <row r="34" spans="1:418" s="153" customFormat="1" ht="48" customHeight="1" x14ac:dyDescent="0.15">
      <c r="A34" s="90" t="s">
        <v>141</v>
      </c>
      <c r="B34" s="105">
        <v>45852</v>
      </c>
      <c r="C34" s="105">
        <v>45878</v>
      </c>
      <c r="D34" s="73">
        <f t="shared" si="2"/>
        <v>20</v>
      </c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29"/>
      <c r="BI34" s="129"/>
      <c r="BJ34" s="156"/>
      <c r="BK34" s="156"/>
      <c r="BL34" s="156"/>
      <c r="BM34" s="156"/>
      <c r="BN34" s="156"/>
      <c r="BO34" s="156"/>
      <c r="BP34" s="156"/>
      <c r="BQ34" s="156"/>
      <c r="BR34" s="156"/>
      <c r="BS34" s="156"/>
      <c r="BT34" s="156"/>
      <c r="BU34" s="156"/>
      <c r="BV34" s="156"/>
      <c r="BW34" s="156"/>
      <c r="BX34" s="156"/>
      <c r="BY34" s="156"/>
      <c r="BZ34" s="156"/>
      <c r="CA34" s="156"/>
      <c r="CB34" s="156"/>
      <c r="CC34" s="156"/>
      <c r="CD34" s="156"/>
      <c r="CE34" s="156"/>
      <c r="CF34" s="156"/>
      <c r="CG34" s="156"/>
      <c r="CH34" s="156"/>
      <c r="CI34" s="156"/>
      <c r="CJ34" s="156"/>
      <c r="CK34" s="156"/>
      <c r="CL34" s="156"/>
      <c r="CM34" s="156"/>
      <c r="CN34" s="156"/>
      <c r="CO34" s="156"/>
      <c r="CP34" s="156"/>
      <c r="CQ34" s="156"/>
      <c r="CR34" s="156"/>
      <c r="CS34" s="156"/>
      <c r="CT34" s="156"/>
      <c r="CU34" s="156"/>
      <c r="CV34" s="156"/>
      <c r="CW34" s="156"/>
      <c r="CX34" s="156"/>
      <c r="CY34" s="156"/>
      <c r="CZ34" s="156"/>
      <c r="DA34" s="156"/>
      <c r="DB34" s="156"/>
      <c r="DC34" s="156"/>
      <c r="DD34" s="156"/>
      <c r="DE34" s="156"/>
      <c r="DF34" s="156"/>
      <c r="DG34" s="156"/>
      <c r="DH34" s="156"/>
      <c r="DI34" s="156"/>
      <c r="DJ34" s="156"/>
      <c r="DK34" s="156"/>
      <c r="DL34" s="156"/>
      <c r="DM34" s="156"/>
      <c r="DN34" s="156"/>
      <c r="DO34" s="156"/>
      <c r="DP34" s="156"/>
      <c r="DQ34" s="156"/>
      <c r="DR34" s="156"/>
      <c r="DS34" s="156"/>
      <c r="DT34" s="156"/>
      <c r="DU34" s="156"/>
      <c r="DV34" s="156"/>
      <c r="DW34" s="156"/>
      <c r="DX34" s="156"/>
      <c r="DY34" s="156"/>
      <c r="DZ34" s="129"/>
      <c r="EA34" s="129"/>
      <c r="EB34" s="129"/>
      <c r="EC34" s="129"/>
      <c r="ED34" s="129"/>
      <c r="EE34" s="129"/>
      <c r="EF34" s="129"/>
      <c r="EG34" s="129"/>
      <c r="EH34" s="129"/>
      <c r="EI34" s="129"/>
      <c r="EJ34" s="129"/>
      <c r="EK34" s="129"/>
      <c r="EL34" s="129"/>
      <c r="EM34" s="129"/>
      <c r="EN34" s="129"/>
      <c r="EO34" s="129"/>
      <c r="EP34" s="129"/>
      <c r="EQ34" s="129"/>
      <c r="ER34" s="129"/>
      <c r="ES34" s="129"/>
      <c r="ET34" s="129"/>
      <c r="EU34" s="129"/>
      <c r="EV34" s="129"/>
      <c r="EW34" s="129"/>
      <c r="EX34" s="129"/>
      <c r="EY34" s="129"/>
      <c r="EZ34" s="129"/>
      <c r="FA34" s="129"/>
      <c r="FB34" s="129"/>
      <c r="FC34" s="129"/>
      <c r="FD34" s="129"/>
      <c r="FE34" s="129"/>
      <c r="FF34" s="129"/>
      <c r="FG34" s="129"/>
      <c r="FH34" s="129"/>
      <c r="FI34" s="129"/>
      <c r="FJ34" s="129"/>
      <c r="FK34" s="129"/>
      <c r="FL34" s="129"/>
      <c r="FM34" s="129"/>
      <c r="FN34" s="129"/>
      <c r="FO34" s="129"/>
      <c r="FP34" s="129"/>
      <c r="FQ34" s="129"/>
      <c r="FR34" s="129"/>
      <c r="FS34" s="129"/>
      <c r="FT34" s="129"/>
      <c r="FU34" s="129"/>
      <c r="FV34" s="129"/>
      <c r="FW34" s="129"/>
      <c r="FX34" s="129"/>
      <c r="FY34" s="129"/>
      <c r="FZ34" s="129"/>
      <c r="GA34" s="129"/>
      <c r="GB34" s="129"/>
      <c r="GC34" s="129"/>
      <c r="GD34" s="129"/>
      <c r="GE34" s="129"/>
      <c r="GF34" s="129"/>
      <c r="GG34" s="129"/>
      <c r="GH34" s="129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</row>
    <row r="35" spans="1:418" s="153" customFormat="1" ht="48" customHeight="1" x14ac:dyDescent="0.15">
      <c r="A35" s="90" t="s">
        <v>142</v>
      </c>
      <c r="B35" s="105">
        <v>45852</v>
      </c>
      <c r="C35" s="105">
        <v>45878</v>
      </c>
      <c r="D35" s="73">
        <f t="shared" si="2"/>
        <v>20</v>
      </c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29"/>
      <c r="BI35" s="129"/>
      <c r="BJ35" s="156"/>
      <c r="BK35" s="156"/>
      <c r="BL35" s="156"/>
      <c r="BM35" s="156"/>
      <c r="BN35" s="156"/>
      <c r="BO35" s="156"/>
      <c r="BP35" s="156"/>
      <c r="BQ35" s="156"/>
      <c r="BR35" s="156"/>
      <c r="BS35" s="156"/>
      <c r="BT35" s="156"/>
      <c r="BU35" s="156"/>
      <c r="BV35" s="156"/>
      <c r="BW35" s="156"/>
      <c r="BX35" s="156"/>
      <c r="BY35" s="156"/>
      <c r="BZ35" s="156"/>
      <c r="CA35" s="156"/>
      <c r="CB35" s="156"/>
      <c r="CC35" s="156"/>
      <c r="CD35" s="156"/>
      <c r="CE35" s="156"/>
      <c r="CF35" s="156"/>
      <c r="CG35" s="156"/>
      <c r="CH35" s="156"/>
      <c r="CI35" s="156"/>
      <c r="CJ35" s="156"/>
      <c r="CK35" s="156"/>
      <c r="CL35" s="156"/>
      <c r="CM35" s="156"/>
      <c r="CN35" s="156"/>
      <c r="CO35" s="156"/>
      <c r="CP35" s="156"/>
      <c r="CQ35" s="156"/>
      <c r="CR35" s="156"/>
      <c r="CS35" s="156"/>
      <c r="CT35" s="156"/>
      <c r="CU35" s="156"/>
      <c r="CV35" s="156"/>
      <c r="CW35" s="156"/>
      <c r="CX35" s="156"/>
      <c r="CY35" s="156"/>
      <c r="CZ35" s="156"/>
      <c r="DA35" s="156"/>
      <c r="DB35" s="156"/>
      <c r="DC35" s="156"/>
      <c r="DD35" s="156"/>
      <c r="DE35" s="156"/>
      <c r="DF35" s="156"/>
      <c r="DG35" s="156"/>
      <c r="DH35" s="156"/>
      <c r="DI35" s="156"/>
      <c r="DJ35" s="156"/>
      <c r="DK35" s="156"/>
      <c r="DL35" s="156"/>
      <c r="DM35" s="156"/>
      <c r="DN35" s="156"/>
      <c r="DO35" s="156"/>
      <c r="DP35" s="156"/>
      <c r="DQ35" s="156"/>
      <c r="DR35" s="156"/>
      <c r="DS35" s="156"/>
      <c r="DT35" s="156"/>
      <c r="DU35" s="156"/>
      <c r="DV35" s="156"/>
      <c r="DW35" s="156"/>
      <c r="DX35" s="156"/>
      <c r="DY35" s="156"/>
      <c r="DZ35" s="129"/>
      <c r="EA35" s="129"/>
      <c r="EB35" s="129"/>
      <c r="EC35" s="129"/>
      <c r="ED35" s="129"/>
      <c r="EE35" s="129"/>
      <c r="EF35" s="129"/>
      <c r="EG35" s="129"/>
      <c r="EH35" s="129"/>
      <c r="EI35" s="129"/>
      <c r="EJ35" s="129"/>
      <c r="EK35" s="129"/>
      <c r="EL35" s="129"/>
      <c r="EM35" s="129"/>
      <c r="EN35" s="129"/>
      <c r="EO35" s="129"/>
      <c r="EP35" s="129"/>
      <c r="EQ35" s="129"/>
      <c r="ER35" s="129"/>
      <c r="ES35" s="129"/>
      <c r="ET35" s="129"/>
      <c r="EU35" s="129"/>
      <c r="EV35" s="129"/>
      <c r="EW35" s="129"/>
      <c r="EX35" s="129"/>
      <c r="EY35" s="129"/>
      <c r="EZ35" s="129"/>
      <c r="FA35" s="129"/>
      <c r="FB35" s="129"/>
      <c r="FC35" s="129"/>
      <c r="FD35" s="129"/>
      <c r="FE35" s="129"/>
      <c r="FF35" s="129"/>
      <c r="FG35" s="129"/>
      <c r="FH35" s="129"/>
      <c r="FI35" s="129"/>
      <c r="FJ35" s="129"/>
      <c r="FK35" s="129"/>
      <c r="FL35" s="129"/>
      <c r="FM35" s="129"/>
      <c r="FN35" s="129"/>
      <c r="FO35" s="129"/>
      <c r="FP35" s="129"/>
      <c r="FQ35" s="129"/>
      <c r="FR35" s="129"/>
      <c r="FS35" s="129"/>
      <c r="FT35" s="129"/>
      <c r="FU35" s="129"/>
      <c r="FV35" s="129"/>
      <c r="FW35" s="129"/>
      <c r="FX35" s="129"/>
      <c r="FY35" s="129"/>
      <c r="FZ35" s="129"/>
      <c r="GA35" s="129"/>
      <c r="GB35" s="129"/>
      <c r="GC35" s="129"/>
      <c r="GD35" s="129"/>
      <c r="GE35" s="129"/>
      <c r="GF35" s="129"/>
      <c r="GG35" s="129"/>
      <c r="GH35" s="129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</row>
    <row r="36" spans="1:418" s="153" customFormat="1" ht="48" customHeight="1" x14ac:dyDescent="0.15">
      <c r="A36" s="90" t="s">
        <v>143</v>
      </c>
      <c r="B36" s="105">
        <v>45852</v>
      </c>
      <c r="C36" s="105">
        <v>45878</v>
      </c>
      <c r="D36" s="73">
        <f t="shared" si="2"/>
        <v>20</v>
      </c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29"/>
      <c r="BI36" s="129"/>
      <c r="BJ36" s="156"/>
      <c r="BK36" s="156"/>
      <c r="BL36" s="156"/>
      <c r="BM36" s="156"/>
      <c r="BN36" s="156"/>
      <c r="BO36" s="156"/>
      <c r="BP36" s="156"/>
      <c r="BQ36" s="156"/>
      <c r="BR36" s="156"/>
      <c r="BS36" s="156"/>
      <c r="BT36" s="156"/>
      <c r="BU36" s="156"/>
      <c r="BV36" s="156"/>
      <c r="BW36" s="156"/>
      <c r="BX36" s="156"/>
      <c r="BY36" s="156"/>
      <c r="BZ36" s="156"/>
      <c r="CA36" s="156"/>
      <c r="CB36" s="156"/>
      <c r="CC36" s="156"/>
      <c r="CD36" s="156"/>
      <c r="CE36" s="156"/>
      <c r="CF36" s="156"/>
      <c r="CG36" s="156"/>
      <c r="CH36" s="156"/>
      <c r="CI36" s="156"/>
      <c r="CJ36" s="156"/>
      <c r="CK36" s="156"/>
      <c r="CL36" s="156"/>
      <c r="CM36" s="156"/>
      <c r="CN36" s="156"/>
      <c r="CO36" s="156"/>
      <c r="CP36" s="156"/>
      <c r="CQ36" s="156"/>
      <c r="CR36" s="156"/>
      <c r="CS36" s="156"/>
      <c r="CT36" s="156"/>
      <c r="CU36" s="156"/>
      <c r="CV36" s="156"/>
      <c r="CW36" s="156"/>
      <c r="CX36" s="156"/>
      <c r="CY36" s="156"/>
      <c r="CZ36" s="156"/>
      <c r="DA36" s="156"/>
      <c r="DB36" s="156"/>
      <c r="DC36" s="156"/>
      <c r="DD36" s="156"/>
      <c r="DE36" s="156"/>
      <c r="DF36" s="156"/>
      <c r="DG36" s="156"/>
      <c r="DH36" s="156"/>
      <c r="DI36" s="156"/>
      <c r="DJ36" s="156"/>
      <c r="DK36" s="156"/>
      <c r="DL36" s="156"/>
      <c r="DM36" s="156"/>
      <c r="DN36" s="156"/>
      <c r="DO36" s="156"/>
      <c r="DP36" s="156"/>
      <c r="DQ36" s="156"/>
      <c r="DR36" s="156"/>
      <c r="DS36" s="156"/>
      <c r="DT36" s="156"/>
      <c r="DU36" s="156"/>
      <c r="DV36" s="156"/>
      <c r="DW36" s="156"/>
      <c r="DX36" s="156"/>
      <c r="DY36" s="156"/>
      <c r="DZ36" s="129"/>
      <c r="EA36" s="129"/>
      <c r="EB36" s="129"/>
      <c r="EC36" s="129"/>
      <c r="ED36" s="129"/>
      <c r="EE36" s="129"/>
      <c r="EF36" s="129"/>
      <c r="EG36" s="129"/>
      <c r="EH36" s="129"/>
      <c r="EI36" s="129"/>
      <c r="EJ36" s="129"/>
      <c r="EK36" s="129"/>
      <c r="EL36" s="129"/>
      <c r="EM36" s="129"/>
      <c r="EN36" s="129"/>
      <c r="EO36" s="129"/>
      <c r="EP36" s="129"/>
      <c r="EQ36" s="129"/>
      <c r="ER36" s="129"/>
      <c r="ES36" s="129"/>
      <c r="ET36" s="129"/>
      <c r="EU36" s="129"/>
      <c r="EV36" s="129"/>
      <c r="EW36" s="129"/>
      <c r="EX36" s="129"/>
      <c r="EY36" s="129"/>
      <c r="EZ36" s="129"/>
      <c r="FA36" s="129"/>
      <c r="FB36" s="129"/>
      <c r="FC36" s="129"/>
      <c r="FD36" s="129"/>
      <c r="FE36" s="129"/>
      <c r="FF36" s="129"/>
      <c r="FG36" s="129"/>
      <c r="FH36" s="129"/>
      <c r="FI36" s="129"/>
      <c r="FJ36" s="129"/>
      <c r="FK36" s="129"/>
      <c r="FL36" s="129"/>
      <c r="FM36" s="129"/>
      <c r="FN36" s="129"/>
      <c r="FO36" s="129"/>
      <c r="FP36" s="129"/>
      <c r="FQ36" s="129"/>
      <c r="FR36" s="129"/>
      <c r="FS36" s="129"/>
      <c r="FT36" s="129"/>
      <c r="FU36" s="129"/>
      <c r="FV36" s="129"/>
      <c r="FW36" s="129"/>
      <c r="FX36" s="129"/>
      <c r="FY36" s="129"/>
      <c r="FZ36" s="129"/>
      <c r="GA36" s="129"/>
      <c r="GB36" s="129"/>
      <c r="GC36" s="129"/>
      <c r="GD36" s="129"/>
      <c r="GE36" s="129"/>
      <c r="GF36" s="129"/>
      <c r="GG36" s="129"/>
      <c r="GH36" s="129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</row>
    <row r="37" spans="1:418" s="153" customFormat="1" ht="48" customHeight="1" x14ac:dyDescent="0.15">
      <c r="A37" s="90" t="s">
        <v>144</v>
      </c>
      <c r="B37" s="105">
        <v>45852</v>
      </c>
      <c r="C37" s="105">
        <v>45878</v>
      </c>
      <c r="D37" s="73">
        <f t="shared" si="2"/>
        <v>20</v>
      </c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29"/>
      <c r="BI37" s="129"/>
      <c r="BJ37" s="156"/>
      <c r="BK37" s="156"/>
      <c r="BL37" s="156"/>
      <c r="BM37" s="156"/>
      <c r="BN37" s="156"/>
      <c r="BO37" s="156"/>
      <c r="BP37" s="156"/>
      <c r="BQ37" s="156"/>
      <c r="BR37" s="156"/>
      <c r="BS37" s="156"/>
      <c r="BT37" s="156"/>
      <c r="BU37" s="156"/>
      <c r="BV37" s="156"/>
      <c r="BW37" s="156"/>
      <c r="BX37" s="156"/>
      <c r="BY37" s="156"/>
      <c r="BZ37" s="156"/>
      <c r="CA37" s="156"/>
      <c r="CB37" s="156"/>
      <c r="CC37" s="156"/>
      <c r="CD37" s="156"/>
      <c r="CE37" s="156"/>
      <c r="CF37" s="156"/>
      <c r="CG37" s="156"/>
      <c r="CH37" s="156"/>
      <c r="CI37" s="156"/>
      <c r="CJ37" s="156"/>
      <c r="CK37" s="156"/>
      <c r="CL37" s="156"/>
      <c r="CM37" s="156"/>
      <c r="CN37" s="156"/>
      <c r="CO37" s="156"/>
      <c r="CP37" s="156"/>
      <c r="CQ37" s="156"/>
      <c r="CR37" s="156"/>
      <c r="CS37" s="156"/>
      <c r="CT37" s="156"/>
      <c r="CU37" s="156"/>
      <c r="CV37" s="156"/>
      <c r="CW37" s="156"/>
      <c r="CX37" s="156"/>
      <c r="CY37" s="156"/>
      <c r="CZ37" s="156"/>
      <c r="DA37" s="156"/>
      <c r="DB37" s="156"/>
      <c r="DC37" s="156"/>
      <c r="DD37" s="156"/>
      <c r="DE37" s="156"/>
      <c r="DF37" s="156"/>
      <c r="DG37" s="156"/>
      <c r="DH37" s="156"/>
      <c r="DI37" s="156"/>
      <c r="DJ37" s="156"/>
      <c r="DK37" s="156"/>
      <c r="DL37" s="156"/>
      <c r="DM37" s="156"/>
      <c r="DN37" s="156"/>
      <c r="DO37" s="156"/>
      <c r="DP37" s="156"/>
      <c r="DQ37" s="156"/>
      <c r="DR37" s="156"/>
      <c r="DS37" s="156"/>
      <c r="DT37" s="156"/>
      <c r="DU37" s="156"/>
      <c r="DV37" s="156"/>
      <c r="DW37" s="156"/>
      <c r="DX37" s="156"/>
      <c r="DY37" s="156"/>
      <c r="DZ37" s="129"/>
      <c r="EA37" s="129"/>
      <c r="EB37" s="129"/>
      <c r="EC37" s="129"/>
      <c r="ED37" s="129"/>
      <c r="EE37" s="129"/>
      <c r="EF37" s="129"/>
      <c r="EG37" s="129"/>
      <c r="EH37" s="129"/>
      <c r="EI37" s="129"/>
      <c r="EJ37" s="129"/>
      <c r="EK37" s="129"/>
      <c r="EL37" s="129"/>
      <c r="EM37" s="129"/>
      <c r="EN37" s="129"/>
      <c r="EO37" s="129"/>
      <c r="EP37" s="129"/>
      <c r="EQ37" s="129"/>
      <c r="ER37" s="129"/>
      <c r="ES37" s="129"/>
      <c r="ET37" s="129"/>
      <c r="EU37" s="129"/>
      <c r="EV37" s="129"/>
      <c r="EW37" s="129"/>
      <c r="EX37" s="129"/>
      <c r="EY37" s="129"/>
      <c r="EZ37" s="129"/>
      <c r="FA37" s="129"/>
      <c r="FB37" s="129"/>
      <c r="FC37" s="129"/>
      <c r="FD37" s="129"/>
      <c r="FE37" s="129"/>
      <c r="FF37" s="129"/>
      <c r="FG37" s="129"/>
      <c r="FH37" s="129"/>
      <c r="FI37" s="129"/>
      <c r="FJ37" s="129"/>
      <c r="FK37" s="129"/>
      <c r="FL37" s="129"/>
      <c r="FM37" s="129"/>
      <c r="FN37" s="129"/>
      <c r="FO37" s="129"/>
      <c r="FP37" s="129"/>
      <c r="FQ37" s="129"/>
      <c r="FR37" s="129"/>
      <c r="FS37" s="129"/>
      <c r="FT37" s="129"/>
      <c r="FU37" s="129"/>
      <c r="FV37" s="129"/>
      <c r="FW37" s="129"/>
      <c r="FX37" s="129"/>
      <c r="FY37" s="129"/>
      <c r="FZ37" s="129"/>
      <c r="GA37" s="129"/>
      <c r="GB37" s="129"/>
      <c r="GC37" s="129"/>
      <c r="GD37" s="129"/>
      <c r="GE37" s="129"/>
      <c r="GF37" s="129"/>
      <c r="GG37" s="129"/>
      <c r="GH37" s="129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</row>
    <row r="38" spans="1:418" s="153" customFormat="1" ht="48" customHeight="1" x14ac:dyDescent="0.15">
      <c r="A38" s="90" t="s">
        <v>145</v>
      </c>
      <c r="B38" s="105">
        <v>45852</v>
      </c>
      <c r="C38" s="105">
        <v>45878</v>
      </c>
      <c r="D38" s="73">
        <f t="shared" si="2"/>
        <v>20</v>
      </c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29"/>
      <c r="BI38" s="129"/>
      <c r="BJ38" s="156"/>
      <c r="BK38" s="156"/>
      <c r="BL38" s="156"/>
      <c r="BM38" s="156"/>
      <c r="BN38" s="156"/>
      <c r="BO38" s="156"/>
      <c r="BP38" s="156"/>
      <c r="BQ38" s="156"/>
      <c r="BR38" s="156"/>
      <c r="BS38" s="156"/>
      <c r="BT38" s="156"/>
      <c r="BU38" s="156"/>
      <c r="BV38" s="156"/>
      <c r="BW38" s="156"/>
      <c r="BX38" s="156"/>
      <c r="BY38" s="156"/>
      <c r="BZ38" s="156"/>
      <c r="CA38" s="156"/>
      <c r="CB38" s="156"/>
      <c r="CC38" s="156"/>
      <c r="CD38" s="156"/>
      <c r="CE38" s="156"/>
      <c r="CF38" s="156"/>
      <c r="CG38" s="156"/>
      <c r="CH38" s="156"/>
      <c r="CI38" s="156"/>
      <c r="CJ38" s="156"/>
      <c r="CK38" s="156"/>
      <c r="CL38" s="156"/>
      <c r="CM38" s="156"/>
      <c r="CN38" s="156"/>
      <c r="CO38" s="156"/>
      <c r="CP38" s="156"/>
      <c r="CQ38" s="156"/>
      <c r="CR38" s="156"/>
      <c r="CS38" s="156"/>
      <c r="CT38" s="156"/>
      <c r="CU38" s="156"/>
      <c r="CV38" s="156"/>
      <c r="CW38" s="156"/>
      <c r="CX38" s="156"/>
      <c r="CY38" s="156"/>
      <c r="CZ38" s="156"/>
      <c r="DA38" s="156"/>
      <c r="DB38" s="156"/>
      <c r="DC38" s="156"/>
      <c r="DD38" s="156"/>
      <c r="DE38" s="156"/>
      <c r="DF38" s="156"/>
      <c r="DG38" s="156"/>
      <c r="DH38" s="156"/>
      <c r="DI38" s="156"/>
      <c r="DJ38" s="156"/>
      <c r="DK38" s="156"/>
      <c r="DL38" s="156"/>
      <c r="DM38" s="156"/>
      <c r="DN38" s="156"/>
      <c r="DO38" s="156"/>
      <c r="DP38" s="156"/>
      <c r="DQ38" s="156"/>
      <c r="DR38" s="156"/>
      <c r="DS38" s="156"/>
      <c r="DT38" s="156"/>
      <c r="DU38" s="156"/>
      <c r="DV38" s="156"/>
      <c r="DW38" s="156"/>
      <c r="DX38" s="156"/>
      <c r="DY38" s="156"/>
      <c r="DZ38" s="129"/>
      <c r="EA38" s="129"/>
      <c r="EB38" s="129"/>
      <c r="EC38" s="129"/>
      <c r="ED38" s="129"/>
      <c r="EE38" s="129"/>
      <c r="EF38" s="129"/>
      <c r="EG38" s="129"/>
      <c r="EH38" s="129"/>
      <c r="EI38" s="129"/>
      <c r="EJ38" s="129"/>
      <c r="EK38" s="129"/>
      <c r="EL38" s="129"/>
      <c r="EM38" s="129"/>
      <c r="EN38" s="129"/>
      <c r="EO38" s="129"/>
      <c r="EP38" s="129"/>
      <c r="EQ38" s="129"/>
      <c r="ER38" s="129"/>
      <c r="ES38" s="129"/>
      <c r="ET38" s="129"/>
      <c r="EU38" s="129"/>
      <c r="EV38" s="129"/>
      <c r="EW38" s="129"/>
      <c r="EX38" s="129"/>
      <c r="EY38" s="129"/>
      <c r="EZ38" s="129"/>
      <c r="FA38" s="129"/>
      <c r="FB38" s="129"/>
      <c r="FC38" s="129"/>
      <c r="FD38" s="129"/>
      <c r="FE38" s="129"/>
      <c r="FF38" s="129"/>
      <c r="FG38" s="129"/>
      <c r="FH38" s="129"/>
      <c r="FI38" s="129"/>
      <c r="FJ38" s="129"/>
      <c r="FK38" s="129"/>
      <c r="FL38" s="129"/>
      <c r="FM38" s="129"/>
      <c r="FN38" s="129"/>
      <c r="FO38" s="129"/>
      <c r="FP38" s="129"/>
      <c r="FQ38" s="129"/>
      <c r="FR38" s="129"/>
      <c r="FS38" s="129"/>
      <c r="FT38" s="129"/>
      <c r="FU38" s="129"/>
      <c r="FV38" s="129"/>
      <c r="FW38" s="129"/>
      <c r="FX38" s="129"/>
      <c r="FY38" s="129"/>
      <c r="FZ38" s="129"/>
      <c r="GA38" s="129"/>
      <c r="GB38" s="129"/>
      <c r="GC38" s="129"/>
      <c r="GD38" s="129"/>
      <c r="GE38" s="129"/>
      <c r="GF38" s="129"/>
      <c r="GG38" s="129"/>
      <c r="GH38" s="129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</row>
    <row r="39" spans="1:418" s="153" customFormat="1" ht="48" customHeight="1" x14ac:dyDescent="0.15">
      <c r="A39" s="90" t="s">
        <v>146</v>
      </c>
      <c r="B39" s="105">
        <v>45852</v>
      </c>
      <c r="C39" s="105">
        <v>45878</v>
      </c>
      <c r="D39" s="73">
        <f t="shared" si="2"/>
        <v>20</v>
      </c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29"/>
      <c r="BI39" s="129"/>
      <c r="BJ39" s="156"/>
      <c r="BK39" s="156"/>
      <c r="BL39" s="156"/>
      <c r="BM39" s="156"/>
      <c r="BN39" s="156"/>
      <c r="BO39" s="156"/>
      <c r="BP39" s="156"/>
      <c r="BQ39" s="156"/>
      <c r="BR39" s="156"/>
      <c r="BS39" s="156"/>
      <c r="BT39" s="156"/>
      <c r="BU39" s="156"/>
      <c r="BV39" s="156"/>
      <c r="BW39" s="156"/>
      <c r="BX39" s="156"/>
      <c r="BY39" s="156"/>
      <c r="BZ39" s="156"/>
      <c r="CA39" s="156"/>
      <c r="CB39" s="156"/>
      <c r="CC39" s="156"/>
      <c r="CD39" s="156"/>
      <c r="CE39" s="156"/>
      <c r="CF39" s="156"/>
      <c r="CG39" s="156"/>
      <c r="CH39" s="156"/>
      <c r="CI39" s="156"/>
      <c r="CJ39" s="156"/>
      <c r="CK39" s="156"/>
      <c r="CL39" s="156"/>
      <c r="CM39" s="156"/>
      <c r="CN39" s="156"/>
      <c r="CO39" s="156"/>
      <c r="CP39" s="156"/>
      <c r="CQ39" s="156"/>
      <c r="CR39" s="156"/>
      <c r="CS39" s="156"/>
      <c r="CT39" s="156"/>
      <c r="CU39" s="156"/>
      <c r="CV39" s="156"/>
      <c r="CW39" s="156"/>
      <c r="CX39" s="156"/>
      <c r="CY39" s="156"/>
      <c r="CZ39" s="156"/>
      <c r="DA39" s="156"/>
      <c r="DB39" s="156"/>
      <c r="DC39" s="156"/>
      <c r="DD39" s="156"/>
      <c r="DE39" s="156"/>
      <c r="DF39" s="156"/>
      <c r="DG39" s="156"/>
      <c r="DH39" s="156"/>
      <c r="DI39" s="156"/>
      <c r="DJ39" s="156"/>
      <c r="DK39" s="156"/>
      <c r="DL39" s="156"/>
      <c r="DM39" s="156"/>
      <c r="DN39" s="156"/>
      <c r="DO39" s="156"/>
      <c r="DP39" s="156"/>
      <c r="DQ39" s="156"/>
      <c r="DR39" s="156"/>
      <c r="DS39" s="156"/>
      <c r="DT39" s="156"/>
      <c r="DU39" s="156"/>
      <c r="DV39" s="156"/>
      <c r="DW39" s="156"/>
      <c r="DX39" s="156"/>
      <c r="DY39" s="156"/>
      <c r="DZ39" s="129"/>
      <c r="EA39" s="129"/>
      <c r="EB39" s="129"/>
      <c r="EC39" s="129"/>
      <c r="ED39" s="129"/>
      <c r="EE39" s="129"/>
      <c r="EF39" s="129"/>
      <c r="EG39" s="129"/>
      <c r="EH39" s="129"/>
      <c r="EI39" s="129"/>
      <c r="EJ39" s="129"/>
      <c r="EK39" s="129"/>
      <c r="EL39" s="129"/>
      <c r="EM39" s="129"/>
      <c r="EN39" s="129"/>
      <c r="EO39" s="129"/>
      <c r="EP39" s="129"/>
      <c r="EQ39" s="129"/>
      <c r="ER39" s="129"/>
      <c r="ES39" s="129"/>
      <c r="ET39" s="129"/>
      <c r="EU39" s="129"/>
      <c r="EV39" s="129"/>
      <c r="EW39" s="129"/>
      <c r="EX39" s="129"/>
      <c r="EY39" s="129"/>
      <c r="EZ39" s="129"/>
      <c r="FA39" s="129"/>
      <c r="FB39" s="129"/>
      <c r="FC39" s="129"/>
      <c r="FD39" s="129"/>
      <c r="FE39" s="129"/>
      <c r="FF39" s="129"/>
      <c r="FG39" s="129"/>
      <c r="FH39" s="129"/>
      <c r="FI39" s="129"/>
      <c r="FJ39" s="129"/>
      <c r="FK39" s="129"/>
      <c r="FL39" s="129"/>
      <c r="FM39" s="129"/>
      <c r="FN39" s="129"/>
      <c r="FO39" s="129"/>
      <c r="FP39" s="129"/>
      <c r="FQ39" s="129"/>
      <c r="FR39" s="129"/>
      <c r="FS39" s="129"/>
      <c r="FT39" s="129"/>
      <c r="FU39" s="129"/>
      <c r="FV39" s="129"/>
      <c r="FW39" s="129"/>
      <c r="FX39" s="129"/>
      <c r="FY39" s="129"/>
      <c r="FZ39" s="129"/>
      <c r="GA39" s="129"/>
      <c r="GB39" s="129"/>
      <c r="GC39" s="129"/>
      <c r="GD39" s="129"/>
      <c r="GE39" s="129"/>
      <c r="GF39" s="129"/>
      <c r="GG39" s="129"/>
      <c r="GH39" s="129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</row>
    <row r="40" spans="1:418" s="153" customFormat="1" ht="48" customHeight="1" x14ac:dyDescent="0.15">
      <c r="A40" s="90" t="s">
        <v>147</v>
      </c>
      <c r="B40" s="105">
        <v>45852</v>
      </c>
      <c r="C40" s="105">
        <v>45878</v>
      </c>
      <c r="D40" s="73">
        <f t="shared" si="2"/>
        <v>20</v>
      </c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29"/>
      <c r="BI40" s="129"/>
      <c r="BJ40" s="156"/>
      <c r="BK40" s="156"/>
      <c r="BL40" s="156"/>
      <c r="BM40" s="156"/>
      <c r="BN40" s="156"/>
      <c r="BO40" s="156"/>
      <c r="BP40" s="156"/>
      <c r="BQ40" s="156"/>
      <c r="BR40" s="156"/>
      <c r="BS40" s="156"/>
      <c r="BT40" s="156"/>
      <c r="BU40" s="156"/>
      <c r="BV40" s="156"/>
      <c r="BW40" s="156"/>
      <c r="BX40" s="156"/>
      <c r="BY40" s="156"/>
      <c r="BZ40" s="156"/>
      <c r="CA40" s="156"/>
      <c r="CB40" s="156"/>
      <c r="CC40" s="156"/>
      <c r="CD40" s="156"/>
      <c r="CE40" s="156"/>
      <c r="CF40" s="156"/>
      <c r="CG40" s="156"/>
      <c r="CH40" s="156"/>
      <c r="CI40" s="156"/>
      <c r="CJ40" s="156"/>
      <c r="CK40" s="156"/>
      <c r="CL40" s="156"/>
      <c r="CM40" s="156"/>
      <c r="CN40" s="156"/>
      <c r="CO40" s="156"/>
      <c r="CP40" s="156"/>
      <c r="CQ40" s="156"/>
      <c r="CR40" s="156"/>
      <c r="CS40" s="156"/>
      <c r="CT40" s="156"/>
      <c r="CU40" s="156"/>
      <c r="CV40" s="156"/>
      <c r="CW40" s="156"/>
      <c r="CX40" s="156"/>
      <c r="CY40" s="156"/>
      <c r="CZ40" s="156"/>
      <c r="DA40" s="156"/>
      <c r="DB40" s="156"/>
      <c r="DC40" s="156"/>
      <c r="DD40" s="156"/>
      <c r="DE40" s="156"/>
      <c r="DF40" s="156"/>
      <c r="DG40" s="156"/>
      <c r="DH40" s="156"/>
      <c r="DI40" s="156"/>
      <c r="DJ40" s="156"/>
      <c r="DK40" s="156"/>
      <c r="DL40" s="156"/>
      <c r="DM40" s="156"/>
      <c r="DN40" s="156"/>
      <c r="DO40" s="156"/>
      <c r="DP40" s="156"/>
      <c r="DQ40" s="156"/>
      <c r="DR40" s="156"/>
      <c r="DS40" s="156"/>
      <c r="DT40" s="156"/>
      <c r="DU40" s="156"/>
      <c r="DV40" s="156"/>
      <c r="DW40" s="156"/>
      <c r="DX40" s="156"/>
      <c r="DY40" s="156"/>
      <c r="DZ40" s="129"/>
      <c r="EA40" s="129"/>
      <c r="EB40" s="129"/>
      <c r="EC40" s="129"/>
      <c r="ED40" s="129"/>
      <c r="EE40" s="129"/>
      <c r="EF40" s="129"/>
      <c r="EG40" s="129"/>
      <c r="EH40" s="129"/>
      <c r="EI40" s="129"/>
      <c r="EJ40" s="129"/>
      <c r="EK40" s="129"/>
      <c r="EL40" s="129"/>
      <c r="EM40" s="129"/>
      <c r="EN40" s="129"/>
      <c r="EO40" s="129"/>
      <c r="EP40" s="129"/>
      <c r="EQ40" s="129"/>
      <c r="ER40" s="129"/>
      <c r="ES40" s="129"/>
      <c r="ET40" s="129"/>
      <c r="EU40" s="129"/>
      <c r="EV40" s="129"/>
      <c r="EW40" s="129"/>
      <c r="EX40" s="129"/>
      <c r="EY40" s="129"/>
      <c r="EZ40" s="129"/>
      <c r="FA40" s="129"/>
      <c r="FB40" s="129"/>
      <c r="FC40" s="129"/>
      <c r="FD40" s="129"/>
      <c r="FE40" s="129"/>
      <c r="FF40" s="129"/>
      <c r="FG40" s="129"/>
      <c r="FH40" s="129"/>
      <c r="FI40" s="129"/>
      <c r="FJ40" s="129"/>
      <c r="FK40" s="129"/>
      <c r="FL40" s="129"/>
      <c r="FM40" s="129"/>
      <c r="FN40" s="129"/>
      <c r="FO40" s="129"/>
      <c r="FP40" s="129"/>
      <c r="FQ40" s="129"/>
      <c r="FR40" s="129"/>
      <c r="FS40" s="129"/>
      <c r="FT40" s="129"/>
      <c r="FU40" s="129"/>
      <c r="FV40" s="129"/>
      <c r="FW40" s="129"/>
      <c r="FX40" s="129"/>
      <c r="FY40" s="129"/>
      <c r="FZ40" s="129"/>
      <c r="GA40" s="129"/>
      <c r="GB40" s="129"/>
      <c r="GC40" s="129"/>
      <c r="GD40" s="129"/>
      <c r="GE40" s="129"/>
      <c r="GF40" s="129"/>
      <c r="GG40" s="129"/>
      <c r="GH40" s="129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</row>
    <row r="41" spans="1:418" s="153" customFormat="1" ht="48" customHeight="1" x14ac:dyDescent="0.15">
      <c r="A41" s="90" t="s">
        <v>148</v>
      </c>
      <c r="B41" s="105">
        <v>45852</v>
      </c>
      <c r="C41" s="105">
        <v>45878</v>
      </c>
      <c r="D41" s="73">
        <f t="shared" si="2"/>
        <v>20</v>
      </c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29"/>
      <c r="BI41" s="129"/>
      <c r="BJ41" s="156"/>
      <c r="BK41" s="156"/>
      <c r="BL41" s="156"/>
      <c r="BM41" s="156"/>
      <c r="BN41" s="156"/>
      <c r="BO41" s="156"/>
      <c r="BP41" s="156"/>
      <c r="BQ41" s="156"/>
      <c r="BR41" s="156"/>
      <c r="BS41" s="156"/>
      <c r="BT41" s="156"/>
      <c r="BU41" s="156"/>
      <c r="BV41" s="156"/>
      <c r="BW41" s="156"/>
      <c r="BX41" s="156"/>
      <c r="BY41" s="156"/>
      <c r="BZ41" s="156"/>
      <c r="CA41" s="156"/>
      <c r="CB41" s="156"/>
      <c r="CC41" s="156"/>
      <c r="CD41" s="156"/>
      <c r="CE41" s="156"/>
      <c r="CF41" s="156"/>
      <c r="CG41" s="156"/>
      <c r="CH41" s="156"/>
      <c r="CI41" s="156"/>
      <c r="CJ41" s="156"/>
      <c r="CK41" s="156"/>
      <c r="CL41" s="156"/>
      <c r="CM41" s="156"/>
      <c r="CN41" s="156"/>
      <c r="CO41" s="156"/>
      <c r="CP41" s="156"/>
      <c r="CQ41" s="156"/>
      <c r="CR41" s="156"/>
      <c r="CS41" s="156"/>
      <c r="CT41" s="156"/>
      <c r="CU41" s="156"/>
      <c r="CV41" s="156"/>
      <c r="CW41" s="156"/>
      <c r="CX41" s="156"/>
      <c r="CY41" s="156"/>
      <c r="CZ41" s="156"/>
      <c r="DA41" s="156"/>
      <c r="DB41" s="156"/>
      <c r="DC41" s="156"/>
      <c r="DD41" s="156"/>
      <c r="DE41" s="156"/>
      <c r="DF41" s="156"/>
      <c r="DG41" s="156"/>
      <c r="DH41" s="156"/>
      <c r="DI41" s="156"/>
      <c r="DJ41" s="156"/>
      <c r="DK41" s="156"/>
      <c r="DL41" s="156"/>
      <c r="DM41" s="156"/>
      <c r="DN41" s="156"/>
      <c r="DO41" s="156"/>
      <c r="DP41" s="156"/>
      <c r="DQ41" s="156"/>
      <c r="DR41" s="156"/>
      <c r="DS41" s="156"/>
      <c r="DT41" s="156"/>
      <c r="DU41" s="156"/>
      <c r="DV41" s="156"/>
      <c r="DW41" s="156"/>
      <c r="DX41" s="156"/>
      <c r="DY41" s="156"/>
      <c r="DZ41" s="129"/>
      <c r="EA41" s="129"/>
      <c r="EB41" s="129"/>
      <c r="EC41" s="129"/>
      <c r="ED41" s="129"/>
      <c r="EE41" s="129"/>
      <c r="EF41" s="129"/>
      <c r="EG41" s="129"/>
      <c r="EH41" s="129"/>
      <c r="EI41" s="129"/>
      <c r="EJ41" s="129"/>
      <c r="EK41" s="129"/>
      <c r="EL41" s="129"/>
      <c r="EM41" s="129"/>
      <c r="EN41" s="129"/>
      <c r="EO41" s="129"/>
      <c r="EP41" s="129"/>
      <c r="EQ41" s="129"/>
      <c r="ER41" s="129"/>
      <c r="ES41" s="129"/>
      <c r="ET41" s="129"/>
      <c r="EU41" s="129"/>
      <c r="EV41" s="129"/>
      <c r="EW41" s="129"/>
      <c r="EX41" s="129"/>
      <c r="EY41" s="129"/>
      <c r="EZ41" s="129"/>
      <c r="FA41" s="129"/>
      <c r="FB41" s="129"/>
      <c r="FC41" s="129"/>
      <c r="FD41" s="129"/>
      <c r="FE41" s="129"/>
      <c r="FF41" s="129"/>
      <c r="FG41" s="129"/>
      <c r="FH41" s="129"/>
      <c r="FI41" s="129"/>
      <c r="FJ41" s="129"/>
      <c r="FK41" s="129"/>
      <c r="FL41" s="129"/>
      <c r="FM41" s="129"/>
      <c r="FN41" s="129"/>
      <c r="FO41" s="129"/>
      <c r="FP41" s="129"/>
      <c r="FQ41" s="129"/>
      <c r="FR41" s="129"/>
      <c r="FS41" s="129"/>
      <c r="FT41" s="129"/>
      <c r="FU41" s="129"/>
      <c r="FV41" s="129"/>
      <c r="FW41" s="129"/>
      <c r="FX41" s="129"/>
      <c r="FY41" s="129"/>
      <c r="FZ41" s="129"/>
      <c r="GA41" s="129"/>
      <c r="GB41" s="129"/>
      <c r="GC41" s="129"/>
      <c r="GD41" s="129"/>
      <c r="GE41" s="129"/>
      <c r="GF41" s="129"/>
      <c r="GG41" s="129"/>
      <c r="GH41" s="129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</row>
    <row r="42" spans="1:418" s="153" customFormat="1" ht="48" customHeight="1" x14ac:dyDescent="0.15">
      <c r="A42" s="90" t="s">
        <v>149</v>
      </c>
      <c r="B42" s="105">
        <v>45852</v>
      </c>
      <c r="C42" s="105">
        <v>45872</v>
      </c>
      <c r="D42" s="73">
        <f t="shared" si="2"/>
        <v>15</v>
      </c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29"/>
      <c r="BD42" s="129"/>
      <c r="BE42" s="129"/>
      <c r="BF42" s="129"/>
      <c r="BG42" s="129"/>
      <c r="BH42" s="129"/>
      <c r="BI42" s="129"/>
      <c r="BJ42" s="156"/>
      <c r="BK42" s="156"/>
      <c r="BL42" s="156"/>
      <c r="BM42" s="156"/>
      <c r="BN42" s="156"/>
      <c r="BO42" s="156"/>
      <c r="BP42" s="156"/>
      <c r="BQ42" s="156"/>
      <c r="BR42" s="156"/>
      <c r="BS42" s="156"/>
      <c r="BT42" s="156"/>
      <c r="BU42" s="156"/>
      <c r="BV42" s="156"/>
      <c r="BW42" s="156"/>
      <c r="BX42" s="156"/>
      <c r="BY42" s="156"/>
      <c r="BZ42" s="156"/>
      <c r="CA42" s="156"/>
      <c r="CB42" s="156"/>
      <c r="CC42" s="156"/>
      <c r="CD42" s="156"/>
      <c r="CE42" s="156"/>
      <c r="CF42" s="156"/>
      <c r="CG42" s="156"/>
      <c r="CH42" s="156"/>
      <c r="CI42" s="156"/>
      <c r="CJ42" s="156"/>
      <c r="CK42" s="156"/>
      <c r="CL42" s="156"/>
      <c r="CM42" s="156"/>
      <c r="CN42" s="156"/>
      <c r="CO42" s="156"/>
      <c r="CP42" s="156"/>
      <c r="CQ42" s="156"/>
      <c r="CR42" s="156"/>
      <c r="CS42" s="156"/>
      <c r="CT42" s="156"/>
      <c r="CU42" s="156"/>
      <c r="CV42" s="156"/>
      <c r="CW42" s="156"/>
      <c r="CX42" s="156"/>
      <c r="CY42" s="156"/>
      <c r="CZ42" s="156"/>
      <c r="DA42" s="156"/>
      <c r="DB42" s="156"/>
      <c r="DC42" s="156"/>
      <c r="DD42" s="156"/>
      <c r="DE42" s="156"/>
      <c r="DF42" s="156"/>
      <c r="DG42" s="156"/>
      <c r="DH42" s="156"/>
      <c r="DI42" s="156"/>
      <c r="DJ42" s="156"/>
      <c r="DK42" s="156"/>
      <c r="DL42" s="156"/>
      <c r="DM42" s="156"/>
      <c r="DN42" s="156"/>
      <c r="DO42" s="156"/>
      <c r="DP42" s="156"/>
      <c r="DQ42" s="156"/>
      <c r="DR42" s="156"/>
      <c r="DS42" s="156"/>
      <c r="DT42" s="156"/>
      <c r="DU42" s="156"/>
      <c r="DV42" s="156"/>
      <c r="DW42" s="156"/>
      <c r="DX42" s="156"/>
      <c r="DY42" s="156"/>
      <c r="DZ42" s="129"/>
      <c r="EA42" s="129"/>
      <c r="EB42" s="129"/>
      <c r="EC42" s="129"/>
      <c r="ED42" s="129"/>
      <c r="EE42" s="129"/>
      <c r="EF42" s="129"/>
      <c r="EG42" s="129"/>
      <c r="EH42" s="129"/>
      <c r="EI42" s="129"/>
      <c r="EJ42" s="129"/>
      <c r="EK42" s="129"/>
      <c r="EL42" s="129"/>
      <c r="EM42" s="129"/>
      <c r="EN42" s="129"/>
      <c r="EO42" s="129"/>
      <c r="EP42" s="129"/>
      <c r="EQ42" s="129"/>
      <c r="ER42" s="129"/>
      <c r="ES42" s="129"/>
      <c r="ET42" s="129"/>
      <c r="EU42" s="129"/>
      <c r="EV42" s="129"/>
      <c r="EW42" s="129"/>
      <c r="EX42" s="129"/>
      <c r="EY42" s="129"/>
      <c r="EZ42" s="129"/>
      <c r="FA42" s="129"/>
      <c r="FB42" s="129"/>
      <c r="FC42" s="129"/>
      <c r="FD42" s="129"/>
      <c r="FE42" s="129"/>
      <c r="FF42" s="129"/>
      <c r="FG42" s="129"/>
      <c r="FH42" s="129"/>
      <c r="FI42" s="129"/>
      <c r="FJ42" s="129"/>
      <c r="FK42" s="129"/>
      <c r="FL42" s="129"/>
      <c r="FM42" s="129"/>
      <c r="FN42" s="129"/>
      <c r="FO42" s="129"/>
      <c r="FP42" s="129"/>
      <c r="FQ42" s="129"/>
      <c r="FR42" s="129"/>
      <c r="FS42" s="129"/>
      <c r="FT42" s="129"/>
      <c r="FU42" s="129"/>
      <c r="FV42" s="129"/>
      <c r="FW42" s="129"/>
      <c r="FX42" s="129"/>
      <c r="FY42" s="129"/>
      <c r="FZ42" s="129"/>
      <c r="GA42" s="129"/>
      <c r="GB42" s="129"/>
      <c r="GC42" s="129"/>
      <c r="GD42" s="129"/>
      <c r="GE42" s="129"/>
      <c r="GF42" s="129"/>
      <c r="GG42" s="129"/>
      <c r="GH42" s="129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</row>
    <row r="43" spans="1:418" s="153" customFormat="1" ht="48" customHeight="1" x14ac:dyDescent="0.15">
      <c r="A43" s="90" t="s">
        <v>150</v>
      </c>
      <c r="B43" s="105">
        <v>45852</v>
      </c>
      <c r="C43" s="105">
        <v>45872</v>
      </c>
      <c r="D43" s="73">
        <f t="shared" si="2"/>
        <v>15</v>
      </c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29"/>
      <c r="BD43" s="129"/>
      <c r="BE43" s="129"/>
      <c r="BF43" s="129"/>
      <c r="BG43" s="129"/>
      <c r="BH43" s="129"/>
      <c r="BI43" s="129"/>
      <c r="BJ43" s="156"/>
      <c r="BK43" s="156"/>
      <c r="BL43" s="156"/>
      <c r="BM43" s="156"/>
      <c r="BN43" s="156"/>
      <c r="BO43" s="156"/>
      <c r="BP43" s="156"/>
      <c r="BQ43" s="156"/>
      <c r="BR43" s="156"/>
      <c r="BS43" s="156"/>
      <c r="BT43" s="156"/>
      <c r="BU43" s="156"/>
      <c r="BV43" s="156"/>
      <c r="BW43" s="156"/>
      <c r="BX43" s="156"/>
      <c r="BY43" s="156"/>
      <c r="BZ43" s="156"/>
      <c r="CA43" s="156"/>
      <c r="CB43" s="156"/>
      <c r="CC43" s="156"/>
      <c r="CD43" s="156"/>
      <c r="CE43" s="156"/>
      <c r="CF43" s="156"/>
      <c r="CG43" s="156"/>
      <c r="CH43" s="156"/>
      <c r="CI43" s="156"/>
      <c r="CJ43" s="156"/>
      <c r="CK43" s="156"/>
      <c r="CL43" s="156"/>
      <c r="CM43" s="156"/>
      <c r="CN43" s="156"/>
      <c r="CO43" s="156"/>
      <c r="CP43" s="156"/>
      <c r="CQ43" s="156"/>
      <c r="CR43" s="156"/>
      <c r="CS43" s="156"/>
      <c r="CT43" s="156"/>
      <c r="CU43" s="156"/>
      <c r="CV43" s="156"/>
      <c r="CW43" s="156"/>
      <c r="CX43" s="156"/>
      <c r="CY43" s="156"/>
      <c r="CZ43" s="156"/>
      <c r="DA43" s="156"/>
      <c r="DB43" s="156"/>
      <c r="DC43" s="156"/>
      <c r="DD43" s="156"/>
      <c r="DE43" s="156"/>
      <c r="DF43" s="156"/>
      <c r="DG43" s="156"/>
      <c r="DH43" s="156"/>
      <c r="DI43" s="156"/>
      <c r="DJ43" s="156"/>
      <c r="DK43" s="156"/>
      <c r="DL43" s="156"/>
      <c r="DM43" s="156"/>
      <c r="DN43" s="156"/>
      <c r="DO43" s="156"/>
      <c r="DP43" s="156"/>
      <c r="DQ43" s="156"/>
      <c r="DR43" s="156"/>
      <c r="DS43" s="156"/>
      <c r="DT43" s="156"/>
      <c r="DU43" s="156"/>
      <c r="DV43" s="156"/>
      <c r="DW43" s="156"/>
      <c r="DX43" s="156"/>
      <c r="DY43" s="156"/>
      <c r="DZ43" s="129"/>
      <c r="EA43" s="129"/>
      <c r="EB43" s="129"/>
      <c r="EC43" s="129"/>
      <c r="ED43" s="129"/>
      <c r="EE43" s="129"/>
      <c r="EF43" s="129"/>
      <c r="EG43" s="129"/>
      <c r="EH43" s="129"/>
      <c r="EI43" s="129"/>
      <c r="EJ43" s="129"/>
      <c r="EK43" s="129"/>
      <c r="EL43" s="129"/>
      <c r="EM43" s="129"/>
      <c r="EN43" s="129"/>
      <c r="EO43" s="129"/>
      <c r="EP43" s="129"/>
      <c r="EQ43" s="129"/>
      <c r="ER43" s="129"/>
      <c r="ES43" s="129"/>
      <c r="ET43" s="129"/>
      <c r="EU43" s="129"/>
      <c r="EV43" s="129"/>
      <c r="EW43" s="129"/>
      <c r="EX43" s="129"/>
      <c r="EY43" s="129"/>
      <c r="EZ43" s="129"/>
      <c r="FA43" s="129"/>
      <c r="FB43" s="129"/>
      <c r="FC43" s="129"/>
      <c r="FD43" s="129"/>
      <c r="FE43" s="129"/>
      <c r="FF43" s="129"/>
      <c r="FG43" s="129"/>
      <c r="FH43" s="129"/>
      <c r="FI43" s="129"/>
      <c r="FJ43" s="129"/>
      <c r="FK43" s="129"/>
      <c r="FL43" s="129"/>
      <c r="FM43" s="129"/>
      <c r="FN43" s="129"/>
      <c r="FO43" s="129"/>
      <c r="FP43" s="129"/>
      <c r="FQ43" s="129"/>
      <c r="FR43" s="129"/>
      <c r="FS43" s="129"/>
      <c r="FT43" s="129"/>
      <c r="FU43" s="129"/>
      <c r="FV43" s="129"/>
      <c r="FW43" s="129"/>
      <c r="FX43" s="129"/>
      <c r="FY43" s="129"/>
      <c r="FZ43" s="129"/>
      <c r="GA43" s="129"/>
      <c r="GB43" s="129"/>
      <c r="GC43" s="129"/>
      <c r="GD43" s="129"/>
      <c r="GE43" s="129"/>
      <c r="GF43" s="129"/>
      <c r="GG43" s="129"/>
      <c r="GH43" s="129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</row>
    <row r="44" spans="1:418" s="153" customFormat="1" ht="48" customHeight="1" x14ac:dyDescent="0.15">
      <c r="A44" s="90" t="s">
        <v>151</v>
      </c>
      <c r="B44" s="105">
        <v>45872</v>
      </c>
      <c r="C44" s="105">
        <v>45891</v>
      </c>
      <c r="D44" s="73">
        <f t="shared" si="2"/>
        <v>15</v>
      </c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29"/>
      <c r="AM44" s="129"/>
      <c r="AN44" s="129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30"/>
      <c r="BC44" s="130"/>
      <c r="BD44" s="130"/>
      <c r="BE44" s="130"/>
      <c r="BF44" s="130"/>
      <c r="BG44" s="130"/>
      <c r="BH44" s="130"/>
      <c r="BI44" s="130"/>
      <c r="BJ44" s="159"/>
      <c r="BK44" s="159"/>
      <c r="BL44" s="159"/>
      <c r="BM44" s="159"/>
      <c r="BN44" s="159"/>
      <c r="BO44" s="159"/>
      <c r="BP44" s="159"/>
      <c r="BQ44" s="156"/>
      <c r="BR44" s="156"/>
      <c r="BS44" s="156"/>
      <c r="BT44" s="156"/>
      <c r="BU44" s="156"/>
      <c r="BV44" s="156"/>
      <c r="BW44" s="156"/>
      <c r="BX44" s="156"/>
      <c r="BY44" s="156"/>
      <c r="BZ44" s="156"/>
      <c r="CA44" s="156"/>
      <c r="CB44" s="156"/>
      <c r="CC44" s="156"/>
      <c r="CD44" s="156"/>
      <c r="CE44" s="156"/>
      <c r="CF44" s="156"/>
      <c r="CG44" s="156"/>
      <c r="CH44" s="156"/>
      <c r="CI44" s="156"/>
      <c r="CJ44" s="156"/>
      <c r="CK44" s="156"/>
      <c r="CL44" s="156"/>
      <c r="CM44" s="156"/>
      <c r="CN44" s="156"/>
      <c r="CO44" s="156"/>
      <c r="CP44" s="156"/>
      <c r="CQ44" s="156"/>
      <c r="CR44" s="156"/>
      <c r="CS44" s="156"/>
      <c r="CT44" s="156"/>
      <c r="CU44" s="156"/>
      <c r="CV44" s="156"/>
      <c r="CW44" s="156"/>
      <c r="CX44" s="156"/>
      <c r="CY44" s="156"/>
      <c r="CZ44" s="156"/>
      <c r="DA44" s="156"/>
      <c r="DB44" s="156"/>
      <c r="DC44" s="156"/>
      <c r="DD44" s="156"/>
      <c r="DE44" s="156"/>
      <c r="DF44" s="156"/>
      <c r="DG44" s="156"/>
      <c r="DH44" s="156"/>
      <c r="DI44" s="156"/>
      <c r="DJ44" s="156"/>
      <c r="DK44" s="156"/>
      <c r="DL44" s="156"/>
      <c r="DM44" s="156"/>
      <c r="DN44" s="156"/>
      <c r="DO44" s="156"/>
      <c r="DP44" s="156"/>
      <c r="DQ44" s="156"/>
      <c r="DR44" s="156"/>
      <c r="DS44" s="156"/>
      <c r="DT44" s="156"/>
      <c r="DU44" s="156"/>
      <c r="DV44" s="156"/>
      <c r="DW44" s="156"/>
      <c r="DX44" s="156"/>
      <c r="DY44" s="156"/>
      <c r="DZ44" s="129"/>
      <c r="EA44" s="129"/>
      <c r="EB44" s="129"/>
      <c r="EC44" s="129"/>
      <c r="ED44" s="129"/>
      <c r="EE44" s="129"/>
      <c r="EF44" s="129"/>
      <c r="EG44" s="129"/>
      <c r="EH44" s="129"/>
      <c r="EI44" s="129"/>
      <c r="EJ44" s="129"/>
      <c r="EK44" s="129"/>
      <c r="EL44" s="129"/>
      <c r="EM44" s="129"/>
      <c r="EN44" s="129"/>
      <c r="EO44" s="129"/>
      <c r="EP44" s="129"/>
      <c r="EQ44" s="129"/>
      <c r="ER44" s="129"/>
      <c r="ES44" s="129"/>
      <c r="ET44" s="129"/>
      <c r="EU44" s="129"/>
      <c r="EV44" s="129"/>
      <c r="EW44" s="129"/>
      <c r="EX44" s="129"/>
      <c r="EY44" s="129"/>
      <c r="EZ44" s="129"/>
      <c r="FA44" s="129"/>
      <c r="FB44" s="129"/>
      <c r="FC44" s="129"/>
      <c r="FD44" s="129"/>
      <c r="FE44" s="129"/>
      <c r="FF44" s="129"/>
      <c r="FG44" s="129"/>
      <c r="FH44" s="129"/>
      <c r="FI44" s="129"/>
      <c r="FJ44" s="129"/>
      <c r="FK44" s="129"/>
      <c r="FL44" s="129"/>
      <c r="FM44" s="129"/>
      <c r="FN44" s="129"/>
      <c r="FO44" s="129"/>
      <c r="FP44" s="129"/>
      <c r="FQ44" s="129"/>
      <c r="FR44" s="129"/>
      <c r="FS44" s="129"/>
      <c r="FT44" s="129"/>
      <c r="FU44" s="129"/>
      <c r="FV44" s="129"/>
      <c r="FW44" s="129"/>
      <c r="FX44" s="129"/>
      <c r="FY44" s="129"/>
      <c r="FZ44" s="129"/>
      <c r="GA44" s="129"/>
      <c r="GB44" s="129"/>
      <c r="GC44" s="129"/>
      <c r="GD44" s="129"/>
      <c r="GE44" s="129"/>
      <c r="GF44" s="129"/>
      <c r="GG44" s="129"/>
      <c r="GH44" s="129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</row>
    <row r="45" spans="1:418" s="153" customFormat="1" ht="48" customHeight="1" x14ac:dyDescent="0.15">
      <c r="A45" s="90" t="s">
        <v>152</v>
      </c>
      <c r="B45" s="105">
        <v>45872</v>
      </c>
      <c r="C45" s="105">
        <v>45891</v>
      </c>
      <c r="D45" s="73">
        <f t="shared" si="2"/>
        <v>15</v>
      </c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30"/>
      <c r="BC45" s="130"/>
      <c r="BD45" s="130"/>
      <c r="BE45" s="130"/>
      <c r="BF45" s="130"/>
      <c r="BG45" s="130"/>
      <c r="BH45" s="130"/>
      <c r="BI45" s="130"/>
      <c r="BJ45" s="159"/>
      <c r="BK45" s="159"/>
      <c r="BL45" s="159"/>
      <c r="BM45" s="159"/>
      <c r="BN45" s="159"/>
      <c r="BO45" s="159"/>
      <c r="BP45" s="159"/>
      <c r="BQ45" s="156"/>
      <c r="BR45" s="156"/>
      <c r="BS45" s="156"/>
      <c r="BT45" s="156"/>
      <c r="BU45" s="156"/>
      <c r="BV45" s="156"/>
      <c r="BW45" s="156"/>
      <c r="BX45" s="156"/>
      <c r="BY45" s="156"/>
      <c r="BZ45" s="156"/>
      <c r="CA45" s="156"/>
      <c r="CB45" s="156"/>
      <c r="CC45" s="156"/>
      <c r="CD45" s="156"/>
      <c r="CE45" s="156"/>
      <c r="CF45" s="156"/>
      <c r="CG45" s="156"/>
      <c r="CH45" s="156"/>
      <c r="CI45" s="156"/>
      <c r="CJ45" s="156"/>
      <c r="CK45" s="156"/>
      <c r="CL45" s="156"/>
      <c r="CM45" s="156"/>
      <c r="CN45" s="156"/>
      <c r="CO45" s="156"/>
      <c r="CP45" s="156"/>
      <c r="CQ45" s="156"/>
      <c r="CR45" s="156"/>
      <c r="CS45" s="156"/>
      <c r="CT45" s="156"/>
      <c r="CU45" s="156"/>
      <c r="CV45" s="156"/>
      <c r="CW45" s="156"/>
      <c r="CX45" s="156"/>
      <c r="CY45" s="156"/>
      <c r="CZ45" s="156"/>
      <c r="DA45" s="156"/>
      <c r="DB45" s="156"/>
      <c r="DC45" s="156"/>
      <c r="DD45" s="156"/>
      <c r="DE45" s="156"/>
      <c r="DF45" s="156"/>
      <c r="DG45" s="156"/>
      <c r="DH45" s="156"/>
      <c r="DI45" s="156"/>
      <c r="DJ45" s="156"/>
      <c r="DK45" s="156"/>
      <c r="DL45" s="156"/>
      <c r="DM45" s="156"/>
      <c r="DN45" s="156"/>
      <c r="DO45" s="156"/>
      <c r="DP45" s="156"/>
      <c r="DQ45" s="156"/>
      <c r="DR45" s="156"/>
      <c r="DS45" s="156"/>
      <c r="DT45" s="156"/>
      <c r="DU45" s="156"/>
      <c r="DV45" s="156"/>
      <c r="DW45" s="156"/>
      <c r="DX45" s="156"/>
      <c r="DY45" s="156"/>
      <c r="DZ45" s="129"/>
      <c r="EA45" s="129"/>
      <c r="EB45" s="129"/>
      <c r="EC45" s="129"/>
      <c r="ED45" s="129"/>
      <c r="EE45" s="129"/>
      <c r="EF45" s="129"/>
      <c r="EG45" s="129"/>
      <c r="EH45" s="129"/>
      <c r="EI45" s="129"/>
      <c r="EJ45" s="129"/>
      <c r="EK45" s="129"/>
      <c r="EL45" s="129"/>
      <c r="EM45" s="129"/>
      <c r="EN45" s="129"/>
      <c r="EO45" s="129"/>
      <c r="EP45" s="129"/>
      <c r="EQ45" s="129"/>
      <c r="ER45" s="129"/>
      <c r="ES45" s="129"/>
      <c r="ET45" s="129"/>
      <c r="EU45" s="129"/>
      <c r="EV45" s="129"/>
      <c r="EW45" s="129"/>
      <c r="EX45" s="129"/>
      <c r="EY45" s="129"/>
      <c r="EZ45" s="129"/>
      <c r="FA45" s="129"/>
      <c r="FB45" s="129"/>
      <c r="FC45" s="129"/>
      <c r="FD45" s="129"/>
      <c r="FE45" s="129"/>
      <c r="FF45" s="129"/>
      <c r="FG45" s="129"/>
      <c r="FH45" s="129"/>
      <c r="FI45" s="129"/>
      <c r="FJ45" s="129"/>
      <c r="FK45" s="129"/>
      <c r="FL45" s="129"/>
      <c r="FM45" s="129"/>
      <c r="FN45" s="129"/>
      <c r="FO45" s="129"/>
      <c r="FP45" s="129"/>
      <c r="FQ45" s="129"/>
      <c r="FR45" s="129"/>
      <c r="FS45" s="129"/>
      <c r="FT45" s="129"/>
      <c r="FU45" s="129"/>
      <c r="FV45" s="129"/>
      <c r="FW45" s="129"/>
      <c r="FX45" s="129"/>
      <c r="FY45" s="129"/>
      <c r="FZ45" s="129"/>
      <c r="GA45" s="129"/>
      <c r="GB45" s="129"/>
      <c r="GC45" s="129"/>
      <c r="GD45" s="129"/>
      <c r="GE45" s="129"/>
      <c r="GF45" s="129"/>
      <c r="GG45" s="129"/>
      <c r="GH45" s="129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</row>
    <row r="46" spans="1:418" s="153" customFormat="1" ht="48" customHeight="1" x14ac:dyDescent="0.15">
      <c r="A46" s="90" t="s">
        <v>248</v>
      </c>
      <c r="B46" s="105">
        <v>45872</v>
      </c>
      <c r="C46" s="105">
        <v>45898</v>
      </c>
      <c r="D46" s="73">
        <f t="shared" si="2"/>
        <v>20</v>
      </c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30"/>
      <c r="BC46" s="130"/>
      <c r="BD46" s="130"/>
      <c r="BE46" s="130"/>
      <c r="BF46" s="130"/>
      <c r="BG46" s="130"/>
      <c r="BH46" s="130"/>
      <c r="BI46" s="130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  <c r="BT46" s="159"/>
      <c r="BU46" s="159"/>
      <c r="BV46" s="156"/>
      <c r="BW46" s="156"/>
      <c r="BX46" s="156"/>
      <c r="BY46" s="156"/>
      <c r="BZ46" s="156"/>
      <c r="CA46" s="156"/>
      <c r="CB46" s="156"/>
      <c r="CC46" s="156"/>
      <c r="CD46" s="156"/>
      <c r="CE46" s="156"/>
      <c r="CF46" s="156"/>
      <c r="CG46" s="156"/>
      <c r="CH46" s="156"/>
      <c r="CI46" s="156"/>
      <c r="CJ46" s="156"/>
      <c r="CK46" s="156"/>
      <c r="CL46" s="156"/>
      <c r="CM46" s="156"/>
      <c r="CN46" s="156"/>
      <c r="CO46" s="156"/>
      <c r="CP46" s="156"/>
      <c r="CQ46" s="156"/>
      <c r="CR46" s="156"/>
      <c r="CS46" s="156"/>
      <c r="CT46" s="156"/>
      <c r="CU46" s="156"/>
      <c r="CV46" s="156"/>
      <c r="CW46" s="156"/>
      <c r="CX46" s="156"/>
      <c r="CY46" s="156"/>
      <c r="CZ46" s="156"/>
      <c r="DA46" s="156"/>
      <c r="DB46" s="156"/>
      <c r="DC46" s="156"/>
      <c r="DD46" s="156"/>
      <c r="DE46" s="156"/>
      <c r="DF46" s="156"/>
      <c r="DG46" s="156"/>
      <c r="DH46" s="156"/>
      <c r="DI46" s="156"/>
      <c r="DJ46" s="156"/>
      <c r="DK46" s="156"/>
      <c r="DL46" s="156"/>
      <c r="DM46" s="156"/>
      <c r="DN46" s="156"/>
      <c r="DO46" s="156"/>
      <c r="DP46" s="156"/>
      <c r="DQ46" s="156"/>
      <c r="DR46" s="156"/>
      <c r="DS46" s="156"/>
      <c r="DT46" s="156"/>
      <c r="DU46" s="156"/>
      <c r="DV46" s="156"/>
      <c r="DW46" s="156"/>
      <c r="DX46" s="156"/>
      <c r="DY46" s="156"/>
      <c r="DZ46" s="129"/>
      <c r="EA46" s="129"/>
      <c r="EB46" s="129"/>
      <c r="EC46" s="129"/>
      <c r="ED46" s="129"/>
      <c r="EE46" s="129"/>
      <c r="EF46" s="129"/>
      <c r="EG46" s="129"/>
      <c r="EH46" s="129"/>
      <c r="EI46" s="129"/>
      <c r="EJ46" s="129"/>
      <c r="EK46" s="129"/>
      <c r="EL46" s="129"/>
      <c r="EM46" s="129"/>
      <c r="EN46" s="129"/>
      <c r="EO46" s="129"/>
      <c r="EP46" s="129"/>
      <c r="EQ46" s="129"/>
      <c r="ER46" s="129"/>
      <c r="ES46" s="129"/>
      <c r="ET46" s="129"/>
      <c r="EU46" s="129"/>
      <c r="EV46" s="129"/>
      <c r="EW46" s="129"/>
      <c r="EX46" s="129"/>
      <c r="EY46" s="129"/>
      <c r="EZ46" s="129"/>
      <c r="FA46" s="129"/>
      <c r="FB46" s="129"/>
      <c r="FC46" s="129"/>
      <c r="FD46" s="129"/>
      <c r="FE46" s="129"/>
      <c r="FF46" s="129"/>
      <c r="FG46" s="129"/>
      <c r="FH46" s="129"/>
      <c r="FI46" s="129"/>
      <c r="FJ46" s="129"/>
      <c r="FK46" s="129"/>
      <c r="FL46" s="129"/>
      <c r="FM46" s="129"/>
      <c r="FN46" s="129"/>
      <c r="FO46" s="129"/>
      <c r="FP46" s="129"/>
      <c r="FQ46" s="129"/>
      <c r="FR46" s="129"/>
      <c r="FS46" s="129"/>
      <c r="FT46" s="129"/>
      <c r="FU46" s="129"/>
      <c r="FV46" s="129"/>
      <c r="FW46" s="129"/>
      <c r="FX46" s="129"/>
      <c r="FY46" s="129"/>
      <c r="FZ46" s="129"/>
      <c r="GA46" s="129"/>
      <c r="GB46" s="129"/>
      <c r="GC46" s="129"/>
      <c r="GD46" s="129"/>
      <c r="GE46" s="129"/>
      <c r="GF46" s="129"/>
      <c r="GG46" s="129"/>
      <c r="GH46" s="129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</row>
    <row r="47" spans="1:418" s="153" customFormat="1" ht="48" customHeight="1" x14ac:dyDescent="0.15">
      <c r="A47" s="90" t="s">
        <v>153</v>
      </c>
      <c r="B47" s="105">
        <v>45872</v>
      </c>
      <c r="C47" s="105">
        <v>45891</v>
      </c>
      <c r="D47" s="73">
        <f t="shared" si="2"/>
        <v>15</v>
      </c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30"/>
      <c r="BC47" s="130"/>
      <c r="BD47" s="130"/>
      <c r="BE47" s="130"/>
      <c r="BF47" s="130"/>
      <c r="BG47" s="130"/>
      <c r="BH47" s="130"/>
      <c r="BI47" s="130"/>
      <c r="BJ47" s="159"/>
      <c r="BK47" s="159"/>
      <c r="BL47" s="159"/>
      <c r="BM47" s="159"/>
      <c r="BN47" s="159"/>
      <c r="BO47" s="159"/>
      <c r="BP47" s="159"/>
      <c r="BQ47" s="156"/>
      <c r="BR47" s="156"/>
      <c r="BS47" s="156"/>
      <c r="BT47" s="156"/>
      <c r="BU47" s="156"/>
      <c r="BV47" s="156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6"/>
      <c r="CT47" s="156"/>
      <c r="CU47" s="156"/>
      <c r="CV47" s="156"/>
      <c r="CW47" s="156"/>
      <c r="CX47" s="156"/>
      <c r="CY47" s="156"/>
      <c r="CZ47" s="156"/>
      <c r="DA47" s="156"/>
      <c r="DB47" s="156"/>
      <c r="DC47" s="156"/>
      <c r="DD47" s="156"/>
      <c r="DE47" s="156"/>
      <c r="DF47" s="156"/>
      <c r="DG47" s="156"/>
      <c r="DH47" s="156"/>
      <c r="DI47" s="156"/>
      <c r="DJ47" s="156"/>
      <c r="DK47" s="156"/>
      <c r="DL47" s="156"/>
      <c r="DM47" s="156"/>
      <c r="DN47" s="156"/>
      <c r="DO47" s="156"/>
      <c r="DP47" s="156"/>
      <c r="DQ47" s="156"/>
      <c r="DR47" s="156"/>
      <c r="DS47" s="156"/>
      <c r="DT47" s="156"/>
      <c r="DU47" s="156"/>
      <c r="DV47" s="156"/>
      <c r="DW47" s="156"/>
      <c r="DX47" s="156"/>
      <c r="DY47" s="156"/>
      <c r="DZ47" s="129"/>
      <c r="EA47" s="129"/>
      <c r="EB47" s="129"/>
      <c r="EC47" s="129"/>
      <c r="ED47" s="129"/>
      <c r="EE47" s="129"/>
      <c r="EF47" s="129"/>
      <c r="EG47" s="129"/>
      <c r="EH47" s="129"/>
      <c r="EI47" s="129"/>
      <c r="EJ47" s="129"/>
      <c r="EK47" s="129"/>
      <c r="EL47" s="129"/>
      <c r="EM47" s="129"/>
      <c r="EN47" s="129"/>
      <c r="EO47" s="129"/>
      <c r="EP47" s="129"/>
      <c r="EQ47" s="129"/>
      <c r="ER47" s="129"/>
      <c r="ES47" s="129"/>
      <c r="ET47" s="129"/>
      <c r="EU47" s="129"/>
      <c r="EV47" s="129"/>
      <c r="EW47" s="129"/>
      <c r="EX47" s="129"/>
      <c r="EY47" s="129"/>
      <c r="EZ47" s="129"/>
      <c r="FA47" s="129"/>
      <c r="FB47" s="129"/>
      <c r="FC47" s="129"/>
      <c r="FD47" s="129"/>
      <c r="FE47" s="129"/>
      <c r="FF47" s="129"/>
      <c r="FG47" s="129"/>
      <c r="FH47" s="129"/>
      <c r="FI47" s="129"/>
      <c r="FJ47" s="129"/>
      <c r="FK47" s="129"/>
      <c r="FL47" s="129"/>
      <c r="FM47" s="129"/>
      <c r="FN47" s="129"/>
      <c r="FO47" s="129"/>
      <c r="FP47" s="129"/>
      <c r="FQ47" s="129"/>
      <c r="FR47" s="129"/>
      <c r="FS47" s="129"/>
      <c r="FT47" s="129"/>
      <c r="FU47" s="129"/>
      <c r="FV47" s="129"/>
      <c r="FW47" s="129"/>
      <c r="FX47" s="129"/>
      <c r="FY47" s="129"/>
      <c r="FZ47" s="129"/>
      <c r="GA47" s="129"/>
      <c r="GB47" s="129"/>
      <c r="GC47" s="129"/>
      <c r="GD47" s="129"/>
      <c r="GE47" s="129"/>
      <c r="GF47" s="129"/>
      <c r="GG47" s="129"/>
      <c r="GH47" s="129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</row>
    <row r="48" spans="1:418" s="153" customFormat="1" ht="48" customHeight="1" x14ac:dyDescent="0.15">
      <c r="A48" s="90" t="s">
        <v>154</v>
      </c>
      <c r="B48" s="105">
        <v>45872</v>
      </c>
      <c r="C48" s="105">
        <v>45898</v>
      </c>
      <c r="D48" s="73">
        <f t="shared" si="2"/>
        <v>20</v>
      </c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29"/>
      <c r="AZ48" s="129"/>
      <c r="BA48" s="129"/>
      <c r="BB48" s="130"/>
      <c r="BC48" s="130"/>
      <c r="BD48" s="130"/>
      <c r="BE48" s="130"/>
      <c r="BF48" s="130"/>
      <c r="BG48" s="130"/>
      <c r="BH48" s="130"/>
      <c r="BI48" s="130"/>
      <c r="BJ48" s="159"/>
      <c r="BK48" s="159"/>
      <c r="BL48" s="159"/>
      <c r="BM48" s="159"/>
      <c r="BN48" s="159"/>
      <c r="BO48" s="159"/>
      <c r="BP48" s="159"/>
      <c r="BQ48" s="159"/>
      <c r="BR48" s="159"/>
      <c r="BS48" s="159"/>
      <c r="BT48" s="159"/>
      <c r="BU48" s="159"/>
      <c r="BV48" s="156"/>
      <c r="BW48" s="156"/>
      <c r="BX48" s="156"/>
      <c r="BY48" s="156"/>
      <c r="BZ48" s="156"/>
      <c r="CA48" s="156"/>
      <c r="CB48" s="156"/>
      <c r="CC48" s="156"/>
      <c r="CD48" s="156"/>
      <c r="CE48" s="156"/>
      <c r="CF48" s="156"/>
      <c r="CG48" s="156"/>
      <c r="CH48" s="156"/>
      <c r="CI48" s="156"/>
      <c r="CJ48" s="156"/>
      <c r="CK48" s="156"/>
      <c r="CL48" s="156"/>
      <c r="CM48" s="156"/>
      <c r="CN48" s="156"/>
      <c r="CO48" s="156"/>
      <c r="CP48" s="156"/>
      <c r="CQ48" s="156"/>
      <c r="CR48" s="156"/>
      <c r="CS48" s="156"/>
      <c r="CT48" s="156"/>
      <c r="CU48" s="156"/>
      <c r="CV48" s="156"/>
      <c r="CW48" s="156"/>
      <c r="CX48" s="156"/>
      <c r="CY48" s="156"/>
      <c r="CZ48" s="156"/>
      <c r="DA48" s="156"/>
      <c r="DB48" s="156"/>
      <c r="DC48" s="156"/>
      <c r="DD48" s="156"/>
      <c r="DE48" s="156"/>
      <c r="DF48" s="156"/>
      <c r="DG48" s="156"/>
      <c r="DH48" s="156"/>
      <c r="DI48" s="156"/>
      <c r="DJ48" s="156"/>
      <c r="DK48" s="156"/>
      <c r="DL48" s="156"/>
      <c r="DM48" s="156"/>
      <c r="DN48" s="156"/>
      <c r="DO48" s="156"/>
      <c r="DP48" s="156"/>
      <c r="DQ48" s="156"/>
      <c r="DR48" s="156"/>
      <c r="DS48" s="156"/>
      <c r="DT48" s="156"/>
      <c r="DU48" s="156"/>
      <c r="DV48" s="156"/>
      <c r="DW48" s="156"/>
      <c r="DX48" s="156"/>
      <c r="DY48" s="156"/>
      <c r="DZ48" s="129"/>
      <c r="EA48" s="129"/>
      <c r="EB48" s="129"/>
      <c r="EC48" s="129"/>
      <c r="ED48" s="129"/>
      <c r="EE48" s="129"/>
      <c r="EF48" s="129"/>
      <c r="EG48" s="129"/>
      <c r="EH48" s="129"/>
      <c r="EI48" s="129"/>
      <c r="EJ48" s="129"/>
      <c r="EK48" s="129"/>
      <c r="EL48" s="129"/>
      <c r="EM48" s="129"/>
      <c r="EN48" s="129"/>
      <c r="EO48" s="129"/>
      <c r="EP48" s="129"/>
      <c r="EQ48" s="129"/>
      <c r="ER48" s="129"/>
      <c r="ES48" s="129"/>
      <c r="ET48" s="129"/>
      <c r="EU48" s="129"/>
      <c r="EV48" s="129"/>
      <c r="EW48" s="129"/>
      <c r="EX48" s="129"/>
      <c r="EY48" s="129"/>
      <c r="EZ48" s="129"/>
      <c r="FA48" s="129"/>
      <c r="FB48" s="129"/>
      <c r="FC48" s="129"/>
      <c r="FD48" s="129"/>
      <c r="FE48" s="129"/>
      <c r="FF48" s="129"/>
      <c r="FG48" s="129"/>
      <c r="FH48" s="129"/>
      <c r="FI48" s="129"/>
      <c r="FJ48" s="129"/>
      <c r="FK48" s="129"/>
      <c r="FL48" s="129"/>
      <c r="FM48" s="129"/>
      <c r="FN48" s="129"/>
      <c r="FO48" s="129"/>
      <c r="FP48" s="129"/>
      <c r="FQ48" s="129"/>
      <c r="FR48" s="129"/>
      <c r="FS48" s="129"/>
      <c r="FT48" s="129"/>
      <c r="FU48" s="129"/>
      <c r="FV48" s="129"/>
      <c r="FW48" s="129"/>
      <c r="FX48" s="129"/>
      <c r="FY48" s="129"/>
      <c r="FZ48" s="129"/>
      <c r="GA48" s="129"/>
      <c r="GB48" s="129"/>
      <c r="GC48" s="129"/>
      <c r="GD48" s="129"/>
      <c r="GE48" s="129"/>
      <c r="GF48" s="129"/>
      <c r="GG48" s="129"/>
      <c r="GH48" s="129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</row>
    <row r="49" spans="1:418" s="153" customFormat="1" ht="48" customHeight="1" x14ac:dyDescent="0.15">
      <c r="A49" s="90" t="s">
        <v>155</v>
      </c>
      <c r="B49" s="105">
        <v>45872</v>
      </c>
      <c r="C49" s="105">
        <v>45898</v>
      </c>
      <c r="D49" s="73">
        <f t="shared" si="2"/>
        <v>20</v>
      </c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30"/>
      <c r="BC49" s="130"/>
      <c r="BD49" s="130"/>
      <c r="BE49" s="130"/>
      <c r="BF49" s="130"/>
      <c r="BG49" s="130"/>
      <c r="BH49" s="130"/>
      <c r="BI49" s="130"/>
      <c r="BJ49" s="159"/>
      <c r="BK49" s="159"/>
      <c r="BL49" s="159"/>
      <c r="BM49" s="159"/>
      <c r="BN49" s="159"/>
      <c r="BO49" s="159"/>
      <c r="BP49" s="159"/>
      <c r="BQ49" s="159"/>
      <c r="BR49" s="159"/>
      <c r="BS49" s="159"/>
      <c r="BT49" s="159"/>
      <c r="BU49" s="159"/>
      <c r="BV49" s="156"/>
      <c r="BW49" s="156"/>
      <c r="BX49" s="156"/>
      <c r="BY49" s="156"/>
      <c r="BZ49" s="156"/>
      <c r="CA49" s="156"/>
      <c r="CB49" s="156"/>
      <c r="CC49" s="156"/>
      <c r="CD49" s="156"/>
      <c r="CE49" s="156"/>
      <c r="CF49" s="156"/>
      <c r="CG49" s="156"/>
      <c r="CH49" s="156"/>
      <c r="CI49" s="156"/>
      <c r="CJ49" s="156"/>
      <c r="CK49" s="156"/>
      <c r="CL49" s="156"/>
      <c r="CM49" s="156"/>
      <c r="CN49" s="156"/>
      <c r="CO49" s="156"/>
      <c r="CP49" s="156"/>
      <c r="CQ49" s="156"/>
      <c r="CR49" s="156"/>
      <c r="CS49" s="156"/>
      <c r="CT49" s="156"/>
      <c r="CU49" s="156"/>
      <c r="CV49" s="156"/>
      <c r="CW49" s="156"/>
      <c r="CX49" s="156"/>
      <c r="CY49" s="156"/>
      <c r="CZ49" s="156"/>
      <c r="DA49" s="156"/>
      <c r="DB49" s="156"/>
      <c r="DC49" s="156"/>
      <c r="DD49" s="156"/>
      <c r="DE49" s="156"/>
      <c r="DF49" s="156"/>
      <c r="DG49" s="156"/>
      <c r="DH49" s="156"/>
      <c r="DI49" s="156"/>
      <c r="DJ49" s="156"/>
      <c r="DK49" s="156"/>
      <c r="DL49" s="156"/>
      <c r="DM49" s="156"/>
      <c r="DN49" s="156"/>
      <c r="DO49" s="156"/>
      <c r="DP49" s="156"/>
      <c r="DQ49" s="156"/>
      <c r="DR49" s="156"/>
      <c r="DS49" s="156"/>
      <c r="DT49" s="156"/>
      <c r="DU49" s="156"/>
      <c r="DV49" s="156"/>
      <c r="DW49" s="156"/>
      <c r="DX49" s="156"/>
      <c r="DY49" s="156"/>
      <c r="DZ49" s="129"/>
      <c r="EA49" s="129"/>
      <c r="EB49" s="129"/>
      <c r="EC49" s="129"/>
      <c r="ED49" s="129"/>
      <c r="EE49" s="129"/>
      <c r="EF49" s="129"/>
      <c r="EG49" s="129"/>
      <c r="EH49" s="129"/>
      <c r="EI49" s="129"/>
      <c r="EJ49" s="129"/>
      <c r="EK49" s="129"/>
      <c r="EL49" s="129"/>
      <c r="EM49" s="129"/>
      <c r="EN49" s="129"/>
      <c r="EO49" s="129"/>
      <c r="EP49" s="129"/>
      <c r="EQ49" s="129"/>
      <c r="ER49" s="129"/>
      <c r="ES49" s="129"/>
      <c r="ET49" s="129"/>
      <c r="EU49" s="129"/>
      <c r="EV49" s="129"/>
      <c r="EW49" s="129"/>
      <c r="EX49" s="129"/>
      <c r="EY49" s="129"/>
      <c r="EZ49" s="129"/>
      <c r="FA49" s="129"/>
      <c r="FB49" s="129"/>
      <c r="FC49" s="129"/>
      <c r="FD49" s="129"/>
      <c r="FE49" s="129"/>
      <c r="FF49" s="129"/>
      <c r="FG49" s="129"/>
      <c r="FH49" s="129"/>
      <c r="FI49" s="129"/>
      <c r="FJ49" s="129"/>
      <c r="FK49" s="129"/>
      <c r="FL49" s="129"/>
      <c r="FM49" s="129"/>
      <c r="FN49" s="129"/>
      <c r="FO49" s="129"/>
      <c r="FP49" s="129"/>
      <c r="FQ49" s="129"/>
      <c r="FR49" s="129"/>
      <c r="FS49" s="129"/>
      <c r="FT49" s="129"/>
      <c r="FU49" s="129"/>
      <c r="FV49" s="129"/>
      <c r="FW49" s="129"/>
      <c r="FX49" s="129"/>
      <c r="FY49" s="129"/>
      <c r="FZ49" s="129"/>
      <c r="GA49" s="129"/>
      <c r="GB49" s="129"/>
      <c r="GC49" s="129"/>
      <c r="GD49" s="129"/>
      <c r="GE49" s="129"/>
      <c r="GF49" s="129"/>
      <c r="GG49" s="129"/>
      <c r="GH49" s="129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</row>
    <row r="50" spans="1:418" s="153" customFormat="1" ht="48" customHeight="1" x14ac:dyDescent="0.15">
      <c r="A50" s="90" t="s">
        <v>156</v>
      </c>
      <c r="B50" s="105">
        <v>45872</v>
      </c>
      <c r="C50" s="105">
        <v>45891</v>
      </c>
      <c r="D50" s="73">
        <f t="shared" si="2"/>
        <v>15</v>
      </c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30"/>
      <c r="BC50" s="130"/>
      <c r="BD50" s="130"/>
      <c r="BE50" s="130"/>
      <c r="BF50" s="130"/>
      <c r="BG50" s="130"/>
      <c r="BH50" s="130"/>
      <c r="BI50" s="130"/>
      <c r="BJ50" s="159"/>
      <c r="BK50" s="159"/>
      <c r="BL50" s="159"/>
      <c r="BM50" s="159"/>
      <c r="BN50" s="159"/>
      <c r="BO50" s="159"/>
      <c r="BP50" s="159"/>
      <c r="BQ50" s="156"/>
      <c r="BR50" s="156"/>
      <c r="BS50" s="156"/>
      <c r="BT50" s="156"/>
      <c r="BU50" s="156"/>
      <c r="BV50" s="156"/>
      <c r="BW50" s="156"/>
      <c r="BX50" s="156"/>
      <c r="BY50" s="156"/>
      <c r="BZ50" s="156"/>
      <c r="CA50" s="156"/>
      <c r="CB50" s="156"/>
      <c r="CC50" s="156"/>
      <c r="CD50" s="156"/>
      <c r="CE50" s="156"/>
      <c r="CF50" s="156"/>
      <c r="CG50" s="156"/>
      <c r="CH50" s="156"/>
      <c r="CI50" s="156"/>
      <c r="CJ50" s="156"/>
      <c r="CK50" s="156"/>
      <c r="CL50" s="156"/>
      <c r="CM50" s="156"/>
      <c r="CN50" s="156"/>
      <c r="CO50" s="156"/>
      <c r="CP50" s="156"/>
      <c r="CQ50" s="156"/>
      <c r="CR50" s="156"/>
      <c r="CS50" s="156"/>
      <c r="CT50" s="156"/>
      <c r="CU50" s="156"/>
      <c r="CV50" s="156"/>
      <c r="CW50" s="156"/>
      <c r="CX50" s="156"/>
      <c r="CY50" s="156"/>
      <c r="CZ50" s="156"/>
      <c r="DA50" s="156"/>
      <c r="DB50" s="156"/>
      <c r="DC50" s="156"/>
      <c r="DD50" s="156"/>
      <c r="DE50" s="156"/>
      <c r="DF50" s="156"/>
      <c r="DG50" s="156"/>
      <c r="DH50" s="156"/>
      <c r="DI50" s="156"/>
      <c r="DJ50" s="156"/>
      <c r="DK50" s="156"/>
      <c r="DL50" s="156"/>
      <c r="DM50" s="156"/>
      <c r="DN50" s="156"/>
      <c r="DO50" s="156"/>
      <c r="DP50" s="156"/>
      <c r="DQ50" s="156"/>
      <c r="DR50" s="156"/>
      <c r="DS50" s="156"/>
      <c r="DT50" s="156"/>
      <c r="DU50" s="156"/>
      <c r="DV50" s="156"/>
      <c r="DW50" s="156"/>
      <c r="DX50" s="156"/>
      <c r="DY50" s="156"/>
      <c r="DZ50" s="129"/>
      <c r="EA50" s="129"/>
      <c r="EB50" s="129"/>
      <c r="EC50" s="129"/>
      <c r="ED50" s="129"/>
      <c r="EE50" s="129"/>
      <c r="EF50" s="129"/>
      <c r="EG50" s="129"/>
      <c r="EH50" s="129"/>
      <c r="EI50" s="129"/>
      <c r="EJ50" s="129"/>
      <c r="EK50" s="129"/>
      <c r="EL50" s="129"/>
      <c r="EM50" s="129"/>
      <c r="EN50" s="129"/>
      <c r="EO50" s="129"/>
      <c r="EP50" s="129"/>
      <c r="EQ50" s="129"/>
      <c r="ER50" s="129"/>
      <c r="ES50" s="129"/>
      <c r="ET50" s="129"/>
      <c r="EU50" s="129"/>
      <c r="EV50" s="129"/>
      <c r="EW50" s="129"/>
      <c r="EX50" s="129"/>
      <c r="EY50" s="129"/>
      <c r="EZ50" s="129"/>
      <c r="FA50" s="129"/>
      <c r="FB50" s="129"/>
      <c r="FC50" s="129"/>
      <c r="FD50" s="129"/>
      <c r="FE50" s="129"/>
      <c r="FF50" s="129"/>
      <c r="FG50" s="129"/>
      <c r="FH50" s="129"/>
      <c r="FI50" s="129"/>
      <c r="FJ50" s="129"/>
      <c r="FK50" s="129"/>
      <c r="FL50" s="129"/>
      <c r="FM50" s="129"/>
      <c r="FN50" s="129"/>
      <c r="FO50" s="129"/>
      <c r="FP50" s="129"/>
      <c r="FQ50" s="129"/>
      <c r="FR50" s="129"/>
      <c r="FS50" s="129"/>
      <c r="FT50" s="129"/>
      <c r="FU50" s="129"/>
      <c r="FV50" s="129"/>
      <c r="FW50" s="129"/>
      <c r="FX50" s="129"/>
      <c r="FY50" s="129"/>
      <c r="FZ50" s="129"/>
      <c r="GA50" s="129"/>
      <c r="GB50" s="129"/>
      <c r="GC50" s="129"/>
      <c r="GD50" s="129"/>
      <c r="GE50" s="129"/>
      <c r="GF50" s="129"/>
      <c r="GG50" s="129"/>
      <c r="GH50" s="129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</row>
    <row r="51" spans="1:418" s="153" customFormat="1" ht="48" customHeight="1" x14ac:dyDescent="0.15">
      <c r="A51" s="90" t="s">
        <v>157</v>
      </c>
      <c r="B51" s="105">
        <v>45872</v>
      </c>
      <c r="C51" s="105">
        <v>45891</v>
      </c>
      <c r="D51" s="73">
        <f t="shared" si="2"/>
        <v>15</v>
      </c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30"/>
      <c r="BC51" s="130"/>
      <c r="BD51" s="130"/>
      <c r="BE51" s="130"/>
      <c r="BF51" s="130"/>
      <c r="BG51" s="130"/>
      <c r="BH51" s="130"/>
      <c r="BI51" s="130"/>
      <c r="BJ51" s="159"/>
      <c r="BK51" s="159"/>
      <c r="BL51" s="159"/>
      <c r="BM51" s="159"/>
      <c r="BN51" s="159"/>
      <c r="BO51" s="159"/>
      <c r="BP51" s="159"/>
      <c r="BQ51" s="156"/>
      <c r="BR51" s="156"/>
      <c r="BS51" s="156"/>
      <c r="BT51" s="156"/>
      <c r="BU51" s="156"/>
      <c r="BV51" s="156"/>
      <c r="BW51" s="156"/>
      <c r="BX51" s="156"/>
      <c r="BY51" s="156"/>
      <c r="BZ51" s="156"/>
      <c r="CA51" s="156"/>
      <c r="CB51" s="156"/>
      <c r="CC51" s="156"/>
      <c r="CD51" s="156"/>
      <c r="CE51" s="156"/>
      <c r="CF51" s="156"/>
      <c r="CG51" s="156"/>
      <c r="CH51" s="156"/>
      <c r="CI51" s="156"/>
      <c r="CJ51" s="156"/>
      <c r="CK51" s="156"/>
      <c r="CL51" s="156"/>
      <c r="CM51" s="156"/>
      <c r="CN51" s="156"/>
      <c r="CO51" s="156"/>
      <c r="CP51" s="156"/>
      <c r="CQ51" s="156"/>
      <c r="CR51" s="156"/>
      <c r="CS51" s="156"/>
      <c r="CT51" s="156"/>
      <c r="CU51" s="156"/>
      <c r="CV51" s="156"/>
      <c r="CW51" s="156"/>
      <c r="CX51" s="156"/>
      <c r="CY51" s="156"/>
      <c r="CZ51" s="156"/>
      <c r="DA51" s="156"/>
      <c r="DB51" s="156"/>
      <c r="DC51" s="156"/>
      <c r="DD51" s="156"/>
      <c r="DE51" s="156"/>
      <c r="DF51" s="156"/>
      <c r="DG51" s="156"/>
      <c r="DH51" s="156"/>
      <c r="DI51" s="156"/>
      <c r="DJ51" s="156"/>
      <c r="DK51" s="156"/>
      <c r="DL51" s="156"/>
      <c r="DM51" s="156"/>
      <c r="DN51" s="156"/>
      <c r="DO51" s="156"/>
      <c r="DP51" s="156"/>
      <c r="DQ51" s="156"/>
      <c r="DR51" s="156"/>
      <c r="DS51" s="156"/>
      <c r="DT51" s="156"/>
      <c r="DU51" s="156"/>
      <c r="DV51" s="156"/>
      <c r="DW51" s="156"/>
      <c r="DX51" s="156"/>
      <c r="DY51" s="156"/>
      <c r="DZ51" s="129"/>
      <c r="EA51" s="129"/>
      <c r="EB51" s="129"/>
      <c r="EC51" s="129"/>
      <c r="ED51" s="129"/>
      <c r="EE51" s="129"/>
      <c r="EF51" s="129"/>
      <c r="EG51" s="129"/>
      <c r="EH51" s="129"/>
      <c r="EI51" s="129"/>
      <c r="EJ51" s="129"/>
      <c r="EK51" s="129"/>
      <c r="EL51" s="129"/>
      <c r="EM51" s="129"/>
      <c r="EN51" s="129"/>
      <c r="EO51" s="129"/>
      <c r="EP51" s="129"/>
      <c r="EQ51" s="129"/>
      <c r="ER51" s="129"/>
      <c r="ES51" s="129"/>
      <c r="ET51" s="129"/>
      <c r="EU51" s="129"/>
      <c r="EV51" s="129"/>
      <c r="EW51" s="129"/>
      <c r="EX51" s="129"/>
      <c r="EY51" s="129"/>
      <c r="EZ51" s="129"/>
      <c r="FA51" s="129"/>
      <c r="FB51" s="129"/>
      <c r="FC51" s="129"/>
      <c r="FD51" s="129"/>
      <c r="FE51" s="129"/>
      <c r="FF51" s="129"/>
      <c r="FG51" s="129"/>
      <c r="FH51" s="129"/>
      <c r="FI51" s="129"/>
      <c r="FJ51" s="129"/>
      <c r="FK51" s="129"/>
      <c r="FL51" s="129"/>
      <c r="FM51" s="129"/>
      <c r="FN51" s="129"/>
      <c r="FO51" s="129"/>
      <c r="FP51" s="129"/>
      <c r="FQ51" s="129"/>
      <c r="FR51" s="129"/>
      <c r="FS51" s="129"/>
      <c r="FT51" s="129"/>
      <c r="FU51" s="129"/>
      <c r="FV51" s="129"/>
      <c r="FW51" s="129"/>
      <c r="FX51" s="129"/>
      <c r="FY51" s="129"/>
      <c r="FZ51" s="129"/>
      <c r="GA51" s="129"/>
      <c r="GB51" s="129"/>
      <c r="GC51" s="129"/>
      <c r="GD51" s="129"/>
      <c r="GE51" s="129"/>
      <c r="GF51" s="129"/>
      <c r="GG51" s="129"/>
      <c r="GH51" s="129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</row>
    <row r="52" spans="1:418" s="153" customFormat="1" ht="48" customHeight="1" x14ac:dyDescent="0.15">
      <c r="A52" s="90" t="s">
        <v>158</v>
      </c>
      <c r="B52" s="105">
        <v>45872</v>
      </c>
      <c r="C52" s="105">
        <v>45891</v>
      </c>
      <c r="D52" s="73">
        <f t="shared" si="2"/>
        <v>15</v>
      </c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29"/>
      <c r="AW52" s="129"/>
      <c r="AX52" s="129"/>
      <c r="AY52" s="129"/>
      <c r="AZ52" s="129"/>
      <c r="BA52" s="129"/>
      <c r="BB52" s="130"/>
      <c r="BC52" s="130"/>
      <c r="BD52" s="130"/>
      <c r="BE52" s="130"/>
      <c r="BF52" s="130"/>
      <c r="BG52" s="130"/>
      <c r="BH52" s="130"/>
      <c r="BI52" s="130"/>
      <c r="BJ52" s="159"/>
      <c r="BK52" s="159"/>
      <c r="BL52" s="159"/>
      <c r="BM52" s="159"/>
      <c r="BN52" s="159"/>
      <c r="BO52" s="159"/>
      <c r="BP52" s="159"/>
      <c r="BQ52" s="156"/>
      <c r="BR52" s="156"/>
      <c r="BS52" s="156"/>
      <c r="BT52" s="156"/>
      <c r="BU52" s="156"/>
      <c r="BV52" s="156"/>
      <c r="BW52" s="156"/>
      <c r="BX52" s="156"/>
      <c r="BY52" s="156"/>
      <c r="BZ52" s="156"/>
      <c r="CA52" s="156"/>
      <c r="CB52" s="156"/>
      <c r="CC52" s="156"/>
      <c r="CD52" s="156"/>
      <c r="CE52" s="156"/>
      <c r="CF52" s="156"/>
      <c r="CG52" s="156"/>
      <c r="CH52" s="156"/>
      <c r="CI52" s="156"/>
      <c r="CJ52" s="156"/>
      <c r="CK52" s="156"/>
      <c r="CL52" s="156"/>
      <c r="CM52" s="156"/>
      <c r="CN52" s="156"/>
      <c r="CO52" s="156"/>
      <c r="CP52" s="156"/>
      <c r="CQ52" s="156"/>
      <c r="CR52" s="156"/>
      <c r="CS52" s="156"/>
      <c r="CT52" s="156"/>
      <c r="CU52" s="156"/>
      <c r="CV52" s="156"/>
      <c r="CW52" s="156"/>
      <c r="CX52" s="156"/>
      <c r="CY52" s="156"/>
      <c r="CZ52" s="156"/>
      <c r="DA52" s="156"/>
      <c r="DB52" s="156"/>
      <c r="DC52" s="156"/>
      <c r="DD52" s="156"/>
      <c r="DE52" s="156"/>
      <c r="DF52" s="156"/>
      <c r="DG52" s="156"/>
      <c r="DH52" s="156"/>
      <c r="DI52" s="156"/>
      <c r="DJ52" s="156"/>
      <c r="DK52" s="156"/>
      <c r="DL52" s="156"/>
      <c r="DM52" s="156"/>
      <c r="DN52" s="156"/>
      <c r="DO52" s="156"/>
      <c r="DP52" s="156"/>
      <c r="DQ52" s="156"/>
      <c r="DR52" s="156"/>
      <c r="DS52" s="156"/>
      <c r="DT52" s="156"/>
      <c r="DU52" s="156"/>
      <c r="DV52" s="156"/>
      <c r="DW52" s="156"/>
      <c r="DX52" s="156"/>
      <c r="DY52" s="156"/>
      <c r="DZ52" s="129"/>
      <c r="EA52" s="129"/>
      <c r="EB52" s="129"/>
      <c r="EC52" s="129"/>
      <c r="ED52" s="129"/>
      <c r="EE52" s="129"/>
      <c r="EF52" s="129"/>
      <c r="EG52" s="129"/>
      <c r="EH52" s="129"/>
      <c r="EI52" s="129"/>
      <c r="EJ52" s="129"/>
      <c r="EK52" s="129"/>
      <c r="EL52" s="129"/>
      <c r="EM52" s="129"/>
      <c r="EN52" s="129"/>
      <c r="EO52" s="129"/>
      <c r="EP52" s="129"/>
      <c r="EQ52" s="129"/>
      <c r="ER52" s="129"/>
      <c r="ES52" s="129"/>
      <c r="ET52" s="129"/>
      <c r="EU52" s="129"/>
      <c r="EV52" s="129"/>
      <c r="EW52" s="129"/>
      <c r="EX52" s="129"/>
      <c r="EY52" s="129"/>
      <c r="EZ52" s="129"/>
      <c r="FA52" s="129"/>
      <c r="FB52" s="129"/>
      <c r="FC52" s="129"/>
      <c r="FD52" s="129"/>
      <c r="FE52" s="129"/>
      <c r="FF52" s="129"/>
      <c r="FG52" s="129"/>
      <c r="FH52" s="129"/>
      <c r="FI52" s="129"/>
      <c r="FJ52" s="129"/>
      <c r="FK52" s="129"/>
      <c r="FL52" s="129"/>
      <c r="FM52" s="129"/>
      <c r="FN52" s="129"/>
      <c r="FO52" s="129"/>
      <c r="FP52" s="129"/>
      <c r="FQ52" s="129"/>
      <c r="FR52" s="129"/>
      <c r="FS52" s="129"/>
      <c r="FT52" s="129"/>
      <c r="FU52" s="129"/>
      <c r="FV52" s="129"/>
      <c r="FW52" s="129"/>
      <c r="FX52" s="129"/>
      <c r="FY52" s="129"/>
      <c r="FZ52" s="129"/>
      <c r="GA52" s="129"/>
      <c r="GB52" s="129"/>
      <c r="GC52" s="129"/>
      <c r="GD52" s="129"/>
      <c r="GE52" s="129"/>
      <c r="GF52" s="129"/>
      <c r="GG52" s="129"/>
      <c r="GH52" s="129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</row>
    <row r="53" spans="1:418" s="153" customFormat="1" ht="48" customHeight="1" x14ac:dyDescent="0.15">
      <c r="A53" s="90" t="s">
        <v>159</v>
      </c>
      <c r="B53" s="105">
        <v>45872</v>
      </c>
      <c r="C53" s="105">
        <v>45898</v>
      </c>
      <c r="D53" s="73">
        <f t="shared" si="2"/>
        <v>20</v>
      </c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29"/>
      <c r="AR53" s="129"/>
      <c r="AS53" s="129"/>
      <c r="AT53" s="129"/>
      <c r="AU53" s="129"/>
      <c r="AV53" s="129"/>
      <c r="AW53" s="129"/>
      <c r="AX53" s="129"/>
      <c r="AY53" s="129"/>
      <c r="AZ53" s="129"/>
      <c r="BA53" s="129"/>
      <c r="BB53" s="130"/>
      <c r="BC53" s="130"/>
      <c r="BD53" s="130"/>
      <c r="BE53" s="130"/>
      <c r="BF53" s="130"/>
      <c r="BG53" s="130"/>
      <c r="BH53" s="130"/>
      <c r="BI53" s="130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  <c r="BT53" s="159"/>
      <c r="BU53" s="159"/>
      <c r="BV53" s="156"/>
      <c r="BW53" s="156"/>
      <c r="BX53" s="156"/>
      <c r="BY53" s="156"/>
      <c r="BZ53" s="156"/>
      <c r="CA53" s="156"/>
      <c r="CB53" s="156"/>
      <c r="CC53" s="156"/>
      <c r="CD53" s="156"/>
      <c r="CE53" s="156"/>
      <c r="CF53" s="156"/>
      <c r="CG53" s="156"/>
      <c r="CH53" s="156"/>
      <c r="CI53" s="156"/>
      <c r="CJ53" s="156"/>
      <c r="CK53" s="156"/>
      <c r="CL53" s="156"/>
      <c r="CM53" s="156"/>
      <c r="CN53" s="156"/>
      <c r="CO53" s="156"/>
      <c r="CP53" s="156"/>
      <c r="CQ53" s="156"/>
      <c r="CR53" s="156"/>
      <c r="CS53" s="156"/>
      <c r="CT53" s="156"/>
      <c r="CU53" s="156"/>
      <c r="CV53" s="156"/>
      <c r="CW53" s="156"/>
      <c r="CX53" s="156"/>
      <c r="CY53" s="156"/>
      <c r="CZ53" s="156"/>
      <c r="DA53" s="156"/>
      <c r="DB53" s="156"/>
      <c r="DC53" s="156"/>
      <c r="DD53" s="156"/>
      <c r="DE53" s="156"/>
      <c r="DF53" s="156"/>
      <c r="DG53" s="156"/>
      <c r="DH53" s="156"/>
      <c r="DI53" s="156"/>
      <c r="DJ53" s="156"/>
      <c r="DK53" s="156"/>
      <c r="DL53" s="156"/>
      <c r="DM53" s="156"/>
      <c r="DN53" s="156"/>
      <c r="DO53" s="156"/>
      <c r="DP53" s="156"/>
      <c r="DQ53" s="156"/>
      <c r="DR53" s="156"/>
      <c r="DS53" s="156"/>
      <c r="DT53" s="156"/>
      <c r="DU53" s="156"/>
      <c r="DV53" s="156"/>
      <c r="DW53" s="156"/>
      <c r="DX53" s="156"/>
      <c r="DY53" s="156"/>
      <c r="DZ53" s="129"/>
      <c r="EA53" s="129"/>
      <c r="EB53" s="129"/>
      <c r="EC53" s="129"/>
      <c r="ED53" s="129"/>
      <c r="EE53" s="129"/>
      <c r="EF53" s="129"/>
      <c r="EG53" s="129"/>
      <c r="EH53" s="129"/>
      <c r="EI53" s="129"/>
      <c r="EJ53" s="129"/>
      <c r="EK53" s="129"/>
      <c r="EL53" s="129"/>
      <c r="EM53" s="129"/>
      <c r="EN53" s="129"/>
      <c r="EO53" s="129"/>
      <c r="EP53" s="129"/>
      <c r="EQ53" s="129"/>
      <c r="ER53" s="129"/>
      <c r="ES53" s="129"/>
      <c r="ET53" s="129"/>
      <c r="EU53" s="129"/>
      <c r="EV53" s="129"/>
      <c r="EW53" s="129"/>
      <c r="EX53" s="129"/>
      <c r="EY53" s="129"/>
      <c r="EZ53" s="129"/>
      <c r="FA53" s="129"/>
      <c r="FB53" s="129"/>
      <c r="FC53" s="129"/>
      <c r="FD53" s="129"/>
      <c r="FE53" s="129"/>
      <c r="FF53" s="129"/>
      <c r="FG53" s="129"/>
      <c r="FH53" s="129"/>
      <c r="FI53" s="129"/>
      <c r="FJ53" s="129"/>
      <c r="FK53" s="129"/>
      <c r="FL53" s="129"/>
      <c r="FM53" s="129"/>
      <c r="FN53" s="129"/>
      <c r="FO53" s="129"/>
      <c r="FP53" s="129"/>
      <c r="FQ53" s="129"/>
      <c r="FR53" s="129"/>
      <c r="FS53" s="129"/>
      <c r="FT53" s="129"/>
      <c r="FU53" s="129"/>
      <c r="FV53" s="129"/>
      <c r="FW53" s="129"/>
      <c r="FX53" s="129"/>
      <c r="FY53" s="129"/>
      <c r="FZ53" s="129"/>
      <c r="GA53" s="129"/>
      <c r="GB53" s="129"/>
      <c r="GC53" s="129"/>
      <c r="GD53" s="129"/>
      <c r="GE53" s="129"/>
      <c r="GF53" s="129"/>
      <c r="GG53" s="129"/>
      <c r="GH53" s="129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</row>
    <row r="54" spans="1:418" s="153" customFormat="1" ht="48" customHeight="1" x14ac:dyDescent="0.15">
      <c r="A54" s="90" t="s">
        <v>160</v>
      </c>
      <c r="B54" s="105">
        <v>45872</v>
      </c>
      <c r="C54" s="105">
        <v>45898</v>
      </c>
      <c r="D54" s="73">
        <f t="shared" si="2"/>
        <v>20</v>
      </c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30"/>
      <c r="BC54" s="130"/>
      <c r="BD54" s="130"/>
      <c r="BE54" s="130"/>
      <c r="BF54" s="130"/>
      <c r="BG54" s="130"/>
      <c r="BH54" s="130"/>
      <c r="BI54" s="130"/>
      <c r="BJ54" s="159"/>
      <c r="BK54" s="159"/>
      <c r="BL54" s="159"/>
      <c r="BM54" s="159"/>
      <c r="BN54" s="159"/>
      <c r="BO54" s="159"/>
      <c r="BP54" s="159"/>
      <c r="BQ54" s="159"/>
      <c r="BR54" s="159"/>
      <c r="BS54" s="159"/>
      <c r="BT54" s="159"/>
      <c r="BU54" s="159"/>
      <c r="BV54" s="156"/>
      <c r="BW54" s="156"/>
      <c r="BX54" s="156"/>
      <c r="BY54" s="156"/>
      <c r="BZ54" s="156"/>
      <c r="CA54" s="156"/>
      <c r="CB54" s="156"/>
      <c r="CC54" s="156"/>
      <c r="CD54" s="156"/>
      <c r="CE54" s="156"/>
      <c r="CF54" s="156"/>
      <c r="CG54" s="156"/>
      <c r="CH54" s="156"/>
      <c r="CI54" s="156"/>
      <c r="CJ54" s="156"/>
      <c r="CK54" s="156"/>
      <c r="CL54" s="156"/>
      <c r="CM54" s="156"/>
      <c r="CN54" s="156"/>
      <c r="CO54" s="156"/>
      <c r="CP54" s="156"/>
      <c r="CQ54" s="156"/>
      <c r="CR54" s="156"/>
      <c r="CS54" s="156"/>
      <c r="CT54" s="156"/>
      <c r="CU54" s="156"/>
      <c r="CV54" s="156"/>
      <c r="CW54" s="156"/>
      <c r="CX54" s="156"/>
      <c r="CY54" s="156"/>
      <c r="CZ54" s="156"/>
      <c r="DA54" s="156"/>
      <c r="DB54" s="156"/>
      <c r="DC54" s="156"/>
      <c r="DD54" s="156"/>
      <c r="DE54" s="156"/>
      <c r="DF54" s="156"/>
      <c r="DG54" s="156"/>
      <c r="DH54" s="156"/>
      <c r="DI54" s="156"/>
      <c r="DJ54" s="156"/>
      <c r="DK54" s="156"/>
      <c r="DL54" s="156"/>
      <c r="DM54" s="156"/>
      <c r="DN54" s="156"/>
      <c r="DO54" s="156"/>
      <c r="DP54" s="156"/>
      <c r="DQ54" s="156"/>
      <c r="DR54" s="156"/>
      <c r="DS54" s="156"/>
      <c r="DT54" s="156"/>
      <c r="DU54" s="156"/>
      <c r="DV54" s="156"/>
      <c r="DW54" s="156"/>
      <c r="DX54" s="156"/>
      <c r="DY54" s="156"/>
      <c r="DZ54" s="129"/>
      <c r="EA54" s="129"/>
      <c r="EB54" s="129"/>
      <c r="EC54" s="129"/>
      <c r="ED54" s="129"/>
      <c r="EE54" s="129"/>
      <c r="EF54" s="129"/>
      <c r="EG54" s="129"/>
      <c r="EH54" s="129"/>
      <c r="EI54" s="129"/>
      <c r="EJ54" s="129"/>
      <c r="EK54" s="129"/>
      <c r="EL54" s="129"/>
      <c r="EM54" s="129"/>
      <c r="EN54" s="129"/>
      <c r="EO54" s="129"/>
      <c r="EP54" s="129"/>
      <c r="EQ54" s="129"/>
      <c r="ER54" s="129"/>
      <c r="ES54" s="129"/>
      <c r="ET54" s="129"/>
      <c r="EU54" s="129"/>
      <c r="EV54" s="129"/>
      <c r="EW54" s="129"/>
      <c r="EX54" s="129"/>
      <c r="EY54" s="129"/>
      <c r="EZ54" s="129"/>
      <c r="FA54" s="129"/>
      <c r="FB54" s="129"/>
      <c r="FC54" s="129"/>
      <c r="FD54" s="129"/>
      <c r="FE54" s="129"/>
      <c r="FF54" s="129"/>
      <c r="FG54" s="129"/>
      <c r="FH54" s="129"/>
      <c r="FI54" s="129"/>
      <c r="FJ54" s="129"/>
      <c r="FK54" s="129"/>
      <c r="FL54" s="129"/>
      <c r="FM54" s="129"/>
      <c r="FN54" s="129"/>
      <c r="FO54" s="129"/>
      <c r="FP54" s="129"/>
      <c r="FQ54" s="129"/>
      <c r="FR54" s="129"/>
      <c r="FS54" s="129"/>
      <c r="FT54" s="129"/>
      <c r="FU54" s="129"/>
      <c r="FV54" s="129"/>
      <c r="FW54" s="129"/>
      <c r="FX54" s="129"/>
      <c r="FY54" s="129"/>
      <c r="FZ54" s="129"/>
      <c r="GA54" s="129"/>
      <c r="GB54" s="129"/>
      <c r="GC54" s="129"/>
      <c r="GD54" s="129"/>
      <c r="GE54" s="129"/>
      <c r="GF54" s="129"/>
      <c r="GG54" s="129"/>
      <c r="GH54" s="129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</row>
    <row r="55" spans="1:418" s="153" customFormat="1" ht="48" customHeight="1" x14ac:dyDescent="0.15">
      <c r="A55" s="90" t="s">
        <v>161</v>
      </c>
      <c r="B55" s="105">
        <v>45872</v>
      </c>
      <c r="C55" s="105">
        <v>45898</v>
      </c>
      <c r="D55" s="73">
        <f t="shared" si="2"/>
        <v>20</v>
      </c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30"/>
      <c r="BC55" s="130"/>
      <c r="BD55" s="130"/>
      <c r="BE55" s="130"/>
      <c r="BF55" s="130"/>
      <c r="BG55" s="130"/>
      <c r="BH55" s="130"/>
      <c r="BI55" s="130"/>
      <c r="BJ55" s="159"/>
      <c r="BK55" s="159"/>
      <c r="BL55" s="159"/>
      <c r="BM55" s="159"/>
      <c r="BN55" s="159"/>
      <c r="BO55" s="159"/>
      <c r="BP55" s="159"/>
      <c r="BQ55" s="159"/>
      <c r="BR55" s="159"/>
      <c r="BS55" s="159"/>
      <c r="BT55" s="159"/>
      <c r="BU55" s="159"/>
      <c r="BV55" s="156"/>
      <c r="BW55" s="156"/>
      <c r="BX55" s="156"/>
      <c r="BY55" s="156"/>
      <c r="BZ55" s="156"/>
      <c r="CA55" s="156"/>
      <c r="CB55" s="156"/>
      <c r="CC55" s="156"/>
      <c r="CD55" s="156"/>
      <c r="CE55" s="156"/>
      <c r="CF55" s="156"/>
      <c r="CG55" s="156"/>
      <c r="CH55" s="156"/>
      <c r="CI55" s="156"/>
      <c r="CJ55" s="156"/>
      <c r="CK55" s="156"/>
      <c r="CL55" s="156"/>
      <c r="CM55" s="156"/>
      <c r="CN55" s="156"/>
      <c r="CO55" s="156"/>
      <c r="CP55" s="156"/>
      <c r="CQ55" s="156"/>
      <c r="CR55" s="156"/>
      <c r="CS55" s="156"/>
      <c r="CT55" s="156"/>
      <c r="CU55" s="156"/>
      <c r="CV55" s="156"/>
      <c r="CW55" s="156"/>
      <c r="CX55" s="156"/>
      <c r="CY55" s="156"/>
      <c r="CZ55" s="156"/>
      <c r="DA55" s="156"/>
      <c r="DB55" s="156"/>
      <c r="DC55" s="156"/>
      <c r="DD55" s="156"/>
      <c r="DE55" s="156"/>
      <c r="DF55" s="156"/>
      <c r="DG55" s="156"/>
      <c r="DH55" s="156"/>
      <c r="DI55" s="156"/>
      <c r="DJ55" s="156"/>
      <c r="DK55" s="156"/>
      <c r="DL55" s="156"/>
      <c r="DM55" s="156"/>
      <c r="DN55" s="156"/>
      <c r="DO55" s="156"/>
      <c r="DP55" s="156"/>
      <c r="DQ55" s="156"/>
      <c r="DR55" s="156"/>
      <c r="DS55" s="156"/>
      <c r="DT55" s="156"/>
      <c r="DU55" s="156"/>
      <c r="DV55" s="156"/>
      <c r="DW55" s="156"/>
      <c r="DX55" s="156"/>
      <c r="DY55" s="156"/>
      <c r="DZ55" s="129"/>
      <c r="EA55" s="129"/>
      <c r="EB55" s="129"/>
      <c r="EC55" s="129"/>
      <c r="ED55" s="129"/>
      <c r="EE55" s="129"/>
      <c r="EF55" s="129"/>
      <c r="EG55" s="129"/>
      <c r="EH55" s="129"/>
      <c r="EI55" s="129"/>
      <c r="EJ55" s="129"/>
      <c r="EK55" s="129"/>
      <c r="EL55" s="129"/>
      <c r="EM55" s="129"/>
      <c r="EN55" s="129"/>
      <c r="EO55" s="129"/>
      <c r="EP55" s="129"/>
      <c r="EQ55" s="129"/>
      <c r="ER55" s="129"/>
      <c r="ES55" s="129"/>
      <c r="ET55" s="129"/>
      <c r="EU55" s="129"/>
      <c r="EV55" s="129"/>
      <c r="EW55" s="129"/>
      <c r="EX55" s="129"/>
      <c r="EY55" s="129"/>
      <c r="EZ55" s="129"/>
      <c r="FA55" s="129"/>
      <c r="FB55" s="129"/>
      <c r="FC55" s="129"/>
      <c r="FD55" s="129"/>
      <c r="FE55" s="129"/>
      <c r="FF55" s="129"/>
      <c r="FG55" s="129"/>
      <c r="FH55" s="129"/>
      <c r="FI55" s="129"/>
      <c r="FJ55" s="129"/>
      <c r="FK55" s="129"/>
      <c r="FL55" s="129"/>
      <c r="FM55" s="129"/>
      <c r="FN55" s="129"/>
      <c r="FO55" s="129"/>
      <c r="FP55" s="129"/>
      <c r="FQ55" s="129"/>
      <c r="FR55" s="129"/>
      <c r="FS55" s="129"/>
      <c r="FT55" s="129"/>
      <c r="FU55" s="129"/>
      <c r="FV55" s="129"/>
      <c r="FW55" s="129"/>
      <c r="FX55" s="129"/>
      <c r="FY55" s="129"/>
      <c r="FZ55" s="129"/>
      <c r="GA55" s="129"/>
      <c r="GB55" s="129"/>
      <c r="GC55" s="129"/>
      <c r="GD55" s="129"/>
      <c r="GE55" s="129"/>
      <c r="GF55" s="129"/>
      <c r="GG55" s="129"/>
      <c r="GH55" s="129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</row>
    <row r="56" spans="1:418" s="153" customFormat="1" ht="48" customHeight="1" x14ac:dyDescent="0.15">
      <c r="A56" s="90" t="s">
        <v>162</v>
      </c>
      <c r="B56" s="105">
        <v>45872</v>
      </c>
      <c r="C56" s="105">
        <v>45898</v>
      </c>
      <c r="D56" s="73">
        <f t="shared" si="2"/>
        <v>20</v>
      </c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29"/>
      <c r="AR56" s="129"/>
      <c r="AS56" s="129"/>
      <c r="AT56" s="129"/>
      <c r="AU56" s="129"/>
      <c r="AV56" s="129"/>
      <c r="AW56" s="129"/>
      <c r="AX56" s="129"/>
      <c r="AY56" s="129"/>
      <c r="AZ56" s="129"/>
      <c r="BA56" s="129"/>
      <c r="BB56" s="130"/>
      <c r="BC56" s="130"/>
      <c r="BD56" s="130"/>
      <c r="BE56" s="130"/>
      <c r="BF56" s="130"/>
      <c r="BG56" s="130"/>
      <c r="BH56" s="130"/>
      <c r="BI56" s="130"/>
      <c r="BJ56" s="159"/>
      <c r="BK56" s="159"/>
      <c r="BL56" s="159"/>
      <c r="BM56" s="159"/>
      <c r="BN56" s="159"/>
      <c r="BO56" s="159"/>
      <c r="BP56" s="159"/>
      <c r="BQ56" s="159"/>
      <c r="BR56" s="159"/>
      <c r="BS56" s="159"/>
      <c r="BT56" s="159"/>
      <c r="BU56" s="159"/>
      <c r="BV56" s="156"/>
      <c r="BW56" s="156"/>
      <c r="BX56" s="156"/>
      <c r="BY56" s="156"/>
      <c r="BZ56" s="156"/>
      <c r="CA56" s="156"/>
      <c r="CB56" s="156"/>
      <c r="CC56" s="156"/>
      <c r="CD56" s="156"/>
      <c r="CE56" s="156"/>
      <c r="CF56" s="156"/>
      <c r="CG56" s="156"/>
      <c r="CH56" s="156"/>
      <c r="CI56" s="156"/>
      <c r="CJ56" s="156"/>
      <c r="CK56" s="156"/>
      <c r="CL56" s="156"/>
      <c r="CM56" s="156"/>
      <c r="CN56" s="156"/>
      <c r="CO56" s="156"/>
      <c r="CP56" s="156"/>
      <c r="CQ56" s="156"/>
      <c r="CR56" s="156"/>
      <c r="CS56" s="156"/>
      <c r="CT56" s="156"/>
      <c r="CU56" s="156"/>
      <c r="CV56" s="156"/>
      <c r="CW56" s="156"/>
      <c r="CX56" s="156"/>
      <c r="CY56" s="156"/>
      <c r="CZ56" s="156"/>
      <c r="DA56" s="156"/>
      <c r="DB56" s="156"/>
      <c r="DC56" s="156"/>
      <c r="DD56" s="156"/>
      <c r="DE56" s="156"/>
      <c r="DF56" s="156"/>
      <c r="DG56" s="156"/>
      <c r="DH56" s="156"/>
      <c r="DI56" s="156"/>
      <c r="DJ56" s="156"/>
      <c r="DK56" s="156"/>
      <c r="DL56" s="156"/>
      <c r="DM56" s="156"/>
      <c r="DN56" s="156"/>
      <c r="DO56" s="156"/>
      <c r="DP56" s="156"/>
      <c r="DQ56" s="156"/>
      <c r="DR56" s="156"/>
      <c r="DS56" s="156"/>
      <c r="DT56" s="156"/>
      <c r="DU56" s="156"/>
      <c r="DV56" s="156"/>
      <c r="DW56" s="156"/>
      <c r="DX56" s="156"/>
      <c r="DY56" s="156"/>
      <c r="DZ56" s="129"/>
      <c r="EA56" s="129"/>
      <c r="EB56" s="129"/>
      <c r="EC56" s="129"/>
      <c r="ED56" s="129"/>
      <c r="EE56" s="129"/>
      <c r="EF56" s="129"/>
      <c r="EG56" s="129"/>
      <c r="EH56" s="129"/>
      <c r="EI56" s="129"/>
      <c r="EJ56" s="129"/>
      <c r="EK56" s="129"/>
      <c r="EL56" s="129"/>
      <c r="EM56" s="129"/>
      <c r="EN56" s="129"/>
      <c r="EO56" s="129"/>
      <c r="EP56" s="129"/>
      <c r="EQ56" s="129"/>
      <c r="ER56" s="129"/>
      <c r="ES56" s="129"/>
      <c r="ET56" s="129"/>
      <c r="EU56" s="129"/>
      <c r="EV56" s="129"/>
      <c r="EW56" s="129"/>
      <c r="EX56" s="129"/>
      <c r="EY56" s="129"/>
      <c r="EZ56" s="129"/>
      <c r="FA56" s="129"/>
      <c r="FB56" s="129"/>
      <c r="FC56" s="129"/>
      <c r="FD56" s="129"/>
      <c r="FE56" s="129"/>
      <c r="FF56" s="129"/>
      <c r="FG56" s="129"/>
      <c r="FH56" s="129"/>
      <c r="FI56" s="129"/>
      <c r="FJ56" s="129"/>
      <c r="FK56" s="129"/>
      <c r="FL56" s="129"/>
      <c r="FM56" s="129"/>
      <c r="FN56" s="129"/>
      <c r="FO56" s="129"/>
      <c r="FP56" s="129"/>
      <c r="FQ56" s="129"/>
      <c r="FR56" s="129"/>
      <c r="FS56" s="129"/>
      <c r="FT56" s="129"/>
      <c r="FU56" s="129"/>
      <c r="FV56" s="129"/>
      <c r="FW56" s="129"/>
      <c r="FX56" s="129"/>
      <c r="FY56" s="129"/>
      <c r="FZ56" s="129"/>
      <c r="GA56" s="129"/>
      <c r="GB56" s="129"/>
      <c r="GC56" s="129"/>
      <c r="GD56" s="129"/>
      <c r="GE56" s="129"/>
      <c r="GF56" s="129"/>
      <c r="GG56" s="129"/>
      <c r="GH56" s="129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</row>
    <row r="57" spans="1:418" ht="45" customHeight="1" x14ac:dyDescent="0.15">
      <c r="A57" s="90" t="s">
        <v>163</v>
      </c>
      <c r="B57" s="105">
        <v>45872</v>
      </c>
      <c r="C57" s="105">
        <v>45891</v>
      </c>
      <c r="D57" s="73">
        <f t="shared" si="2"/>
        <v>15</v>
      </c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  <c r="AO57" s="129"/>
      <c r="AP57" s="129"/>
      <c r="AQ57" s="129"/>
      <c r="AR57" s="129"/>
      <c r="AS57" s="129"/>
      <c r="AT57" s="129"/>
      <c r="AU57" s="129"/>
      <c r="AV57" s="129"/>
      <c r="AW57" s="129"/>
      <c r="AX57" s="129"/>
      <c r="AY57" s="129"/>
      <c r="AZ57" s="129"/>
      <c r="BA57" s="129"/>
      <c r="BB57" s="130"/>
      <c r="BC57" s="130"/>
      <c r="BD57" s="130"/>
      <c r="BE57" s="130"/>
      <c r="BF57" s="130"/>
      <c r="BG57" s="130"/>
      <c r="BH57" s="130"/>
      <c r="BI57" s="130"/>
      <c r="BJ57" s="159"/>
      <c r="BK57" s="159"/>
      <c r="BL57" s="159"/>
      <c r="BM57" s="159"/>
      <c r="BN57" s="159"/>
      <c r="BO57" s="159"/>
      <c r="BP57" s="159"/>
      <c r="BQ57" s="156"/>
      <c r="BR57" s="156"/>
      <c r="BS57" s="156"/>
      <c r="BT57" s="156"/>
      <c r="BU57" s="156"/>
      <c r="BV57" s="156"/>
      <c r="BW57" s="156"/>
      <c r="BX57" s="156"/>
      <c r="BY57" s="156"/>
      <c r="BZ57" s="156"/>
      <c r="CA57" s="156"/>
      <c r="CB57" s="156"/>
      <c r="CC57" s="156"/>
      <c r="CD57" s="156"/>
      <c r="CE57" s="156"/>
      <c r="CF57" s="156"/>
      <c r="CG57" s="156"/>
      <c r="CH57" s="156"/>
      <c r="CI57" s="156"/>
      <c r="CJ57" s="156"/>
      <c r="CK57" s="156"/>
      <c r="CL57" s="156"/>
      <c r="CM57" s="156"/>
      <c r="CN57" s="156"/>
      <c r="CO57" s="156"/>
      <c r="CP57" s="156"/>
      <c r="CQ57" s="156"/>
      <c r="CR57" s="156"/>
      <c r="CS57" s="156"/>
      <c r="CT57" s="156"/>
      <c r="CU57" s="156"/>
      <c r="CV57" s="156"/>
      <c r="CW57" s="156"/>
      <c r="CX57" s="156"/>
      <c r="CY57" s="156"/>
      <c r="CZ57" s="156"/>
      <c r="DA57" s="156"/>
      <c r="DB57" s="156"/>
      <c r="DC57" s="156"/>
      <c r="DD57" s="156"/>
      <c r="DE57" s="156"/>
      <c r="DF57" s="156"/>
      <c r="DG57" s="156"/>
      <c r="DH57" s="156"/>
      <c r="DI57" s="156"/>
      <c r="DJ57" s="156"/>
      <c r="DK57" s="156"/>
      <c r="DL57" s="156"/>
      <c r="DM57" s="156"/>
      <c r="DN57" s="156"/>
      <c r="DO57" s="156"/>
      <c r="DP57" s="156"/>
      <c r="DQ57" s="156"/>
      <c r="DR57" s="156"/>
      <c r="DS57" s="156"/>
      <c r="DT57" s="156"/>
      <c r="DU57" s="156"/>
      <c r="DV57" s="156"/>
      <c r="DW57" s="156"/>
      <c r="DX57" s="156"/>
      <c r="DY57" s="156"/>
      <c r="DZ57" s="129"/>
      <c r="EA57" s="129"/>
      <c r="EB57" s="129"/>
      <c r="EC57" s="129"/>
      <c r="ED57" s="129"/>
      <c r="EE57" s="129"/>
      <c r="EF57" s="129"/>
      <c r="EG57" s="129"/>
      <c r="EH57" s="129"/>
      <c r="EI57" s="129"/>
      <c r="EJ57" s="129"/>
      <c r="EK57" s="129"/>
      <c r="EL57" s="129"/>
      <c r="EM57" s="129"/>
      <c r="EN57" s="129"/>
      <c r="EO57" s="129"/>
      <c r="EP57" s="129"/>
      <c r="EQ57" s="129"/>
      <c r="ER57" s="129"/>
      <c r="ES57" s="129"/>
      <c r="ET57" s="129"/>
      <c r="EU57" s="129"/>
      <c r="EV57" s="129"/>
      <c r="EW57" s="129"/>
      <c r="EX57" s="129"/>
      <c r="EY57" s="129"/>
      <c r="EZ57" s="129"/>
      <c r="FA57" s="129"/>
      <c r="FB57" s="129"/>
      <c r="FC57" s="129"/>
      <c r="FD57" s="129"/>
      <c r="FE57" s="129"/>
      <c r="FF57" s="129"/>
      <c r="FG57" s="129"/>
      <c r="FH57" s="129"/>
      <c r="FI57" s="129"/>
      <c r="FJ57" s="129"/>
      <c r="FK57" s="129"/>
      <c r="FL57" s="129"/>
      <c r="FM57" s="129"/>
      <c r="FN57" s="129"/>
      <c r="FO57" s="129"/>
      <c r="FP57" s="129"/>
      <c r="FQ57" s="129"/>
      <c r="FR57" s="129"/>
      <c r="FS57" s="129"/>
      <c r="FT57" s="129"/>
      <c r="FU57" s="129"/>
      <c r="FV57" s="129"/>
      <c r="FW57" s="129"/>
      <c r="FX57" s="129"/>
      <c r="FY57" s="129"/>
      <c r="FZ57" s="129"/>
      <c r="GA57" s="129"/>
      <c r="GB57" s="129"/>
      <c r="GC57" s="129"/>
      <c r="GD57" s="129"/>
      <c r="GE57" s="129"/>
      <c r="GF57" s="129"/>
      <c r="GG57" s="129"/>
      <c r="GH57" s="129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</row>
    <row r="58" spans="1:418" ht="47.25" customHeight="1" x14ac:dyDescent="0.15">
      <c r="A58" s="90" t="s">
        <v>164</v>
      </c>
      <c r="B58" s="105">
        <v>45872</v>
      </c>
      <c r="C58" s="105">
        <v>45891</v>
      </c>
      <c r="D58" s="73">
        <f t="shared" si="2"/>
        <v>15</v>
      </c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  <c r="AH58" s="129"/>
      <c r="AI58" s="129"/>
      <c r="AJ58" s="129"/>
      <c r="AK58" s="129"/>
      <c r="AL58" s="129"/>
      <c r="AM58" s="129"/>
      <c r="AN58" s="129"/>
      <c r="AO58" s="129"/>
      <c r="AP58" s="129"/>
      <c r="AQ58" s="129"/>
      <c r="AR58" s="129"/>
      <c r="AS58" s="129"/>
      <c r="AT58" s="129"/>
      <c r="AU58" s="129"/>
      <c r="AV58" s="129"/>
      <c r="AW58" s="129"/>
      <c r="AX58" s="129"/>
      <c r="AY58" s="129"/>
      <c r="AZ58" s="129"/>
      <c r="BA58" s="129"/>
      <c r="BB58" s="130"/>
      <c r="BC58" s="130"/>
      <c r="BD58" s="130"/>
      <c r="BE58" s="130"/>
      <c r="BF58" s="130"/>
      <c r="BG58" s="130"/>
      <c r="BH58" s="130"/>
      <c r="BI58" s="130"/>
      <c r="BJ58" s="159"/>
      <c r="BK58" s="159"/>
      <c r="BL58" s="159"/>
      <c r="BM58" s="159"/>
      <c r="BN58" s="159"/>
      <c r="BO58" s="159"/>
      <c r="BP58" s="159"/>
      <c r="BQ58" s="156"/>
      <c r="BR58" s="156"/>
      <c r="BS58" s="156"/>
      <c r="BT58" s="156"/>
      <c r="BU58" s="156"/>
      <c r="BV58" s="156"/>
      <c r="BW58" s="156"/>
      <c r="BX58" s="156"/>
      <c r="BY58" s="156"/>
      <c r="BZ58" s="156"/>
      <c r="CA58" s="156"/>
      <c r="CB58" s="156"/>
      <c r="CC58" s="156"/>
      <c r="CD58" s="156"/>
      <c r="CE58" s="156"/>
      <c r="CF58" s="156"/>
      <c r="CG58" s="156"/>
      <c r="CH58" s="156"/>
      <c r="CI58" s="156"/>
      <c r="CJ58" s="156"/>
      <c r="CK58" s="156"/>
      <c r="CL58" s="156"/>
      <c r="CM58" s="156"/>
      <c r="CN58" s="156"/>
      <c r="CO58" s="156"/>
      <c r="CP58" s="156"/>
      <c r="CQ58" s="156"/>
      <c r="CR58" s="156"/>
      <c r="CS58" s="156"/>
      <c r="CT58" s="156"/>
      <c r="CU58" s="156"/>
      <c r="CV58" s="156"/>
      <c r="CW58" s="156"/>
      <c r="CX58" s="156"/>
      <c r="CY58" s="156"/>
      <c r="CZ58" s="156"/>
      <c r="DA58" s="156"/>
      <c r="DB58" s="156"/>
      <c r="DC58" s="156"/>
      <c r="DD58" s="156"/>
      <c r="DE58" s="156"/>
      <c r="DF58" s="156"/>
      <c r="DG58" s="156"/>
      <c r="DH58" s="156"/>
      <c r="DI58" s="156"/>
      <c r="DJ58" s="156"/>
      <c r="DK58" s="156"/>
      <c r="DL58" s="156"/>
      <c r="DM58" s="156"/>
      <c r="DN58" s="156"/>
      <c r="DO58" s="156"/>
      <c r="DP58" s="156"/>
      <c r="DQ58" s="156"/>
      <c r="DR58" s="156"/>
      <c r="DS58" s="156"/>
      <c r="DT58" s="156"/>
      <c r="DU58" s="156"/>
      <c r="DV58" s="156"/>
      <c r="DW58" s="156"/>
      <c r="DX58" s="156"/>
      <c r="DY58" s="156"/>
      <c r="DZ58" s="129"/>
      <c r="EA58" s="129"/>
      <c r="EB58" s="129"/>
      <c r="EC58" s="129"/>
      <c r="ED58" s="129"/>
      <c r="EE58" s="129"/>
      <c r="EF58" s="129"/>
      <c r="EG58" s="129"/>
      <c r="EH58" s="129"/>
      <c r="EI58" s="129"/>
      <c r="EJ58" s="129"/>
      <c r="EK58" s="129"/>
      <c r="EL58" s="129"/>
      <c r="EM58" s="129"/>
      <c r="EN58" s="129"/>
      <c r="EO58" s="129"/>
      <c r="EP58" s="129"/>
      <c r="EQ58" s="129"/>
      <c r="ER58" s="129"/>
      <c r="ES58" s="129"/>
      <c r="ET58" s="129"/>
      <c r="EU58" s="129"/>
      <c r="EV58" s="129"/>
      <c r="EW58" s="129"/>
      <c r="EX58" s="129"/>
      <c r="EY58" s="129"/>
      <c r="EZ58" s="129"/>
      <c r="FA58" s="129"/>
      <c r="FB58" s="129"/>
      <c r="FC58" s="129"/>
      <c r="FD58" s="129"/>
      <c r="FE58" s="129"/>
      <c r="FF58" s="129"/>
      <c r="FG58" s="129"/>
      <c r="FH58" s="129"/>
      <c r="FI58" s="129"/>
      <c r="FJ58" s="129"/>
      <c r="FK58" s="129"/>
      <c r="FL58" s="129"/>
      <c r="FM58" s="129"/>
      <c r="FN58" s="129"/>
      <c r="FO58" s="129"/>
      <c r="FP58" s="129"/>
      <c r="FQ58" s="129"/>
      <c r="FR58" s="129"/>
      <c r="FS58" s="129"/>
      <c r="FT58" s="129"/>
      <c r="FU58" s="129"/>
      <c r="FV58" s="129"/>
      <c r="FW58" s="129"/>
      <c r="FX58" s="129"/>
      <c r="FY58" s="129"/>
      <c r="FZ58" s="129"/>
      <c r="GA58" s="129"/>
      <c r="GB58" s="129"/>
      <c r="GC58" s="129"/>
      <c r="GD58" s="129"/>
      <c r="GE58" s="129"/>
      <c r="GF58" s="129"/>
      <c r="GG58" s="129"/>
      <c r="GH58" s="129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</row>
    <row r="59" spans="1:418" s="120" customFormat="1" ht="14.25" customHeight="1" x14ac:dyDescent="0.15">
      <c r="A59" s="103" t="s">
        <v>73</v>
      </c>
      <c r="B59" s="103"/>
      <c r="C59" s="103"/>
      <c r="D59" s="127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  <c r="AR59" s="131"/>
      <c r="AS59" s="131"/>
      <c r="AT59" s="131"/>
      <c r="AU59" s="131"/>
      <c r="AV59" s="131"/>
      <c r="AW59" s="131"/>
      <c r="AX59" s="131"/>
      <c r="AY59" s="131"/>
      <c r="AZ59" s="131"/>
      <c r="BA59" s="131"/>
      <c r="BB59" s="131"/>
      <c r="BC59" s="131"/>
      <c r="BD59" s="131"/>
      <c r="BE59" s="131"/>
      <c r="BF59" s="131"/>
      <c r="BG59" s="131"/>
      <c r="BH59" s="131"/>
      <c r="BI59" s="131"/>
      <c r="BJ59" s="131"/>
      <c r="BK59" s="131"/>
      <c r="BL59" s="131"/>
      <c r="BM59" s="131"/>
      <c r="BN59" s="131"/>
      <c r="BO59" s="131"/>
      <c r="BP59" s="131"/>
      <c r="BQ59" s="131"/>
      <c r="BR59" s="131"/>
      <c r="BS59" s="131"/>
      <c r="BT59" s="131"/>
      <c r="BU59" s="131"/>
      <c r="BV59" s="131"/>
      <c r="BW59" s="131"/>
      <c r="BX59" s="131"/>
      <c r="BY59" s="131"/>
      <c r="BZ59" s="131"/>
      <c r="CA59" s="131"/>
      <c r="CB59" s="131"/>
      <c r="CC59" s="131"/>
      <c r="CD59" s="131"/>
      <c r="CE59" s="131"/>
      <c r="CF59" s="131"/>
      <c r="CG59" s="131"/>
      <c r="CH59" s="131"/>
      <c r="CI59" s="131"/>
      <c r="CJ59" s="131"/>
      <c r="CK59" s="131"/>
      <c r="CL59" s="131"/>
      <c r="CM59" s="131"/>
      <c r="CN59" s="131"/>
      <c r="CO59" s="131"/>
      <c r="CP59" s="131"/>
      <c r="CQ59" s="131"/>
      <c r="CR59" s="131"/>
      <c r="CS59" s="131"/>
      <c r="CT59" s="131"/>
      <c r="CU59" s="131"/>
      <c r="CV59" s="131"/>
      <c r="CW59" s="131"/>
      <c r="CX59" s="131"/>
      <c r="CY59" s="131"/>
      <c r="CZ59" s="131"/>
      <c r="DA59" s="131"/>
      <c r="DB59" s="131"/>
      <c r="DC59" s="131"/>
      <c r="DD59" s="131"/>
      <c r="DE59" s="131"/>
      <c r="DF59" s="131"/>
      <c r="DG59" s="131"/>
      <c r="DH59" s="131"/>
      <c r="DI59" s="131"/>
      <c r="DJ59" s="131"/>
      <c r="DK59" s="131"/>
      <c r="DL59" s="131"/>
      <c r="DM59" s="131"/>
      <c r="DN59" s="131"/>
      <c r="DO59" s="131"/>
      <c r="DP59" s="131"/>
      <c r="DQ59" s="131"/>
      <c r="DR59" s="131"/>
      <c r="DS59" s="131"/>
      <c r="DT59" s="131"/>
      <c r="DU59" s="131"/>
      <c r="DV59" s="131"/>
      <c r="DW59" s="131"/>
      <c r="DX59" s="131"/>
      <c r="DY59" s="131"/>
      <c r="DZ59" s="131"/>
      <c r="EA59" s="131"/>
      <c r="EB59" s="131"/>
      <c r="EC59" s="131"/>
      <c r="ED59" s="131"/>
      <c r="EE59" s="131"/>
      <c r="EF59" s="131"/>
      <c r="EG59" s="131"/>
      <c r="EH59" s="131"/>
      <c r="EI59" s="131"/>
      <c r="EJ59" s="131"/>
      <c r="EK59" s="131"/>
      <c r="EL59" s="131"/>
      <c r="EM59" s="131"/>
      <c r="EN59" s="131"/>
      <c r="EO59" s="131"/>
      <c r="EP59" s="131"/>
      <c r="EQ59" s="131"/>
      <c r="ER59" s="131"/>
      <c r="ES59" s="131"/>
      <c r="ET59" s="131"/>
      <c r="EU59" s="131"/>
      <c r="EV59" s="131"/>
      <c r="EW59" s="131"/>
      <c r="EX59" s="131"/>
      <c r="EY59" s="131"/>
      <c r="EZ59" s="131"/>
      <c r="FA59" s="131"/>
      <c r="FB59" s="131"/>
      <c r="FC59" s="131"/>
      <c r="FD59" s="131"/>
      <c r="FE59" s="131"/>
      <c r="FF59" s="131"/>
      <c r="FG59" s="131"/>
      <c r="FH59" s="131"/>
      <c r="FI59" s="131"/>
      <c r="FJ59" s="131"/>
      <c r="FK59" s="131"/>
      <c r="FL59" s="131"/>
      <c r="FM59" s="131"/>
      <c r="FN59" s="131"/>
      <c r="FO59" s="131"/>
      <c r="FP59" s="131"/>
      <c r="FQ59" s="131"/>
      <c r="FR59" s="131"/>
      <c r="FS59" s="131"/>
      <c r="FT59" s="131"/>
      <c r="FU59" s="131"/>
      <c r="FV59" s="131"/>
      <c r="FW59" s="131"/>
      <c r="FX59" s="131"/>
      <c r="FY59" s="131"/>
      <c r="FZ59" s="131"/>
      <c r="GA59" s="131"/>
      <c r="GB59" s="131"/>
      <c r="GC59" s="131"/>
      <c r="GD59" s="131"/>
      <c r="GE59" s="131"/>
      <c r="GF59" s="131"/>
      <c r="GG59" s="131"/>
      <c r="GH59" s="131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</row>
    <row r="60" spans="1:418" ht="32.25" customHeight="1" x14ac:dyDescent="0.15">
      <c r="A60" s="90" t="s">
        <v>198</v>
      </c>
      <c r="B60" s="106">
        <v>45894</v>
      </c>
      <c r="C60" s="106">
        <v>45912</v>
      </c>
      <c r="D60" s="73">
        <f t="shared" ref="D60:D64" si="3">NETWORKDAYS(B60,C60)</f>
        <v>15</v>
      </c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  <c r="AH60" s="129"/>
      <c r="AI60" s="129"/>
      <c r="AJ60" s="129"/>
      <c r="AK60" s="129"/>
      <c r="AL60" s="129"/>
      <c r="AM60" s="129"/>
      <c r="AN60" s="129"/>
      <c r="AO60" s="129"/>
      <c r="AP60" s="129"/>
      <c r="AQ60" s="129"/>
      <c r="AR60" s="129"/>
      <c r="AS60" s="129"/>
      <c r="AT60" s="129"/>
      <c r="AU60" s="129"/>
      <c r="AV60" s="129"/>
      <c r="AW60" s="129"/>
      <c r="AX60" s="129"/>
      <c r="AY60" s="129"/>
      <c r="AZ60" s="129"/>
      <c r="BA60" s="129"/>
      <c r="BB60" s="129"/>
      <c r="BC60" s="129"/>
      <c r="BD60" s="129"/>
      <c r="BE60" s="129"/>
      <c r="BF60" s="129"/>
      <c r="BG60" s="129"/>
      <c r="BH60" s="129"/>
      <c r="BI60" s="129"/>
      <c r="BJ60" s="129"/>
      <c r="BK60" s="129"/>
      <c r="BL60" s="129"/>
      <c r="BM60" s="129"/>
      <c r="BN60" s="129"/>
      <c r="BO60" s="129"/>
      <c r="BP60" s="129"/>
      <c r="BQ60" s="129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29"/>
      <c r="CG60" s="129"/>
      <c r="CH60" s="129"/>
      <c r="CI60" s="129"/>
      <c r="CJ60" s="129"/>
      <c r="CK60" s="129"/>
      <c r="CL60" s="129"/>
      <c r="CM60" s="129"/>
      <c r="CN60" s="129"/>
      <c r="CO60" s="129"/>
      <c r="CP60" s="129"/>
      <c r="CQ60" s="129"/>
      <c r="CR60" s="129"/>
      <c r="CS60" s="129"/>
      <c r="CT60" s="129"/>
      <c r="CU60" s="129"/>
      <c r="CV60" s="129"/>
      <c r="CW60" s="129"/>
      <c r="CX60" s="129"/>
      <c r="CY60" s="129"/>
      <c r="CZ60" s="129"/>
      <c r="DA60" s="129"/>
      <c r="DB60" s="129"/>
      <c r="DC60" s="129"/>
      <c r="DD60" s="129"/>
      <c r="DE60" s="129"/>
      <c r="DF60" s="129"/>
      <c r="DG60" s="129"/>
      <c r="DH60" s="129"/>
      <c r="DI60" s="129"/>
      <c r="DJ60" s="129"/>
      <c r="DK60" s="129"/>
      <c r="DL60" s="129"/>
      <c r="DM60" s="129"/>
      <c r="DN60" s="129"/>
      <c r="DO60" s="129"/>
      <c r="DP60" s="129"/>
      <c r="DQ60" s="129"/>
      <c r="DR60" s="129"/>
      <c r="DS60" s="129"/>
      <c r="DT60" s="156"/>
      <c r="DU60" s="156"/>
      <c r="DV60" s="156"/>
      <c r="DW60" s="156"/>
      <c r="DX60" s="156"/>
      <c r="DY60" s="156"/>
      <c r="DZ60" s="156"/>
      <c r="EA60" s="156"/>
      <c r="EB60" s="156"/>
      <c r="EC60" s="156"/>
      <c r="ED60" s="156"/>
      <c r="EE60" s="156"/>
      <c r="EF60" s="156"/>
      <c r="EG60" s="156"/>
      <c r="EH60" s="156"/>
      <c r="EI60" s="156"/>
      <c r="EJ60" s="156"/>
      <c r="EK60" s="156"/>
      <c r="EL60" s="156"/>
      <c r="EM60" s="156"/>
      <c r="EN60" s="156"/>
      <c r="EO60" s="156"/>
      <c r="EP60" s="156"/>
      <c r="EQ60" s="156"/>
      <c r="ER60" s="156"/>
      <c r="ES60" s="156"/>
      <c r="ET60" s="156"/>
      <c r="EU60" s="156"/>
      <c r="EV60" s="156"/>
      <c r="EW60" s="156"/>
      <c r="EX60" s="156"/>
      <c r="EY60" s="156"/>
      <c r="EZ60" s="156"/>
      <c r="FA60" s="156"/>
      <c r="FB60" s="156"/>
      <c r="FC60" s="156"/>
      <c r="FD60" s="156"/>
      <c r="FE60" s="129"/>
      <c r="FF60" s="129"/>
      <c r="FG60" s="129"/>
      <c r="FH60" s="129"/>
      <c r="FI60" s="129"/>
      <c r="FJ60" s="129"/>
      <c r="FK60" s="129"/>
      <c r="FL60" s="129"/>
      <c r="FM60" s="129"/>
      <c r="FN60" s="129"/>
      <c r="FO60" s="129"/>
      <c r="FP60" s="129"/>
      <c r="FQ60" s="129"/>
      <c r="FR60" s="129"/>
      <c r="FS60" s="129"/>
      <c r="FT60" s="129"/>
      <c r="FU60" s="129"/>
      <c r="FV60" s="129"/>
      <c r="FW60" s="129"/>
      <c r="FX60" s="129"/>
      <c r="FY60" s="129"/>
      <c r="FZ60" s="129"/>
      <c r="GA60" s="129"/>
      <c r="GB60" s="129"/>
      <c r="GC60" s="129"/>
      <c r="GD60" s="129"/>
      <c r="GE60" s="129"/>
      <c r="GF60" s="129"/>
      <c r="GG60" s="129"/>
      <c r="GH60" s="129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</row>
    <row r="61" spans="1:418" s="153" customFormat="1" ht="32.25" customHeight="1" x14ac:dyDescent="0.15">
      <c r="A61" s="90" t="s">
        <v>199</v>
      </c>
      <c r="B61" s="106">
        <v>45894</v>
      </c>
      <c r="C61" s="106">
        <v>45912</v>
      </c>
      <c r="D61" s="73">
        <f t="shared" si="3"/>
        <v>15</v>
      </c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  <c r="AM61" s="129"/>
      <c r="AN61" s="129"/>
      <c r="AO61" s="129"/>
      <c r="AP61" s="129"/>
      <c r="AQ61" s="129"/>
      <c r="AR61" s="129"/>
      <c r="AS61" s="129"/>
      <c r="AT61" s="129"/>
      <c r="AU61" s="129"/>
      <c r="AV61" s="129"/>
      <c r="AW61" s="129"/>
      <c r="AX61" s="129"/>
      <c r="AY61" s="129"/>
      <c r="AZ61" s="129"/>
      <c r="BA61" s="129"/>
      <c r="BB61" s="129"/>
      <c r="BC61" s="129"/>
      <c r="BD61" s="129"/>
      <c r="BE61" s="129"/>
      <c r="BF61" s="129"/>
      <c r="BG61" s="129"/>
      <c r="BH61" s="129"/>
      <c r="BI61" s="129"/>
      <c r="BJ61" s="129"/>
      <c r="BK61" s="129"/>
      <c r="BL61" s="129"/>
      <c r="BM61" s="129"/>
      <c r="BN61" s="129"/>
      <c r="BO61" s="129"/>
      <c r="BP61" s="129"/>
      <c r="BQ61" s="129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29"/>
      <c r="CG61" s="129"/>
      <c r="CH61" s="129"/>
      <c r="CI61" s="129"/>
      <c r="CJ61" s="129"/>
      <c r="CK61" s="129"/>
      <c r="CL61" s="129"/>
      <c r="CM61" s="129"/>
      <c r="CN61" s="129"/>
      <c r="CO61" s="129"/>
      <c r="CP61" s="129"/>
      <c r="CQ61" s="129"/>
      <c r="CR61" s="129"/>
      <c r="CS61" s="129"/>
      <c r="CT61" s="129"/>
      <c r="CU61" s="129"/>
      <c r="CV61" s="129"/>
      <c r="CW61" s="129"/>
      <c r="CX61" s="129"/>
      <c r="CY61" s="129"/>
      <c r="CZ61" s="129"/>
      <c r="DA61" s="129"/>
      <c r="DB61" s="129"/>
      <c r="DC61" s="129"/>
      <c r="DD61" s="129"/>
      <c r="DE61" s="129"/>
      <c r="DF61" s="129"/>
      <c r="DG61" s="129"/>
      <c r="DH61" s="129"/>
      <c r="DI61" s="129"/>
      <c r="DJ61" s="129"/>
      <c r="DK61" s="129"/>
      <c r="DL61" s="129"/>
      <c r="DM61" s="129"/>
      <c r="DN61" s="129"/>
      <c r="DO61" s="129"/>
      <c r="DP61" s="129"/>
      <c r="DQ61" s="129"/>
      <c r="DR61" s="129"/>
      <c r="DS61" s="129"/>
      <c r="DT61" s="156"/>
      <c r="DU61" s="156"/>
      <c r="DV61" s="156"/>
      <c r="DW61" s="156"/>
      <c r="DX61" s="156"/>
      <c r="DY61" s="156"/>
      <c r="DZ61" s="156"/>
      <c r="EA61" s="156"/>
      <c r="EB61" s="156"/>
      <c r="EC61" s="156"/>
      <c r="ED61" s="156"/>
      <c r="EE61" s="156"/>
      <c r="EF61" s="156"/>
      <c r="EG61" s="156"/>
      <c r="EH61" s="156"/>
      <c r="EI61" s="156"/>
      <c r="EJ61" s="156"/>
      <c r="EK61" s="156"/>
      <c r="EL61" s="156"/>
      <c r="EM61" s="156"/>
      <c r="EN61" s="156"/>
      <c r="EO61" s="156"/>
      <c r="EP61" s="156"/>
      <c r="EQ61" s="156"/>
      <c r="ER61" s="156"/>
      <c r="ES61" s="156"/>
      <c r="ET61" s="156"/>
      <c r="EU61" s="156"/>
      <c r="EV61" s="156"/>
      <c r="EW61" s="156"/>
      <c r="EX61" s="156"/>
      <c r="EY61" s="156"/>
      <c r="EZ61" s="156"/>
      <c r="FA61" s="156"/>
      <c r="FB61" s="156"/>
      <c r="FC61" s="156"/>
      <c r="FD61" s="156"/>
      <c r="FE61" s="129"/>
      <c r="FF61" s="129"/>
      <c r="FG61" s="129"/>
      <c r="FH61" s="129"/>
      <c r="FI61" s="129"/>
      <c r="FJ61" s="129"/>
      <c r="FK61" s="129"/>
      <c r="FL61" s="129"/>
      <c r="FM61" s="129"/>
      <c r="FN61" s="129"/>
      <c r="FO61" s="129"/>
      <c r="FP61" s="129"/>
      <c r="FQ61" s="129"/>
      <c r="FR61" s="129"/>
      <c r="FS61" s="129"/>
      <c r="FT61" s="129"/>
      <c r="FU61" s="129"/>
      <c r="FV61" s="129"/>
      <c r="FW61" s="129"/>
      <c r="FX61" s="129"/>
      <c r="FY61" s="129"/>
      <c r="FZ61" s="129"/>
      <c r="GA61" s="129"/>
      <c r="GB61" s="129"/>
      <c r="GC61" s="129"/>
      <c r="GD61" s="129"/>
      <c r="GE61" s="129"/>
      <c r="GF61" s="129"/>
      <c r="GG61" s="129"/>
      <c r="GH61" s="129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</row>
    <row r="62" spans="1:418" s="153" customFormat="1" ht="32.25" customHeight="1" x14ac:dyDescent="0.15">
      <c r="A62" s="90" t="s">
        <v>200</v>
      </c>
      <c r="B62" s="106">
        <v>45894</v>
      </c>
      <c r="C62" s="106">
        <v>45912</v>
      </c>
      <c r="D62" s="73">
        <f t="shared" si="3"/>
        <v>15</v>
      </c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  <c r="AJ62" s="129"/>
      <c r="AK62" s="129"/>
      <c r="AL62" s="129"/>
      <c r="AM62" s="129"/>
      <c r="AN62" s="129"/>
      <c r="AO62" s="129"/>
      <c r="AP62" s="129"/>
      <c r="AQ62" s="129"/>
      <c r="AR62" s="129"/>
      <c r="AS62" s="129"/>
      <c r="AT62" s="129"/>
      <c r="AU62" s="129"/>
      <c r="AV62" s="129"/>
      <c r="AW62" s="129"/>
      <c r="AX62" s="129"/>
      <c r="AY62" s="129"/>
      <c r="AZ62" s="129"/>
      <c r="BA62" s="129"/>
      <c r="BB62" s="129"/>
      <c r="BC62" s="129"/>
      <c r="BD62" s="129"/>
      <c r="BE62" s="129"/>
      <c r="BF62" s="129"/>
      <c r="BG62" s="129"/>
      <c r="BH62" s="129"/>
      <c r="BI62" s="129"/>
      <c r="BJ62" s="129"/>
      <c r="BK62" s="129"/>
      <c r="BL62" s="129"/>
      <c r="BM62" s="129"/>
      <c r="BN62" s="129"/>
      <c r="BO62" s="129"/>
      <c r="BP62" s="129"/>
      <c r="BQ62" s="129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29"/>
      <c r="CG62" s="129"/>
      <c r="CH62" s="129"/>
      <c r="CI62" s="129"/>
      <c r="CJ62" s="129"/>
      <c r="CK62" s="129"/>
      <c r="CL62" s="129"/>
      <c r="CM62" s="129"/>
      <c r="CN62" s="129"/>
      <c r="CO62" s="129"/>
      <c r="CP62" s="129"/>
      <c r="CQ62" s="129"/>
      <c r="CR62" s="129"/>
      <c r="CS62" s="129"/>
      <c r="CT62" s="129"/>
      <c r="CU62" s="129"/>
      <c r="CV62" s="129"/>
      <c r="CW62" s="129"/>
      <c r="CX62" s="129"/>
      <c r="CY62" s="129"/>
      <c r="CZ62" s="129"/>
      <c r="DA62" s="129"/>
      <c r="DB62" s="129"/>
      <c r="DC62" s="129"/>
      <c r="DD62" s="129"/>
      <c r="DE62" s="129"/>
      <c r="DF62" s="129"/>
      <c r="DG62" s="129"/>
      <c r="DH62" s="129"/>
      <c r="DI62" s="129"/>
      <c r="DJ62" s="129"/>
      <c r="DK62" s="129"/>
      <c r="DL62" s="129"/>
      <c r="DM62" s="129"/>
      <c r="DN62" s="129"/>
      <c r="DO62" s="129"/>
      <c r="DP62" s="129"/>
      <c r="DQ62" s="129"/>
      <c r="DR62" s="129"/>
      <c r="DS62" s="129"/>
      <c r="DT62" s="156"/>
      <c r="DU62" s="156"/>
      <c r="DV62" s="156"/>
      <c r="DW62" s="156"/>
      <c r="DX62" s="156"/>
      <c r="DY62" s="156"/>
      <c r="DZ62" s="156"/>
      <c r="EA62" s="156"/>
      <c r="EB62" s="156"/>
      <c r="EC62" s="156"/>
      <c r="ED62" s="156"/>
      <c r="EE62" s="156"/>
      <c r="EF62" s="156"/>
      <c r="EG62" s="156"/>
      <c r="EH62" s="156"/>
      <c r="EI62" s="156"/>
      <c r="EJ62" s="156"/>
      <c r="EK62" s="156"/>
      <c r="EL62" s="156"/>
      <c r="EM62" s="156"/>
      <c r="EN62" s="156"/>
      <c r="EO62" s="156"/>
      <c r="EP62" s="156"/>
      <c r="EQ62" s="156"/>
      <c r="ER62" s="156"/>
      <c r="ES62" s="156"/>
      <c r="ET62" s="156"/>
      <c r="EU62" s="156"/>
      <c r="EV62" s="156"/>
      <c r="EW62" s="156"/>
      <c r="EX62" s="156"/>
      <c r="EY62" s="156"/>
      <c r="EZ62" s="156"/>
      <c r="FA62" s="156"/>
      <c r="FB62" s="156"/>
      <c r="FC62" s="156"/>
      <c r="FD62" s="156"/>
      <c r="FE62" s="129"/>
      <c r="FF62" s="129"/>
      <c r="FG62" s="129"/>
      <c r="FH62" s="129"/>
      <c r="FI62" s="129"/>
      <c r="FJ62" s="129"/>
      <c r="FK62" s="129"/>
      <c r="FL62" s="129"/>
      <c r="FM62" s="129"/>
      <c r="FN62" s="129"/>
      <c r="FO62" s="129"/>
      <c r="FP62" s="129"/>
      <c r="FQ62" s="129"/>
      <c r="FR62" s="129"/>
      <c r="FS62" s="129"/>
      <c r="FT62" s="129"/>
      <c r="FU62" s="129"/>
      <c r="FV62" s="129"/>
      <c r="FW62" s="129"/>
      <c r="FX62" s="129"/>
      <c r="FY62" s="129"/>
      <c r="FZ62" s="129"/>
      <c r="GA62" s="129"/>
      <c r="GB62" s="129"/>
      <c r="GC62" s="129"/>
      <c r="GD62" s="129"/>
      <c r="GE62" s="129"/>
      <c r="GF62" s="129"/>
      <c r="GG62" s="129"/>
      <c r="GH62" s="129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</row>
    <row r="63" spans="1:418" ht="42.75" customHeight="1" x14ac:dyDescent="0.15">
      <c r="A63" s="90" t="s">
        <v>201</v>
      </c>
      <c r="B63" s="106">
        <v>45894</v>
      </c>
      <c r="C63" s="106">
        <v>45912</v>
      </c>
      <c r="D63" s="73">
        <f t="shared" si="3"/>
        <v>15</v>
      </c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29"/>
      <c r="AN63" s="129"/>
      <c r="AO63" s="129"/>
      <c r="AP63" s="129"/>
      <c r="AQ63" s="129"/>
      <c r="AR63" s="129"/>
      <c r="AS63" s="129"/>
      <c r="AT63" s="129"/>
      <c r="AU63" s="129"/>
      <c r="AV63" s="129"/>
      <c r="AW63" s="129"/>
      <c r="AX63" s="129"/>
      <c r="AY63" s="129"/>
      <c r="AZ63" s="129"/>
      <c r="BA63" s="129"/>
      <c r="BB63" s="129"/>
      <c r="BC63" s="129"/>
      <c r="BD63" s="129"/>
      <c r="BE63" s="129"/>
      <c r="BF63" s="129"/>
      <c r="BG63" s="129"/>
      <c r="BH63" s="129"/>
      <c r="BI63" s="129"/>
      <c r="BJ63" s="129"/>
      <c r="BK63" s="129"/>
      <c r="BL63" s="129"/>
      <c r="BM63" s="129"/>
      <c r="BN63" s="129"/>
      <c r="BO63" s="129"/>
      <c r="BP63" s="129"/>
      <c r="BQ63" s="129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29"/>
      <c r="CG63" s="129"/>
      <c r="CH63" s="129"/>
      <c r="CI63" s="129"/>
      <c r="CJ63" s="129"/>
      <c r="CK63" s="129"/>
      <c r="CL63" s="129"/>
      <c r="CM63" s="129"/>
      <c r="CN63" s="129"/>
      <c r="CO63" s="129"/>
      <c r="CP63" s="129"/>
      <c r="CQ63" s="129"/>
      <c r="CR63" s="129"/>
      <c r="CS63" s="129"/>
      <c r="CT63" s="129"/>
      <c r="CU63" s="129"/>
      <c r="CV63" s="129"/>
      <c r="CW63" s="129"/>
      <c r="CX63" s="129"/>
      <c r="CY63" s="129"/>
      <c r="CZ63" s="129"/>
      <c r="DA63" s="129"/>
      <c r="DB63" s="129"/>
      <c r="DC63" s="129"/>
      <c r="DD63" s="129"/>
      <c r="DE63" s="129"/>
      <c r="DF63" s="129"/>
      <c r="DG63" s="129"/>
      <c r="DH63" s="129"/>
      <c r="DI63" s="129"/>
      <c r="DJ63" s="129"/>
      <c r="DK63" s="129"/>
      <c r="DL63" s="129"/>
      <c r="DM63" s="129"/>
      <c r="DN63" s="129"/>
      <c r="DO63" s="129"/>
      <c r="DP63" s="129"/>
      <c r="DQ63" s="129"/>
      <c r="DR63" s="129"/>
      <c r="DS63" s="129"/>
      <c r="DT63" s="156"/>
      <c r="DU63" s="156"/>
      <c r="DV63" s="156"/>
      <c r="DW63" s="156"/>
      <c r="DX63" s="156"/>
      <c r="DY63" s="156"/>
      <c r="DZ63" s="156"/>
      <c r="EA63" s="156"/>
      <c r="EB63" s="156"/>
      <c r="EC63" s="156"/>
      <c r="ED63" s="156"/>
      <c r="EE63" s="156"/>
      <c r="EF63" s="156"/>
      <c r="EG63" s="156"/>
      <c r="EH63" s="156"/>
      <c r="EI63" s="156"/>
      <c r="EJ63" s="156"/>
      <c r="EK63" s="156"/>
      <c r="EL63" s="156"/>
      <c r="EM63" s="156"/>
      <c r="EN63" s="156"/>
      <c r="EO63" s="156"/>
      <c r="EP63" s="156"/>
      <c r="EQ63" s="156"/>
      <c r="ER63" s="156"/>
      <c r="ES63" s="156"/>
      <c r="ET63" s="156"/>
      <c r="EU63" s="156"/>
      <c r="EV63" s="156"/>
      <c r="EW63" s="156"/>
      <c r="EX63" s="156"/>
      <c r="EY63" s="156"/>
      <c r="EZ63" s="156"/>
      <c r="FA63" s="156"/>
      <c r="FB63" s="156"/>
      <c r="FC63" s="156"/>
      <c r="FD63" s="156"/>
      <c r="FE63" s="129"/>
      <c r="FF63" s="129"/>
      <c r="FG63" s="129"/>
      <c r="FH63" s="129"/>
      <c r="FI63" s="129"/>
      <c r="FJ63" s="129"/>
      <c r="FK63" s="129"/>
      <c r="FL63" s="129"/>
      <c r="FM63" s="129"/>
      <c r="FN63" s="129"/>
      <c r="FO63" s="129"/>
      <c r="FP63" s="129"/>
      <c r="FQ63" s="129"/>
      <c r="FR63" s="129"/>
      <c r="FS63" s="129"/>
      <c r="FT63" s="129"/>
      <c r="FU63" s="129"/>
      <c r="FV63" s="129"/>
      <c r="FW63" s="129"/>
      <c r="FX63" s="129"/>
      <c r="FY63" s="129"/>
      <c r="FZ63" s="129"/>
      <c r="GA63" s="129"/>
      <c r="GB63" s="129"/>
      <c r="GC63" s="129"/>
      <c r="GD63" s="129"/>
      <c r="GE63" s="129"/>
      <c r="GF63" s="129"/>
      <c r="GG63" s="129"/>
      <c r="GH63" s="129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</row>
    <row r="64" spans="1:418" ht="45" customHeight="1" x14ac:dyDescent="0.15">
      <c r="A64" s="90" t="s">
        <v>202</v>
      </c>
      <c r="B64" s="106">
        <v>45894</v>
      </c>
      <c r="C64" s="106">
        <v>45912</v>
      </c>
      <c r="D64" s="73">
        <f t="shared" si="3"/>
        <v>15</v>
      </c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29"/>
      <c r="AN64" s="129"/>
      <c r="AO64" s="129"/>
      <c r="AP64" s="129"/>
      <c r="AQ64" s="129"/>
      <c r="AR64" s="129"/>
      <c r="AS64" s="129"/>
      <c r="AT64" s="129"/>
      <c r="AU64" s="129"/>
      <c r="AV64" s="129"/>
      <c r="AW64" s="129"/>
      <c r="AX64" s="129"/>
      <c r="AY64" s="129"/>
      <c r="AZ64" s="129"/>
      <c r="BA64" s="129"/>
      <c r="BB64" s="129"/>
      <c r="BC64" s="129"/>
      <c r="BD64" s="129"/>
      <c r="BE64" s="129"/>
      <c r="BF64" s="129"/>
      <c r="BG64" s="129"/>
      <c r="BH64" s="129"/>
      <c r="BI64" s="129"/>
      <c r="BJ64" s="129"/>
      <c r="BK64" s="129"/>
      <c r="BL64" s="129"/>
      <c r="BM64" s="129"/>
      <c r="BN64" s="129"/>
      <c r="BO64" s="129"/>
      <c r="BP64" s="129"/>
      <c r="BQ64" s="129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29"/>
      <c r="CG64" s="129"/>
      <c r="CH64" s="129"/>
      <c r="CI64" s="129"/>
      <c r="CJ64" s="129"/>
      <c r="CK64" s="129"/>
      <c r="CL64" s="129"/>
      <c r="CM64" s="129"/>
      <c r="CN64" s="129"/>
      <c r="CO64" s="129"/>
      <c r="CP64" s="129"/>
      <c r="CQ64" s="129"/>
      <c r="CR64" s="129"/>
      <c r="CS64" s="129"/>
      <c r="CT64" s="129"/>
      <c r="CU64" s="129"/>
      <c r="CV64" s="129"/>
      <c r="CW64" s="129"/>
      <c r="CX64" s="129"/>
      <c r="CY64" s="129"/>
      <c r="CZ64" s="129"/>
      <c r="DA64" s="129"/>
      <c r="DB64" s="129"/>
      <c r="DC64" s="129"/>
      <c r="DD64" s="129"/>
      <c r="DE64" s="129"/>
      <c r="DF64" s="129"/>
      <c r="DG64" s="129"/>
      <c r="DH64" s="129"/>
      <c r="DI64" s="129"/>
      <c r="DJ64" s="129"/>
      <c r="DK64" s="129"/>
      <c r="DL64" s="129"/>
      <c r="DM64" s="129"/>
      <c r="DN64" s="129"/>
      <c r="DO64" s="129"/>
      <c r="DP64" s="129"/>
      <c r="DQ64" s="129"/>
      <c r="DR64" s="129"/>
      <c r="DS64" s="129"/>
      <c r="DT64" s="156"/>
      <c r="DU64" s="156"/>
      <c r="DV64" s="156"/>
      <c r="DW64" s="156"/>
      <c r="DX64" s="156"/>
      <c r="DY64" s="156"/>
      <c r="DZ64" s="156"/>
      <c r="EA64" s="156"/>
      <c r="EB64" s="156"/>
      <c r="EC64" s="156"/>
      <c r="ED64" s="156"/>
      <c r="EE64" s="156"/>
      <c r="EF64" s="156"/>
      <c r="EG64" s="156"/>
      <c r="EH64" s="156"/>
      <c r="EI64" s="156"/>
      <c r="EJ64" s="156"/>
      <c r="EK64" s="156"/>
      <c r="EL64" s="156"/>
      <c r="EM64" s="156"/>
      <c r="EN64" s="156"/>
      <c r="EO64" s="156"/>
      <c r="EP64" s="156"/>
      <c r="EQ64" s="156"/>
      <c r="ER64" s="156"/>
      <c r="ES64" s="156"/>
      <c r="ET64" s="156"/>
      <c r="EU64" s="156"/>
      <c r="EV64" s="156"/>
      <c r="EW64" s="156"/>
      <c r="EX64" s="156"/>
      <c r="EY64" s="156"/>
      <c r="EZ64" s="156"/>
      <c r="FA64" s="156"/>
      <c r="FB64" s="156"/>
      <c r="FC64" s="156"/>
      <c r="FD64" s="156"/>
      <c r="FE64" s="129"/>
      <c r="FF64" s="129"/>
      <c r="FG64" s="129"/>
      <c r="FH64" s="129"/>
      <c r="FI64" s="129"/>
      <c r="FJ64" s="129"/>
      <c r="FK64" s="129"/>
      <c r="FL64" s="129"/>
      <c r="FM64" s="129"/>
      <c r="FN64" s="129"/>
      <c r="FO64" s="129"/>
      <c r="FP64" s="129"/>
      <c r="FQ64" s="129"/>
      <c r="FR64" s="129"/>
      <c r="FS64" s="129"/>
      <c r="FT64" s="129"/>
      <c r="FU64" s="129"/>
      <c r="FV64" s="129"/>
      <c r="FW64" s="129"/>
      <c r="FX64" s="129"/>
      <c r="FY64" s="129"/>
      <c r="FZ64" s="129"/>
      <c r="GA64" s="129"/>
      <c r="GB64" s="129"/>
      <c r="GC64" s="129"/>
      <c r="GD64" s="129"/>
      <c r="GE64" s="129"/>
      <c r="GF64" s="129"/>
      <c r="GG64" s="129"/>
      <c r="GH64" s="129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</row>
    <row r="65" spans="1:419" ht="34.5" customHeight="1" x14ac:dyDescent="0.15">
      <c r="A65" s="239" t="s">
        <v>74</v>
      </c>
      <c r="B65" s="240"/>
      <c r="C65" s="240"/>
      <c r="D65" s="240"/>
      <c r="E65" s="240"/>
      <c r="F65" s="240"/>
      <c r="G65" s="240"/>
      <c r="H65" s="240"/>
      <c r="I65" s="240"/>
      <c r="J65" s="240"/>
      <c r="K65" s="240"/>
      <c r="L65" s="240"/>
      <c r="M65" s="240"/>
      <c r="N65" s="240"/>
      <c r="O65" s="240"/>
      <c r="P65" s="240"/>
      <c r="Q65" s="240"/>
      <c r="R65" s="240"/>
      <c r="S65" s="240"/>
      <c r="T65" s="240"/>
      <c r="U65" s="240"/>
      <c r="V65" s="240"/>
      <c r="W65" s="240"/>
      <c r="X65" s="240"/>
      <c r="Y65" s="240"/>
      <c r="Z65" s="240"/>
      <c r="AA65" s="240"/>
      <c r="AB65" s="240"/>
      <c r="AC65" s="240"/>
      <c r="AD65" s="240"/>
      <c r="AE65" s="240"/>
      <c r="AF65" s="240"/>
      <c r="AG65" s="240"/>
      <c r="AH65" s="240"/>
      <c r="AI65" s="240"/>
      <c r="AJ65" s="240"/>
      <c r="AK65" s="240"/>
      <c r="AL65" s="240"/>
      <c r="AM65" s="240"/>
      <c r="AN65" s="240"/>
      <c r="AO65" s="240"/>
      <c r="AP65" s="240"/>
      <c r="AQ65" s="240"/>
      <c r="AR65" s="240"/>
      <c r="AS65" s="240"/>
      <c r="AT65" s="240"/>
      <c r="AU65" s="240"/>
      <c r="AV65" s="240"/>
      <c r="AW65" s="240"/>
      <c r="AX65" s="240"/>
      <c r="AY65" s="240"/>
      <c r="AZ65" s="240"/>
      <c r="BA65" s="240"/>
      <c r="BB65" s="240"/>
      <c r="BC65" s="240"/>
      <c r="BD65" s="240"/>
      <c r="BE65" s="240"/>
      <c r="BF65" s="240"/>
      <c r="BG65" s="240"/>
      <c r="BH65" s="240"/>
      <c r="BI65" s="240"/>
      <c r="BJ65" s="240"/>
      <c r="BK65" s="240"/>
      <c r="BL65" s="240"/>
      <c r="BM65" s="240"/>
      <c r="BN65" s="240"/>
      <c r="BO65" s="240"/>
      <c r="BP65" s="240"/>
      <c r="BQ65" s="240"/>
      <c r="BR65" s="240"/>
      <c r="BS65" s="240"/>
      <c r="BT65" s="240"/>
      <c r="BU65" s="240"/>
      <c r="BV65" s="240"/>
      <c r="BW65" s="240"/>
      <c r="BX65" s="240"/>
      <c r="BY65" s="240"/>
      <c r="BZ65" s="240"/>
      <c r="CA65" s="240"/>
      <c r="CB65" s="240"/>
      <c r="CC65" s="240"/>
      <c r="CD65" s="240"/>
      <c r="CE65" s="240"/>
      <c r="CF65" s="240"/>
      <c r="CG65" s="240"/>
      <c r="CH65" s="240"/>
      <c r="CI65" s="240"/>
      <c r="CJ65" s="240"/>
      <c r="CK65" s="240"/>
      <c r="CL65" s="240"/>
      <c r="CM65" s="240"/>
      <c r="CN65" s="240"/>
      <c r="CO65" s="240"/>
      <c r="CP65" s="240"/>
      <c r="CQ65" s="240"/>
      <c r="CR65" s="240"/>
      <c r="CS65" s="240"/>
      <c r="CT65" s="240"/>
      <c r="CU65" s="240"/>
      <c r="CV65" s="240"/>
      <c r="CW65" s="240"/>
      <c r="CX65" s="240"/>
      <c r="CY65" s="240"/>
      <c r="CZ65" s="240"/>
      <c r="DA65" s="240"/>
      <c r="DB65" s="240"/>
      <c r="DC65" s="240"/>
      <c r="DD65" s="240"/>
      <c r="DE65" s="240"/>
      <c r="DF65" s="240"/>
      <c r="DG65" s="240"/>
      <c r="DH65" s="240"/>
      <c r="DI65" s="240"/>
      <c r="DJ65" s="240"/>
      <c r="DK65" s="240"/>
      <c r="DL65" s="240"/>
      <c r="DM65" s="240"/>
      <c r="DN65" s="240"/>
      <c r="DO65" s="240"/>
      <c r="DP65" s="240"/>
      <c r="DQ65" s="240"/>
      <c r="DR65" s="240"/>
      <c r="DS65" s="240"/>
      <c r="DT65" s="240"/>
      <c r="DU65" s="240"/>
      <c r="DV65" s="240"/>
      <c r="DW65" s="240"/>
      <c r="DX65" s="240"/>
      <c r="DY65" s="240"/>
      <c r="DZ65" s="240"/>
      <c r="EA65" s="240"/>
      <c r="EB65" s="240"/>
      <c r="EC65" s="240"/>
      <c r="ED65" s="240"/>
      <c r="EE65" s="240"/>
      <c r="EF65" s="240"/>
      <c r="EG65" s="240"/>
      <c r="EH65" s="240"/>
      <c r="EI65" s="240"/>
      <c r="EJ65" s="240"/>
      <c r="EK65" s="240"/>
      <c r="EL65" s="240"/>
      <c r="EM65" s="240"/>
      <c r="EN65" s="240"/>
      <c r="EO65" s="240"/>
      <c r="EP65" s="240"/>
      <c r="EQ65" s="240"/>
      <c r="ER65" s="240"/>
      <c r="ES65" s="240"/>
      <c r="ET65" s="240"/>
      <c r="EU65" s="240"/>
      <c r="EV65" s="240"/>
      <c r="EW65" s="240"/>
      <c r="EX65" s="240"/>
      <c r="EY65" s="240"/>
      <c r="EZ65" s="240"/>
      <c r="FA65" s="240"/>
      <c r="FB65" s="240"/>
      <c r="FC65" s="240"/>
      <c r="FD65" s="240"/>
      <c r="FE65" s="240"/>
      <c r="FF65" s="240"/>
      <c r="FG65" s="240"/>
      <c r="FH65" s="240"/>
      <c r="FI65" s="240"/>
      <c r="FJ65" s="240"/>
      <c r="FK65" s="240"/>
      <c r="FL65" s="240"/>
      <c r="FM65" s="240"/>
      <c r="FN65" s="240"/>
      <c r="FO65" s="240"/>
      <c r="FP65" s="240"/>
      <c r="FQ65" s="240"/>
      <c r="FR65" s="240"/>
      <c r="FS65" s="240"/>
      <c r="FT65" s="240"/>
      <c r="FU65" s="240"/>
      <c r="FV65" s="240"/>
      <c r="FW65" s="240"/>
      <c r="FX65" s="240"/>
      <c r="FY65" s="240"/>
      <c r="FZ65" s="240"/>
      <c r="GA65" s="240"/>
      <c r="GB65" s="240"/>
      <c r="GC65" s="240"/>
      <c r="GD65" s="240"/>
      <c r="GE65" s="240"/>
      <c r="GF65" s="240"/>
      <c r="GG65" s="240"/>
      <c r="GH65" s="241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</row>
    <row r="66" spans="1:419" ht="40.5" customHeight="1" outlineLevel="1" x14ac:dyDescent="0.15">
      <c r="A66" s="90" t="s">
        <v>203</v>
      </c>
      <c r="B66" s="106">
        <v>45933</v>
      </c>
      <c r="C66" s="106">
        <v>45933</v>
      </c>
      <c r="D66" s="73">
        <f t="shared" ref="D66:D70" si="4">NETWORKDAYS(B66,C66)</f>
        <v>1</v>
      </c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29"/>
      <c r="AL66" s="129"/>
      <c r="AM66" s="129"/>
      <c r="AN66" s="129"/>
      <c r="AO66" s="129"/>
      <c r="AP66" s="129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29"/>
      <c r="BQ66" s="129"/>
      <c r="BR66" s="129"/>
      <c r="BS66" s="129"/>
      <c r="BT66" s="129"/>
      <c r="BU66" s="129"/>
      <c r="BV66" s="129"/>
      <c r="BW66" s="129"/>
      <c r="BX66" s="129"/>
      <c r="BY66" s="129"/>
      <c r="BZ66" s="129"/>
      <c r="CA66" s="129"/>
      <c r="CB66" s="129"/>
      <c r="CC66" s="129"/>
      <c r="CD66" s="129"/>
      <c r="CE66" s="129"/>
      <c r="CF66" s="129"/>
      <c r="CG66" s="129"/>
      <c r="CH66" s="129"/>
      <c r="CI66" s="129"/>
      <c r="CJ66" s="129"/>
      <c r="CK66" s="129"/>
      <c r="CL66" s="129"/>
      <c r="CM66" s="129"/>
      <c r="CN66" s="129"/>
      <c r="CO66" s="129"/>
      <c r="CP66" s="129"/>
      <c r="CQ66" s="129"/>
      <c r="CR66" s="129"/>
      <c r="CS66" s="129"/>
      <c r="CT66" s="130"/>
      <c r="CU66" s="129"/>
      <c r="CV66" s="129"/>
      <c r="CW66" s="129"/>
      <c r="CX66" s="129"/>
      <c r="CY66" s="129"/>
      <c r="CZ66" s="129"/>
      <c r="DA66" s="129"/>
      <c r="DB66" s="129"/>
      <c r="DC66" s="129"/>
      <c r="DD66" s="129"/>
      <c r="DE66" s="129"/>
      <c r="DF66" s="129"/>
      <c r="DG66" s="129"/>
      <c r="DH66" s="129"/>
      <c r="DI66" s="129"/>
      <c r="DJ66" s="129"/>
      <c r="DK66" s="129"/>
      <c r="DL66" s="129"/>
      <c r="DM66" s="129"/>
      <c r="DN66" s="129"/>
      <c r="DO66" s="129"/>
      <c r="DP66" s="129"/>
      <c r="DQ66" s="129"/>
      <c r="DR66" s="129"/>
      <c r="DS66" s="129"/>
      <c r="DT66" s="129"/>
      <c r="DU66" s="129"/>
      <c r="DV66" s="129"/>
      <c r="DW66" s="129"/>
      <c r="DX66" s="129"/>
      <c r="DY66" s="129"/>
      <c r="DZ66" s="129"/>
      <c r="EA66" s="129"/>
      <c r="EB66" s="129"/>
      <c r="EC66" s="129"/>
      <c r="ED66" s="129"/>
      <c r="EE66" s="129"/>
      <c r="EF66" s="129"/>
      <c r="EG66" s="129"/>
      <c r="EH66" s="129"/>
      <c r="EI66" s="129"/>
      <c r="EJ66" s="129"/>
      <c r="EK66" s="129"/>
      <c r="EL66" s="129"/>
      <c r="EM66" s="129"/>
      <c r="EN66" s="129"/>
      <c r="EO66" s="129"/>
      <c r="EP66" s="129"/>
      <c r="EQ66" s="129"/>
      <c r="ER66" s="129"/>
      <c r="ES66" s="129"/>
      <c r="ET66" s="129"/>
      <c r="EU66" s="129"/>
      <c r="EV66" s="129"/>
      <c r="EW66" s="156"/>
      <c r="EX66" s="156"/>
      <c r="EY66" s="156"/>
      <c r="EZ66" s="156"/>
      <c r="FA66" s="156"/>
      <c r="FB66" s="156"/>
      <c r="FC66" s="156"/>
      <c r="FD66" s="156"/>
      <c r="FE66" s="156"/>
      <c r="FF66" s="156"/>
      <c r="FG66" s="156"/>
      <c r="FH66" s="156"/>
      <c r="FI66" s="156"/>
      <c r="FJ66" s="156"/>
      <c r="FK66" s="156"/>
      <c r="FL66" s="156"/>
      <c r="FM66" s="156"/>
      <c r="FN66" s="156"/>
      <c r="FO66" s="156"/>
      <c r="FP66" s="156"/>
      <c r="FQ66" s="156"/>
      <c r="FR66" s="156"/>
      <c r="FS66" s="156"/>
      <c r="FT66" s="156"/>
      <c r="FU66" s="156"/>
      <c r="FV66" s="156"/>
      <c r="FW66" s="156"/>
      <c r="FX66" s="156"/>
      <c r="FY66" s="156"/>
      <c r="FZ66" s="156"/>
      <c r="GA66" s="156"/>
      <c r="GB66" s="156"/>
      <c r="GC66" s="156"/>
      <c r="GD66" s="156"/>
      <c r="GE66" s="156"/>
      <c r="GF66" s="129"/>
      <c r="GG66" s="129"/>
      <c r="GH66" s="129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</row>
    <row r="67" spans="1:419" s="153" customFormat="1" ht="49.5" customHeight="1" outlineLevel="1" x14ac:dyDescent="0.15">
      <c r="A67" s="90" t="s">
        <v>204</v>
      </c>
      <c r="B67" s="106">
        <v>45915</v>
      </c>
      <c r="C67" s="106">
        <v>45932</v>
      </c>
      <c r="D67" s="73">
        <f t="shared" si="4"/>
        <v>14</v>
      </c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29"/>
      <c r="AN67" s="129"/>
      <c r="AO67" s="129"/>
      <c r="AP67" s="129"/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9"/>
      <c r="BH67" s="129"/>
      <c r="BI67" s="129"/>
      <c r="BJ67" s="129"/>
      <c r="BK67" s="129"/>
      <c r="BL67" s="129"/>
      <c r="BM67" s="129"/>
      <c r="BN67" s="129"/>
      <c r="BO67" s="129"/>
      <c r="BP67" s="129"/>
      <c r="BQ67" s="129"/>
      <c r="BR67" s="129"/>
      <c r="BS67" s="129"/>
      <c r="BT67" s="129"/>
      <c r="BU67" s="129"/>
      <c r="BV67" s="129"/>
      <c r="BW67" s="129"/>
      <c r="BX67" s="129"/>
      <c r="BY67" s="129"/>
      <c r="BZ67" s="129"/>
      <c r="CA67" s="129"/>
      <c r="CB67" s="129"/>
      <c r="CC67" s="129"/>
      <c r="CD67" s="129"/>
      <c r="CE67" s="129"/>
      <c r="CF67" s="129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29"/>
      <c r="CU67" s="129"/>
      <c r="CV67" s="129"/>
      <c r="CW67" s="129"/>
      <c r="CX67" s="129"/>
      <c r="CY67" s="129"/>
      <c r="CZ67" s="129"/>
      <c r="DA67" s="129"/>
      <c r="DB67" s="129"/>
      <c r="DC67" s="129"/>
      <c r="DD67" s="129"/>
      <c r="DE67" s="129"/>
      <c r="DF67" s="129"/>
      <c r="DG67" s="129"/>
      <c r="DH67" s="129"/>
      <c r="DI67" s="129"/>
      <c r="DJ67" s="129"/>
      <c r="DK67" s="129"/>
      <c r="DL67" s="129"/>
      <c r="DM67" s="129"/>
      <c r="DN67" s="129"/>
      <c r="DO67" s="129"/>
      <c r="DP67" s="129"/>
      <c r="DQ67" s="129"/>
      <c r="DR67" s="129"/>
      <c r="DS67" s="129"/>
      <c r="DT67" s="129"/>
      <c r="DU67" s="129"/>
      <c r="DV67" s="129"/>
      <c r="DW67" s="129"/>
      <c r="DX67" s="129"/>
      <c r="DY67" s="129"/>
      <c r="DZ67" s="129"/>
      <c r="EA67" s="129"/>
      <c r="EB67" s="129"/>
      <c r="EC67" s="129"/>
      <c r="ED67" s="129"/>
      <c r="EE67" s="129"/>
      <c r="EF67" s="129"/>
      <c r="EG67" s="129"/>
      <c r="EH67" s="129"/>
      <c r="EI67" s="129"/>
      <c r="EJ67" s="129"/>
      <c r="EK67" s="129"/>
      <c r="EL67" s="129"/>
      <c r="EM67" s="129"/>
      <c r="EN67" s="129"/>
      <c r="EO67" s="129"/>
      <c r="EP67" s="129"/>
      <c r="EQ67" s="129"/>
      <c r="ER67" s="129"/>
      <c r="ES67" s="129"/>
      <c r="ET67" s="129"/>
      <c r="EU67" s="129"/>
      <c r="EV67" s="129"/>
      <c r="EW67" s="156"/>
      <c r="EX67" s="156"/>
      <c r="EY67" s="156"/>
      <c r="EZ67" s="156"/>
      <c r="FA67" s="156"/>
      <c r="FB67" s="156"/>
      <c r="FC67" s="156"/>
      <c r="FD67" s="156"/>
      <c r="FE67" s="156"/>
      <c r="FF67" s="156"/>
      <c r="FG67" s="156"/>
      <c r="FH67" s="156"/>
      <c r="FI67" s="156"/>
      <c r="FJ67" s="156"/>
      <c r="FK67" s="156"/>
      <c r="FL67" s="156"/>
      <c r="FM67" s="156"/>
      <c r="FN67" s="156"/>
      <c r="FO67" s="156"/>
      <c r="FP67" s="156"/>
      <c r="FQ67" s="156"/>
      <c r="FR67" s="156"/>
      <c r="FS67" s="156"/>
      <c r="FT67" s="156"/>
      <c r="FU67" s="156"/>
      <c r="FV67" s="156"/>
      <c r="FW67" s="156"/>
      <c r="FX67" s="156"/>
      <c r="FY67" s="156"/>
      <c r="FZ67" s="156"/>
      <c r="GA67" s="156"/>
      <c r="GB67" s="156"/>
      <c r="GC67" s="156"/>
      <c r="GD67" s="156"/>
      <c r="GE67" s="156"/>
      <c r="GF67" s="129"/>
      <c r="GG67" s="129"/>
      <c r="GH67" s="129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</row>
    <row r="68" spans="1:419" s="153" customFormat="1" ht="40.5" customHeight="1" outlineLevel="1" x14ac:dyDescent="0.15">
      <c r="A68" s="90" t="s">
        <v>205</v>
      </c>
      <c r="B68" s="106">
        <v>45915</v>
      </c>
      <c r="C68" s="106">
        <v>45932</v>
      </c>
      <c r="D68" s="73">
        <f t="shared" si="4"/>
        <v>14</v>
      </c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  <c r="AM68" s="129"/>
      <c r="AN68" s="129"/>
      <c r="AO68" s="129"/>
      <c r="AP68" s="129"/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  <c r="BB68" s="129"/>
      <c r="BC68" s="129"/>
      <c r="BD68" s="129"/>
      <c r="BE68" s="129"/>
      <c r="BF68" s="129"/>
      <c r="BG68" s="129"/>
      <c r="BH68" s="129"/>
      <c r="BI68" s="129"/>
      <c r="BJ68" s="129"/>
      <c r="BK68" s="129"/>
      <c r="BL68" s="129"/>
      <c r="BM68" s="129"/>
      <c r="BN68" s="129"/>
      <c r="BO68" s="129"/>
      <c r="BP68" s="129"/>
      <c r="BQ68" s="129"/>
      <c r="BR68" s="129"/>
      <c r="BS68" s="129"/>
      <c r="BT68" s="129"/>
      <c r="BU68" s="129"/>
      <c r="BV68" s="129"/>
      <c r="BW68" s="129"/>
      <c r="BX68" s="129"/>
      <c r="BY68" s="129"/>
      <c r="BZ68" s="129"/>
      <c r="CA68" s="129"/>
      <c r="CB68" s="129"/>
      <c r="CC68" s="129"/>
      <c r="CD68" s="129"/>
      <c r="CE68" s="129"/>
      <c r="CF68" s="129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29"/>
      <c r="CU68" s="129"/>
      <c r="CV68" s="129"/>
      <c r="CW68" s="129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29"/>
      <c r="DM68" s="129"/>
      <c r="DN68" s="129"/>
      <c r="DO68" s="129"/>
      <c r="DP68" s="129"/>
      <c r="DQ68" s="129"/>
      <c r="DR68" s="129"/>
      <c r="DS68" s="129"/>
      <c r="DT68" s="129"/>
      <c r="DU68" s="129"/>
      <c r="DV68" s="129"/>
      <c r="DW68" s="129"/>
      <c r="DX68" s="129"/>
      <c r="DY68" s="129"/>
      <c r="DZ68" s="129"/>
      <c r="EA68" s="129"/>
      <c r="EB68" s="129"/>
      <c r="EC68" s="129"/>
      <c r="ED68" s="129"/>
      <c r="EE68" s="129"/>
      <c r="EF68" s="129"/>
      <c r="EG68" s="129"/>
      <c r="EH68" s="129"/>
      <c r="EI68" s="129"/>
      <c r="EJ68" s="129"/>
      <c r="EK68" s="129"/>
      <c r="EL68" s="129"/>
      <c r="EM68" s="129"/>
      <c r="EN68" s="129"/>
      <c r="EO68" s="129"/>
      <c r="EP68" s="129"/>
      <c r="EQ68" s="129"/>
      <c r="ER68" s="129"/>
      <c r="ES68" s="129"/>
      <c r="ET68" s="129"/>
      <c r="EU68" s="129"/>
      <c r="EV68" s="129"/>
      <c r="EW68" s="156"/>
      <c r="EX68" s="156"/>
      <c r="EY68" s="156"/>
      <c r="EZ68" s="156"/>
      <c r="FA68" s="156"/>
      <c r="FB68" s="156"/>
      <c r="FC68" s="156"/>
      <c r="FD68" s="156"/>
      <c r="FE68" s="156"/>
      <c r="FF68" s="156"/>
      <c r="FG68" s="156"/>
      <c r="FH68" s="156"/>
      <c r="FI68" s="156"/>
      <c r="FJ68" s="156"/>
      <c r="FK68" s="156"/>
      <c r="FL68" s="156"/>
      <c r="FM68" s="156"/>
      <c r="FN68" s="156"/>
      <c r="FO68" s="156"/>
      <c r="FP68" s="156"/>
      <c r="FQ68" s="156"/>
      <c r="FR68" s="156"/>
      <c r="FS68" s="156"/>
      <c r="FT68" s="156"/>
      <c r="FU68" s="156"/>
      <c r="FV68" s="156"/>
      <c r="FW68" s="156"/>
      <c r="FX68" s="156"/>
      <c r="FY68" s="156"/>
      <c r="FZ68" s="156"/>
      <c r="GA68" s="156"/>
      <c r="GB68" s="156"/>
      <c r="GC68" s="156"/>
      <c r="GD68" s="156"/>
      <c r="GE68" s="156"/>
      <c r="GF68" s="129"/>
      <c r="GG68" s="129"/>
      <c r="GH68" s="129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</row>
    <row r="69" spans="1:419" ht="45.75" customHeight="1" outlineLevel="2" x14ac:dyDescent="0.15">
      <c r="A69" s="90" t="s">
        <v>206</v>
      </c>
      <c r="B69" s="106">
        <v>45915</v>
      </c>
      <c r="C69" s="106">
        <v>45932</v>
      </c>
      <c r="D69" s="73">
        <f t="shared" si="4"/>
        <v>14</v>
      </c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29"/>
      <c r="AL69" s="129"/>
      <c r="AM69" s="129"/>
      <c r="AN69" s="129"/>
      <c r="AO69" s="129"/>
      <c r="AP69" s="129"/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  <c r="BB69" s="129"/>
      <c r="BC69" s="129"/>
      <c r="BD69" s="129"/>
      <c r="BE69" s="129"/>
      <c r="BF69" s="129"/>
      <c r="BG69" s="129"/>
      <c r="BH69" s="129"/>
      <c r="BI69" s="129"/>
      <c r="BJ69" s="129"/>
      <c r="BK69" s="129"/>
      <c r="BL69" s="129"/>
      <c r="BM69" s="129"/>
      <c r="BN69" s="129"/>
      <c r="BO69" s="129"/>
      <c r="BP69" s="129"/>
      <c r="BQ69" s="129"/>
      <c r="BR69" s="129"/>
      <c r="BS69" s="129"/>
      <c r="BT69" s="129"/>
      <c r="BU69" s="129"/>
      <c r="BV69" s="129"/>
      <c r="BW69" s="129"/>
      <c r="BX69" s="129"/>
      <c r="BY69" s="129"/>
      <c r="BZ69" s="129"/>
      <c r="CA69" s="129"/>
      <c r="CB69" s="129"/>
      <c r="CC69" s="129"/>
      <c r="CD69" s="129"/>
      <c r="CE69" s="129"/>
      <c r="CF69" s="129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29"/>
      <c r="CU69" s="129"/>
      <c r="CV69" s="129"/>
      <c r="CW69" s="129"/>
      <c r="CX69" s="129"/>
      <c r="CY69" s="129"/>
      <c r="CZ69" s="129"/>
      <c r="DA69" s="129"/>
      <c r="DB69" s="129"/>
      <c r="DC69" s="129"/>
      <c r="DD69" s="129"/>
      <c r="DE69" s="129"/>
      <c r="DF69" s="129"/>
      <c r="DG69" s="129"/>
      <c r="DH69" s="129"/>
      <c r="DI69" s="129"/>
      <c r="DJ69" s="129"/>
      <c r="DK69" s="129"/>
      <c r="DL69" s="129"/>
      <c r="DM69" s="129"/>
      <c r="DN69" s="129"/>
      <c r="DO69" s="129"/>
      <c r="DP69" s="129"/>
      <c r="DQ69" s="129"/>
      <c r="DR69" s="129"/>
      <c r="DS69" s="129"/>
      <c r="DT69" s="129"/>
      <c r="DU69" s="129"/>
      <c r="DV69" s="129"/>
      <c r="DW69" s="129"/>
      <c r="DX69" s="129"/>
      <c r="DY69" s="129"/>
      <c r="DZ69" s="129"/>
      <c r="EA69" s="129"/>
      <c r="EB69" s="129"/>
      <c r="EC69" s="129"/>
      <c r="ED69" s="129"/>
      <c r="EE69" s="129"/>
      <c r="EF69" s="129"/>
      <c r="EG69" s="129"/>
      <c r="EH69" s="129"/>
      <c r="EI69" s="129"/>
      <c r="EJ69" s="129"/>
      <c r="EK69" s="129"/>
      <c r="EL69" s="129"/>
      <c r="EM69" s="129"/>
      <c r="EN69" s="129"/>
      <c r="EO69" s="129"/>
      <c r="EP69" s="129"/>
      <c r="EQ69" s="129"/>
      <c r="ER69" s="129"/>
      <c r="ES69" s="129"/>
      <c r="ET69" s="129"/>
      <c r="EU69" s="129"/>
      <c r="EV69" s="129"/>
      <c r="EW69" s="156"/>
      <c r="EX69" s="156"/>
      <c r="EY69" s="156"/>
      <c r="EZ69" s="156"/>
      <c r="FA69" s="156"/>
      <c r="FB69" s="156"/>
      <c r="FC69" s="156"/>
      <c r="FD69" s="156"/>
      <c r="FE69" s="156"/>
      <c r="FF69" s="156"/>
      <c r="FG69" s="156"/>
      <c r="FH69" s="156"/>
      <c r="FI69" s="156"/>
      <c r="FJ69" s="156"/>
      <c r="FK69" s="156"/>
      <c r="FL69" s="156"/>
      <c r="FM69" s="156"/>
      <c r="FN69" s="156"/>
      <c r="FO69" s="156"/>
      <c r="FP69" s="156"/>
      <c r="FQ69" s="156"/>
      <c r="FR69" s="156"/>
      <c r="FS69" s="156"/>
      <c r="FT69" s="156"/>
      <c r="FU69" s="156"/>
      <c r="FV69" s="156"/>
      <c r="FW69" s="156"/>
      <c r="FX69" s="156"/>
      <c r="FY69" s="156"/>
      <c r="FZ69" s="156"/>
      <c r="GA69" s="156"/>
      <c r="GB69" s="156"/>
      <c r="GC69" s="156"/>
      <c r="GD69" s="156"/>
      <c r="GE69" s="156"/>
      <c r="GF69" s="129"/>
      <c r="GG69" s="129"/>
      <c r="GH69" s="129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</row>
    <row r="70" spans="1:419" ht="40.5" outlineLevel="2" x14ac:dyDescent="0.15">
      <c r="A70" s="90" t="s">
        <v>207</v>
      </c>
      <c r="B70" s="106">
        <v>45915</v>
      </c>
      <c r="C70" s="106">
        <v>45932</v>
      </c>
      <c r="D70" s="73">
        <f t="shared" si="4"/>
        <v>14</v>
      </c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  <c r="AI70" s="129"/>
      <c r="AJ70" s="129"/>
      <c r="AK70" s="129"/>
      <c r="AL70" s="129"/>
      <c r="AM70" s="129"/>
      <c r="AN70" s="129"/>
      <c r="AO70" s="129"/>
      <c r="AP70" s="129"/>
      <c r="AQ70" s="129"/>
      <c r="AR70" s="129"/>
      <c r="AS70" s="129"/>
      <c r="AT70" s="129"/>
      <c r="AU70" s="129"/>
      <c r="AV70" s="129"/>
      <c r="AW70" s="129"/>
      <c r="AX70" s="129"/>
      <c r="AY70" s="129"/>
      <c r="AZ70" s="129"/>
      <c r="BA70" s="129"/>
      <c r="BB70" s="129"/>
      <c r="BC70" s="129"/>
      <c r="BD70" s="129"/>
      <c r="BE70" s="129"/>
      <c r="BF70" s="129"/>
      <c r="BG70" s="129"/>
      <c r="BH70" s="129"/>
      <c r="BI70" s="129"/>
      <c r="BJ70" s="129"/>
      <c r="BK70" s="129"/>
      <c r="BL70" s="129"/>
      <c r="BM70" s="129"/>
      <c r="BN70" s="129"/>
      <c r="BO70" s="129"/>
      <c r="BP70" s="129"/>
      <c r="BQ70" s="129"/>
      <c r="BR70" s="129"/>
      <c r="BS70" s="129"/>
      <c r="BT70" s="129"/>
      <c r="BU70" s="129"/>
      <c r="BV70" s="129"/>
      <c r="BW70" s="129"/>
      <c r="BX70" s="129"/>
      <c r="BY70" s="129"/>
      <c r="BZ70" s="129"/>
      <c r="CA70" s="129"/>
      <c r="CB70" s="129"/>
      <c r="CC70" s="129"/>
      <c r="CD70" s="129"/>
      <c r="CE70" s="129"/>
      <c r="CF70" s="129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29"/>
      <c r="CU70" s="129"/>
      <c r="CV70" s="129"/>
      <c r="CW70" s="129"/>
      <c r="CX70" s="129"/>
      <c r="CY70" s="129"/>
      <c r="CZ70" s="129"/>
      <c r="DA70" s="129"/>
      <c r="DB70" s="129"/>
      <c r="DC70" s="129"/>
      <c r="DD70" s="129"/>
      <c r="DE70" s="129"/>
      <c r="DF70" s="129"/>
      <c r="DG70" s="129"/>
      <c r="DH70" s="129"/>
      <c r="DI70" s="129"/>
      <c r="DJ70" s="129"/>
      <c r="DK70" s="129"/>
      <c r="DL70" s="129"/>
      <c r="DM70" s="129"/>
      <c r="DN70" s="129"/>
      <c r="DO70" s="129"/>
      <c r="DP70" s="129"/>
      <c r="DQ70" s="129"/>
      <c r="DR70" s="129"/>
      <c r="DS70" s="129"/>
      <c r="DT70" s="129"/>
      <c r="DU70" s="129"/>
      <c r="DV70" s="129"/>
      <c r="DW70" s="129"/>
      <c r="DX70" s="129"/>
      <c r="DY70" s="129"/>
      <c r="DZ70" s="129"/>
      <c r="EA70" s="129"/>
      <c r="EB70" s="129"/>
      <c r="EC70" s="129"/>
      <c r="ED70" s="129"/>
      <c r="EE70" s="129"/>
      <c r="EF70" s="129"/>
      <c r="EG70" s="129"/>
      <c r="EH70" s="129"/>
      <c r="EI70" s="129"/>
      <c r="EJ70" s="129"/>
      <c r="EK70" s="129"/>
      <c r="EL70" s="129"/>
      <c r="EM70" s="129"/>
      <c r="EN70" s="129"/>
      <c r="EO70" s="129"/>
      <c r="EP70" s="129"/>
      <c r="EQ70" s="129"/>
      <c r="ER70" s="129"/>
      <c r="ES70" s="129"/>
      <c r="ET70" s="129"/>
      <c r="EU70" s="129"/>
      <c r="EV70" s="129"/>
      <c r="EW70" s="156"/>
      <c r="EX70" s="156"/>
      <c r="EY70" s="156"/>
      <c r="EZ70" s="156"/>
      <c r="FA70" s="156"/>
      <c r="FB70" s="156"/>
      <c r="FC70" s="156"/>
      <c r="FD70" s="156"/>
      <c r="FE70" s="156"/>
      <c r="FF70" s="156"/>
      <c r="FG70" s="156"/>
      <c r="FH70" s="156"/>
      <c r="FI70" s="156"/>
      <c r="FJ70" s="156"/>
      <c r="FK70" s="156"/>
      <c r="FL70" s="156"/>
      <c r="FM70" s="156"/>
      <c r="FN70" s="156"/>
      <c r="FO70" s="156"/>
      <c r="FP70" s="156"/>
      <c r="FQ70" s="156"/>
      <c r="FR70" s="156"/>
      <c r="FS70" s="156"/>
      <c r="FT70" s="156"/>
      <c r="FU70" s="156"/>
      <c r="FV70" s="156"/>
      <c r="FW70" s="156"/>
      <c r="FX70" s="156"/>
      <c r="FY70" s="156"/>
      <c r="FZ70" s="156"/>
      <c r="GA70" s="156"/>
      <c r="GB70" s="156"/>
      <c r="GC70" s="156"/>
      <c r="GD70" s="156"/>
      <c r="GE70" s="156"/>
      <c r="GF70" s="129"/>
      <c r="GG70" s="129"/>
      <c r="GH70" s="129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</row>
    <row r="71" spans="1:419" ht="37.5" customHeight="1" x14ac:dyDescent="0.15">
      <c r="A71" s="236" t="s">
        <v>105</v>
      </c>
      <c r="B71" s="237"/>
      <c r="C71" s="237"/>
      <c r="D71" s="237"/>
      <c r="E71" s="237"/>
      <c r="F71" s="237"/>
      <c r="G71" s="237"/>
      <c r="H71" s="237"/>
      <c r="I71" s="237"/>
      <c r="J71" s="237"/>
      <c r="K71" s="237"/>
      <c r="L71" s="237"/>
      <c r="M71" s="237"/>
      <c r="N71" s="237"/>
      <c r="O71" s="237"/>
      <c r="P71" s="237"/>
      <c r="Q71" s="237"/>
      <c r="R71" s="237"/>
      <c r="S71" s="237"/>
      <c r="T71" s="237"/>
      <c r="U71" s="237"/>
      <c r="V71" s="237"/>
      <c r="W71" s="237"/>
      <c r="X71" s="237"/>
      <c r="Y71" s="237"/>
      <c r="Z71" s="237"/>
      <c r="AA71" s="237"/>
      <c r="AB71" s="237"/>
      <c r="AC71" s="237"/>
      <c r="AD71" s="237"/>
      <c r="AE71" s="237"/>
      <c r="AF71" s="237"/>
      <c r="AG71" s="237"/>
      <c r="AH71" s="237"/>
      <c r="AI71" s="237"/>
      <c r="AJ71" s="237"/>
      <c r="AK71" s="237"/>
      <c r="AL71" s="237"/>
      <c r="AM71" s="237"/>
      <c r="AN71" s="237"/>
      <c r="AO71" s="237"/>
      <c r="AP71" s="237"/>
      <c r="AQ71" s="237"/>
      <c r="AR71" s="237"/>
      <c r="AS71" s="237"/>
      <c r="AT71" s="237"/>
      <c r="AU71" s="237"/>
      <c r="AV71" s="237"/>
      <c r="AW71" s="237"/>
      <c r="AX71" s="237"/>
      <c r="AY71" s="237"/>
      <c r="AZ71" s="237"/>
      <c r="BA71" s="237"/>
      <c r="BB71" s="237"/>
      <c r="BC71" s="237"/>
      <c r="BD71" s="237"/>
      <c r="BE71" s="237"/>
      <c r="BF71" s="237"/>
      <c r="BG71" s="237"/>
      <c r="BH71" s="237"/>
      <c r="BI71" s="237"/>
      <c r="BJ71" s="237"/>
      <c r="BK71" s="237"/>
      <c r="BL71" s="237"/>
      <c r="BM71" s="237"/>
      <c r="BN71" s="237"/>
      <c r="BO71" s="237"/>
      <c r="BP71" s="237"/>
      <c r="BQ71" s="237"/>
      <c r="BR71" s="237"/>
      <c r="BS71" s="237"/>
      <c r="BT71" s="237"/>
      <c r="BU71" s="237"/>
      <c r="BV71" s="237"/>
      <c r="BW71" s="237"/>
      <c r="BX71" s="237"/>
      <c r="BY71" s="237"/>
      <c r="BZ71" s="237"/>
      <c r="CA71" s="237"/>
      <c r="CB71" s="237"/>
      <c r="CC71" s="237"/>
      <c r="CD71" s="237"/>
      <c r="CE71" s="237"/>
      <c r="CF71" s="237"/>
      <c r="CG71" s="237"/>
      <c r="CH71" s="237"/>
      <c r="CI71" s="237"/>
      <c r="CJ71" s="237"/>
      <c r="CK71" s="237"/>
      <c r="CL71" s="237"/>
      <c r="CM71" s="237"/>
      <c r="CN71" s="237"/>
      <c r="CO71" s="237"/>
      <c r="CP71" s="237"/>
      <c r="CQ71" s="237"/>
      <c r="CR71" s="237"/>
      <c r="CS71" s="237"/>
      <c r="CT71" s="237"/>
      <c r="CU71" s="237"/>
      <c r="CV71" s="237"/>
      <c r="CW71" s="237"/>
      <c r="CX71" s="237"/>
      <c r="CY71" s="237"/>
      <c r="CZ71" s="237"/>
      <c r="DA71" s="237"/>
      <c r="DB71" s="237"/>
      <c r="DC71" s="237"/>
      <c r="DD71" s="237"/>
      <c r="DE71" s="237"/>
      <c r="DF71" s="237"/>
      <c r="DG71" s="237"/>
      <c r="DH71" s="237"/>
      <c r="DI71" s="237"/>
      <c r="DJ71" s="237"/>
      <c r="DK71" s="237"/>
      <c r="DL71" s="237"/>
      <c r="DM71" s="237"/>
      <c r="DN71" s="237"/>
      <c r="DO71" s="237"/>
      <c r="DP71" s="237"/>
      <c r="DQ71" s="237"/>
      <c r="DR71" s="237"/>
      <c r="DS71" s="237"/>
      <c r="DT71" s="237"/>
      <c r="DU71" s="237"/>
      <c r="DV71" s="237"/>
      <c r="DW71" s="237"/>
      <c r="DX71" s="237"/>
      <c r="DY71" s="237"/>
      <c r="DZ71" s="237"/>
      <c r="EA71" s="237"/>
      <c r="EB71" s="237"/>
      <c r="EC71" s="237"/>
      <c r="ED71" s="237"/>
      <c r="EE71" s="237"/>
      <c r="EF71" s="237"/>
      <c r="EG71" s="237"/>
      <c r="EH71" s="237"/>
      <c r="EI71" s="237"/>
      <c r="EJ71" s="237"/>
      <c r="EK71" s="237"/>
      <c r="EL71" s="237"/>
      <c r="EM71" s="237"/>
      <c r="EN71" s="237"/>
      <c r="EO71" s="237"/>
      <c r="EP71" s="237"/>
      <c r="EQ71" s="237"/>
      <c r="ER71" s="237"/>
      <c r="ES71" s="237"/>
      <c r="ET71" s="237"/>
      <c r="EU71" s="237"/>
      <c r="EV71" s="237"/>
      <c r="EW71" s="237"/>
      <c r="EX71" s="237"/>
      <c r="EY71" s="237"/>
      <c r="EZ71" s="237"/>
      <c r="FA71" s="237"/>
      <c r="FB71" s="237"/>
      <c r="FC71" s="237"/>
      <c r="FD71" s="237"/>
      <c r="FE71" s="237"/>
      <c r="FF71" s="237"/>
      <c r="FG71" s="237"/>
      <c r="FH71" s="237"/>
      <c r="FI71" s="237"/>
      <c r="FJ71" s="237"/>
      <c r="FK71" s="237"/>
      <c r="FL71" s="237"/>
      <c r="FM71" s="237"/>
      <c r="FN71" s="237"/>
      <c r="FO71" s="237"/>
      <c r="FP71" s="237"/>
      <c r="FQ71" s="237"/>
      <c r="FR71" s="237"/>
      <c r="FS71" s="237"/>
      <c r="FT71" s="237"/>
      <c r="FU71" s="237"/>
      <c r="FV71" s="237"/>
      <c r="FW71" s="237"/>
      <c r="FX71" s="237"/>
      <c r="FY71" s="237"/>
      <c r="FZ71" s="237"/>
      <c r="GA71" s="237"/>
      <c r="GB71" s="237"/>
      <c r="GC71" s="237"/>
      <c r="GD71" s="237"/>
      <c r="GE71" s="237"/>
      <c r="GF71" s="237"/>
      <c r="GG71" s="237"/>
      <c r="GH71" s="238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</row>
    <row r="72" spans="1:419" ht="39.950000000000003" customHeight="1" x14ac:dyDescent="0.15">
      <c r="A72" s="90" t="s">
        <v>219</v>
      </c>
      <c r="B72" s="108">
        <v>45934</v>
      </c>
      <c r="C72" s="108">
        <v>46063</v>
      </c>
      <c r="D72" s="73">
        <f t="shared" ref="D72:D82" si="5">NETWORKDAYS(B72,C72)</f>
        <v>92</v>
      </c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S72" s="129"/>
      <c r="BT72" s="129"/>
      <c r="BU72" s="129"/>
      <c r="BV72" s="129"/>
      <c r="BW72" s="129"/>
      <c r="BX72" s="129"/>
      <c r="BY72" s="129"/>
      <c r="BZ72" s="129"/>
      <c r="CA72" s="129"/>
      <c r="CB72" s="129"/>
      <c r="CC72" s="129"/>
      <c r="CD72" s="129"/>
      <c r="CE72" s="129"/>
      <c r="CF72" s="129"/>
      <c r="CG72" s="129"/>
      <c r="CH72" s="129"/>
      <c r="CI72" s="129"/>
      <c r="CJ72" s="129"/>
      <c r="CK72" s="129"/>
      <c r="CL72" s="129"/>
      <c r="CM72" s="129"/>
      <c r="CN72" s="129"/>
      <c r="CO72" s="129"/>
      <c r="CP72" s="129"/>
      <c r="CQ72" s="129"/>
      <c r="CR72" s="129"/>
      <c r="CS72" s="129"/>
      <c r="CT72" s="129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59"/>
      <c r="GB72" s="159"/>
      <c r="GC72" s="159"/>
      <c r="GD72" s="159"/>
      <c r="GE72" s="159"/>
      <c r="GF72" s="159"/>
      <c r="GG72" s="159"/>
      <c r="GH72" s="159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</row>
    <row r="73" spans="1:419" s="153" customFormat="1" ht="39.950000000000003" customHeight="1" x14ac:dyDescent="0.15">
      <c r="A73" s="90" t="s">
        <v>220</v>
      </c>
      <c r="B73" s="108">
        <v>45934</v>
      </c>
      <c r="C73" s="108">
        <v>46063</v>
      </c>
      <c r="D73" s="73">
        <f t="shared" si="5"/>
        <v>92</v>
      </c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  <c r="AO73" s="129"/>
      <c r="AP73" s="129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9"/>
      <c r="BH73" s="129"/>
      <c r="BI73" s="129"/>
      <c r="BJ73" s="129"/>
      <c r="BK73" s="129"/>
      <c r="BL73" s="129"/>
      <c r="BM73" s="129"/>
      <c r="BN73" s="129"/>
      <c r="BO73" s="129"/>
      <c r="BP73" s="129"/>
      <c r="BQ73" s="129"/>
      <c r="BR73" s="129"/>
      <c r="BS73" s="129"/>
      <c r="BT73" s="129"/>
      <c r="BU73" s="129"/>
      <c r="BV73" s="129"/>
      <c r="BW73" s="129"/>
      <c r="BX73" s="129"/>
      <c r="BY73" s="129"/>
      <c r="BZ73" s="129"/>
      <c r="CA73" s="129"/>
      <c r="CB73" s="129"/>
      <c r="CC73" s="129"/>
      <c r="CD73" s="129"/>
      <c r="CE73" s="129"/>
      <c r="CF73" s="129"/>
      <c r="CG73" s="129"/>
      <c r="CH73" s="129"/>
      <c r="CI73" s="129"/>
      <c r="CJ73" s="129"/>
      <c r="CK73" s="129"/>
      <c r="CL73" s="129"/>
      <c r="CM73" s="129"/>
      <c r="CN73" s="129"/>
      <c r="CO73" s="129"/>
      <c r="CP73" s="129"/>
      <c r="CQ73" s="129"/>
      <c r="CR73" s="129"/>
      <c r="CS73" s="129"/>
      <c r="CT73" s="129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59"/>
      <c r="GB73" s="159"/>
      <c r="GC73" s="159"/>
      <c r="GD73" s="159"/>
      <c r="GE73" s="159"/>
      <c r="GF73" s="159"/>
      <c r="GG73" s="159"/>
      <c r="GH73" s="159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</row>
    <row r="74" spans="1:419" ht="39.950000000000003" customHeight="1" x14ac:dyDescent="0.15">
      <c r="A74" s="90" t="s">
        <v>218</v>
      </c>
      <c r="B74" s="108">
        <v>45934</v>
      </c>
      <c r="C74" s="108">
        <v>46063</v>
      </c>
      <c r="D74" s="73">
        <f t="shared" si="5"/>
        <v>92</v>
      </c>
      <c r="E74" s="78"/>
      <c r="CU74" s="160"/>
      <c r="CV74" s="160"/>
      <c r="CW74" s="160"/>
      <c r="CX74" s="160"/>
      <c r="CY74" s="160"/>
      <c r="CZ74" s="160"/>
      <c r="DA74" s="160"/>
      <c r="DB74" s="160"/>
      <c r="DC74" s="160"/>
      <c r="DD74" s="160"/>
      <c r="DE74" s="160"/>
      <c r="DF74" s="160"/>
      <c r="DG74" s="160"/>
      <c r="DH74" s="160"/>
      <c r="DI74" s="160"/>
      <c r="DJ74" s="160"/>
      <c r="DK74" s="160"/>
      <c r="DL74" s="160"/>
      <c r="DM74" s="160"/>
      <c r="DN74" s="160"/>
      <c r="DO74" s="160"/>
      <c r="DP74" s="160"/>
      <c r="DQ74" s="160"/>
      <c r="DR74" s="160"/>
      <c r="DS74" s="160"/>
      <c r="DT74" s="160"/>
      <c r="DU74" s="160"/>
      <c r="DV74" s="160"/>
      <c r="DW74" s="160"/>
      <c r="DX74" s="160"/>
      <c r="DY74" s="160"/>
      <c r="DZ74" s="160"/>
      <c r="EA74" s="160"/>
      <c r="EB74" s="160"/>
      <c r="EC74" s="160"/>
      <c r="ED74" s="160"/>
      <c r="EE74" s="160"/>
      <c r="EF74" s="160"/>
      <c r="EG74" s="160"/>
      <c r="EH74" s="160"/>
      <c r="EI74" s="160"/>
      <c r="EJ74" s="160"/>
      <c r="EK74" s="160"/>
      <c r="EL74" s="160"/>
      <c r="EM74" s="160"/>
      <c r="EN74" s="160"/>
      <c r="EO74" s="160"/>
      <c r="EP74" s="160"/>
      <c r="EQ74" s="160"/>
      <c r="ER74" s="160"/>
      <c r="ES74" s="160"/>
      <c r="ET74" s="160"/>
      <c r="EU74" s="160"/>
      <c r="EV74" s="160"/>
      <c r="EW74" s="160"/>
      <c r="EX74" s="160"/>
      <c r="EY74" s="160"/>
      <c r="EZ74" s="160"/>
      <c r="FA74" s="160"/>
      <c r="FB74" s="160"/>
      <c r="FC74" s="160"/>
      <c r="FD74" s="160"/>
      <c r="FE74" s="160"/>
      <c r="FF74" s="160"/>
      <c r="FG74" s="160"/>
      <c r="FH74" s="160"/>
      <c r="FI74" s="160"/>
      <c r="FJ74" s="160"/>
      <c r="FK74" s="160"/>
      <c r="FL74" s="160"/>
      <c r="FM74" s="160"/>
      <c r="FN74" s="160"/>
      <c r="FO74" s="160"/>
      <c r="FP74" s="160"/>
      <c r="FQ74" s="160"/>
      <c r="FR74" s="160"/>
      <c r="FS74" s="160"/>
      <c r="FT74" s="160"/>
      <c r="FU74" s="160"/>
      <c r="FV74" s="160"/>
      <c r="FW74" s="160"/>
      <c r="FX74" s="160"/>
      <c r="FY74" s="160"/>
      <c r="FZ74" s="160"/>
      <c r="GA74" s="160"/>
      <c r="GB74" s="160"/>
      <c r="GC74" s="160"/>
      <c r="GD74" s="160"/>
      <c r="GE74" s="160"/>
      <c r="GF74" s="160"/>
      <c r="GG74" s="160"/>
      <c r="GH74" s="160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</row>
    <row r="75" spans="1:419" ht="39.950000000000003" customHeight="1" x14ac:dyDescent="0.15">
      <c r="A75" s="90" t="s">
        <v>221</v>
      </c>
      <c r="B75" s="108">
        <v>45934</v>
      </c>
      <c r="C75" s="108">
        <v>46063</v>
      </c>
      <c r="D75" s="73">
        <f t="shared" si="5"/>
        <v>92</v>
      </c>
      <c r="CU75" s="160"/>
      <c r="CV75" s="160"/>
      <c r="CW75" s="160"/>
      <c r="CX75" s="160"/>
      <c r="CY75" s="160"/>
      <c r="CZ75" s="160"/>
      <c r="DA75" s="160"/>
      <c r="DB75" s="160"/>
      <c r="DC75" s="160"/>
      <c r="DD75" s="160"/>
      <c r="DE75" s="160"/>
      <c r="DF75" s="160"/>
      <c r="DG75" s="160"/>
      <c r="DH75" s="160"/>
      <c r="DI75" s="160"/>
      <c r="DJ75" s="160"/>
      <c r="DK75" s="160"/>
      <c r="DL75" s="160"/>
      <c r="DM75" s="160"/>
      <c r="DN75" s="160"/>
      <c r="DO75" s="160"/>
      <c r="DP75" s="160"/>
      <c r="DQ75" s="160"/>
      <c r="DR75" s="160"/>
      <c r="DS75" s="160"/>
      <c r="DT75" s="160"/>
      <c r="DU75" s="160"/>
      <c r="DV75" s="160"/>
      <c r="DW75" s="160"/>
      <c r="DX75" s="160"/>
      <c r="DY75" s="160"/>
      <c r="DZ75" s="160"/>
      <c r="EA75" s="160"/>
      <c r="EB75" s="160"/>
      <c r="EC75" s="160"/>
      <c r="ED75" s="160"/>
      <c r="EE75" s="160"/>
      <c r="EF75" s="160"/>
      <c r="EG75" s="160"/>
      <c r="EH75" s="160"/>
      <c r="EI75" s="160"/>
      <c r="EJ75" s="160"/>
      <c r="EK75" s="160"/>
      <c r="EL75" s="160"/>
      <c r="EM75" s="160"/>
      <c r="EN75" s="160"/>
      <c r="EO75" s="160"/>
      <c r="EP75" s="160"/>
      <c r="EQ75" s="160"/>
      <c r="ER75" s="160"/>
      <c r="ES75" s="160"/>
      <c r="ET75" s="160"/>
      <c r="EU75" s="160"/>
      <c r="EV75" s="160"/>
      <c r="EW75" s="160"/>
      <c r="EX75" s="160"/>
      <c r="EY75" s="160"/>
      <c r="EZ75" s="160"/>
      <c r="FA75" s="160"/>
      <c r="FB75" s="160"/>
      <c r="FC75" s="160"/>
      <c r="FD75" s="160"/>
      <c r="FE75" s="160"/>
      <c r="FF75" s="160"/>
      <c r="FG75" s="160"/>
      <c r="FH75" s="160"/>
      <c r="FI75" s="160"/>
      <c r="FJ75" s="160"/>
      <c r="FK75" s="160"/>
      <c r="FL75" s="160"/>
      <c r="FM75" s="160"/>
      <c r="FN75" s="160"/>
      <c r="FO75" s="160"/>
      <c r="FP75" s="160"/>
      <c r="FQ75" s="160"/>
      <c r="FR75" s="160"/>
      <c r="FS75" s="160"/>
      <c r="FT75" s="160"/>
      <c r="FU75" s="160"/>
      <c r="FV75" s="160"/>
      <c r="FW75" s="160"/>
      <c r="FX75" s="160"/>
      <c r="FY75" s="160"/>
      <c r="FZ75" s="160"/>
      <c r="GA75" s="160"/>
      <c r="GB75" s="160"/>
      <c r="GC75" s="160"/>
      <c r="GD75" s="160"/>
      <c r="GE75" s="160"/>
      <c r="GF75" s="160"/>
      <c r="GG75" s="160"/>
      <c r="GH75" s="160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</row>
    <row r="76" spans="1:419" ht="39.950000000000003" customHeight="1" x14ac:dyDescent="0.15">
      <c r="A76" s="90" t="s">
        <v>222</v>
      </c>
      <c r="B76" s="108">
        <v>45934</v>
      </c>
      <c r="C76" s="108">
        <v>46063</v>
      </c>
      <c r="D76" s="73">
        <f t="shared" si="5"/>
        <v>92</v>
      </c>
      <c r="CU76" s="160"/>
      <c r="CV76" s="160"/>
      <c r="CW76" s="160"/>
      <c r="CX76" s="160"/>
      <c r="CY76" s="160"/>
      <c r="CZ76" s="160"/>
      <c r="DA76" s="160"/>
      <c r="DB76" s="160"/>
      <c r="DC76" s="160"/>
      <c r="DD76" s="160"/>
      <c r="DE76" s="160"/>
      <c r="DF76" s="160"/>
      <c r="DG76" s="160"/>
      <c r="DH76" s="160"/>
      <c r="DI76" s="160"/>
      <c r="DJ76" s="160"/>
      <c r="DK76" s="160"/>
      <c r="DL76" s="160"/>
      <c r="DM76" s="160"/>
      <c r="DN76" s="160"/>
      <c r="DO76" s="160"/>
      <c r="DP76" s="160"/>
      <c r="DQ76" s="160"/>
      <c r="DR76" s="160"/>
      <c r="DS76" s="160"/>
      <c r="DT76" s="160"/>
      <c r="DU76" s="160"/>
      <c r="DV76" s="160"/>
      <c r="DW76" s="160"/>
      <c r="DX76" s="160"/>
      <c r="DY76" s="160"/>
      <c r="DZ76" s="160"/>
      <c r="EA76" s="160"/>
      <c r="EB76" s="160"/>
      <c r="EC76" s="160"/>
      <c r="ED76" s="160"/>
      <c r="EE76" s="160"/>
      <c r="EF76" s="160"/>
      <c r="EG76" s="160"/>
      <c r="EH76" s="160"/>
      <c r="EI76" s="160"/>
      <c r="EJ76" s="160"/>
      <c r="EK76" s="160"/>
      <c r="EL76" s="160"/>
      <c r="EM76" s="160"/>
      <c r="EN76" s="160"/>
      <c r="EO76" s="160"/>
      <c r="EP76" s="160"/>
      <c r="EQ76" s="160"/>
      <c r="ER76" s="160"/>
      <c r="ES76" s="160"/>
      <c r="ET76" s="160"/>
      <c r="EU76" s="160"/>
      <c r="EV76" s="160"/>
      <c r="EW76" s="160"/>
      <c r="EX76" s="160"/>
      <c r="EY76" s="160"/>
      <c r="EZ76" s="160"/>
      <c r="FA76" s="160"/>
      <c r="FB76" s="160"/>
      <c r="FC76" s="160"/>
      <c r="FD76" s="160"/>
      <c r="FE76" s="160"/>
      <c r="FF76" s="160"/>
      <c r="FG76" s="160"/>
      <c r="FH76" s="160"/>
      <c r="FI76" s="160"/>
      <c r="FJ76" s="160"/>
      <c r="FK76" s="160"/>
      <c r="FL76" s="160"/>
      <c r="FM76" s="160"/>
      <c r="FN76" s="160"/>
      <c r="FO76" s="160"/>
      <c r="FP76" s="160"/>
      <c r="FQ76" s="160"/>
      <c r="FR76" s="160"/>
      <c r="FS76" s="160"/>
      <c r="FT76" s="160"/>
      <c r="FU76" s="160"/>
      <c r="FV76" s="160"/>
      <c r="FW76" s="160"/>
      <c r="FX76" s="160"/>
      <c r="FY76" s="160"/>
      <c r="FZ76" s="160"/>
      <c r="GA76" s="160"/>
      <c r="GB76" s="160"/>
      <c r="GC76" s="160"/>
      <c r="GD76" s="160"/>
      <c r="GE76" s="160"/>
      <c r="GF76" s="160"/>
      <c r="GG76" s="160"/>
      <c r="GH76" s="160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</row>
    <row r="77" spans="1:419" ht="39.950000000000003" customHeight="1" x14ac:dyDescent="0.15">
      <c r="A77" s="90" t="s">
        <v>223</v>
      </c>
      <c r="B77" s="108">
        <v>45934</v>
      </c>
      <c r="C77" s="108">
        <v>46063</v>
      </c>
      <c r="D77" s="73">
        <f t="shared" si="5"/>
        <v>92</v>
      </c>
      <c r="CU77" s="160"/>
      <c r="CV77" s="160"/>
      <c r="CW77" s="160"/>
      <c r="CX77" s="160"/>
      <c r="CY77" s="160"/>
      <c r="CZ77" s="160"/>
      <c r="DA77" s="160"/>
      <c r="DB77" s="160"/>
      <c r="DC77" s="160"/>
      <c r="DD77" s="160"/>
      <c r="DE77" s="160"/>
      <c r="DF77" s="160"/>
      <c r="DG77" s="160"/>
      <c r="DH77" s="160"/>
      <c r="DI77" s="160"/>
      <c r="DJ77" s="160"/>
      <c r="DK77" s="160"/>
      <c r="DL77" s="160"/>
      <c r="DM77" s="160"/>
      <c r="DN77" s="160"/>
      <c r="DO77" s="160"/>
      <c r="DP77" s="160"/>
      <c r="DQ77" s="160"/>
      <c r="DR77" s="160"/>
      <c r="DS77" s="160"/>
      <c r="DT77" s="160"/>
      <c r="DU77" s="160"/>
      <c r="DV77" s="160"/>
      <c r="DW77" s="160"/>
      <c r="DX77" s="160"/>
      <c r="DY77" s="160"/>
      <c r="DZ77" s="160"/>
      <c r="EA77" s="160"/>
      <c r="EB77" s="160"/>
      <c r="EC77" s="160"/>
      <c r="ED77" s="160"/>
      <c r="EE77" s="160"/>
      <c r="EF77" s="160"/>
      <c r="EG77" s="160"/>
      <c r="EH77" s="160"/>
      <c r="EI77" s="160"/>
      <c r="EJ77" s="160"/>
      <c r="EK77" s="160"/>
      <c r="EL77" s="160"/>
      <c r="EM77" s="160"/>
      <c r="EN77" s="160"/>
      <c r="EO77" s="160"/>
      <c r="EP77" s="160"/>
      <c r="EQ77" s="160"/>
      <c r="ER77" s="160"/>
      <c r="ES77" s="160"/>
      <c r="ET77" s="160"/>
      <c r="EU77" s="160"/>
      <c r="EV77" s="160"/>
      <c r="EW77" s="160"/>
      <c r="EX77" s="160"/>
      <c r="EY77" s="160"/>
      <c r="EZ77" s="160"/>
      <c r="FA77" s="160"/>
      <c r="FB77" s="160"/>
      <c r="FC77" s="160"/>
      <c r="FD77" s="160"/>
      <c r="FE77" s="160"/>
      <c r="FF77" s="160"/>
      <c r="FG77" s="160"/>
      <c r="FH77" s="160"/>
      <c r="FI77" s="160"/>
      <c r="FJ77" s="160"/>
      <c r="FK77" s="160"/>
      <c r="FL77" s="160"/>
      <c r="FM77" s="160"/>
      <c r="FN77" s="160"/>
      <c r="FO77" s="160"/>
      <c r="FP77" s="160"/>
      <c r="FQ77" s="160"/>
      <c r="FR77" s="160"/>
      <c r="FS77" s="160"/>
      <c r="FT77" s="160"/>
      <c r="FU77" s="160"/>
      <c r="FV77" s="160"/>
      <c r="FW77" s="160"/>
      <c r="FX77" s="160"/>
      <c r="FY77" s="160"/>
      <c r="FZ77" s="160"/>
      <c r="GA77" s="160"/>
      <c r="GB77" s="160"/>
      <c r="GC77" s="160"/>
      <c r="GD77" s="160"/>
      <c r="GE77" s="160"/>
      <c r="GF77" s="160"/>
      <c r="GG77" s="160"/>
      <c r="GH77" s="160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</row>
    <row r="78" spans="1:419" ht="39.950000000000003" customHeight="1" x14ac:dyDescent="0.15">
      <c r="A78" s="90" t="s">
        <v>224</v>
      </c>
      <c r="B78" s="108">
        <v>45934</v>
      </c>
      <c r="C78" s="108">
        <v>46063</v>
      </c>
      <c r="D78" s="73">
        <f t="shared" si="5"/>
        <v>92</v>
      </c>
      <c r="CU78" s="160"/>
      <c r="CV78" s="160"/>
      <c r="CW78" s="160"/>
      <c r="CX78" s="160"/>
      <c r="CY78" s="160"/>
      <c r="CZ78" s="160"/>
      <c r="DA78" s="160"/>
      <c r="DB78" s="160"/>
      <c r="DC78" s="160"/>
      <c r="DD78" s="160"/>
      <c r="DE78" s="160"/>
      <c r="DF78" s="160"/>
      <c r="DG78" s="160"/>
      <c r="DH78" s="160"/>
      <c r="DI78" s="160"/>
      <c r="DJ78" s="160"/>
      <c r="DK78" s="160"/>
      <c r="DL78" s="160"/>
      <c r="DM78" s="160"/>
      <c r="DN78" s="160"/>
      <c r="DO78" s="160"/>
      <c r="DP78" s="160"/>
      <c r="DQ78" s="160"/>
      <c r="DR78" s="160"/>
      <c r="DS78" s="160"/>
      <c r="DT78" s="160"/>
      <c r="DU78" s="160"/>
      <c r="DV78" s="160"/>
      <c r="DW78" s="160"/>
      <c r="DX78" s="160"/>
      <c r="DY78" s="160"/>
      <c r="DZ78" s="160"/>
      <c r="EA78" s="160"/>
      <c r="EB78" s="160"/>
      <c r="EC78" s="160"/>
      <c r="ED78" s="160"/>
      <c r="EE78" s="160"/>
      <c r="EF78" s="160"/>
      <c r="EG78" s="160"/>
      <c r="EH78" s="160"/>
      <c r="EI78" s="160"/>
      <c r="EJ78" s="160"/>
      <c r="EK78" s="160"/>
      <c r="EL78" s="160"/>
      <c r="EM78" s="160"/>
      <c r="EN78" s="160"/>
      <c r="EO78" s="160"/>
      <c r="EP78" s="160"/>
      <c r="EQ78" s="160"/>
      <c r="ER78" s="160"/>
      <c r="ES78" s="160"/>
      <c r="ET78" s="160"/>
      <c r="EU78" s="160"/>
      <c r="EV78" s="160"/>
      <c r="EW78" s="160"/>
      <c r="EX78" s="160"/>
      <c r="EY78" s="160"/>
      <c r="EZ78" s="160"/>
      <c r="FA78" s="160"/>
      <c r="FB78" s="160"/>
      <c r="FC78" s="160"/>
      <c r="FD78" s="160"/>
      <c r="FE78" s="160"/>
      <c r="FF78" s="160"/>
      <c r="FG78" s="160"/>
      <c r="FH78" s="160"/>
      <c r="FI78" s="160"/>
      <c r="FJ78" s="160"/>
      <c r="FK78" s="160"/>
      <c r="FL78" s="160"/>
      <c r="FM78" s="160"/>
      <c r="FN78" s="160"/>
      <c r="FO78" s="160"/>
      <c r="FP78" s="160"/>
      <c r="FQ78" s="160"/>
      <c r="FR78" s="160"/>
      <c r="FS78" s="160"/>
      <c r="FT78" s="160"/>
      <c r="FU78" s="160"/>
      <c r="FV78" s="160"/>
      <c r="FW78" s="160"/>
      <c r="FX78" s="160"/>
      <c r="FY78" s="160"/>
      <c r="FZ78" s="160"/>
      <c r="GA78" s="160"/>
      <c r="GB78" s="160"/>
      <c r="GC78" s="160"/>
      <c r="GD78" s="160"/>
      <c r="GE78" s="160"/>
      <c r="GF78" s="160"/>
      <c r="GG78" s="160"/>
      <c r="GH78" s="160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</row>
    <row r="79" spans="1:419" ht="39.950000000000003" customHeight="1" x14ac:dyDescent="0.15">
      <c r="A79" s="90" t="s">
        <v>225</v>
      </c>
      <c r="B79" s="108">
        <v>45934</v>
      </c>
      <c r="C79" s="108">
        <v>46063</v>
      </c>
      <c r="D79" s="73">
        <f t="shared" si="5"/>
        <v>92</v>
      </c>
      <c r="CU79" s="160"/>
      <c r="CV79" s="160"/>
      <c r="CW79" s="160"/>
      <c r="CX79" s="160"/>
      <c r="CY79" s="160"/>
      <c r="CZ79" s="160"/>
      <c r="DA79" s="160"/>
      <c r="DB79" s="160"/>
      <c r="DC79" s="160"/>
      <c r="DD79" s="160"/>
      <c r="DE79" s="160"/>
      <c r="DF79" s="160"/>
      <c r="DG79" s="160"/>
      <c r="DH79" s="160"/>
      <c r="DI79" s="160"/>
      <c r="DJ79" s="160"/>
      <c r="DK79" s="160"/>
      <c r="DL79" s="160"/>
      <c r="DM79" s="160"/>
      <c r="DN79" s="160"/>
      <c r="DO79" s="160"/>
      <c r="DP79" s="160"/>
      <c r="DQ79" s="160"/>
      <c r="DR79" s="160"/>
      <c r="DS79" s="160"/>
      <c r="DT79" s="160"/>
      <c r="DU79" s="160"/>
      <c r="DV79" s="160"/>
      <c r="DW79" s="160"/>
      <c r="DX79" s="160"/>
      <c r="DY79" s="160"/>
      <c r="DZ79" s="160"/>
      <c r="EA79" s="160"/>
      <c r="EB79" s="160"/>
      <c r="EC79" s="160"/>
      <c r="ED79" s="160"/>
      <c r="EE79" s="160"/>
      <c r="EF79" s="160"/>
      <c r="EG79" s="160"/>
      <c r="EH79" s="160"/>
      <c r="EI79" s="160"/>
      <c r="EJ79" s="160"/>
      <c r="EK79" s="160"/>
      <c r="EL79" s="160"/>
      <c r="EM79" s="160"/>
      <c r="EN79" s="160"/>
      <c r="EO79" s="160"/>
      <c r="EP79" s="160"/>
      <c r="EQ79" s="160"/>
      <c r="ER79" s="160"/>
      <c r="ES79" s="160"/>
      <c r="ET79" s="160"/>
      <c r="EU79" s="160"/>
      <c r="EV79" s="160"/>
      <c r="EW79" s="160"/>
      <c r="EX79" s="160"/>
      <c r="EY79" s="160"/>
      <c r="EZ79" s="160"/>
      <c r="FA79" s="160"/>
      <c r="FB79" s="160"/>
      <c r="FC79" s="160"/>
      <c r="FD79" s="160"/>
      <c r="FE79" s="160"/>
      <c r="FF79" s="160"/>
      <c r="FG79" s="160"/>
      <c r="FH79" s="160"/>
      <c r="FI79" s="160"/>
      <c r="FJ79" s="160"/>
      <c r="FK79" s="160"/>
      <c r="FL79" s="160"/>
      <c r="FM79" s="160"/>
      <c r="FN79" s="160"/>
      <c r="FO79" s="160"/>
      <c r="FP79" s="160"/>
      <c r="FQ79" s="160"/>
      <c r="FR79" s="160"/>
      <c r="FS79" s="160"/>
      <c r="FT79" s="160"/>
      <c r="FU79" s="160"/>
      <c r="FV79" s="160"/>
      <c r="FW79" s="160"/>
      <c r="FX79" s="160"/>
      <c r="FY79" s="160"/>
      <c r="FZ79" s="160"/>
      <c r="GA79" s="160"/>
      <c r="GB79" s="160"/>
      <c r="GC79" s="160"/>
      <c r="GD79" s="160"/>
      <c r="GE79" s="160"/>
      <c r="GF79" s="160"/>
      <c r="GG79" s="160"/>
      <c r="GH79" s="160"/>
    </row>
    <row r="80" spans="1:419" ht="39.950000000000003" customHeight="1" x14ac:dyDescent="0.15">
      <c r="A80" s="90" t="s">
        <v>226</v>
      </c>
      <c r="B80" s="108">
        <v>45934</v>
      </c>
      <c r="C80" s="108">
        <v>46063</v>
      </c>
      <c r="D80" s="73">
        <f t="shared" si="5"/>
        <v>92</v>
      </c>
      <c r="CU80" s="160"/>
      <c r="CV80" s="160"/>
      <c r="CW80" s="160"/>
      <c r="CX80" s="160"/>
      <c r="CY80" s="160"/>
      <c r="CZ80" s="160"/>
      <c r="DA80" s="160"/>
      <c r="DB80" s="160"/>
      <c r="DC80" s="160"/>
      <c r="DD80" s="160"/>
      <c r="DE80" s="160"/>
      <c r="DF80" s="160"/>
      <c r="DG80" s="160"/>
      <c r="DH80" s="160"/>
      <c r="DI80" s="160"/>
      <c r="DJ80" s="160"/>
      <c r="DK80" s="160"/>
      <c r="DL80" s="160"/>
      <c r="DM80" s="160"/>
      <c r="DN80" s="160"/>
      <c r="DO80" s="160"/>
      <c r="DP80" s="160"/>
      <c r="DQ80" s="160"/>
      <c r="DR80" s="160"/>
      <c r="DS80" s="160"/>
      <c r="DT80" s="160"/>
      <c r="DU80" s="160"/>
      <c r="DV80" s="160"/>
      <c r="DW80" s="160"/>
      <c r="DX80" s="160"/>
      <c r="DY80" s="160"/>
      <c r="DZ80" s="160"/>
      <c r="EA80" s="160"/>
      <c r="EB80" s="160"/>
      <c r="EC80" s="160"/>
      <c r="ED80" s="160"/>
      <c r="EE80" s="160"/>
      <c r="EF80" s="160"/>
      <c r="EG80" s="160"/>
      <c r="EH80" s="160"/>
      <c r="EI80" s="160"/>
      <c r="EJ80" s="160"/>
      <c r="EK80" s="160"/>
      <c r="EL80" s="160"/>
      <c r="EM80" s="160"/>
      <c r="EN80" s="160"/>
      <c r="EO80" s="160"/>
      <c r="EP80" s="160"/>
      <c r="EQ80" s="160"/>
      <c r="ER80" s="160"/>
      <c r="ES80" s="160"/>
      <c r="ET80" s="160"/>
      <c r="EU80" s="160"/>
      <c r="EV80" s="160"/>
      <c r="EW80" s="160"/>
      <c r="EX80" s="160"/>
      <c r="EY80" s="160"/>
      <c r="EZ80" s="160"/>
      <c r="FA80" s="160"/>
      <c r="FB80" s="160"/>
      <c r="FC80" s="160"/>
      <c r="FD80" s="160"/>
      <c r="FE80" s="160"/>
      <c r="FF80" s="160"/>
      <c r="FG80" s="160"/>
      <c r="FH80" s="160"/>
      <c r="FI80" s="160"/>
      <c r="FJ80" s="160"/>
      <c r="FK80" s="160"/>
      <c r="FL80" s="160"/>
      <c r="FM80" s="160"/>
      <c r="FN80" s="160"/>
      <c r="FO80" s="160"/>
      <c r="FP80" s="160"/>
      <c r="FQ80" s="160"/>
      <c r="FR80" s="160"/>
      <c r="FS80" s="160"/>
      <c r="FT80" s="160"/>
      <c r="FU80" s="160"/>
      <c r="FV80" s="160"/>
      <c r="FW80" s="160"/>
      <c r="FX80" s="160"/>
      <c r="FY80" s="160"/>
      <c r="FZ80" s="160"/>
      <c r="GA80" s="160"/>
      <c r="GB80" s="160"/>
      <c r="GC80" s="160"/>
      <c r="GD80" s="160"/>
      <c r="GE80" s="160"/>
      <c r="GF80" s="160"/>
      <c r="GG80" s="160"/>
      <c r="GH80" s="160"/>
    </row>
    <row r="81" spans="1:190" ht="39.950000000000003" customHeight="1" x14ac:dyDescent="0.15">
      <c r="A81" s="90" t="s">
        <v>227</v>
      </c>
      <c r="B81" s="108">
        <v>45934</v>
      </c>
      <c r="C81" s="108">
        <v>46063</v>
      </c>
      <c r="D81" s="73">
        <f t="shared" si="5"/>
        <v>92</v>
      </c>
      <c r="CU81" s="160"/>
      <c r="CV81" s="160"/>
      <c r="CW81" s="160"/>
      <c r="CX81" s="160"/>
      <c r="CY81" s="160"/>
      <c r="CZ81" s="160"/>
      <c r="DA81" s="160"/>
      <c r="DB81" s="160"/>
      <c r="DC81" s="160"/>
      <c r="DD81" s="160"/>
      <c r="DE81" s="160"/>
      <c r="DF81" s="160"/>
      <c r="DG81" s="160"/>
      <c r="DH81" s="160"/>
      <c r="DI81" s="160"/>
      <c r="DJ81" s="160"/>
      <c r="DK81" s="160"/>
      <c r="DL81" s="160"/>
      <c r="DM81" s="160"/>
      <c r="DN81" s="160"/>
      <c r="DO81" s="160"/>
      <c r="DP81" s="160"/>
      <c r="DQ81" s="160"/>
      <c r="DR81" s="160"/>
      <c r="DS81" s="160"/>
      <c r="DT81" s="160"/>
      <c r="DU81" s="160"/>
      <c r="DV81" s="160"/>
      <c r="DW81" s="160"/>
      <c r="DX81" s="160"/>
      <c r="DY81" s="160"/>
      <c r="DZ81" s="160"/>
      <c r="EA81" s="160"/>
      <c r="EB81" s="160"/>
      <c r="EC81" s="160"/>
      <c r="ED81" s="160"/>
      <c r="EE81" s="160"/>
      <c r="EF81" s="160"/>
      <c r="EG81" s="160"/>
      <c r="EH81" s="160"/>
      <c r="EI81" s="160"/>
      <c r="EJ81" s="160"/>
      <c r="EK81" s="160"/>
      <c r="EL81" s="160"/>
      <c r="EM81" s="160"/>
      <c r="EN81" s="160"/>
      <c r="EO81" s="160"/>
      <c r="EP81" s="160"/>
      <c r="EQ81" s="160"/>
      <c r="ER81" s="160"/>
      <c r="ES81" s="160"/>
      <c r="ET81" s="160"/>
      <c r="EU81" s="160"/>
      <c r="EV81" s="160"/>
      <c r="EW81" s="160"/>
      <c r="EX81" s="160"/>
      <c r="EY81" s="160"/>
      <c r="EZ81" s="160"/>
      <c r="FA81" s="160"/>
      <c r="FB81" s="160"/>
      <c r="FC81" s="160"/>
      <c r="FD81" s="160"/>
      <c r="FE81" s="160"/>
      <c r="FF81" s="160"/>
      <c r="FG81" s="160"/>
      <c r="FH81" s="160"/>
      <c r="FI81" s="160"/>
      <c r="FJ81" s="160"/>
      <c r="FK81" s="160"/>
      <c r="FL81" s="160"/>
      <c r="FM81" s="160"/>
      <c r="FN81" s="160"/>
      <c r="FO81" s="160"/>
      <c r="FP81" s="160"/>
      <c r="FQ81" s="160"/>
      <c r="FR81" s="160"/>
      <c r="FS81" s="160"/>
      <c r="FT81" s="160"/>
      <c r="FU81" s="160"/>
      <c r="FV81" s="160"/>
      <c r="FW81" s="160"/>
      <c r="FX81" s="160"/>
      <c r="FY81" s="160"/>
      <c r="FZ81" s="160"/>
      <c r="GA81" s="160"/>
      <c r="GB81" s="160"/>
      <c r="GC81" s="160"/>
      <c r="GD81" s="160"/>
      <c r="GE81" s="160"/>
      <c r="GF81" s="160"/>
      <c r="GG81" s="160"/>
      <c r="GH81" s="160"/>
    </row>
    <row r="82" spans="1:190" ht="39.950000000000003" customHeight="1" x14ac:dyDescent="0.15">
      <c r="A82" s="90" t="s">
        <v>228</v>
      </c>
      <c r="B82" s="108">
        <v>45934</v>
      </c>
      <c r="C82" s="108">
        <v>46063</v>
      </c>
      <c r="D82" s="73">
        <f t="shared" si="5"/>
        <v>92</v>
      </c>
      <c r="CU82" s="160"/>
      <c r="CV82" s="160"/>
      <c r="CW82" s="160"/>
      <c r="CX82" s="160"/>
      <c r="CY82" s="160"/>
      <c r="CZ82" s="160"/>
      <c r="DA82" s="160"/>
      <c r="DB82" s="160"/>
      <c r="DC82" s="160"/>
      <c r="DD82" s="160"/>
      <c r="DE82" s="160"/>
      <c r="DF82" s="160"/>
      <c r="DG82" s="160"/>
      <c r="DH82" s="160"/>
      <c r="DI82" s="160"/>
      <c r="DJ82" s="160"/>
      <c r="DK82" s="160"/>
      <c r="DL82" s="160"/>
      <c r="DM82" s="160"/>
      <c r="DN82" s="160"/>
      <c r="DO82" s="160"/>
      <c r="DP82" s="160"/>
      <c r="DQ82" s="160"/>
      <c r="DR82" s="160"/>
      <c r="DS82" s="160"/>
      <c r="DT82" s="160"/>
      <c r="DU82" s="160"/>
      <c r="DV82" s="160"/>
      <c r="DW82" s="160"/>
      <c r="DX82" s="160"/>
      <c r="DY82" s="160"/>
      <c r="DZ82" s="160"/>
      <c r="EA82" s="160"/>
      <c r="EB82" s="160"/>
      <c r="EC82" s="160"/>
      <c r="ED82" s="160"/>
      <c r="EE82" s="160"/>
      <c r="EF82" s="160"/>
      <c r="EG82" s="160"/>
      <c r="EH82" s="160"/>
      <c r="EI82" s="160"/>
      <c r="EJ82" s="160"/>
      <c r="EK82" s="160"/>
      <c r="EL82" s="160"/>
      <c r="EM82" s="160"/>
      <c r="EN82" s="160"/>
      <c r="EO82" s="160"/>
      <c r="EP82" s="160"/>
      <c r="EQ82" s="160"/>
      <c r="ER82" s="160"/>
      <c r="ES82" s="160"/>
      <c r="ET82" s="160"/>
      <c r="EU82" s="160"/>
      <c r="EV82" s="160"/>
      <c r="EW82" s="160"/>
      <c r="EX82" s="160"/>
      <c r="EY82" s="160"/>
      <c r="EZ82" s="160"/>
      <c r="FA82" s="160"/>
      <c r="FB82" s="160"/>
      <c r="FC82" s="160"/>
      <c r="FD82" s="160"/>
      <c r="FE82" s="160"/>
      <c r="FF82" s="160"/>
      <c r="FG82" s="160"/>
      <c r="FH82" s="160"/>
      <c r="FI82" s="160"/>
      <c r="FJ82" s="160"/>
      <c r="FK82" s="160"/>
      <c r="FL82" s="160"/>
      <c r="FM82" s="160"/>
      <c r="FN82" s="160"/>
      <c r="FO82" s="160"/>
      <c r="FP82" s="160"/>
      <c r="FQ82" s="160"/>
      <c r="FR82" s="160"/>
      <c r="FS82" s="160"/>
      <c r="FT82" s="160"/>
      <c r="FU82" s="160"/>
      <c r="FV82" s="160"/>
      <c r="FW82" s="160"/>
      <c r="FX82" s="160"/>
      <c r="FY82" s="160"/>
      <c r="FZ82" s="160"/>
      <c r="GA82" s="160"/>
      <c r="GB82" s="160"/>
      <c r="GC82" s="160"/>
      <c r="GD82" s="160"/>
      <c r="GE82" s="160"/>
      <c r="GF82" s="160"/>
      <c r="GG82" s="160"/>
      <c r="GH82" s="160"/>
    </row>
    <row r="83" spans="1:190" ht="39.950000000000003" customHeight="1" x14ac:dyDescent="0.15"/>
    <row r="84" spans="1:190" ht="14.25" customHeight="1" x14ac:dyDescent="0.15"/>
    <row r="85" spans="1:190" ht="14.25" customHeight="1" x14ac:dyDescent="0.15"/>
    <row r="86" spans="1:190" ht="14.25" customHeight="1" x14ac:dyDescent="0.15"/>
    <row r="87" spans="1:190" ht="14.25" customHeight="1" x14ac:dyDescent="0.15"/>
    <row r="88" spans="1:190" ht="14.25" customHeight="1" x14ac:dyDescent="0.15"/>
    <row r="89" spans="1:190" ht="14.25" customHeight="1" x14ac:dyDescent="0.15"/>
    <row r="90" spans="1:190" ht="14.25" customHeight="1" x14ac:dyDescent="0.15"/>
    <row r="91" spans="1:190" ht="14.25" customHeight="1" x14ac:dyDescent="0.15"/>
    <row r="92" spans="1:190" ht="14.25" customHeight="1" x14ac:dyDescent="0.15"/>
    <row r="93" spans="1:190" ht="14.25" customHeight="1" x14ac:dyDescent="0.15"/>
    <row r="94" spans="1:190" ht="14.25" customHeight="1" x14ac:dyDescent="0.15"/>
    <row r="95" spans="1:190" ht="14.25" customHeight="1" x14ac:dyDescent="0.15"/>
    <row r="96" spans="1:190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  <row r="1004" ht="14.25" customHeight="1" x14ac:dyDescent="0.15"/>
    <row r="1005" ht="14.25" customHeight="1" x14ac:dyDescent="0.15"/>
    <row r="1006" ht="14.25" customHeight="1" x14ac:dyDescent="0.15"/>
    <row r="1007" ht="14.25" customHeight="1" x14ac:dyDescent="0.15"/>
    <row r="1008" ht="14.25" customHeight="1" x14ac:dyDescent="0.15"/>
    <row r="1009" ht="14.25" customHeight="1" x14ac:dyDescent="0.15"/>
    <row r="1010" ht="14.25" customHeight="1" x14ac:dyDescent="0.15"/>
    <row r="1011" ht="14.25" customHeight="1" x14ac:dyDescent="0.15"/>
    <row r="1012" ht="14.25" customHeight="1" x14ac:dyDescent="0.15"/>
    <row r="1013" ht="14.25" customHeight="1" x14ac:dyDescent="0.15"/>
    <row r="1014" ht="14.25" customHeight="1" x14ac:dyDescent="0.15"/>
    <row r="1015" ht="14.25" customHeight="1" x14ac:dyDescent="0.15"/>
    <row r="1016" ht="14.25" customHeight="1" x14ac:dyDescent="0.15"/>
    <row r="1017" ht="14.25" customHeight="1" x14ac:dyDescent="0.15"/>
    <row r="1018" ht="14.25" customHeight="1" x14ac:dyDescent="0.15"/>
  </sheetData>
  <mergeCells count="21">
    <mergeCell ref="A71:GH71"/>
    <mergeCell ref="A65:GH65"/>
    <mergeCell ref="A28:GH28"/>
    <mergeCell ref="A6:GH6"/>
    <mergeCell ref="A9:GH9"/>
    <mergeCell ref="A10:GH10"/>
    <mergeCell ref="FF3:GB3"/>
    <mergeCell ref="GC3:GH3"/>
    <mergeCell ref="A1:S1"/>
    <mergeCell ref="A3:A4"/>
    <mergeCell ref="D3:D4"/>
    <mergeCell ref="BA3:BV3"/>
    <mergeCell ref="BW3:CQ3"/>
    <mergeCell ref="CR3:DN3"/>
    <mergeCell ref="DO3:EI3"/>
    <mergeCell ref="EJ3:FE3"/>
    <mergeCell ref="B3:B4"/>
    <mergeCell ref="C3:C4"/>
    <mergeCell ref="E3:I3"/>
    <mergeCell ref="J3:AC3"/>
    <mergeCell ref="AD3:AZ3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844-1ED1-48F1-BBDC-D9697C4E0CF5}">
  <dimension ref="B2:G36"/>
  <sheetViews>
    <sheetView topLeftCell="C1" zoomScaleNormal="100" workbookViewId="0">
      <selection activeCell="H38" sqref="H38"/>
    </sheetView>
  </sheetViews>
  <sheetFormatPr defaultColWidth="11.765625" defaultRowHeight="13.5" x14ac:dyDescent="0.15"/>
  <cols>
    <col min="2" max="2" width="8.94921875" bestFit="1" customWidth="1"/>
    <col min="3" max="3" width="113.5234375" customWidth="1"/>
    <col min="4" max="4" width="11.5234375" customWidth="1"/>
    <col min="5" max="5" width="18.265625" bestFit="1" customWidth="1"/>
    <col min="6" max="6" width="15.4453125" bestFit="1" customWidth="1"/>
  </cols>
  <sheetData>
    <row r="2" spans="2:7" x14ac:dyDescent="0.15">
      <c r="B2" t="s">
        <v>84</v>
      </c>
      <c r="C2" t="s">
        <v>36</v>
      </c>
      <c r="D2" t="s">
        <v>37</v>
      </c>
      <c r="E2" s="141" t="s">
        <v>123</v>
      </c>
      <c r="F2" s="141" t="s">
        <v>124</v>
      </c>
      <c r="G2" s="141" t="s">
        <v>126</v>
      </c>
    </row>
    <row r="3" spans="2:7" x14ac:dyDescent="0.15">
      <c r="B3" s="144"/>
      <c r="C3" s="144" t="s">
        <v>64</v>
      </c>
      <c r="D3" s="144"/>
      <c r="E3" s="144"/>
      <c r="F3" s="144"/>
      <c r="G3" s="142"/>
    </row>
    <row r="4" spans="2:7" x14ac:dyDescent="0.15">
      <c r="D4">
        <v>5</v>
      </c>
      <c r="F4" s="150">
        <v>450000</v>
      </c>
      <c r="G4" s="132"/>
    </row>
    <row r="5" spans="2:7" x14ac:dyDescent="0.15">
      <c r="B5" s="132" t="s">
        <v>85</v>
      </c>
      <c r="C5" s="132" t="s">
        <v>65</v>
      </c>
      <c r="D5" s="132">
        <v>2</v>
      </c>
      <c r="E5" s="132">
        <v>300000</v>
      </c>
      <c r="F5" s="132"/>
      <c r="G5" s="132">
        <v>300000</v>
      </c>
    </row>
    <row r="6" spans="2:7" x14ac:dyDescent="0.15">
      <c r="B6" s="132" t="s">
        <v>86</v>
      </c>
      <c r="C6" s="132" t="s">
        <v>66</v>
      </c>
      <c r="D6" s="132">
        <v>3</v>
      </c>
      <c r="E6" s="132">
        <v>150000</v>
      </c>
      <c r="F6" s="132"/>
      <c r="G6" s="132">
        <v>150000</v>
      </c>
    </row>
    <row r="7" spans="2:7" x14ac:dyDescent="0.15">
      <c r="B7" s="143"/>
      <c r="C7" s="143" t="s">
        <v>104</v>
      </c>
      <c r="D7" s="143"/>
      <c r="E7" s="143"/>
      <c r="F7" s="143"/>
      <c r="G7" s="142"/>
    </row>
    <row r="8" spans="2:7" x14ac:dyDescent="0.15">
      <c r="B8" s="146"/>
      <c r="C8" s="146" t="s">
        <v>67</v>
      </c>
      <c r="D8" s="146">
        <v>70</v>
      </c>
      <c r="E8" s="146"/>
      <c r="F8" s="149">
        <v>18032000</v>
      </c>
      <c r="G8" s="146"/>
    </row>
    <row r="9" spans="2:7" x14ac:dyDescent="0.15">
      <c r="B9" s="145"/>
      <c r="C9" s="145" t="s">
        <v>68</v>
      </c>
      <c r="D9" s="145">
        <v>28</v>
      </c>
      <c r="E9" s="145"/>
      <c r="F9" s="147">
        <v>7616000</v>
      </c>
      <c r="G9" s="145"/>
    </row>
    <row r="10" spans="2:7" x14ac:dyDescent="0.15">
      <c r="B10" s="132" t="s">
        <v>87</v>
      </c>
      <c r="C10" s="132"/>
      <c r="D10" s="132"/>
      <c r="E10" s="132"/>
      <c r="F10" s="148"/>
      <c r="G10" s="132"/>
    </row>
    <row r="11" spans="2:7" x14ac:dyDescent="0.15">
      <c r="B11" s="132" t="s">
        <v>88</v>
      </c>
      <c r="C11" s="132"/>
      <c r="D11" s="132"/>
      <c r="E11" s="132"/>
      <c r="F11" s="148"/>
      <c r="G11" s="132"/>
    </row>
    <row r="12" spans="2:7" x14ac:dyDescent="0.15">
      <c r="B12" s="132" t="s">
        <v>89</v>
      </c>
      <c r="C12" s="132"/>
      <c r="D12" s="132"/>
      <c r="E12" s="132"/>
      <c r="F12" s="148"/>
      <c r="G12" s="132"/>
    </row>
    <row r="13" spans="2:7" x14ac:dyDescent="0.15">
      <c r="B13" s="145"/>
      <c r="C13" s="145" t="s">
        <v>70</v>
      </c>
      <c r="D13" s="145">
        <v>42</v>
      </c>
      <c r="E13" s="145"/>
      <c r="F13" s="147">
        <v>10416000</v>
      </c>
      <c r="G13" s="145"/>
    </row>
    <row r="14" spans="2:7" x14ac:dyDescent="0.15">
      <c r="B14" s="132" t="s">
        <v>90</v>
      </c>
      <c r="C14" s="132"/>
      <c r="D14" s="132"/>
      <c r="E14" s="132"/>
      <c r="F14" s="132"/>
      <c r="G14" s="132"/>
    </row>
    <row r="15" spans="2:7" x14ac:dyDescent="0.15">
      <c r="B15" s="132" t="s">
        <v>91</v>
      </c>
      <c r="C15" s="132"/>
      <c r="D15" s="132"/>
      <c r="E15" s="132"/>
      <c r="F15" s="132"/>
      <c r="G15" s="132"/>
    </row>
    <row r="16" spans="2:7" x14ac:dyDescent="0.15">
      <c r="B16" s="132" t="s">
        <v>92</v>
      </c>
      <c r="C16" s="132"/>
      <c r="D16" s="132"/>
      <c r="E16" s="132"/>
      <c r="F16" s="132"/>
      <c r="G16" s="132"/>
    </row>
    <row r="17" spans="2:7" x14ac:dyDescent="0.15">
      <c r="C17" t="s">
        <v>71</v>
      </c>
      <c r="D17">
        <v>92</v>
      </c>
      <c r="F17" s="150">
        <v>37424000</v>
      </c>
    </row>
    <row r="18" spans="2:7" x14ac:dyDescent="0.15">
      <c r="B18" s="145"/>
      <c r="C18" s="145" t="s">
        <v>72</v>
      </c>
      <c r="D18" s="145">
        <v>63</v>
      </c>
      <c r="E18" s="145"/>
      <c r="F18" s="147">
        <v>17472000</v>
      </c>
      <c r="G18" s="145"/>
    </row>
    <row r="19" spans="2:7" x14ac:dyDescent="0.15">
      <c r="B19" s="132" t="s">
        <v>93</v>
      </c>
      <c r="C19" s="132"/>
      <c r="D19" s="132"/>
      <c r="E19" s="132"/>
      <c r="F19" s="148"/>
      <c r="G19" s="132"/>
    </row>
    <row r="20" spans="2:7" x14ac:dyDescent="0.15">
      <c r="B20" s="132" t="s">
        <v>94</v>
      </c>
      <c r="C20" s="132"/>
      <c r="D20" s="132"/>
      <c r="E20" s="132"/>
      <c r="F20" s="148"/>
      <c r="G20" s="132"/>
    </row>
    <row r="21" spans="2:7" x14ac:dyDescent="0.15">
      <c r="B21" s="132" t="s">
        <v>95</v>
      </c>
      <c r="C21" s="132"/>
      <c r="D21" s="132"/>
      <c r="E21" s="132"/>
      <c r="F21" s="148"/>
      <c r="G21" s="132"/>
    </row>
    <row r="22" spans="2:7" x14ac:dyDescent="0.15">
      <c r="B22" s="145"/>
      <c r="C22" s="145" t="s">
        <v>73</v>
      </c>
      <c r="D22" s="145">
        <v>29</v>
      </c>
      <c r="E22" s="145"/>
      <c r="F22" s="147">
        <v>19952000</v>
      </c>
      <c r="G22" s="145"/>
    </row>
    <row r="23" spans="2:7" x14ac:dyDescent="0.15">
      <c r="B23" s="132" t="s">
        <v>96</v>
      </c>
      <c r="C23" s="132"/>
      <c r="D23" s="132"/>
      <c r="E23" s="132"/>
      <c r="F23" s="148"/>
      <c r="G23" s="132"/>
    </row>
    <row r="24" spans="2:7" x14ac:dyDescent="0.15">
      <c r="B24" s="132" t="s">
        <v>97</v>
      </c>
      <c r="C24" s="132"/>
      <c r="D24" s="132"/>
      <c r="E24" s="132"/>
      <c r="F24" s="148"/>
      <c r="G24" s="132"/>
    </row>
    <row r="25" spans="2:7" x14ac:dyDescent="0.15">
      <c r="B25" s="132" t="s">
        <v>98</v>
      </c>
      <c r="C25" s="132"/>
      <c r="D25" s="132"/>
      <c r="E25" s="132"/>
      <c r="F25" s="148"/>
      <c r="G25" s="132"/>
    </row>
    <row r="26" spans="2:7" x14ac:dyDescent="0.15">
      <c r="B26" s="146"/>
      <c r="C26" s="146" t="s">
        <v>74</v>
      </c>
      <c r="D26" s="146">
        <v>34</v>
      </c>
      <c r="E26" s="146"/>
      <c r="F26" s="151">
        <v>9088000</v>
      </c>
      <c r="G26" s="146"/>
    </row>
    <row r="27" spans="2:7" x14ac:dyDescent="0.15">
      <c r="B27" s="132" t="s">
        <v>99</v>
      </c>
      <c r="C27" s="132"/>
      <c r="D27" s="132"/>
      <c r="E27" s="132"/>
      <c r="F27" s="132"/>
      <c r="G27" s="132"/>
    </row>
    <row r="28" spans="2:7" x14ac:dyDescent="0.15">
      <c r="B28" s="132" t="s">
        <v>100</v>
      </c>
      <c r="C28" s="132"/>
      <c r="D28" s="132"/>
      <c r="E28" s="132"/>
      <c r="F28" s="132"/>
      <c r="G28" s="132"/>
    </row>
    <row r="29" spans="2:7" x14ac:dyDescent="0.15">
      <c r="B29" s="132" t="s">
        <v>101</v>
      </c>
      <c r="C29" s="132"/>
      <c r="D29" s="132"/>
      <c r="E29" s="132"/>
      <c r="F29" s="132"/>
      <c r="G29" s="132"/>
    </row>
    <row r="30" spans="2:7" x14ac:dyDescent="0.15">
      <c r="B30" s="144"/>
      <c r="C30" s="144" t="s">
        <v>105</v>
      </c>
      <c r="D30" s="144"/>
      <c r="E30" s="144"/>
      <c r="F30" s="144"/>
      <c r="G30" s="142"/>
    </row>
    <row r="31" spans="2:7" x14ac:dyDescent="0.15">
      <c r="D31">
        <v>6</v>
      </c>
      <c r="F31" s="150">
        <v>4080000</v>
      </c>
    </row>
    <row r="32" spans="2:7" x14ac:dyDescent="0.15">
      <c r="B32" s="132" t="s">
        <v>102</v>
      </c>
      <c r="C32" s="132"/>
      <c r="D32" s="132"/>
      <c r="E32" s="132"/>
      <c r="F32" s="132"/>
    </row>
    <row r="34" spans="3:4" x14ac:dyDescent="0.15">
      <c r="C34" t="s">
        <v>63</v>
      </c>
      <c r="D34">
        <v>207</v>
      </c>
    </row>
    <row r="35" spans="3:4" x14ac:dyDescent="0.15">
      <c r="C35" t="s">
        <v>111</v>
      </c>
    </row>
    <row r="36" spans="3:4" x14ac:dyDescent="0.15">
      <c r="C36" t="s">
        <v>112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LA</vt:lpstr>
      <vt:lpstr>ET</vt:lpstr>
      <vt:lpstr>cronograma-costo (2)</vt:lpstr>
      <vt:lpstr>valor planificacion</vt:lpstr>
      <vt:lpstr>cronograma</vt:lpstr>
      <vt:lpstr>planificado vs Real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Valentina Cañon</dc:creator>
  <cp:keywords/>
  <dc:description/>
  <cp:lastModifiedBy>UserPro</cp:lastModifiedBy>
  <cp:revision/>
  <dcterms:created xsi:type="dcterms:W3CDTF">2023-09-29T01:14:10Z</dcterms:created>
  <dcterms:modified xsi:type="dcterms:W3CDTF">2025-05-20T03:36:53Z</dcterms:modified>
  <cp:category/>
  <cp:contentStatus/>
</cp:coreProperties>
</file>