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oq5MwneNwY9kaZFAs/DKymgtQZJmS9Q7jtuB/bD2NWA="/>
    </ext>
  </extLst>
</workbook>
</file>

<file path=xl/sharedStrings.xml><?xml version="1.0" encoding="utf-8"?>
<sst xmlns="http://schemas.openxmlformats.org/spreadsheetml/2006/main" count="40" uniqueCount="21">
  <si>
    <t>Расход АБС</t>
  </si>
  <si>
    <t>К</t>
  </si>
  <si>
    <t>Расход УЕ</t>
  </si>
  <si>
    <t>ОВПЗ</t>
  </si>
  <si>
    <t>ОВВП</t>
  </si>
  <si>
    <t>ОВФП</t>
  </si>
  <si>
    <t>Уд. Вес</t>
  </si>
  <si>
    <t>Вид топлива</t>
  </si>
  <si>
    <t>Ед. Изм.</t>
  </si>
  <si>
    <t>База</t>
  </si>
  <si>
    <t>План</t>
  </si>
  <si>
    <t>Факт</t>
  </si>
  <si>
    <t>%</t>
  </si>
  <si>
    <t>‰</t>
  </si>
  <si>
    <t>М</t>
  </si>
  <si>
    <t>Т</t>
  </si>
  <si>
    <t>У</t>
  </si>
  <si>
    <t>Г</t>
  </si>
  <si>
    <t>1000 М^3</t>
  </si>
  <si>
    <t>∑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</si>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</sst>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6" width="8.71"/>
  </cols>
  <sheetData>
    <row r="1" ht="14.25" customHeight="1">
      <c r="C1" s="1" t="s">
        <v>0</v>
      </c>
      <c r="F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S1" s="1" t="s">
        <v>6</v>
      </c>
    </row>
    <row r="2" ht="14.25" customHeight="1">
      <c r="A2" s="2" t="s">
        <v>7</v>
      </c>
      <c r="B2" s="2" t="s">
        <v>8</v>
      </c>
      <c r="C2" s="1" t="s">
        <v>9</v>
      </c>
      <c r="D2" s="1" t="s">
        <v>10</v>
      </c>
      <c r="E2" s="1" t="s">
        <v>11</v>
      </c>
      <c r="F2" s="1" t="s">
        <v>1</v>
      </c>
      <c r="G2" s="1" t="s">
        <v>9</v>
      </c>
      <c r="H2" s="1" t="s">
        <v>10</v>
      </c>
      <c r="I2" s="1" t="s">
        <v>11</v>
      </c>
      <c r="J2" s="1" t="s">
        <v>1</v>
      </c>
      <c r="K2" s="1" t="s">
        <v>12</v>
      </c>
      <c r="L2" s="1" t="s">
        <v>13</v>
      </c>
      <c r="M2" s="1" t="s">
        <v>1</v>
      </c>
      <c r="N2" s="1" t="s">
        <v>12</v>
      </c>
      <c r="O2" s="1" t="s">
        <v>13</v>
      </c>
      <c r="P2" s="1" t="s">
        <v>1</v>
      </c>
      <c r="Q2" s="1" t="s">
        <v>12</v>
      </c>
      <c r="R2" s="1" t="s">
        <v>13</v>
      </c>
      <c r="S2" s="1" t="s">
        <v>9</v>
      </c>
      <c r="T2" s="1" t="s">
        <v>10</v>
      </c>
      <c r="U2" s="1" t="s">
        <v>11</v>
      </c>
    </row>
    <row r="3" ht="14.25" customHeight="1">
      <c r="A3" s="1" t="s">
        <v>14</v>
      </c>
      <c r="B3" s="1" t="s">
        <v>15</v>
      </c>
      <c r="C3" s="3">
        <v>100.0</v>
      </c>
      <c r="D3" s="1">
        <v>500.0</v>
      </c>
      <c r="E3" s="1">
        <v>520.0</v>
      </c>
      <c r="F3" s="1">
        <v>1.37</v>
      </c>
      <c r="G3" s="1">
        <f t="shared" ref="G3:G5" si="2">C3*F3</f>
        <v>137</v>
      </c>
      <c r="H3" s="1">
        <f t="shared" ref="H3:H5" si="3">D3*F3</f>
        <v>685</v>
      </c>
      <c r="I3" s="1">
        <f t="shared" ref="I3:I5" si="4">E3*F3</f>
        <v>712.4</v>
      </c>
      <c r="J3" s="2">
        <f t="shared" ref="J3:J6" si="5">ROUND(H3/G3,3)</f>
        <v>5</v>
      </c>
      <c r="K3" s="2">
        <f t="shared" ref="K3:K6" si="6">J3*100</f>
        <v>500</v>
      </c>
      <c r="L3" s="2">
        <f t="shared" ref="L3:L6" si="7">K3*10</f>
        <v>5000</v>
      </c>
      <c r="M3" s="2">
        <f t="shared" ref="M3:M6" si="8">ROUND(I3/H3,3)</f>
        <v>1.04</v>
      </c>
      <c r="N3" s="2">
        <f t="shared" ref="N3:N6" si="9">M3*100</f>
        <v>104</v>
      </c>
      <c r="O3" s="2">
        <f t="shared" ref="O3:O6" si="10">N3*10</f>
        <v>1040</v>
      </c>
      <c r="P3" s="1">
        <f t="shared" ref="P3:P6" si="11">ROUND(I3/G3,3)</f>
        <v>5.2</v>
      </c>
      <c r="Q3" s="1">
        <f t="shared" ref="Q3:Q6" si="12">P3*100</f>
        <v>520</v>
      </c>
      <c r="R3" s="1">
        <f t="shared" ref="R3:R6" si="13">Q3*10</f>
        <v>5200</v>
      </c>
      <c r="S3" s="1">
        <f t="shared" ref="S3:T3" si="1">ROUND((G3/G6)*100,3)</f>
        <v>11.12</v>
      </c>
      <c r="T3" s="2">
        <f t="shared" si="1"/>
        <v>39.076</v>
      </c>
      <c r="U3" s="2">
        <f>ROUND(((I3/I6)*100), 3)</f>
        <v>39.35</v>
      </c>
    </row>
    <row r="4" ht="14.25" customHeight="1">
      <c r="A4" s="1" t="s">
        <v>16</v>
      </c>
      <c r="B4" s="1" t="s">
        <v>15</v>
      </c>
      <c r="C4" s="1">
        <v>350.0</v>
      </c>
      <c r="D4" s="1">
        <v>320.0</v>
      </c>
      <c r="E4" s="1">
        <v>300.0</v>
      </c>
      <c r="F4" s="1">
        <v>0.9</v>
      </c>
      <c r="G4" s="1">
        <f t="shared" si="2"/>
        <v>315</v>
      </c>
      <c r="H4" s="1">
        <f t="shared" si="3"/>
        <v>288</v>
      </c>
      <c r="I4" s="1">
        <f t="shared" si="4"/>
        <v>270</v>
      </c>
      <c r="J4" s="2">
        <f t="shared" si="5"/>
        <v>0.914</v>
      </c>
      <c r="K4" s="2">
        <f t="shared" si="6"/>
        <v>91.4</v>
      </c>
      <c r="L4" s="2">
        <f t="shared" si="7"/>
        <v>914</v>
      </c>
      <c r="M4" s="2">
        <f t="shared" si="8"/>
        <v>0.938</v>
      </c>
      <c r="N4" s="2">
        <f t="shared" si="9"/>
        <v>93.8</v>
      </c>
      <c r="O4" s="2">
        <f t="shared" si="10"/>
        <v>938</v>
      </c>
      <c r="P4" s="1">
        <f t="shared" si="11"/>
        <v>0.857</v>
      </c>
      <c r="Q4" s="1">
        <f t="shared" si="12"/>
        <v>85.7</v>
      </c>
      <c r="R4" s="1">
        <f t="shared" si="13"/>
        <v>857</v>
      </c>
      <c r="S4" s="1">
        <f t="shared" ref="S4:T4" si="14">ROUND((G4/G6)*100,3)</f>
        <v>25.568</v>
      </c>
      <c r="T4" s="2">
        <f t="shared" si="14"/>
        <v>16.429</v>
      </c>
      <c r="U4" s="2">
        <f>ROUND(((I4/I6)*100), 3)</f>
        <v>14.914</v>
      </c>
    </row>
    <row r="5" ht="14.25" customHeight="1">
      <c r="A5" s="1" t="s">
        <v>17</v>
      </c>
      <c r="B5" s="2" t="s">
        <v>18</v>
      </c>
      <c r="C5" s="1">
        <v>650.0</v>
      </c>
      <c r="D5" s="1">
        <v>650.0</v>
      </c>
      <c r="E5" s="1">
        <v>690.0</v>
      </c>
      <c r="F5" s="1">
        <v>1.2</v>
      </c>
      <c r="G5" s="1">
        <f t="shared" si="2"/>
        <v>780</v>
      </c>
      <c r="H5" s="1">
        <f t="shared" si="3"/>
        <v>780</v>
      </c>
      <c r="I5" s="1">
        <f t="shared" si="4"/>
        <v>828</v>
      </c>
      <c r="J5" s="2">
        <f t="shared" si="5"/>
        <v>1</v>
      </c>
      <c r="K5" s="2">
        <f t="shared" si="6"/>
        <v>100</v>
      </c>
      <c r="L5" s="2">
        <f t="shared" si="7"/>
        <v>1000</v>
      </c>
      <c r="M5" s="2">
        <f t="shared" si="8"/>
        <v>1.062</v>
      </c>
      <c r="N5" s="2">
        <f t="shared" si="9"/>
        <v>106.2</v>
      </c>
      <c r="O5" s="2">
        <f t="shared" si="10"/>
        <v>1062</v>
      </c>
      <c r="P5" s="1">
        <f t="shared" si="11"/>
        <v>1.062</v>
      </c>
      <c r="Q5" s="1">
        <f t="shared" si="12"/>
        <v>106.2</v>
      </c>
      <c r="R5" s="1">
        <f t="shared" si="13"/>
        <v>1062</v>
      </c>
      <c r="S5" s="1">
        <f t="shared" ref="S5:U5" si="15">ROUND((G5/G6)*100,3)</f>
        <v>63.312</v>
      </c>
      <c r="T5" s="2">
        <f t="shared" si="15"/>
        <v>44.495</v>
      </c>
      <c r="U5" s="2">
        <f t="shared" si="15"/>
        <v>45.736</v>
      </c>
    </row>
    <row r="6" ht="14.25" customHeight="1">
      <c r="A6" s="1" t="s">
        <v>19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20</v>
      </c>
      <c r="G6" s="1">
        <f t="shared" ref="G6:I6" si="16">SUM(G3:G5)</f>
        <v>1232</v>
      </c>
      <c r="H6" s="1">
        <f t="shared" si="16"/>
        <v>1753</v>
      </c>
      <c r="I6" s="1">
        <f t="shared" si="16"/>
        <v>1810.4</v>
      </c>
      <c r="J6" s="2">
        <f t="shared" si="5"/>
        <v>1.423</v>
      </c>
      <c r="K6" s="2">
        <f t="shared" si="6"/>
        <v>142.3</v>
      </c>
      <c r="L6" s="2">
        <f t="shared" si="7"/>
        <v>1423</v>
      </c>
      <c r="M6" s="2">
        <f t="shared" si="8"/>
        <v>1.033</v>
      </c>
      <c r="N6" s="2">
        <f t="shared" si="9"/>
        <v>103.3</v>
      </c>
      <c r="O6" s="2">
        <f t="shared" si="10"/>
        <v>1033</v>
      </c>
      <c r="P6" s="1">
        <f t="shared" si="11"/>
        <v>1.469</v>
      </c>
      <c r="Q6" s="1">
        <f t="shared" si="12"/>
        <v>146.9</v>
      </c>
      <c r="R6" s="1">
        <f t="shared" si="13"/>
        <v>1469</v>
      </c>
      <c r="S6" s="1">
        <f t="shared" ref="S6:U6" si="17">ROUND(SUM(S3:S5),3)</f>
        <v>100</v>
      </c>
      <c r="T6" s="2">
        <f t="shared" si="17"/>
        <v>100</v>
      </c>
      <c r="U6" s="2">
        <f t="shared" si="17"/>
        <v>100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C1:E1"/>
    <mergeCell ref="G1:I1"/>
    <mergeCell ref="J1:L1"/>
    <mergeCell ref="M1:O1"/>
    <mergeCell ref="P1:R1"/>
    <mergeCell ref="S1:U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комп</dc:creator>
</cp:coreProperties>
</file>