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600" windowHeight="10035" firstSheet="1" activeTab="5"/>
  </bookViews>
  <sheets>
    <sheet name="Start" sheetId="1" r:id="rId1"/>
    <sheet name="01_Haus" sheetId="2" r:id="rId2"/>
    <sheet name="02_Kunden" sheetId="3" r:id="rId3"/>
    <sheet name="03_Abrechnung" sheetId="9" r:id="rId4"/>
    <sheet name="04_Stundenlohn" sheetId="10" r:id="rId5"/>
    <sheet name="05_Datum" sheetId="11" r:id="rId6"/>
    <sheet name="06_Cäsar-Chiffre" sheetId="12" r:id="rId7"/>
    <sheet name="07_Potenzen" sheetId="13" r:id="rId8"/>
    <sheet name="08_Referate" sheetId="14" r:id="rId9"/>
    <sheet name="09_Namen" sheetId="15" r:id="rId10"/>
    <sheet name="10_Zufall" sheetId="16" r:id="rId11"/>
    <sheet name="11_Schaltjahr" sheetId="17" r:id="rId1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1" l="1"/>
  <c r="D10" i="11" s="1"/>
  <c r="D6" i="11"/>
  <c r="C21" i="14"/>
  <c r="E21" i="14"/>
  <c r="F19" i="10"/>
  <c r="F18" i="10"/>
  <c r="F17" i="10"/>
  <c r="F16" i="10"/>
  <c r="F15" i="10"/>
  <c r="F14" i="10"/>
  <c r="F13" i="10"/>
  <c r="F12" i="10"/>
  <c r="F11" i="10"/>
  <c r="F10" i="10"/>
  <c r="F9" i="10"/>
  <c r="F8" i="10"/>
  <c r="F7" i="10"/>
  <c r="F6" i="10"/>
  <c r="F5" i="10"/>
  <c r="I9" i="10"/>
  <c r="I8" i="10"/>
  <c r="I7" i="10"/>
  <c r="I6" i="10"/>
  <c r="I5" i="10"/>
  <c r="E19" i="10"/>
  <c r="E18" i="10"/>
  <c r="E17" i="10"/>
  <c r="E16" i="10"/>
  <c r="E15" i="10"/>
  <c r="E14" i="10"/>
  <c r="E13" i="10"/>
  <c r="E12" i="10"/>
  <c r="E11" i="10"/>
  <c r="E10" i="10"/>
  <c r="E9" i="10"/>
  <c r="E8" i="10"/>
  <c r="E7" i="10"/>
  <c r="E6" i="10"/>
  <c r="E5" i="10"/>
  <c r="D9" i="9"/>
  <c r="C9" i="9"/>
  <c r="D8" i="9"/>
  <c r="C8" i="9"/>
  <c r="C5" i="9"/>
  <c r="D3" i="9"/>
  <c r="E9" i="9"/>
  <c r="E8" i="9"/>
  <c r="E6" i="9"/>
  <c r="E4" i="9"/>
  <c r="E95" i="3"/>
  <c r="D95" i="3"/>
  <c r="E94" i="3"/>
  <c r="D94" i="3"/>
  <c r="E93" i="3"/>
  <c r="D93" i="3"/>
  <c r="E92" i="3"/>
  <c r="D92" i="3"/>
  <c r="C95" i="3"/>
  <c r="C94" i="3"/>
  <c r="C93" i="3"/>
  <c r="C92" i="3"/>
  <c r="E10" i="2"/>
  <c r="E9" i="2"/>
  <c r="E8" i="2"/>
  <c r="E7" i="2"/>
  <c r="D90" i="3" l="1"/>
  <c r="D89" i="3"/>
  <c r="D88" i="3"/>
  <c r="D86" i="3"/>
  <c r="D85" i="3"/>
  <c r="D84" i="3"/>
  <c r="D83" i="3"/>
  <c r="D82" i="3"/>
  <c r="D81" i="3"/>
  <c r="D79" i="3"/>
  <c r="D78" i="3"/>
  <c r="D77" i="3"/>
  <c r="D76" i="3"/>
  <c r="D75" i="3"/>
  <c r="D74" i="3"/>
  <c r="D73" i="3"/>
  <c r="D72" i="3"/>
  <c r="D71" i="3"/>
  <c r="D70" i="3"/>
  <c r="D69" i="3"/>
  <c r="D68" i="3"/>
  <c r="D67" i="3"/>
  <c r="D66" i="3"/>
  <c r="D65" i="3"/>
  <c r="D64" i="3"/>
  <c r="D63" i="3"/>
  <c r="D62" i="3"/>
  <c r="D61" i="3"/>
  <c r="D59" i="3"/>
  <c r="D58" i="3"/>
  <c r="D57" i="3"/>
  <c r="D56" i="3"/>
  <c r="D55" i="3"/>
  <c r="D54" i="3"/>
  <c r="D53" i="3"/>
  <c r="D52" i="3"/>
  <c r="D51" i="3"/>
  <c r="D50" i="3"/>
  <c r="D49" i="3"/>
  <c r="D48" i="3"/>
  <c r="D47" i="3"/>
  <c r="D46" i="3"/>
  <c r="D44" i="3"/>
  <c r="D43" i="3"/>
  <c r="D42" i="3"/>
  <c r="D41" i="3"/>
  <c r="D40" i="3"/>
  <c r="D39" i="3"/>
  <c r="D38" i="3"/>
  <c r="D37" i="3"/>
  <c r="D36" i="3"/>
  <c r="D35" i="3"/>
  <c r="D34" i="3"/>
  <c r="D33" i="3"/>
  <c r="D32" i="3"/>
  <c r="D31" i="3"/>
  <c r="D30" i="3"/>
  <c r="D29" i="3"/>
  <c r="D28" i="3"/>
  <c r="D27" i="3"/>
  <c r="D26" i="3"/>
  <c r="D25" i="3"/>
  <c r="D24" i="3"/>
  <c r="D22" i="3"/>
  <c r="D21" i="3"/>
  <c r="D20" i="3"/>
  <c r="D19" i="3"/>
  <c r="D18" i="3"/>
  <c r="D17" i="3"/>
  <c r="D16" i="3"/>
  <c r="D14" i="3"/>
  <c r="D13" i="3"/>
  <c r="D12" i="3"/>
  <c r="D11" i="3"/>
  <c r="D10" i="3"/>
  <c r="D9" i="3"/>
  <c r="D8" i="3"/>
  <c r="D7" i="3"/>
  <c r="D6" i="3"/>
  <c r="D5" i="3"/>
</calcChain>
</file>

<file path=xl/comments1.xml><?xml version="1.0" encoding="utf-8"?>
<comments xmlns="http://schemas.openxmlformats.org/spreadsheetml/2006/main">
  <authors>
    <author>user</author>
  </authors>
  <commentList>
    <comment ref="D6" authorId="0">
      <text>
        <r>
          <rPr>
            <b/>
            <sz val="8"/>
            <color indexed="81"/>
            <rFont val="Tahoma"/>
            <family val="2"/>
          </rPr>
          <t xml:space="preserve">Verwende die Funktion </t>
        </r>
        <r>
          <rPr>
            <b/>
            <sz val="8"/>
            <color indexed="12"/>
            <rFont val="Tahoma"/>
            <family val="2"/>
          </rPr>
          <t>DATUM</t>
        </r>
      </text>
    </comment>
    <comment ref="D8" authorId="0">
      <text>
        <r>
          <rPr>
            <b/>
            <sz val="8"/>
            <color indexed="81"/>
            <rFont val="Tahoma"/>
            <family val="2"/>
          </rPr>
          <t xml:space="preserve">Verwende die Funktion </t>
        </r>
        <r>
          <rPr>
            <b/>
            <sz val="8"/>
            <color indexed="12"/>
            <rFont val="Tahoma"/>
            <family val="2"/>
          </rPr>
          <t>HEUTE</t>
        </r>
      </text>
    </comment>
    <comment ref="D10" authorId="0">
      <text>
        <r>
          <rPr>
            <b/>
            <sz val="8"/>
            <color indexed="81"/>
            <rFont val="Tahoma"/>
            <family val="2"/>
          </rPr>
          <t>Heute - Geburtsdatum</t>
        </r>
      </text>
    </comment>
  </commentList>
</comments>
</file>

<file path=xl/sharedStrings.xml><?xml version="1.0" encoding="utf-8"?>
<sst xmlns="http://schemas.openxmlformats.org/spreadsheetml/2006/main" count="237" uniqueCount="233">
  <si>
    <t>Umsatz</t>
  </si>
  <si>
    <t>Kosten</t>
  </si>
  <si>
    <t>Gewinn</t>
  </si>
  <si>
    <t>Max</t>
  </si>
  <si>
    <t>Vordefinierte Funktionen in Tabellenkalkulationssystemen</t>
  </si>
  <si>
    <t xml:space="preserve">   Gib bei den folgenden Rechenblättern die erforderlichen Funktionen ein!</t>
  </si>
  <si>
    <t xml:space="preserve">   Richtige Ergebnisse erscheinen mit grünem Hintergrund.</t>
  </si>
  <si>
    <t xml:space="preserve">   Falls dir Zeit bleibt, verbessere die Optik der Rechenblätter.</t>
  </si>
  <si>
    <t>Hausverkauf</t>
  </si>
  <si>
    <t>Interessenten</t>
  </si>
  <si>
    <t>Angebot</t>
  </si>
  <si>
    <t>Franz Riemenschneider</t>
  </si>
  <si>
    <t>Höchstes Angebot:</t>
  </si>
  <si>
    <t>Leopold Habsnicht</t>
  </si>
  <si>
    <t>Niedrigstes Angebot:</t>
  </si>
  <si>
    <t>Lukas Lainer</t>
  </si>
  <si>
    <t>Mittelwert:</t>
  </si>
  <si>
    <t>Adelheid Knüpper</t>
  </si>
  <si>
    <t>Anzahl der Angebote:</t>
  </si>
  <si>
    <t>Karlheinz Grasmugg</t>
  </si>
  <si>
    <t>Werner Heinzl</t>
  </si>
  <si>
    <t>Johann Windgasser</t>
  </si>
  <si>
    <t>Josef Weinkammer</t>
  </si>
  <si>
    <t>Erich Pohl</t>
  </si>
  <si>
    <t>Formatiere die Beträge als Währung ohne Dezimalstellen.</t>
  </si>
  <si>
    <r>
      <t xml:space="preserve">Angebot: </t>
    </r>
    <r>
      <rPr>
        <b/>
        <sz val="12"/>
        <rFont val="Calibri"/>
        <family val="2"/>
        <scheme val="minor"/>
      </rPr>
      <t>Villa, 265 m², Blick auf die Festung Hohensalzburg</t>
    </r>
  </si>
  <si>
    <t>Berechne mit Hilfe von geeigneten vordefinierten Funktionen!</t>
  </si>
  <si>
    <t>Kunden: Zahlungen</t>
  </si>
  <si>
    <t>Name</t>
  </si>
  <si>
    <t>Jahr 2011</t>
  </si>
  <si>
    <t>Jahr 2012</t>
  </si>
  <si>
    <t>Jahr 2013</t>
  </si>
  <si>
    <t>Füge die richtigen Funktionen am unteren Ende</t>
  </si>
  <si>
    <t xml:space="preserve">Sebastian  Franz </t>
  </si>
  <si>
    <t>der Tabelle ein!</t>
  </si>
  <si>
    <t xml:space="preserve">Bernd  Kathol </t>
  </si>
  <si>
    <t>Zentriere die Überschrift über die Tabelle!</t>
  </si>
  <si>
    <t xml:space="preserve">Veit  Zschieppang </t>
  </si>
  <si>
    <t xml:space="preserve">Marcus  Meseberg </t>
  </si>
  <si>
    <t xml:space="preserve">Marian  Kretschmann </t>
  </si>
  <si>
    <t xml:space="preserve">Ralph  Janßen </t>
  </si>
  <si>
    <t xml:space="preserve">Steffen  Andrä </t>
  </si>
  <si>
    <t xml:space="preserve">Fabian  Kunath </t>
  </si>
  <si>
    <t xml:space="preserve">Johannes  Hegewald </t>
  </si>
  <si>
    <t xml:space="preserve">Nick  Schmidt </t>
  </si>
  <si>
    <t xml:space="preserve">Timo  Ziebarth </t>
  </si>
  <si>
    <t xml:space="preserve">Manuel  Wagner </t>
  </si>
  <si>
    <t xml:space="preserve">Falk  Thormann </t>
  </si>
  <si>
    <t xml:space="preserve">Anne  Wicke </t>
  </si>
  <si>
    <t xml:space="preserve">Peter  Polic </t>
  </si>
  <si>
    <t xml:space="preserve">Stefanie  Völkner </t>
  </si>
  <si>
    <t xml:space="preserve">Markus  Busse </t>
  </si>
  <si>
    <t xml:space="preserve">Melanie  Walter </t>
  </si>
  <si>
    <t xml:space="preserve">Michael  Jurentschk </t>
  </si>
  <si>
    <t xml:space="preserve">Christoph  Manderla </t>
  </si>
  <si>
    <t xml:space="preserve">Martin  Straub </t>
  </si>
  <si>
    <t xml:space="preserve">Damian  Neubauer </t>
  </si>
  <si>
    <t xml:space="preserve">Kai Benjamin  Larsen </t>
  </si>
  <si>
    <t xml:space="preserve">Timur  Kirchhöfer </t>
  </si>
  <si>
    <t xml:space="preserve">Sven  Ludwig </t>
  </si>
  <si>
    <t xml:space="preserve">Jörg  Köhler </t>
  </si>
  <si>
    <t xml:space="preserve">Christoph  Block </t>
  </si>
  <si>
    <t xml:space="preserve">Moritz  Moosmüller </t>
  </si>
  <si>
    <t xml:space="preserve">Kräutlein  Holger </t>
  </si>
  <si>
    <t xml:space="preserve">Thomas  Wagner </t>
  </si>
  <si>
    <t xml:space="preserve">Stefan  Herudek </t>
  </si>
  <si>
    <t xml:space="preserve">Thomas  Schläfer </t>
  </si>
  <si>
    <t xml:space="preserve">Timo  Neitzke </t>
  </si>
  <si>
    <t xml:space="preserve">Janina  Wege </t>
  </si>
  <si>
    <t xml:space="preserve">Andreas  Schädlich </t>
  </si>
  <si>
    <t xml:space="preserve">Martin  Schütz </t>
  </si>
  <si>
    <t xml:space="preserve">Sebastian  Michelmann </t>
  </si>
  <si>
    <t xml:space="preserve">Erik  Brüning </t>
  </si>
  <si>
    <t xml:space="preserve">Margit  Heller </t>
  </si>
  <si>
    <t xml:space="preserve">Alexander  Taudus </t>
  </si>
  <si>
    <t xml:space="preserve">Marc  Recktenwald </t>
  </si>
  <si>
    <t xml:space="preserve">Daniel  Turner </t>
  </si>
  <si>
    <t xml:space="preserve">Eric  Sallie </t>
  </si>
  <si>
    <t xml:space="preserve">Marco  Rabe </t>
  </si>
  <si>
    <t xml:space="preserve">Harmony  Adler </t>
  </si>
  <si>
    <t xml:space="preserve">Jan  Hoffmann </t>
  </si>
  <si>
    <t xml:space="preserve">Peter  Schüler </t>
  </si>
  <si>
    <t xml:space="preserve">Rene´  Warning </t>
  </si>
  <si>
    <t xml:space="preserve">Steve  Cunaeus </t>
  </si>
  <si>
    <t xml:space="preserve">Georg  Berrewitz </t>
  </si>
  <si>
    <t xml:space="preserve">Danny  Scheuermann </t>
  </si>
  <si>
    <t xml:space="preserve">Stefan  Dirks </t>
  </si>
  <si>
    <t xml:space="preserve">Sandra  Trodler </t>
  </si>
  <si>
    <t xml:space="preserve">Schiffer  Benjamin </t>
  </si>
  <si>
    <t xml:space="preserve">Heiko  Richter </t>
  </si>
  <si>
    <t xml:space="preserve">Kai  Rorarius </t>
  </si>
  <si>
    <t xml:space="preserve">Peter  Pfeiffer </t>
  </si>
  <si>
    <t xml:space="preserve">Jens  Patzelt </t>
  </si>
  <si>
    <t xml:space="preserve">Florian  Miehe </t>
  </si>
  <si>
    <t xml:space="preserve">Nicole  Deicke </t>
  </si>
  <si>
    <t xml:space="preserve">Carolin  Franzus </t>
  </si>
  <si>
    <t xml:space="preserve">Daniel  Zwick </t>
  </si>
  <si>
    <t xml:space="preserve">Dennis  Maurans </t>
  </si>
  <si>
    <t xml:space="preserve">Denny  Schumann </t>
  </si>
  <si>
    <t xml:space="preserve">Timo  Schade </t>
  </si>
  <si>
    <t xml:space="preserve">Robert  Dix </t>
  </si>
  <si>
    <t xml:space="preserve">Viktoria  Preschel </t>
  </si>
  <si>
    <t xml:space="preserve">Nico  Dussling </t>
  </si>
  <si>
    <t xml:space="preserve">Martin  Fischer </t>
  </si>
  <si>
    <t xml:space="preserve">Holger  Otte </t>
  </si>
  <si>
    <t xml:space="preserve">Michael  Gräfenstein </t>
  </si>
  <si>
    <t xml:space="preserve">Sven  Köser </t>
  </si>
  <si>
    <t xml:space="preserve">Christian  Eli </t>
  </si>
  <si>
    <t xml:space="preserve">Andreas  Glaser </t>
  </si>
  <si>
    <t xml:space="preserve">Jenny  Engler </t>
  </si>
  <si>
    <t xml:space="preserve">Juergen  Thiere </t>
  </si>
  <si>
    <t xml:space="preserve">Andreas  Tanjsek </t>
  </si>
  <si>
    <t xml:space="preserve">Werner  Bornkessel </t>
  </si>
  <si>
    <t xml:space="preserve">Nicole  Richter </t>
  </si>
  <si>
    <t xml:space="preserve">René  Westphal </t>
  </si>
  <si>
    <t xml:space="preserve">Melanie  Bergt </t>
  </si>
  <si>
    <t xml:space="preserve">Stefan  Cornelius </t>
  </si>
  <si>
    <t xml:space="preserve">Manuel  Ballerstedt </t>
  </si>
  <si>
    <t xml:space="preserve">Kugler  Sascha </t>
  </si>
  <si>
    <t xml:space="preserve">Sabrina  Främke </t>
  </si>
  <si>
    <t xml:space="preserve">Christian  Klein </t>
  </si>
  <si>
    <t>Summe</t>
  </si>
  <si>
    <t>größter Wert</t>
  </si>
  <si>
    <t>kleinster Wert</t>
  </si>
  <si>
    <t>Mittelwert</t>
  </si>
  <si>
    <t>Filiale Hallein</t>
  </si>
  <si>
    <t>Filiale Bergheim</t>
  </si>
  <si>
    <t>Filiale Wals</t>
  </si>
  <si>
    <t>Filiale Puch</t>
  </si>
  <si>
    <t>Gewinn = Umsatz - Kosten</t>
  </si>
  <si>
    <t>Berechne die fehlenden Werte in den gelben Zellen!</t>
  </si>
  <si>
    <t>Stundenlohn:</t>
  </si>
  <si>
    <t>Vorname</t>
  </si>
  <si>
    <t>Anwesenheit
in Stunden</t>
  </si>
  <si>
    <t>Lohnzahlung</t>
  </si>
  <si>
    <t>Prozentueller
Anteil am
Gesamtlohn</t>
  </si>
  <si>
    <t>Braun</t>
  </si>
  <si>
    <t>Sebastian</t>
  </si>
  <si>
    <t>Gesamtlöhne:</t>
  </si>
  <si>
    <t>Dürflinger</t>
  </si>
  <si>
    <t>Durchschnittslohn:</t>
  </si>
  <si>
    <t>Gobert</t>
  </si>
  <si>
    <t>Franz</t>
  </si>
  <si>
    <t>Anzahl der Mitarbeiter:</t>
  </si>
  <si>
    <t>Hafl</t>
  </si>
  <si>
    <t>Ingrid</t>
  </si>
  <si>
    <t>Höchste Lohnzahlung:</t>
  </si>
  <si>
    <t>Hellinger</t>
  </si>
  <si>
    <t>Ute</t>
  </si>
  <si>
    <t>Niedrigste Lohnzahlung:</t>
  </si>
  <si>
    <t>Kiesinger</t>
  </si>
  <si>
    <t>Sandra</t>
  </si>
  <si>
    <t>Kurz</t>
  </si>
  <si>
    <t>Eva</t>
  </si>
  <si>
    <t>Maurer</t>
  </si>
  <si>
    <t>Hannah</t>
  </si>
  <si>
    <t>Meier</t>
  </si>
  <si>
    <t>Otto</t>
  </si>
  <si>
    <t>Meissner</t>
  </si>
  <si>
    <t>Herbert</t>
  </si>
  <si>
    <t>Probst</t>
  </si>
  <si>
    <t>Karl</t>
  </si>
  <si>
    <t>Reiter</t>
  </si>
  <si>
    <t>Andreas</t>
  </si>
  <si>
    <t>Sieberer</t>
  </si>
  <si>
    <t>Klara</t>
  </si>
  <si>
    <t>Thesinger</t>
  </si>
  <si>
    <t>Angela</t>
  </si>
  <si>
    <t>Zeisl</t>
  </si>
  <si>
    <t>Helene</t>
  </si>
  <si>
    <t>Gib das Jahr, den Monat und den Tag deines Geburtstages ein (als Zahl):</t>
  </si>
  <si>
    <t>Jahr:</t>
  </si>
  <si>
    <t>Monat:</t>
  </si>
  <si>
    <t>Tag:</t>
  </si>
  <si>
    <t>Geburtsdatum:</t>
  </si>
  <si>
    <t>Finde mit der geeigneten Funktion das heutige Datum:</t>
  </si>
  <si>
    <t>Heute:</t>
  </si>
  <si>
    <t>Berechne den Unterschied in Tagen zwischen deinem Geburtstag und dem heutigen Datum:</t>
  </si>
  <si>
    <t>Unterschied:</t>
  </si>
  <si>
    <t>Ermittle mit einer Funktion das Datum des Geburtstags aus den Werten des Zellbereiches G3 bis G5.</t>
  </si>
  <si>
    <t>Bei seinen zahlreichen Feldzügen bediente sich der römische Kaiser Julius Cäsar einer einfachen Art der Verschlüsselung: zwei Scheiben enthielten jeweils alle Buchstaben in alphabetischer Reihenfolge. Die innere Scheibe war drehbar gegenüber der äußeren.
Diese Verschlüsselung soll nun mit einem Rechenblatt simuliert werden.</t>
  </si>
  <si>
    <t>1. Gib die einzelnen Buchstaben deines Namens zellenweise in eine Zeile des Rechenblatts ein.</t>
  </si>
  <si>
    <t>2. Berechne anschließend in einer weiteren Zeile den ASCII-Code der einzelnen Buchstaben.</t>
  </si>
  <si>
    <t>3. Zum ASCII-Code jedes Buchstabens wird nun eine feste Zahl, die in einer weiteren Zelle steht, addiert.</t>
  </si>
  <si>
    <t>4. Der neu entstandene ASCII-Code steht nun für den Buchstaben, der die Verschlüsselung des ursprünglichen Zeichens ist.</t>
  </si>
  <si>
    <t>Erstelle das zugehörige Rechenblatt!</t>
  </si>
  <si>
    <t>Erstelle eine Tabelle, um alle Potenzen der Form            zu berechnen, wobei n und m natürliche Zahlen zwischen 0 und 10 sind.</t>
  </si>
  <si>
    <t>Verwende hierzu eine geeignete vordefinierte Funktion!</t>
  </si>
  <si>
    <t>Biologie-Referate</t>
  </si>
  <si>
    <t>Datum</t>
  </si>
  <si>
    <t>Thema</t>
  </si>
  <si>
    <t>Note</t>
  </si>
  <si>
    <t>Feuerstein Fred</t>
  </si>
  <si>
    <t>Die Dinosaurier</t>
  </si>
  <si>
    <t>Müller Manfred</t>
  </si>
  <si>
    <t>Konrad Lorenz</t>
  </si>
  <si>
    <t>Berger Herbert</t>
  </si>
  <si>
    <t>Reptilien</t>
  </si>
  <si>
    <t>Lindner Petra</t>
  </si>
  <si>
    <t>Meeressäuger</t>
  </si>
  <si>
    <t>Huber Christine</t>
  </si>
  <si>
    <t>Evolution Mensch</t>
  </si>
  <si>
    <t>Strasser Marianne</t>
  </si>
  <si>
    <t>Meiose/Mitose</t>
  </si>
  <si>
    <t>Siener Nadja</t>
  </si>
  <si>
    <t>Gregor Mendel</t>
  </si>
  <si>
    <t>Gross Michael</t>
  </si>
  <si>
    <t>Erbkrankheiten</t>
  </si>
  <si>
    <t>Juarez Velerie</t>
  </si>
  <si>
    <t>Drogen</t>
  </si>
  <si>
    <t>Kubitschek Thomas</t>
  </si>
  <si>
    <t>Immunsystem</t>
  </si>
  <si>
    <t>Lang Sylvia</t>
  </si>
  <si>
    <t>Alternative Energiequellen</t>
  </si>
  <si>
    <t>Schrott Hans</t>
  </si>
  <si>
    <t>Problem Müll</t>
  </si>
  <si>
    <t>Schlosser Karl</t>
  </si>
  <si>
    <t>Regenwälder</t>
  </si>
  <si>
    <t>Einstein Albert</t>
  </si>
  <si>
    <t>Krenn Kurt</t>
  </si>
  <si>
    <t>Anzahl Referate:</t>
  </si>
  <si>
    <t>Notendurchschnitt:</t>
  </si>
  <si>
    <t>Berechne die Anzahl der Referate sowie den Notendurchschnitt.</t>
  </si>
  <si>
    <t>Schlüsselreize</t>
  </si>
  <si>
    <t>Säugetiere</t>
  </si>
  <si>
    <t>4. Bestimme den Vornamen, d.h. den Bestandteil des Namens, der links des Leerzeichens steht.</t>
  </si>
  <si>
    <t>5. Bestimme die Anzahl der Zeichen, die links des Leerzeichens stehen.</t>
  </si>
  <si>
    <t>6. Bestimme den Nachnamen.</t>
  </si>
  <si>
    <r>
      <t xml:space="preserve">Der vollständige Name einer Person setzt sich aus Vor- und Nachname zusammen, wobei diese durch ein Leerzeichen getrennt sind.
1. Gib in eine beliebige Zelle deinen vollständigen Namen ein.
2. Suche eine </t>
    </r>
    <r>
      <rPr>
        <b/>
        <sz val="12"/>
        <color theme="1"/>
        <rFont val="Calibri"/>
        <family val="2"/>
        <scheme val="minor"/>
      </rPr>
      <t>vordefinierte Funktion</t>
    </r>
    <r>
      <rPr>
        <sz val="12"/>
        <color theme="1"/>
        <rFont val="Calibri"/>
        <family val="2"/>
        <scheme val="minor"/>
      </rPr>
      <t>, die die Position eines bestimmten Zeichens zurückgibt.
3. Bestimme die Position des Leerzeichens bei deinem Namen.</t>
    </r>
  </si>
  <si>
    <t>Suche eine Funktion, die rationale Zufallszahlen zwischen 0 und 1 erzeugt und teste sie in einer beliebigen Zelle.</t>
  </si>
  <si>
    <r>
      <t xml:space="preserve">Berechne in einer weiteren Zelle eine </t>
    </r>
    <r>
      <rPr>
        <b/>
        <sz val="12"/>
        <color theme="1"/>
        <rFont val="Calibri"/>
        <family val="2"/>
        <scheme val="minor"/>
      </rPr>
      <t>rationale</t>
    </r>
    <r>
      <rPr>
        <sz val="12"/>
        <color theme="1"/>
        <rFont val="Calibri"/>
        <family val="2"/>
        <scheme val="minor"/>
      </rPr>
      <t xml:space="preserve"> Zufallszahl zwischen 0 und 1200.</t>
    </r>
  </si>
  <si>
    <r>
      <t xml:space="preserve">Berechne in einer weiteren Zelle eine </t>
    </r>
    <r>
      <rPr>
        <b/>
        <sz val="12"/>
        <color theme="1"/>
        <rFont val="Calibri"/>
        <family val="2"/>
        <scheme val="minor"/>
      </rPr>
      <t>ganzzahlige</t>
    </r>
    <r>
      <rPr>
        <sz val="12"/>
        <color theme="1"/>
        <rFont val="Calibri"/>
        <family val="2"/>
        <scheme val="minor"/>
      </rPr>
      <t xml:space="preserve"> Zufallszahl zwischen 0 und 1200.</t>
    </r>
  </si>
  <si>
    <t>Hans hat Pech, denn er ist am 29.2.1984 geboren. Sein Geburtsjahr war ein Schaltjahr und leider gibt es den 29. Februar nur in Schaltjahren. Vereinfachend wird davon ausgegangen, dass Schaltjahre Jahre sind, deren Jahreszahl durch 4 teilbar ist.
Erstelle eine Tabelle, die einen Überblick über die bisherigen Lebensjahre von Hans gibt. Gib an, ob es sich bei dem jeweiligen Jahr um ein Schaltjahr handelt und berechne in einer weiteren Spalte, wie viele Geburtstage Hans bis zum heutigen Tag feiern konnte.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</si>
</sst>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 #,##0.00\ [$€]_-;_-* &quot;-&quot;??\ [$€]_-;_-@_-"/>
    <numFmt numFmtId="165" formatCode="_-&quot;€&quot;\ * #,##0.00_-;\-&quot;€&quot;\ * #,##0.00_-;_-&quot;€&quot;\ * &quot;-&quot;??_-;_-@_-"/>
    <numFmt numFmtId="166" formatCode="_-* #,##0\ [$€]_-;\-* #,##0\ [$€]_-;_-* &quot;-&quot;??\ [$€]_-;_-@_-"/>
    <numFmt numFmtId="167" formatCode="0.00\ &quot;€&quot;"/>
    <numFmt numFmtId="168" formatCode="dd/mm/yyyy\ "/>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b/>
      <sz val="12"/>
      <name val="Calibri"/>
      <family val="2"/>
      <scheme val="minor"/>
    </font>
    <font>
      <sz val="12"/>
      <name val="Calibri"/>
      <family val="2"/>
      <scheme val="minor"/>
    </font>
    <font>
      <b/>
      <sz val="12"/>
      <color indexed="10"/>
      <name val="Calibri"/>
      <family val="2"/>
      <scheme val="minor"/>
    </font>
    <font>
      <b/>
      <sz val="8"/>
      <color indexed="81"/>
      <name val="Tahoma"/>
      <family val="2"/>
    </font>
    <font>
      <b/>
      <sz val="8"/>
      <color indexed="12"/>
      <name val="Tahoma"/>
      <family val="2"/>
    </font>
    <font>
      <b/>
      <sz val="16"/>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style="hair">
        <color indexed="64"/>
      </left>
      <right style="hair">
        <color indexed="64"/>
      </right>
      <top style="thin">
        <color indexed="64"/>
      </top>
      <bottom style="medium">
        <color indexed="64"/>
      </bottom>
      <diagonal/>
    </border>
    <border>
      <left style="hair">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0" fontId="4" fillId="0" borderId="0"/>
  </cellStyleXfs>
  <cellXfs count="86">
    <xf numFmtId="0" fontId="0" fillId="0" borderId="0" xfId="0"/>
    <xf numFmtId="0" fontId="3" fillId="3" borderId="0" xfId="0" applyFont="1" applyFill="1"/>
    <xf numFmtId="0" fontId="3" fillId="0" borderId="0" xfId="0" applyFont="1"/>
    <xf numFmtId="0" fontId="3" fillId="0" borderId="0" xfId="0" applyFont="1" applyAlignment="1">
      <alignment vertical="center"/>
    </xf>
    <xf numFmtId="10" fontId="3" fillId="0" borderId="0" xfId="1" applyNumberFormat="1" applyFont="1"/>
    <xf numFmtId="0" fontId="3" fillId="3" borderId="0" xfId="0" applyFont="1" applyFill="1" applyAlignment="1">
      <alignment horizontal="left" indent="1"/>
    </xf>
    <xf numFmtId="0" fontId="6" fillId="3" borderId="0" xfId="0" applyFont="1" applyFill="1" applyAlignment="1">
      <alignment horizontal="left" indent="1"/>
    </xf>
    <xf numFmtId="0" fontId="3" fillId="5" borderId="9" xfId="0" applyFont="1" applyFill="1" applyBorder="1"/>
    <xf numFmtId="0" fontId="3" fillId="0" borderId="0" xfId="0" applyFont="1" applyFill="1"/>
    <xf numFmtId="0" fontId="3" fillId="0" borderId="0" xfId="0" applyFont="1" applyAlignment="1">
      <alignment horizontal="right"/>
    </xf>
    <xf numFmtId="14" fontId="3" fillId="0" borderId="0" xfId="0" applyNumberFormat="1" applyFont="1"/>
    <xf numFmtId="0" fontId="6" fillId="0" borderId="0" xfId="3" applyNumberFormat="1" applyFont="1"/>
    <xf numFmtId="0" fontId="3" fillId="5" borderId="11" xfId="0" applyFont="1" applyFill="1" applyBorder="1"/>
    <xf numFmtId="0" fontId="6" fillId="5" borderId="11" xfId="3" applyNumberFormat="1" applyFont="1" applyFill="1" applyBorder="1"/>
    <xf numFmtId="0" fontId="5" fillId="5" borderId="9" xfId="0" applyFont="1" applyFill="1" applyBorder="1"/>
    <xf numFmtId="0" fontId="5" fillId="7" borderId="9" xfId="0" applyFont="1" applyFill="1" applyBorder="1"/>
    <xf numFmtId="0" fontId="3" fillId="7" borderId="9" xfId="0" applyFont="1" applyFill="1" applyBorder="1"/>
    <xf numFmtId="0" fontId="6" fillId="3" borderId="12" xfId="3" applyNumberFormat="1" applyFont="1" applyFill="1" applyBorder="1" applyAlignment="1">
      <alignment horizontal="left" indent="1"/>
    </xf>
    <xf numFmtId="0" fontId="6" fillId="0" borderId="9" xfId="0" applyFont="1" applyBorder="1"/>
    <xf numFmtId="0" fontId="5" fillId="0" borderId="9" xfId="0" applyFont="1" applyBorder="1" applyAlignment="1">
      <alignment horizontal="center" vertical="center"/>
    </xf>
    <xf numFmtId="0" fontId="5" fillId="0" borderId="9" xfId="0" applyFont="1" applyBorder="1"/>
    <xf numFmtId="166" fontId="6" fillId="0" borderId="9" xfId="2" applyNumberFormat="1" applyFont="1" applyBorder="1"/>
    <xf numFmtId="166" fontId="6" fillId="5" borderId="9" xfId="2" applyNumberFormat="1" applyFont="1" applyFill="1" applyBorder="1"/>
    <xf numFmtId="167" fontId="7" fillId="0" borderId="0" xfId="0" applyNumberFormat="1" applyFont="1" applyAlignment="1">
      <alignment horizontal="center"/>
    </xf>
    <xf numFmtId="0" fontId="3" fillId="0" borderId="9" xfId="0" applyFont="1" applyBorder="1"/>
    <xf numFmtId="0" fontId="3" fillId="0" borderId="9" xfId="0" applyFont="1" applyBorder="1" applyAlignment="1">
      <alignment wrapText="1"/>
    </xf>
    <xf numFmtId="4" fontId="3" fillId="5" borderId="9" xfId="0" applyNumberFormat="1" applyFont="1" applyFill="1" applyBorder="1"/>
    <xf numFmtId="9" fontId="3" fillId="5" borderId="9" xfId="1" applyFont="1" applyFill="1" applyBorder="1"/>
    <xf numFmtId="0" fontId="3" fillId="0" borderId="9" xfId="0" applyFont="1" applyBorder="1" applyAlignment="1">
      <alignment horizontal="right"/>
    </xf>
    <xf numFmtId="3" fontId="3" fillId="5" borderId="9" xfId="0" applyNumberFormat="1" applyFont="1" applyFill="1" applyBorder="1"/>
    <xf numFmtId="0" fontId="3" fillId="6" borderId="15" xfId="0" applyFont="1" applyFill="1" applyBorder="1"/>
    <xf numFmtId="0" fontId="3" fillId="6" borderId="17" xfId="0" applyFont="1" applyFill="1" applyBorder="1"/>
    <xf numFmtId="0" fontId="3" fillId="6" borderId="20" xfId="0" applyFont="1" applyFill="1" applyBorder="1"/>
    <xf numFmtId="14" fontId="3" fillId="6" borderId="23" xfId="0" applyNumberFormat="1" applyFont="1" applyFill="1" applyBorder="1"/>
    <xf numFmtId="168" fontId="3" fillId="6" borderId="23" xfId="0" applyNumberFormat="1" applyFont="1" applyFill="1" applyBorder="1"/>
    <xf numFmtId="1" fontId="3" fillId="6" borderId="23" xfId="0" applyNumberFormat="1" applyFont="1" applyFill="1" applyBorder="1"/>
    <xf numFmtId="0" fontId="6" fillId="0" borderId="0" xfId="0" applyFont="1"/>
    <xf numFmtId="0" fontId="3" fillId="0" borderId="13" xfId="0" applyFont="1" applyFill="1" applyBorder="1" applyAlignment="1">
      <alignment horizontal="left" vertical="center" wrapText="1"/>
    </xf>
    <xf numFmtId="0" fontId="5" fillId="0" borderId="14" xfId="0" applyFont="1" applyFill="1" applyBorder="1" applyAlignment="1">
      <alignment horizontal="right" vertical="center"/>
    </xf>
    <xf numFmtId="0" fontId="3" fillId="0" borderId="16" xfId="0" applyFont="1" applyFill="1" applyBorder="1" applyAlignment="1">
      <alignment vertical="center"/>
    </xf>
    <xf numFmtId="0" fontId="5" fillId="0" borderId="10" xfId="0" applyFont="1" applyFill="1" applyBorder="1" applyAlignment="1">
      <alignment horizontal="right" vertical="center"/>
    </xf>
    <xf numFmtId="0" fontId="3" fillId="0" borderId="18" xfId="0" applyFont="1" applyFill="1" applyBorder="1" applyAlignment="1">
      <alignment vertical="center"/>
    </xf>
    <xf numFmtId="0" fontId="5" fillId="0" borderId="19" xfId="0" applyFont="1" applyFill="1" applyBorder="1" applyAlignment="1">
      <alignment horizontal="right" vertical="center"/>
    </xf>
    <xf numFmtId="0" fontId="3" fillId="0" borderId="0" xfId="0" applyFont="1" applyFill="1" applyAlignment="1">
      <alignment vertical="center"/>
    </xf>
    <xf numFmtId="0" fontId="6" fillId="0" borderId="0" xfId="0" applyFont="1" applyFill="1" applyAlignment="1">
      <alignment vertical="center"/>
    </xf>
    <xf numFmtId="0" fontId="3" fillId="0" borderId="21" xfId="0" applyFont="1" applyFill="1" applyBorder="1" applyAlignment="1">
      <alignment horizontal="left" vertical="center" wrapText="1"/>
    </xf>
    <xf numFmtId="0" fontId="5" fillId="0" borderId="22" xfId="0" applyFont="1" applyFill="1" applyBorder="1" applyAlignment="1">
      <alignment horizontal="right" vertical="center"/>
    </xf>
    <xf numFmtId="0" fontId="3" fillId="0" borderId="21" xfId="0" applyFont="1" applyFill="1" applyBorder="1" applyAlignment="1">
      <alignment horizontal="left" vertical="center"/>
    </xf>
    <xf numFmtId="0" fontId="5" fillId="0" borderId="22" xfId="0" applyFont="1" applyFill="1" applyBorder="1" applyAlignment="1">
      <alignment horizontal="right" vertical="center" wrapText="1"/>
    </xf>
    <xf numFmtId="0" fontId="3" fillId="0" borderId="0" xfId="0" applyFont="1" applyAlignment="1">
      <alignment wrapText="1"/>
    </xf>
    <xf numFmtId="0" fontId="6" fillId="9" borderId="0" xfId="4" applyFont="1" applyFill="1" applyAlignment="1">
      <alignment horizontal="center"/>
    </xf>
    <xf numFmtId="0" fontId="6" fillId="9" borderId="0" xfId="4" applyFont="1" applyFill="1"/>
    <xf numFmtId="0" fontId="6" fillId="8" borderId="22" xfId="4" applyFont="1" applyFill="1" applyBorder="1" applyAlignment="1">
      <alignment horizontal="center"/>
    </xf>
    <xf numFmtId="14" fontId="6" fillId="0" borderId="22" xfId="4" applyNumberFormat="1" applyFont="1" applyBorder="1" applyAlignment="1">
      <alignment horizontal="center"/>
    </xf>
    <xf numFmtId="0" fontId="6" fillId="0" borderId="22" xfId="4" applyFont="1" applyBorder="1"/>
    <xf numFmtId="0" fontId="6" fillId="0" borderId="22" xfId="4" applyFont="1" applyBorder="1" applyAlignment="1">
      <alignment horizontal="center"/>
    </xf>
    <xf numFmtId="0" fontId="5" fillId="0" borderId="22" xfId="4" applyFont="1" applyFill="1" applyBorder="1"/>
    <xf numFmtId="0" fontId="5" fillId="0" borderId="22" xfId="4" applyFont="1" applyFill="1" applyBorder="1" applyAlignment="1">
      <alignment horizontal="center"/>
    </xf>
    <xf numFmtId="0" fontId="5" fillId="0" borderId="22" xfId="4" applyFont="1" applyFill="1" applyBorder="1" applyAlignment="1">
      <alignment horizontal="right"/>
    </xf>
    <xf numFmtId="0" fontId="6" fillId="0" borderId="0" xfId="4" applyFont="1" applyFill="1" applyAlignment="1">
      <alignment horizontal="center"/>
    </xf>
    <xf numFmtId="0" fontId="6" fillId="0" borderId="0" xfId="4" applyFont="1" applyFill="1"/>
    <xf numFmtId="0" fontId="10" fillId="4" borderId="0" xfId="0" applyFont="1" applyFill="1"/>
    <xf numFmtId="0" fontId="11" fillId="4" borderId="0" xfId="0" applyFont="1" applyFill="1"/>
    <xf numFmtId="0" fontId="11" fillId="4" borderId="1" xfId="0" applyFont="1" applyFill="1" applyBorder="1" applyAlignment="1">
      <alignment vertical="center" wrapText="1"/>
    </xf>
    <xf numFmtId="0" fontId="11" fillId="4" borderId="2" xfId="0" applyFont="1" applyFill="1" applyBorder="1" applyAlignment="1">
      <alignment vertical="center"/>
    </xf>
    <xf numFmtId="0" fontId="11" fillId="4" borderId="3" xfId="0" applyFont="1" applyFill="1" applyBorder="1" applyAlignment="1">
      <alignment vertical="center"/>
    </xf>
    <xf numFmtId="0" fontId="11" fillId="4" borderId="4" xfId="0" applyFont="1" applyFill="1" applyBorder="1" applyAlignment="1">
      <alignment vertical="center"/>
    </xf>
    <xf numFmtId="0" fontId="11" fillId="4" borderId="0" xfId="0" applyFont="1" applyFill="1" applyBorder="1" applyAlignment="1">
      <alignment vertical="center"/>
    </xf>
    <xf numFmtId="0" fontId="11" fillId="4" borderId="5" xfId="0" applyFont="1" applyFill="1" applyBorder="1" applyAlignment="1">
      <alignment vertical="center"/>
    </xf>
    <xf numFmtId="0" fontId="11" fillId="2" borderId="4" xfId="0" applyFont="1" applyFill="1" applyBorder="1" applyAlignment="1">
      <alignment vertical="center"/>
    </xf>
    <xf numFmtId="0" fontId="11" fillId="2" borderId="0" xfId="0" applyFont="1" applyFill="1" applyBorder="1" applyAlignment="1">
      <alignment vertical="center"/>
    </xf>
    <xf numFmtId="0" fontId="11" fillId="2" borderId="5" xfId="0" applyFont="1" applyFill="1" applyBorder="1" applyAlignment="1">
      <alignment vertical="center"/>
    </xf>
    <xf numFmtId="0" fontId="11" fillId="4" borderId="6" xfId="0" applyFont="1" applyFill="1" applyBorder="1" applyAlignment="1">
      <alignment vertical="center"/>
    </xf>
    <xf numFmtId="0" fontId="11" fillId="4" borderId="7" xfId="0" applyFont="1" applyFill="1" applyBorder="1" applyAlignment="1">
      <alignment vertical="center"/>
    </xf>
    <xf numFmtId="0" fontId="11" fillId="4" borderId="8" xfId="0" applyFont="1" applyFill="1" applyBorder="1" applyAlignment="1">
      <alignment vertical="center"/>
    </xf>
    <xf numFmtId="0" fontId="7" fillId="0" borderId="0" xfId="0" applyFont="1" applyAlignment="1">
      <alignment horizontal="center"/>
    </xf>
    <xf numFmtId="0" fontId="5" fillId="0" borderId="0" xfId="0" applyFont="1" applyAlignment="1">
      <alignment horizontal="right"/>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3" fillId="3" borderId="0" xfId="0" applyFont="1" applyFill="1" applyAlignment="1">
      <alignment horizontal="left" wrapText="1"/>
    </xf>
    <xf numFmtId="0" fontId="5" fillId="0" borderId="0" xfId="4" applyFont="1" applyFill="1" applyAlignment="1">
      <alignment horizontal="center"/>
    </xf>
    <xf numFmtId="0" fontId="6" fillId="3" borderId="0" xfId="4" applyFont="1" applyFill="1" applyBorder="1" applyAlignment="1">
      <alignment horizontal="center" vertical="center" wrapText="1"/>
    </xf>
    <xf numFmtId="0" fontId="3" fillId="3" borderId="0" xfId="0" applyFont="1" applyFill="1" applyAlignment="1">
      <alignment horizontal="left" vertical="center" wrapText="1"/>
    </xf>
    <xf numFmtId="0" fontId="3" fillId="0" borderId="0" xfId="0" applyFont="1" applyAlignment="1">
      <alignment horizontal="center" vertical="top"/>
    </xf>
    <xf numFmtId="166" fontId="6" fillId="5" borderId="9" xfId="0" applyNumberFormat="1" applyFont="1" applyFill="1" applyBorder="1"/>
  </cellXfs>
  <cellStyles count="5">
    <cellStyle name="Euro" xfId="2"/>
    <cellStyle name="Euro_2b Kunden" xfId="3"/>
    <cellStyle name="Prozent" xfId="1" builtinId="5"/>
    <cellStyle name="Standard" xfId="0" builtinId="0"/>
    <cellStyle name="Standard 2" xfId="4"/>
  </cellStyles>
  <dxfs count="21">
    <dxf>
      <font>
        <b/>
        <i val="0"/>
        <condense val="0"/>
        <extend val="0"/>
      </font>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231775</xdr:colOff>
      <xdr:row>1</xdr:row>
      <xdr:rowOff>25400</xdr:rowOff>
    </xdr:from>
    <xdr:ext cx="219099" cy="172227"/>
    <mc:AlternateContent xmlns:mc="http://schemas.openxmlformats.org/markup-compatibility/2006" xmlns:a14="http://schemas.microsoft.com/office/drawing/2010/main">
      <mc:Choice Requires="a14">
        <xdr:sp macro="" textlink="">
          <xdr:nvSpPr>
            <xdr:cNvPr id="2" name="Textfeld 1">
              <a:extLst>
                <a:ext uri="{FF2B5EF4-FFF2-40B4-BE49-F238E27FC236}">
                  <a16:creationId xmlns:a16="http://schemas.microsoft.com/office/drawing/2014/main" xmlns="" id="{00000000-0008-0000-0700-000002000000}"/>
                </a:ext>
              </a:extLst>
            </xdr:cNvPr>
            <xdr:cNvSpPr txBox="1"/>
          </xdr:nvSpPr>
          <xdr:spPr>
            <a:xfrm>
              <a:off x="3451225" y="225425"/>
              <a:ext cx="2190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de-DE" sz="1100" b="0" i="1">
                            <a:latin typeface="Cambria Math"/>
                          </a:rPr>
                        </m:ctrlPr>
                      </m:sSupPr>
                      <m:e>
                        <m:r>
                          <a:rPr lang="de-DE" sz="1100" b="0" i="1">
                            <a:latin typeface="Cambria Math" panose="02040503050406030204" pitchFamily="18" charset="0"/>
                          </a:rPr>
                          <m:t>𝑛</m:t>
                        </m:r>
                      </m:e>
                      <m:sup>
                        <m:r>
                          <a:rPr lang="de-DE" sz="1100" b="0" i="1">
                            <a:latin typeface="Cambria Math" panose="02040503050406030204" pitchFamily="18" charset="0"/>
                          </a:rPr>
                          <m:t>𝑚</m:t>
                        </m:r>
                      </m:sup>
                    </m:sSup>
                  </m:oMath>
                </m:oMathPara>
              </a14:m>
              <a:endParaRPr lang="de-DE" sz="1100"/>
            </a:p>
          </xdr:txBody>
        </xdr:sp>
      </mc:Choice>
      <mc:Fallback xmlns="">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3451225" y="225425"/>
              <a:ext cx="2190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de-DE" sz="1100" b="0" i="0">
                  <a:latin typeface="Cambria Math" panose="02040503050406030204" pitchFamily="18" charset="0"/>
                </a:rPr>
                <a:t>𝑛^𝑚</a:t>
              </a:r>
              <a:endParaRPr lang="de-DE"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9"/>
  <sheetViews>
    <sheetView workbookViewId="0">
      <selection activeCell="I12" sqref="I12"/>
    </sheetView>
  </sheetViews>
  <sheetFormatPr baseColWidth="10" defaultColWidth="10.85546875" defaultRowHeight="15.75" x14ac:dyDescent="0.25"/>
  <cols>
    <col min="1" max="1" width="4.85546875" style="62" customWidth="1"/>
    <col min="2" max="7" width="10.85546875" style="62"/>
    <col min="8" max="8" width="10.85546875" style="62" customWidth="1"/>
    <col min="9" max="16384" width="10.85546875" style="62"/>
  </cols>
  <sheetData>
    <row r="2" spans="2:8" ht="21" x14ac:dyDescent="0.35">
      <c r="B2" s="61" t="s">
        <v>4</v>
      </c>
    </row>
    <row r="4" spans="2:8" ht="16.5" thickBot="1" x14ac:dyDescent="0.3"/>
    <row r="5" spans="2:8" ht="15.6" customHeight="1" x14ac:dyDescent="0.25">
      <c r="B5" s="63"/>
      <c r="C5" s="64"/>
      <c r="D5" s="64"/>
      <c r="E5" s="64"/>
      <c r="F5" s="64"/>
      <c r="G5" s="64"/>
      <c r="H5" s="65"/>
    </row>
    <row r="6" spans="2:8" x14ac:dyDescent="0.25">
      <c r="B6" s="66" t="s">
        <v>5</v>
      </c>
      <c r="C6" s="67"/>
      <c r="D6" s="67"/>
      <c r="E6" s="67"/>
      <c r="F6" s="67"/>
      <c r="G6" s="67"/>
      <c r="H6" s="68"/>
    </row>
    <row r="7" spans="2:8" x14ac:dyDescent="0.25">
      <c r="B7" s="69" t="s">
        <v>6</v>
      </c>
      <c r="C7" s="70"/>
      <c r="D7" s="70"/>
      <c r="E7" s="70"/>
      <c r="F7" s="70"/>
      <c r="G7" s="70"/>
      <c r="H7" s="71"/>
    </row>
    <row r="8" spans="2:8" x14ac:dyDescent="0.25">
      <c r="B8" s="66" t="s">
        <v>7</v>
      </c>
      <c r="C8" s="67"/>
      <c r="D8" s="67"/>
      <c r="E8" s="67"/>
      <c r="F8" s="67"/>
      <c r="G8" s="67"/>
      <c r="H8" s="68"/>
    </row>
    <row r="9" spans="2:8" ht="16.5" thickBot="1" x14ac:dyDescent="0.3">
      <c r="B9" s="72"/>
      <c r="C9" s="73"/>
      <c r="D9" s="73"/>
      <c r="E9" s="73"/>
      <c r="F9" s="73"/>
      <c r="G9" s="73"/>
      <c r="H9" s="74"/>
    </row>
  </sheetData>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0.85546875" defaultRowHeight="15.75" x14ac:dyDescent="0.25"/>
  <cols>
    <col min="1" max="1" width="4.85546875" style="2" customWidth="1"/>
    <col min="2" max="16384" width="10.85546875" style="2"/>
  </cols>
  <sheetData>
    <row r="2" spans="2:7" x14ac:dyDescent="0.25">
      <c r="B2" s="80" t="s">
        <v>228</v>
      </c>
      <c r="C2" s="80"/>
      <c r="D2" s="80"/>
      <c r="E2" s="80"/>
      <c r="F2" s="80"/>
      <c r="G2" s="80"/>
    </row>
    <row r="3" spans="2:7" x14ac:dyDescent="0.25">
      <c r="B3" s="80"/>
      <c r="C3" s="80"/>
      <c r="D3" s="80"/>
      <c r="E3" s="80"/>
      <c r="F3" s="80"/>
      <c r="G3" s="80"/>
    </row>
    <row r="4" spans="2:7" x14ac:dyDescent="0.25">
      <c r="B4" s="80"/>
      <c r="C4" s="80"/>
      <c r="D4" s="80"/>
      <c r="E4" s="80"/>
      <c r="F4" s="80"/>
      <c r="G4" s="80"/>
    </row>
    <row r="5" spans="2:7" x14ac:dyDescent="0.25">
      <c r="B5" s="80"/>
      <c r="C5" s="80"/>
      <c r="D5" s="80"/>
      <c r="E5" s="80"/>
      <c r="F5" s="80"/>
      <c r="G5" s="80"/>
    </row>
    <row r="6" spans="2:7" x14ac:dyDescent="0.25">
      <c r="B6" s="80"/>
      <c r="C6" s="80"/>
      <c r="D6" s="80"/>
      <c r="E6" s="80"/>
      <c r="F6" s="80"/>
      <c r="G6" s="80"/>
    </row>
    <row r="7" spans="2:7" x14ac:dyDescent="0.25">
      <c r="B7" s="80"/>
      <c r="C7" s="80"/>
      <c r="D7" s="80"/>
      <c r="E7" s="80"/>
      <c r="F7" s="80"/>
      <c r="G7" s="80"/>
    </row>
    <row r="8" spans="2:7" x14ac:dyDescent="0.25">
      <c r="B8" s="80"/>
      <c r="C8" s="80"/>
      <c r="D8" s="80"/>
      <c r="E8" s="80"/>
      <c r="F8" s="80"/>
      <c r="G8" s="80"/>
    </row>
    <row r="10" spans="2:7" x14ac:dyDescent="0.25">
      <c r="B10" s="80" t="s">
        <v>225</v>
      </c>
      <c r="C10" s="80"/>
      <c r="D10" s="80"/>
      <c r="E10" s="80"/>
      <c r="F10" s="80"/>
      <c r="G10" s="80"/>
    </row>
    <row r="11" spans="2:7" x14ac:dyDescent="0.25">
      <c r="B11" s="80"/>
      <c r="C11" s="80"/>
      <c r="D11" s="80"/>
      <c r="E11" s="80"/>
      <c r="F11" s="80"/>
      <c r="G11" s="80"/>
    </row>
    <row r="13" spans="2:7" x14ac:dyDescent="0.25">
      <c r="B13" s="1" t="s">
        <v>226</v>
      </c>
      <c r="C13" s="1"/>
      <c r="D13" s="1"/>
      <c r="E13" s="1"/>
      <c r="F13" s="1"/>
      <c r="G13" s="1"/>
    </row>
    <row r="15" spans="2:7" x14ac:dyDescent="0.25">
      <c r="B15" s="1" t="s">
        <v>227</v>
      </c>
      <c r="C15" s="1"/>
      <c r="D15" s="1"/>
      <c r="E15" s="1"/>
      <c r="F15" s="1"/>
      <c r="G15" s="1"/>
    </row>
  </sheetData>
  <mergeCells count="2">
    <mergeCell ref="B2:G8"/>
    <mergeCell ref="B10:G1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zoomScale="175" zoomScaleNormal="175" workbookViewId="0"/>
  </sheetViews>
  <sheetFormatPr baseColWidth="10" defaultColWidth="10.85546875" defaultRowHeight="15.75" x14ac:dyDescent="0.25"/>
  <cols>
    <col min="1" max="1" width="4.85546875" style="2" customWidth="1"/>
    <col min="2" max="16384" width="10.85546875" style="2"/>
  </cols>
  <sheetData>
    <row r="2" spans="2:7" x14ac:dyDescent="0.25">
      <c r="B2" s="80" t="s">
        <v>229</v>
      </c>
      <c r="C2" s="80"/>
      <c r="D2" s="80"/>
      <c r="E2" s="80"/>
      <c r="F2" s="80"/>
      <c r="G2" s="80"/>
    </row>
    <row r="3" spans="2:7" x14ac:dyDescent="0.25">
      <c r="B3" s="80"/>
      <c r="C3" s="80"/>
      <c r="D3" s="80"/>
      <c r="E3" s="80"/>
      <c r="F3" s="80"/>
      <c r="G3" s="80"/>
    </row>
    <row r="5" spans="2:7" x14ac:dyDescent="0.25">
      <c r="B5" s="80" t="s">
        <v>230</v>
      </c>
      <c r="C5" s="80"/>
      <c r="D5" s="80"/>
      <c r="E5" s="80"/>
      <c r="F5" s="80"/>
      <c r="G5" s="80"/>
    </row>
    <row r="6" spans="2:7" x14ac:dyDescent="0.25">
      <c r="B6" s="80"/>
      <c r="C6" s="80"/>
      <c r="D6" s="80"/>
      <c r="E6" s="80"/>
      <c r="F6" s="80"/>
      <c r="G6" s="80"/>
    </row>
    <row r="8" spans="2:7" x14ac:dyDescent="0.25">
      <c r="B8" s="80" t="s">
        <v>231</v>
      </c>
      <c r="C8" s="80"/>
      <c r="D8" s="80"/>
      <c r="E8" s="80"/>
      <c r="F8" s="80"/>
      <c r="G8" s="80"/>
    </row>
    <row r="9" spans="2:7" x14ac:dyDescent="0.25">
      <c r="B9" s="80"/>
      <c r="C9" s="80"/>
      <c r="D9" s="80"/>
      <c r="E9" s="80"/>
      <c r="F9" s="80"/>
      <c r="G9" s="80"/>
    </row>
  </sheetData>
  <mergeCells count="3">
    <mergeCell ref="B2:G3"/>
    <mergeCell ref="B5:G6"/>
    <mergeCell ref="B8:G9"/>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
  <sheetViews>
    <sheetView workbookViewId="0"/>
  </sheetViews>
  <sheetFormatPr baseColWidth="10" defaultColWidth="10.85546875" defaultRowHeight="15.75" x14ac:dyDescent="0.25"/>
  <cols>
    <col min="1" max="1" width="4.85546875" style="2" customWidth="1"/>
    <col min="2" max="16384" width="10.85546875" style="2"/>
  </cols>
  <sheetData>
    <row r="2" spans="2:7" ht="14.45" customHeight="1" x14ac:dyDescent="0.25">
      <c r="B2" s="83" t="s">
        <v>232</v>
      </c>
      <c r="C2" s="83"/>
      <c r="D2" s="83"/>
      <c r="E2" s="83"/>
      <c r="F2" s="83"/>
      <c r="G2" s="83"/>
    </row>
    <row r="3" spans="2:7" x14ac:dyDescent="0.25">
      <c r="B3" s="83"/>
      <c r="C3" s="83"/>
      <c r="D3" s="83"/>
      <c r="E3" s="83"/>
      <c r="F3" s="83"/>
      <c r="G3" s="83"/>
    </row>
    <row r="4" spans="2:7" x14ac:dyDescent="0.25">
      <c r="B4" s="83"/>
      <c r="C4" s="83"/>
      <c r="D4" s="83"/>
      <c r="E4" s="83"/>
      <c r="F4" s="83"/>
      <c r="G4" s="83"/>
    </row>
    <row r="5" spans="2:7" x14ac:dyDescent="0.25">
      <c r="B5" s="83"/>
      <c r="C5" s="83"/>
      <c r="D5" s="83"/>
      <c r="E5" s="83"/>
      <c r="F5" s="83"/>
      <c r="G5" s="83"/>
    </row>
    <row r="6" spans="2:7" x14ac:dyDescent="0.25">
      <c r="B6" s="83"/>
      <c r="C6" s="83"/>
      <c r="D6" s="83"/>
      <c r="E6" s="83"/>
      <c r="F6" s="83"/>
      <c r="G6" s="83"/>
    </row>
    <row r="7" spans="2:7" x14ac:dyDescent="0.25">
      <c r="B7" s="83"/>
      <c r="C7" s="83"/>
      <c r="D7" s="83"/>
      <c r="E7" s="83"/>
      <c r="F7" s="83"/>
      <c r="G7" s="83"/>
    </row>
    <row r="8" spans="2:7" x14ac:dyDescent="0.25">
      <c r="B8" s="83"/>
      <c r="C8" s="83"/>
      <c r="D8" s="83"/>
      <c r="E8" s="83"/>
      <c r="F8" s="83"/>
      <c r="G8" s="83"/>
    </row>
    <row r="9" spans="2:7" x14ac:dyDescent="0.25">
      <c r="B9" s="83"/>
      <c r="C9" s="83"/>
      <c r="D9" s="83"/>
      <c r="E9" s="83"/>
      <c r="F9" s="83"/>
      <c r="G9" s="83"/>
    </row>
    <row r="10" spans="2:7" x14ac:dyDescent="0.25">
      <c r="B10" s="83"/>
      <c r="C10" s="83"/>
      <c r="D10" s="83"/>
      <c r="E10" s="83"/>
      <c r="F10" s="83"/>
      <c r="G10" s="83"/>
    </row>
    <row r="11" spans="2:7" x14ac:dyDescent="0.25">
      <c r="B11" s="83"/>
      <c r="C11" s="83"/>
      <c r="D11" s="83"/>
      <c r="E11" s="83"/>
      <c r="F11" s="83"/>
      <c r="G11" s="83"/>
    </row>
    <row r="12" spans="2:7" x14ac:dyDescent="0.25">
      <c r="B12" s="83"/>
      <c r="C12" s="83"/>
      <c r="D12" s="83"/>
      <c r="E12" s="83"/>
      <c r="F12" s="83"/>
      <c r="G12" s="83"/>
    </row>
  </sheetData>
  <mergeCells count="1">
    <mergeCell ref="B2:G1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workbookViewId="0">
      <selection activeCell="E11" sqref="E11"/>
    </sheetView>
  </sheetViews>
  <sheetFormatPr baseColWidth="10" defaultColWidth="10.85546875" defaultRowHeight="15.75" x14ac:dyDescent="0.25"/>
  <cols>
    <col min="1" max="1" width="4.85546875" style="2" customWidth="1"/>
    <col min="2" max="2" width="24.140625" style="2" customWidth="1"/>
    <col min="3" max="3" width="13.140625" style="2" bestFit="1" customWidth="1"/>
    <col min="4" max="4" width="25.5703125" style="2" customWidth="1"/>
    <col min="5" max="16384" width="10.85546875" style="2"/>
  </cols>
  <sheetData>
    <row r="2" spans="2:8" x14ac:dyDescent="0.25">
      <c r="B2" s="2" t="s">
        <v>8</v>
      </c>
    </row>
    <row r="4" spans="2:8" s="3" customFormat="1" x14ac:dyDescent="0.25">
      <c r="B4" s="2" t="s">
        <v>25</v>
      </c>
      <c r="C4" s="2"/>
      <c r="D4" s="2"/>
      <c r="E4" s="2"/>
    </row>
    <row r="6" spans="2:8" x14ac:dyDescent="0.25">
      <c r="B6" s="2" t="s">
        <v>9</v>
      </c>
      <c r="C6" s="2" t="s">
        <v>10</v>
      </c>
    </row>
    <row r="7" spans="2:8" x14ac:dyDescent="0.25">
      <c r="B7" s="2" t="s">
        <v>11</v>
      </c>
      <c r="C7" s="2">
        <v>970000</v>
      </c>
      <c r="D7" s="9" t="s">
        <v>12</v>
      </c>
      <c r="E7" s="7">
        <f>MAX(C7:C15)</f>
        <v>1200000</v>
      </c>
      <c r="H7" s="4"/>
    </row>
    <row r="8" spans="2:8" x14ac:dyDescent="0.25">
      <c r="B8" s="2" t="s">
        <v>13</v>
      </c>
      <c r="C8" s="2">
        <v>860000</v>
      </c>
      <c r="D8" s="9" t="s">
        <v>14</v>
      </c>
      <c r="E8" s="7">
        <f>MIN(C7:C15)</f>
        <v>700000</v>
      </c>
    </row>
    <row r="9" spans="2:8" x14ac:dyDescent="0.25">
      <c r="B9" s="2" t="s">
        <v>15</v>
      </c>
      <c r="C9" s="2">
        <v>700000</v>
      </c>
      <c r="D9" s="9" t="s">
        <v>16</v>
      </c>
      <c r="E9" s="7">
        <f>AVERAGE(C7:C15)</f>
        <v>902777.77777777775</v>
      </c>
    </row>
    <row r="10" spans="2:8" x14ac:dyDescent="0.25">
      <c r="B10" s="2" t="s">
        <v>17</v>
      </c>
      <c r="C10" s="2">
        <v>1200000</v>
      </c>
      <c r="D10" s="9" t="s">
        <v>18</v>
      </c>
      <c r="E10" s="7">
        <f>COUNT(C7:C15)</f>
        <v>9</v>
      </c>
    </row>
    <row r="11" spans="2:8" x14ac:dyDescent="0.25">
      <c r="B11" s="2" t="s">
        <v>19</v>
      </c>
      <c r="C11" s="2">
        <v>930000</v>
      </c>
    </row>
    <row r="12" spans="2:8" x14ac:dyDescent="0.25">
      <c r="B12" s="2" t="s">
        <v>20</v>
      </c>
      <c r="C12" s="2">
        <v>720000</v>
      </c>
    </row>
    <row r="13" spans="2:8" x14ac:dyDescent="0.25">
      <c r="B13" s="2" t="s">
        <v>21</v>
      </c>
      <c r="C13" s="2">
        <v>860000</v>
      </c>
      <c r="F13" s="8"/>
      <c r="G13" s="8"/>
      <c r="H13" s="8"/>
    </row>
    <row r="14" spans="2:8" x14ac:dyDescent="0.25">
      <c r="B14" s="2" t="s">
        <v>22</v>
      </c>
      <c r="C14" s="2">
        <v>910000</v>
      </c>
      <c r="F14" s="8"/>
      <c r="G14" s="8"/>
      <c r="H14" s="8"/>
    </row>
    <row r="15" spans="2:8" x14ac:dyDescent="0.25">
      <c r="B15" s="2" t="s">
        <v>23</v>
      </c>
      <c r="C15" s="2">
        <v>975000</v>
      </c>
      <c r="F15" s="8"/>
      <c r="G15" s="8"/>
      <c r="H15" s="8"/>
    </row>
    <row r="16" spans="2:8" x14ac:dyDescent="0.25">
      <c r="E16" s="10"/>
      <c r="F16" s="8"/>
      <c r="G16" s="8"/>
      <c r="H16" s="8"/>
    </row>
    <row r="18" spans="2:5" x14ac:dyDescent="0.25">
      <c r="B18" s="1"/>
      <c r="C18" s="1"/>
      <c r="D18" s="1"/>
      <c r="E18" s="1"/>
    </row>
    <row r="19" spans="2:5" x14ac:dyDescent="0.25">
      <c r="B19" s="5" t="s">
        <v>26</v>
      </c>
      <c r="C19" s="1"/>
      <c r="D19" s="1"/>
      <c r="E19" s="1"/>
    </row>
    <row r="20" spans="2:5" x14ac:dyDescent="0.25">
      <c r="B20" s="5" t="s">
        <v>24</v>
      </c>
      <c r="C20" s="1"/>
      <c r="D20" s="1"/>
      <c r="E20" s="1"/>
    </row>
    <row r="21" spans="2:5" x14ac:dyDescent="0.25">
      <c r="B21" s="1"/>
      <c r="C21" s="1"/>
      <c r="D21" s="1"/>
      <c r="E21" s="1"/>
    </row>
  </sheetData>
  <conditionalFormatting sqref="E7">
    <cfRule type="cellIs" dxfId="20" priority="1" stopIfTrue="1" operator="equal">
      <formula>MAX(C7:C15)</formula>
    </cfRule>
  </conditionalFormatting>
  <conditionalFormatting sqref="E8">
    <cfRule type="cellIs" dxfId="19" priority="2" stopIfTrue="1" operator="equal">
      <formula>MIN(C7:C15)</formula>
    </cfRule>
  </conditionalFormatting>
  <conditionalFormatting sqref="E9">
    <cfRule type="cellIs" dxfId="18" priority="3" stopIfTrue="1" operator="equal">
      <formula>AVERAGE(C7:C15)</formula>
    </cfRule>
  </conditionalFormatting>
  <conditionalFormatting sqref="E10">
    <cfRule type="cellIs" dxfId="17" priority="4" stopIfTrue="1" operator="equal">
      <formula>COUNT(C7:C15)</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5"/>
  <sheetViews>
    <sheetView topLeftCell="A67" workbookViewId="0">
      <selection activeCell="E96" sqref="E96"/>
    </sheetView>
  </sheetViews>
  <sheetFormatPr baseColWidth="10" defaultColWidth="10.85546875" defaultRowHeight="15.75" x14ac:dyDescent="0.25"/>
  <cols>
    <col min="1" max="1" width="4.85546875" style="2" customWidth="1"/>
    <col min="2" max="2" width="22.42578125" style="2" bestFit="1" customWidth="1"/>
    <col min="3" max="5" width="9.42578125" style="2" bestFit="1" customWidth="1"/>
    <col min="6" max="6" width="10.85546875" style="2"/>
    <col min="7" max="10" width="12.5703125" style="2" customWidth="1"/>
    <col min="11" max="16384" width="10.85546875" style="2"/>
  </cols>
  <sheetData>
    <row r="2" spans="2:10" x14ac:dyDescent="0.25">
      <c r="B2" s="84" t="s">
        <v>27</v>
      </c>
    </row>
    <row r="3" spans="2:10" x14ac:dyDescent="0.25">
      <c r="C3" s="11"/>
      <c r="D3" s="11"/>
      <c r="E3" s="11"/>
      <c r="G3" s="6"/>
      <c r="H3" s="6"/>
      <c r="I3" s="6"/>
      <c r="J3" s="6"/>
    </row>
    <row r="4" spans="2:10" ht="16.5" thickBot="1" x14ac:dyDescent="0.3">
      <c r="B4" s="12" t="s">
        <v>28</v>
      </c>
      <c r="C4" s="13" t="s">
        <v>29</v>
      </c>
      <c r="D4" s="13" t="s">
        <v>30</v>
      </c>
      <c r="E4" s="13" t="s">
        <v>31</v>
      </c>
      <c r="G4" s="17" t="s">
        <v>32</v>
      </c>
      <c r="H4" s="6"/>
      <c r="I4" s="6"/>
      <c r="J4" s="6"/>
    </row>
    <row r="5" spans="2:10" x14ac:dyDescent="0.25">
      <c r="B5" s="2" t="s">
        <v>33</v>
      </c>
      <c r="C5" s="11">
        <v>50</v>
      </c>
      <c r="D5" s="11">
        <f t="shared" ref="D5:D14" si="0">C5*1.2</f>
        <v>60</v>
      </c>
      <c r="E5" s="11">
        <v>56</v>
      </c>
      <c r="G5" s="6" t="s">
        <v>34</v>
      </c>
      <c r="H5" s="6"/>
      <c r="I5" s="6"/>
      <c r="J5" s="6"/>
    </row>
    <row r="6" spans="2:10" x14ac:dyDescent="0.25">
      <c r="B6" s="2" t="s">
        <v>35</v>
      </c>
      <c r="C6" s="11">
        <v>52</v>
      </c>
      <c r="D6" s="11">
        <f t="shared" si="0"/>
        <v>62.4</v>
      </c>
      <c r="E6" s="11">
        <v>63</v>
      </c>
      <c r="G6" s="6" t="s">
        <v>36</v>
      </c>
      <c r="H6" s="6"/>
      <c r="I6" s="6"/>
      <c r="J6" s="6"/>
    </row>
    <row r="7" spans="2:10" x14ac:dyDescent="0.25">
      <c r="B7" s="2" t="s">
        <v>37</v>
      </c>
      <c r="C7" s="11">
        <v>54</v>
      </c>
      <c r="D7" s="11">
        <f t="shared" si="0"/>
        <v>64.8</v>
      </c>
      <c r="E7" s="11">
        <v>61</v>
      </c>
      <c r="G7" s="1"/>
      <c r="H7" s="1"/>
      <c r="I7" s="1"/>
      <c r="J7" s="1"/>
    </row>
    <row r="8" spans="2:10" x14ac:dyDescent="0.25">
      <c r="B8" s="2" t="s">
        <v>38</v>
      </c>
      <c r="C8" s="11">
        <v>56</v>
      </c>
      <c r="D8" s="11">
        <f t="shared" si="0"/>
        <v>67.2</v>
      </c>
      <c r="E8" s="11">
        <v>67</v>
      </c>
      <c r="G8" s="1"/>
      <c r="H8" s="1"/>
      <c r="I8" s="1"/>
      <c r="J8" s="1"/>
    </row>
    <row r="9" spans="2:10" x14ac:dyDescent="0.25">
      <c r="B9" s="2" t="s">
        <v>39</v>
      </c>
      <c r="C9" s="11">
        <v>58</v>
      </c>
      <c r="D9" s="11">
        <f t="shared" si="0"/>
        <v>69.599999999999994</v>
      </c>
      <c r="E9" s="11">
        <v>68</v>
      </c>
    </row>
    <row r="10" spans="2:10" x14ac:dyDescent="0.25">
      <c r="B10" s="2" t="s">
        <v>40</v>
      </c>
      <c r="C10" s="11">
        <v>60</v>
      </c>
      <c r="D10" s="11">
        <f t="shared" si="0"/>
        <v>72</v>
      </c>
      <c r="E10" s="11">
        <v>71</v>
      </c>
    </row>
    <row r="11" spans="2:10" x14ac:dyDescent="0.25">
      <c r="B11" s="2" t="s">
        <v>41</v>
      </c>
      <c r="C11" s="11">
        <v>62</v>
      </c>
      <c r="D11" s="11">
        <f t="shared" si="0"/>
        <v>74.399999999999991</v>
      </c>
      <c r="E11" s="11">
        <v>74</v>
      </c>
    </row>
    <row r="12" spans="2:10" x14ac:dyDescent="0.25">
      <c r="B12" s="2" t="s">
        <v>42</v>
      </c>
      <c r="C12" s="11">
        <v>64</v>
      </c>
      <c r="D12" s="11">
        <f t="shared" si="0"/>
        <v>76.8</v>
      </c>
      <c r="E12" s="11">
        <v>76</v>
      </c>
    </row>
    <row r="13" spans="2:10" x14ac:dyDescent="0.25">
      <c r="B13" s="2" t="s">
        <v>43</v>
      </c>
      <c r="C13" s="11">
        <v>66</v>
      </c>
      <c r="D13" s="11">
        <f t="shared" si="0"/>
        <v>79.2</v>
      </c>
      <c r="E13" s="11">
        <v>76</v>
      </c>
    </row>
    <row r="14" spans="2:10" x14ac:dyDescent="0.25">
      <c r="B14" s="2" t="s">
        <v>44</v>
      </c>
      <c r="C14" s="11">
        <v>68</v>
      </c>
      <c r="D14" s="11">
        <f t="shared" si="0"/>
        <v>81.599999999999994</v>
      </c>
      <c r="E14" s="11">
        <v>80</v>
      </c>
    </row>
    <row r="15" spans="2:10" x14ac:dyDescent="0.25">
      <c r="B15" s="2" t="s">
        <v>45</v>
      </c>
      <c r="C15" s="11">
        <v>70</v>
      </c>
      <c r="D15" s="11"/>
      <c r="E15" s="11">
        <v>44</v>
      </c>
    </row>
    <row r="16" spans="2:10" x14ac:dyDescent="0.25">
      <c r="B16" s="2" t="s">
        <v>46</v>
      </c>
      <c r="C16" s="11">
        <v>72</v>
      </c>
      <c r="D16" s="11">
        <f t="shared" ref="D16:D22" si="1">C16*1.2</f>
        <v>86.399999999999991</v>
      </c>
      <c r="E16" s="11">
        <v>80</v>
      </c>
    </row>
    <row r="17" spans="2:5" x14ac:dyDescent="0.25">
      <c r="B17" s="2" t="s">
        <v>47</v>
      </c>
      <c r="C17" s="11">
        <v>74</v>
      </c>
      <c r="D17" s="11">
        <f t="shared" si="1"/>
        <v>88.8</v>
      </c>
      <c r="E17" s="11">
        <v>88</v>
      </c>
    </row>
    <row r="18" spans="2:5" x14ac:dyDescent="0.25">
      <c r="B18" s="2" t="s">
        <v>48</v>
      </c>
      <c r="C18" s="11">
        <v>76</v>
      </c>
      <c r="D18" s="11">
        <f t="shared" si="1"/>
        <v>91.2</v>
      </c>
      <c r="E18" s="11">
        <v>92</v>
      </c>
    </row>
    <row r="19" spans="2:5" x14ac:dyDescent="0.25">
      <c r="B19" s="2" t="s">
        <v>49</v>
      </c>
      <c r="C19" s="11">
        <v>78</v>
      </c>
      <c r="D19" s="11">
        <f t="shared" si="1"/>
        <v>93.6</v>
      </c>
      <c r="E19" s="11">
        <v>90</v>
      </c>
    </row>
    <row r="20" spans="2:5" x14ac:dyDescent="0.25">
      <c r="B20" s="2" t="s">
        <v>50</v>
      </c>
      <c r="C20" s="11">
        <v>80</v>
      </c>
      <c r="D20" s="11">
        <f t="shared" si="1"/>
        <v>96</v>
      </c>
      <c r="E20" s="11">
        <v>92</v>
      </c>
    </row>
    <row r="21" spans="2:5" x14ac:dyDescent="0.25">
      <c r="B21" s="2" t="s">
        <v>51</v>
      </c>
      <c r="C21" s="11">
        <v>82</v>
      </c>
      <c r="D21" s="11">
        <f t="shared" si="1"/>
        <v>98.399999999999991</v>
      </c>
      <c r="E21" s="11">
        <v>93</v>
      </c>
    </row>
    <row r="22" spans="2:5" x14ac:dyDescent="0.25">
      <c r="B22" s="2" t="s">
        <v>52</v>
      </c>
      <c r="C22" s="11">
        <v>84</v>
      </c>
      <c r="D22" s="11">
        <f t="shared" si="1"/>
        <v>100.8</v>
      </c>
      <c r="E22" s="11">
        <v>93</v>
      </c>
    </row>
    <row r="23" spans="2:5" x14ac:dyDescent="0.25">
      <c r="B23" s="2" t="s">
        <v>53</v>
      </c>
      <c r="C23" s="11">
        <v>86</v>
      </c>
      <c r="D23" s="11"/>
      <c r="E23" s="11">
        <v>47</v>
      </c>
    </row>
    <row r="24" spans="2:5" x14ac:dyDescent="0.25">
      <c r="B24" s="2" t="s">
        <v>54</v>
      </c>
      <c r="C24" s="11">
        <v>88</v>
      </c>
      <c r="D24" s="11">
        <f t="shared" ref="D24:D44" si="2">C24*1.2</f>
        <v>105.6</v>
      </c>
      <c r="E24" s="11">
        <v>99</v>
      </c>
    </row>
    <row r="25" spans="2:5" x14ac:dyDescent="0.25">
      <c r="B25" s="2" t="s">
        <v>55</v>
      </c>
      <c r="C25" s="11">
        <v>90</v>
      </c>
      <c r="D25" s="11">
        <f t="shared" si="2"/>
        <v>108</v>
      </c>
      <c r="E25" s="11">
        <v>106</v>
      </c>
    </row>
    <row r="26" spans="2:5" x14ac:dyDescent="0.25">
      <c r="B26" s="2" t="s">
        <v>56</v>
      </c>
      <c r="C26" s="11">
        <v>76</v>
      </c>
      <c r="D26" s="11">
        <f t="shared" si="2"/>
        <v>91.2</v>
      </c>
      <c r="E26" s="11">
        <v>91</v>
      </c>
    </row>
    <row r="27" spans="2:5" x14ac:dyDescent="0.25">
      <c r="B27" s="2" t="s">
        <v>57</v>
      </c>
      <c r="C27" s="11">
        <v>79</v>
      </c>
      <c r="D27" s="11">
        <f t="shared" si="2"/>
        <v>94.8</v>
      </c>
      <c r="E27" s="11">
        <v>87</v>
      </c>
    </row>
    <row r="28" spans="2:5" x14ac:dyDescent="0.25">
      <c r="B28" s="2" t="s">
        <v>58</v>
      </c>
      <c r="C28" s="11">
        <v>82</v>
      </c>
      <c r="D28" s="11">
        <f t="shared" si="2"/>
        <v>98.399999999999991</v>
      </c>
      <c r="E28" s="11">
        <v>91</v>
      </c>
    </row>
    <row r="29" spans="2:5" x14ac:dyDescent="0.25">
      <c r="B29" s="2" t="s">
        <v>59</v>
      </c>
      <c r="C29" s="11">
        <v>85</v>
      </c>
      <c r="D29" s="11">
        <f t="shared" si="2"/>
        <v>102</v>
      </c>
      <c r="E29" s="11">
        <v>97</v>
      </c>
    </row>
    <row r="30" spans="2:5" x14ac:dyDescent="0.25">
      <c r="B30" s="2" t="s">
        <v>60</v>
      </c>
      <c r="C30" s="11">
        <v>88</v>
      </c>
      <c r="D30" s="11">
        <f t="shared" si="2"/>
        <v>105.6</v>
      </c>
      <c r="E30" s="11">
        <v>98</v>
      </c>
    </row>
    <row r="31" spans="2:5" x14ac:dyDescent="0.25">
      <c r="B31" s="2" t="s">
        <v>61</v>
      </c>
      <c r="C31" s="11">
        <v>91</v>
      </c>
      <c r="D31" s="11">
        <f t="shared" si="2"/>
        <v>109.2</v>
      </c>
      <c r="E31" s="11">
        <v>109</v>
      </c>
    </row>
    <row r="32" spans="2:5" x14ac:dyDescent="0.25">
      <c r="B32" s="2" t="s">
        <v>62</v>
      </c>
      <c r="C32" s="11">
        <v>94</v>
      </c>
      <c r="D32" s="11">
        <f t="shared" si="2"/>
        <v>112.8</v>
      </c>
      <c r="E32" s="11">
        <v>104</v>
      </c>
    </row>
    <row r="33" spans="2:5" x14ac:dyDescent="0.25">
      <c r="B33" s="2" t="s">
        <v>63</v>
      </c>
      <c r="C33" s="11">
        <v>97</v>
      </c>
      <c r="D33" s="11">
        <f t="shared" si="2"/>
        <v>116.39999999999999</v>
      </c>
      <c r="E33" s="11">
        <v>111</v>
      </c>
    </row>
    <row r="34" spans="2:5" x14ac:dyDescent="0.25">
      <c r="B34" s="2" t="s">
        <v>64</v>
      </c>
      <c r="C34" s="11">
        <v>100</v>
      </c>
      <c r="D34" s="11">
        <f t="shared" si="2"/>
        <v>120</v>
      </c>
      <c r="E34" s="11">
        <v>118</v>
      </c>
    </row>
    <row r="35" spans="2:5" x14ac:dyDescent="0.25">
      <c r="B35" s="2" t="s">
        <v>65</v>
      </c>
      <c r="C35" s="11">
        <v>103</v>
      </c>
      <c r="D35" s="11">
        <f t="shared" si="2"/>
        <v>123.6</v>
      </c>
      <c r="E35" s="11">
        <v>114</v>
      </c>
    </row>
    <row r="36" spans="2:5" x14ac:dyDescent="0.25">
      <c r="B36" s="2" t="s">
        <v>66</v>
      </c>
      <c r="C36" s="11">
        <v>106</v>
      </c>
      <c r="D36" s="11">
        <f t="shared" si="2"/>
        <v>127.19999999999999</v>
      </c>
      <c r="E36" s="11">
        <v>124</v>
      </c>
    </row>
    <row r="37" spans="2:5" x14ac:dyDescent="0.25">
      <c r="B37" s="2" t="s">
        <v>67</v>
      </c>
      <c r="C37" s="11">
        <v>109</v>
      </c>
      <c r="D37" s="11">
        <f t="shared" si="2"/>
        <v>130.79999999999998</v>
      </c>
      <c r="E37" s="11">
        <v>125</v>
      </c>
    </row>
    <row r="38" spans="2:5" x14ac:dyDescent="0.25">
      <c r="B38" s="2" t="s">
        <v>68</v>
      </c>
      <c r="C38" s="11">
        <v>112</v>
      </c>
      <c r="D38" s="11">
        <f t="shared" si="2"/>
        <v>134.4</v>
      </c>
      <c r="E38" s="11">
        <v>129</v>
      </c>
    </row>
    <row r="39" spans="2:5" x14ac:dyDescent="0.25">
      <c r="B39" s="2" t="s">
        <v>69</v>
      </c>
      <c r="C39" s="11">
        <v>115</v>
      </c>
      <c r="D39" s="11">
        <f t="shared" si="2"/>
        <v>138</v>
      </c>
      <c r="E39" s="11">
        <v>131</v>
      </c>
    </row>
    <row r="40" spans="2:5" x14ac:dyDescent="0.25">
      <c r="B40" s="2" t="s">
        <v>70</v>
      </c>
      <c r="C40" s="11">
        <v>118</v>
      </c>
      <c r="D40" s="11">
        <f t="shared" si="2"/>
        <v>141.6</v>
      </c>
      <c r="E40" s="11">
        <v>137</v>
      </c>
    </row>
    <row r="41" spans="2:5" x14ac:dyDescent="0.25">
      <c r="B41" s="2" t="s">
        <v>71</v>
      </c>
      <c r="C41" s="11">
        <v>121</v>
      </c>
      <c r="D41" s="11">
        <f t="shared" si="2"/>
        <v>145.19999999999999</v>
      </c>
      <c r="E41" s="11">
        <v>135</v>
      </c>
    </row>
    <row r="42" spans="2:5" x14ac:dyDescent="0.25">
      <c r="B42" s="2" t="s">
        <v>72</v>
      </c>
      <c r="C42" s="11">
        <v>124</v>
      </c>
      <c r="D42" s="11">
        <f t="shared" si="2"/>
        <v>148.79999999999998</v>
      </c>
      <c r="E42" s="11">
        <v>142</v>
      </c>
    </row>
    <row r="43" spans="2:5" x14ac:dyDescent="0.25">
      <c r="B43" s="2" t="s">
        <v>73</v>
      </c>
      <c r="C43" s="11">
        <v>127</v>
      </c>
      <c r="D43" s="11">
        <f t="shared" si="2"/>
        <v>152.4</v>
      </c>
      <c r="E43" s="11">
        <v>146</v>
      </c>
    </row>
    <row r="44" spans="2:5" x14ac:dyDescent="0.25">
      <c r="B44" s="2" t="s">
        <v>74</v>
      </c>
      <c r="C44" s="11">
        <v>130</v>
      </c>
      <c r="D44" s="11">
        <f t="shared" si="2"/>
        <v>156</v>
      </c>
      <c r="E44" s="11">
        <v>151</v>
      </c>
    </row>
    <row r="45" spans="2:5" x14ac:dyDescent="0.25">
      <c r="B45" s="2" t="s">
        <v>75</v>
      </c>
      <c r="C45" s="11">
        <v>133</v>
      </c>
      <c r="D45" s="11"/>
      <c r="E45" s="11">
        <v>73</v>
      </c>
    </row>
    <row r="46" spans="2:5" x14ac:dyDescent="0.25">
      <c r="B46" s="2" t="s">
        <v>76</v>
      </c>
      <c r="C46" s="11">
        <v>136</v>
      </c>
      <c r="D46" s="11">
        <f t="shared" ref="D46:D59" si="3">C46*1.2</f>
        <v>163.19999999999999</v>
      </c>
      <c r="E46" s="11">
        <v>151</v>
      </c>
    </row>
    <row r="47" spans="2:5" x14ac:dyDescent="0.25">
      <c r="B47" s="2" t="s">
        <v>77</v>
      </c>
      <c r="C47" s="11">
        <v>139</v>
      </c>
      <c r="D47" s="11">
        <f t="shared" si="3"/>
        <v>166.79999999999998</v>
      </c>
      <c r="E47" s="11">
        <v>153</v>
      </c>
    </row>
    <row r="48" spans="2:5" x14ac:dyDescent="0.25">
      <c r="B48" s="2" t="s">
        <v>78</v>
      </c>
      <c r="C48" s="11">
        <v>28</v>
      </c>
      <c r="D48" s="11">
        <f t="shared" si="3"/>
        <v>33.6</v>
      </c>
      <c r="E48" s="11">
        <v>39</v>
      </c>
    </row>
    <row r="49" spans="2:5" x14ac:dyDescent="0.25">
      <c r="B49" s="2" t="s">
        <v>79</v>
      </c>
      <c r="C49" s="11">
        <v>32</v>
      </c>
      <c r="D49" s="11">
        <f t="shared" si="3"/>
        <v>38.4</v>
      </c>
      <c r="E49" s="11">
        <v>42</v>
      </c>
    </row>
    <row r="50" spans="2:5" x14ac:dyDescent="0.25">
      <c r="B50" s="2" t="s">
        <v>80</v>
      </c>
      <c r="C50" s="11">
        <v>36</v>
      </c>
      <c r="D50" s="11">
        <f t="shared" si="3"/>
        <v>43.199999999999996</v>
      </c>
      <c r="E50" s="11">
        <v>43</v>
      </c>
    </row>
    <row r="51" spans="2:5" x14ac:dyDescent="0.25">
      <c r="B51" s="2" t="s">
        <v>81</v>
      </c>
      <c r="C51" s="11">
        <v>40</v>
      </c>
      <c r="D51" s="11">
        <f t="shared" si="3"/>
        <v>48</v>
      </c>
      <c r="E51" s="11">
        <v>47</v>
      </c>
    </row>
    <row r="52" spans="2:5" x14ac:dyDescent="0.25">
      <c r="B52" s="2" t="s">
        <v>82</v>
      </c>
      <c r="C52" s="11">
        <v>44</v>
      </c>
      <c r="D52" s="11">
        <f t="shared" si="3"/>
        <v>52.8</v>
      </c>
      <c r="E52" s="11">
        <v>51</v>
      </c>
    </row>
    <row r="53" spans="2:5" x14ac:dyDescent="0.25">
      <c r="B53" s="2" t="s">
        <v>83</v>
      </c>
      <c r="C53" s="11">
        <v>48</v>
      </c>
      <c r="D53" s="11">
        <f t="shared" si="3"/>
        <v>57.599999999999994</v>
      </c>
      <c r="E53" s="11">
        <v>57</v>
      </c>
    </row>
    <row r="54" spans="2:5" x14ac:dyDescent="0.25">
      <c r="B54" s="2" t="s">
        <v>84</v>
      </c>
      <c r="C54" s="11">
        <v>52</v>
      </c>
      <c r="D54" s="11">
        <f t="shared" si="3"/>
        <v>62.4</v>
      </c>
      <c r="E54" s="11">
        <v>60</v>
      </c>
    </row>
    <row r="55" spans="2:5" x14ac:dyDescent="0.25">
      <c r="B55" s="2" t="s">
        <v>85</v>
      </c>
      <c r="C55" s="11">
        <v>56</v>
      </c>
      <c r="D55" s="11">
        <f t="shared" si="3"/>
        <v>67.2</v>
      </c>
      <c r="E55" s="11">
        <v>67</v>
      </c>
    </row>
    <row r="56" spans="2:5" x14ac:dyDescent="0.25">
      <c r="B56" s="2" t="s">
        <v>86</v>
      </c>
      <c r="C56" s="11">
        <v>60</v>
      </c>
      <c r="D56" s="11">
        <f t="shared" si="3"/>
        <v>72</v>
      </c>
      <c r="E56" s="11">
        <v>67</v>
      </c>
    </row>
    <row r="57" spans="2:5" x14ac:dyDescent="0.25">
      <c r="B57" s="2" t="s">
        <v>87</v>
      </c>
      <c r="C57" s="11">
        <v>64</v>
      </c>
      <c r="D57" s="11">
        <f t="shared" si="3"/>
        <v>76.8</v>
      </c>
      <c r="E57" s="11">
        <v>79</v>
      </c>
    </row>
    <row r="58" spans="2:5" x14ac:dyDescent="0.25">
      <c r="B58" s="2" t="s">
        <v>88</v>
      </c>
      <c r="C58" s="11">
        <v>68</v>
      </c>
      <c r="D58" s="11">
        <f t="shared" si="3"/>
        <v>81.599999999999994</v>
      </c>
      <c r="E58" s="11">
        <v>80</v>
      </c>
    </row>
    <row r="59" spans="2:5" x14ac:dyDescent="0.25">
      <c r="B59" s="2" t="s">
        <v>89</v>
      </c>
      <c r="C59" s="11">
        <v>72</v>
      </c>
      <c r="D59" s="11">
        <f t="shared" si="3"/>
        <v>86.399999999999991</v>
      </c>
      <c r="E59" s="11">
        <v>89</v>
      </c>
    </row>
    <row r="60" spans="2:5" x14ac:dyDescent="0.25">
      <c r="B60" s="2" t="s">
        <v>90</v>
      </c>
      <c r="C60" s="11">
        <v>76</v>
      </c>
      <c r="D60" s="11"/>
      <c r="E60" s="11">
        <v>39</v>
      </c>
    </row>
    <row r="61" spans="2:5" x14ac:dyDescent="0.25">
      <c r="B61" s="2" t="s">
        <v>91</v>
      </c>
      <c r="C61" s="11">
        <v>80</v>
      </c>
      <c r="D61" s="11">
        <f t="shared" ref="D61:D76" si="4">C61*1.2</f>
        <v>96</v>
      </c>
      <c r="E61" s="11">
        <v>89</v>
      </c>
    </row>
    <row r="62" spans="2:5" x14ac:dyDescent="0.25">
      <c r="B62" s="2" t="s">
        <v>92</v>
      </c>
      <c r="C62" s="11">
        <v>185</v>
      </c>
      <c r="D62" s="11">
        <f t="shared" si="4"/>
        <v>222</v>
      </c>
      <c r="E62" s="11">
        <v>212</v>
      </c>
    </row>
    <row r="63" spans="2:5" x14ac:dyDescent="0.25">
      <c r="B63" s="2" t="s">
        <v>93</v>
      </c>
      <c r="C63" s="11">
        <v>187</v>
      </c>
      <c r="D63" s="11">
        <f t="shared" si="4"/>
        <v>224.4</v>
      </c>
      <c r="E63" s="11">
        <v>211</v>
      </c>
    </row>
    <row r="64" spans="2:5" x14ac:dyDescent="0.25">
      <c r="B64" s="2" t="s">
        <v>94</v>
      </c>
      <c r="C64" s="11">
        <v>189</v>
      </c>
      <c r="D64" s="11">
        <f t="shared" si="4"/>
        <v>226.79999999999998</v>
      </c>
      <c r="E64" s="11">
        <v>211</v>
      </c>
    </row>
    <row r="65" spans="2:5" x14ac:dyDescent="0.25">
      <c r="B65" s="2" t="s">
        <v>95</v>
      </c>
      <c r="C65" s="11">
        <v>191</v>
      </c>
      <c r="D65" s="11">
        <f t="shared" si="4"/>
        <v>229.2</v>
      </c>
      <c r="E65" s="11">
        <v>211</v>
      </c>
    </row>
    <row r="66" spans="2:5" x14ac:dyDescent="0.25">
      <c r="B66" s="2" t="s">
        <v>96</v>
      </c>
      <c r="C66" s="11">
        <v>193</v>
      </c>
      <c r="D66" s="11">
        <f t="shared" si="4"/>
        <v>231.6</v>
      </c>
      <c r="E66" s="11">
        <v>214</v>
      </c>
    </row>
    <row r="67" spans="2:5" x14ac:dyDescent="0.25">
      <c r="B67" s="2" t="s">
        <v>97</v>
      </c>
      <c r="C67" s="11">
        <v>195</v>
      </c>
      <c r="D67" s="11">
        <f t="shared" si="4"/>
        <v>234</v>
      </c>
      <c r="E67" s="11">
        <v>216</v>
      </c>
    </row>
    <row r="68" spans="2:5" x14ac:dyDescent="0.25">
      <c r="B68" s="2" t="s">
        <v>98</v>
      </c>
      <c r="C68" s="11">
        <v>197</v>
      </c>
      <c r="D68" s="11">
        <f t="shared" si="4"/>
        <v>236.39999999999998</v>
      </c>
      <c r="E68" s="11">
        <v>225</v>
      </c>
    </row>
    <row r="69" spans="2:5" x14ac:dyDescent="0.25">
      <c r="B69" s="2" t="s">
        <v>99</v>
      </c>
      <c r="C69" s="11">
        <v>199</v>
      </c>
      <c r="D69" s="11">
        <f t="shared" si="4"/>
        <v>238.79999999999998</v>
      </c>
      <c r="E69" s="11">
        <v>221</v>
      </c>
    </row>
    <row r="70" spans="2:5" x14ac:dyDescent="0.25">
      <c r="B70" s="2" t="s">
        <v>100</v>
      </c>
      <c r="C70" s="11">
        <v>201</v>
      </c>
      <c r="D70" s="11">
        <f t="shared" si="4"/>
        <v>241.2</v>
      </c>
      <c r="E70" s="11">
        <v>227</v>
      </c>
    </row>
    <row r="71" spans="2:5" x14ac:dyDescent="0.25">
      <c r="B71" s="2" t="s">
        <v>101</v>
      </c>
      <c r="C71" s="11">
        <v>203</v>
      </c>
      <c r="D71" s="11">
        <f t="shared" si="4"/>
        <v>243.6</v>
      </c>
      <c r="E71" s="11">
        <v>226</v>
      </c>
    </row>
    <row r="72" spans="2:5" x14ac:dyDescent="0.25">
      <c r="B72" s="2" t="s">
        <v>102</v>
      </c>
      <c r="C72" s="11">
        <v>205</v>
      </c>
      <c r="D72" s="11">
        <f t="shared" si="4"/>
        <v>246</v>
      </c>
      <c r="E72" s="11">
        <v>232</v>
      </c>
    </row>
    <row r="73" spans="2:5" x14ac:dyDescent="0.25">
      <c r="B73" s="2" t="s">
        <v>103</v>
      </c>
      <c r="C73" s="11">
        <v>207</v>
      </c>
      <c r="D73" s="11">
        <f t="shared" si="4"/>
        <v>248.39999999999998</v>
      </c>
      <c r="E73" s="11">
        <v>231</v>
      </c>
    </row>
    <row r="74" spans="2:5" x14ac:dyDescent="0.25">
      <c r="B74" s="2" t="s">
        <v>104</v>
      </c>
      <c r="C74" s="11">
        <v>209</v>
      </c>
      <c r="D74" s="11">
        <f t="shared" si="4"/>
        <v>250.79999999999998</v>
      </c>
      <c r="E74" s="11">
        <v>238</v>
      </c>
    </row>
    <row r="75" spans="2:5" x14ac:dyDescent="0.25">
      <c r="B75" s="2" t="s">
        <v>105</v>
      </c>
      <c r="C75" s="11">
        <v>211</v>
      </c>
      <c r="D75" s="11">
        <f t="shared" si="4"/>
        <v>253.2</v>
      </c>
      <c r="E75" s="11">
        <v>241</v>
      </c>
    </row>
    <row r="76" spans="2:5" x14ac:dyDescent="0.25">
      <c r="B76" s="2" t="s">
        <v>106</v>
      </c>
      <c r="C76" s="11">
        <v>213</v>
      </c>
      <c r="D76" s="11">
        <f t="shared" si="4"/>
        <v>255.6</v>
      </c>
      <c r="E76" s="11">
        <v>237</v>
      </c>
    </row>
    <row r="77" spans="2:5" x14ac:dyDescent="0.25">
      <c r="B77" s="2" t="s">
        <v>107</v>
      </c>
      <c r="C77" s="11">
        <v>233</v>
      </c>
      <c r="D77" s="11">
        <f>C77*1.2</f>
        <v>279.59999999999997</v>
      </c>
      <c r="E77" s="11">
        <v>264</v>
      </c>
    </row>
    <row r="78" spans="2:5" x14ac:dyDescent="0.25">
      <c r="B78" s="2" t="s">
        <v>108</v>
      </c>
      <c r="C78" s="11">
        <v>235</v>
      </c>
      <c r="D78" s="11">
        <f>C78*1.2</f>
        <v>282</v>
      </c>
      <c r="E78" s="11">
        <v>259</v>
      </c>
    </row>
    <row r="79" spans="2:5" x14ac:dyDescent="0.25">
      <c r="B79" s="2" t="s">
        <v>109</v>
      </c>
      <c r="C79" s="11">
        <v>237</v>
      </c>
      <c r="D79" s="11">
        <f>C79*1.2</f>
        <v>284.39999999999998</v>
      </c>
      <c r="E79" s="11">
        <v>267</v>
      </c>
    </row>
    <row r="80" spans="2:5" x14ac:dyDescent="0.25">
      <c r="B80" s="2" t="s">
        <v>110</v>
      </c>
      <c r="C80" s="11">
        <v>239</v>
      </c>
      <c r="D80" s="11"/>
      <c r="E80" s="11">
        <v>124</v>
      </c>
    </row>
    <row r="81" spans="2:5" x14ac:dyDescent="0.25">
      <c r="B81" s="2" t="s">
        <v>111</v>
      </c>
      <c r="C81" s="11">
        <v>241</v>
      </c>
      <c r="D81" s="11">
        <f t="shared" ref="D81:D86" si="5">C81*1.2</f>
        <v>289.2</v>
      </c>
      <c r="E81" s="11">
        <v>267</v>
      </c>
    </row>
    <row r="82" spans="2:5" x14ac:dyDescent="0.25">
      <c r="B82" s="2" t="s">
        <v>112</v>
      </c>
      <c r="C82" s="11">
        <v>243</v>
      </c>
      <c r="D82" s="11">
        <f t="shared" si="5"/>
        <v>291.59999999999997</v>
      </c>
      <c r="E82" s="11">
        <v>268</v>
      </c>
    </row>
    <row r="83" spans="2:5" x14ac:dyDescent="0.25">
      <c r="B83" s="2" t="s">
        <v>113</v>
      </c>
      <c r="C83" s="11">
        <v>245</v>
      </c>
      <c r="D83" s="11">
        <f t="shared" si="5"/>
        <v>294</v>
      </c>
      <c r="E83" s="11">
        <v>272</v>
      </c>
    </row>
    <row r="84" spans="2:5" x14ac:dyDescent="0.25">
      <c r="B84" s="2" t="s">
        <v>114</v>
      </c>
      <c r="C84" s="11">
        <v>247</v>
      </c>
      <c r="D84" s="11">
        <f t="shared" si="5"/>
        <v>296.39999999999998</v>
      </c>
      <c r="E84" s="11">
        <v>275</v>
      </c>
    </row>
    <row r="85" spans="2:5" x14ac:dyDescent="0.25">
      <c r="B85" s="2" t="s">
        <v>115</v>
      </c>
      <c r="C85" s="11">
        <v>247</v>
      </c>
      <c r="D85" s="11">
        <f t="shared" si="5"/>
        <v>296.39999999999998</v>
      </c>
      <c r="E85" s="11">
        <v>277</v>
      </c>
    </row>
    <row r="86" spans="2:5" x14ac:dyDescent="0.25">
      <c r="B86" s="2" t="s">
        <v>116</v>
      </c>
      <c r="C86" s="11">
        <v>247</v>
      </c>
      <c r="D86" s="11">
        <f t="shared" si="5"/>
        <v>296.39999999999998</v>
      </c>
      <c r="E86" s="11">
        <v>273</v>
      </c>
    </row>
    <row r="87" spans="2:5" x14ac:dyDescent="0.25">
      <c r="B87" s="2" t="s">
        <v>117</v>
      </c>
      <c r="C87" s="11">
        <v>247</v>
      </c>
      <c r="D87" s="11"/>
      <c r="E87" s="11">
        <v>132</v>
      </c>
    </row>
    <row r="88" spans="2:5" x14ac:dyDescent="0.25">
      <c r="B88" s="2" t="s">
        <v>118</v>
      </c>
      <c r="C88" s="11">
        <v>247</v>
      </c>
      <c r="D88" s="11">
        <f>C88*1.2</f>
        <v>296.39999999999998</v>
      </c>
      <c r="E88" s="11">
        <v>282</v>
      </c>
    </row>
    <row r="89" spans="2:5" x14ac:dyDescent="0.25">
      <c r="B89" s="2" t="s">
        <v>119</v>
      </c>
      <c r="C89" s="11">
        <v>247</v>
      </c>
      <c r="D89" s="11">
        <f>C89*1.2</f>
        <v>296.39999999999998</v>
      </c>
      <c r="E89" s="11">
        <v>273</v>
      </c>
    </row>
    <row r="90" spans="2:5" x14ac:dyDescent="0.25">
      <c r="B90" s="2" t="s">
        <v>120</v>
      </c>
      <c r="C90" s="11">
        <v>247</v>
      </c>
      <c r="D90" s="11">
        <f>C90*1.2</f>
        <v>296.39999999999998</v>
      </c>
      <c r="E90" s="11">
        <v>274</v>
      </c>
    </row>
    <row r="91" spans="2:5" x14ac:dyDescent="0.25">
      <c r="C91" s="11"/>
      <c r="D91" s="11"/>
      <c r="E91" s="11"/>
    </row>
    <row r="92" spans="2:5" x14ac:dyDescent="0.25">
      <c r="B92" s="14" t="s">
        <v>121</v>
      </c>
      <c r="C92" s="7">
        <f>SUM(C5:C90)</f>
        <v>10978</v>
      </c>
      <c r="D92" s="7">
        <f>SUM(D5:D90)</f>
        <v>12152.4</v>
      </c>
      <c r="E92" s="7">
        <f>SUM(E5:E90)</f>
        <v>11942</v>
      </c>
    </row>
    <row r="93" spans="2:5" x14ac:dyDescent="0.25">
      <c r="B93" s="15" t="s">
        <v>122</v>
      </c>
      <c r="C93" s="16">
        <f>MAX(C5:C90)</f>
        <v>247</v>
      </c>
      <c r="D93" s="16">
        <f>MAX(D5:D90)</f>
        <v>296.39999999999998</v>
      </c>
      <c r="E93" s="16">
        <f>MAX(E5:E90)</f>
        <v>282</v>
      </c>
    </row>
    <row r="94" spans="2:5" x14ac:dyDescent="0.25">
      <c r="B94" s="14" t="s">
        <v>123</v>
      </c>
      <c r="C94" s="7">
        <f>MIN(C5:C90)</f>
        <v>28</v>
      </c>
      <c r="D94" s="7">
        <f>MIN(D5:D90)</f>
        <v>33.6</v>
      </c>
      <c r="E94" s="7">
        <f>MIN(E5:E90)</f>
        <v>39</v>
      </c>
    </row>
    <row r="95" spans="2:5" x14ac:dyDescent="0.25">
      <c r="B95" s="15" t="s">
        <v>124</v>
      </c>
      <c r="C95" s="16">
        <f>AVERAGE(C5:C90)</f>
        <v>127.65116279069767</v>
      </c>
      <c r="D95" s="16">
        <f>AVERAGE(D5:D90)</f>
        <v>151.905</v>
      </c>
      <c r="E95" s="16">
        <f>AVERAGE(E5:E90)</f>
        <v>138.86046511627907</v>
      </c>
    </row>
  </sheetData>
  <conditionalFormatting sqref="C92:E92">
    <cfRule type="cellIs" dxfId="16" priority="1" stopIfTrue="1" operator="equal">
      <formula>SUM(C5:C90)</formula>
    </cfRule>
  </conditionalFormatting>
  <conditionalFormatting sqref="C93:E93">
    <cfRule type="cellIs" dxfId="15" priority="2" stopIfTrue="1" operator="equal">
      <formula>MAX(C5:C90)</formula>
    </cfRule>
  </conditionalFormatting>
  <conditionalFormatting sqref="C94:E94">
    <cfRule type="cellIs" dxfId="14" priority="3" stopIfTrue="1" operator="equal">
      <formula>MIN(C5:C90)</formula>
    </cfRule>
  </conditionalFormatting>
  <conditionalFormatting sqref="C95:E95">
    <cfRule type="cellIs" dxfId="13" priority="4" stopIfTrue="1" operator="equal">
      <formula>AVERAGE(C5:C90)</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workbookViewId="0">
      <selection activeCell="D10" sqref="D10"/>
    </sheetView>
  </sheetViews>
  <sheetFormatPr baseColWidth="10" defaultRowHeight="15" x14ac:dyDescent="0.25"/>
  <cols>
    <col min="1" max="1" width="4.85546875" customWidth="1"/>
    <col min="2" max="2" width="16.5703125" customWidth="1"/>
    <col min="3" max="5" width="12.5703125" customWidth="1"/>
  </cols>
  <sheetData>
    <row r="2" spans="2:5" ht="15.75" x14ac:dyDescent="0.25">
      <c r="B2" s="18"/>
      <c r="C2" s="19" t="s">
        <v>0</v>
      </c>
      <c r="D2" s="19" t="s">
        <v>1</v>
      </c>
      <c r="E2" s="19" t="s">
        <v>2</v>
      </c>
    </row>
    <row r="3" spans="2:5" ht="15.75" x14ac:dyDescent="0.25">
      <c r="B3" s="20" t="s">
        <v>125</v>
      </c>
      <c r="C3" s="21">
        <v>45000</v>
      </c>
      <c r="D3" s="22">
        <f>C3-E3</f>
        <v>11000</v>
      </c>
      <c r="E3" s="21">
        <v>34000</v>
      </c>
    </row>
    <row r="4" spans="2:5" ht="15.75" x14ac:dyDescent="0.25">
      <c r="B4" s="20" t="s">
        <v>126</v>
      </c>
      <c r="C4" s="21">
        <v>56000</v>
      </c>
      <c r="D4" s="21">
        <v>18500</v>
      </c>
      <c r="E4" s="22">
        <f>C4-D4</f>
        <v>37500</v>
      </c>
    </row>
    <row r="5" spans="2:5" ht="15.75" x14ac:dyDescent="0.25">
      <c r="B5" s="20" t="s">
        <v>127</v>
      </c>
      <c r="C5" s="22">
        <f>E5+D5</f>
        <v>68700</v>
      </c>
      <c r="D5" s="21">
        <v>23700</v>
      </c>
      <c r="E5" s="21">
        <v>45000</v>
      </c>
    </row>
    <row r="6" spans="2:5" ht="15.75" x14ac:dyDescent="0.25">
      <c r="B6" s="20" t="s">
        <v>128</v>
      </c>
      <c r="C6" s="21">
        <v>47800</v>
      </c>
      <c r="D6" s="21">
        <v>10430</v>
      </c>
      <c r="E6" s="22">
        <f>C6-D6</f>
        <v>37370</v>
      </c>
    </row>
    <row r="7" spans="2:5" ht="15.75" x14ac:dyDescent="0.25">
      <c r="B7" s="18"/>
      <c r="C7" s="18"/>
      <c r="D7" s="18"/>
      <c r="E7" s="18"/>
    </row>
    <row r="8" spans="2:5" ht="15.75" x14ac:dyDescent="0.25">
      <c r="B8" s="20" t="s">
        <v>121</v>
      </c>
      <c r="C8" s="85">
        <f>C3+C4+C5+C6</f>
        <v>217500</v>
      </c>
      <c r="D8" s="85">
        <f>D3+D4+D5+D6</f>
        <v>63630</v>
      </c>
      <c r="E8" s="85">
        <f>E3+E4+E5+E6</f>
        <v>153870</v>
      </c>
    </row>
    <row r="9" spans="2:5" ht="15.75" x14ac:dyDescent="0.25">
      <c r="B9" s="20" t="s">
        <v>124</v>
      </c>
      <c r="C9" s="85">
        <f>AVERAGE(C3:C6)</f>
        <v>54375</v>
      </c>
      <c r="D9" s="85">
        <f>AVERAGE(D3:D6)</f>
        <v>15907.5</v>
      </c>
      <c r="E9" s="85">
        <f>AVERAGE(E3:E6)</f>
        <v>38467.5</v>
      </c>
    </row>
    <row r="10" spans="2:5" ht="15.75" x14ac:dyDescent="0.25">
      <c r="B10" s="2"/>
      <c r="C10" s="2"/>
      <c r="D10" s="2"/>
      <c r="E10" s="2"/>
    </row>
    <row r="11" spans="2:5" ht="15.75" x14ac:dyDescent="0.25">
      <c r="B11" s="2"/>
      <c r="C11" s="2"/>
      <c r="D11" s="2"/>
      <c r="E11" s="2"/>
    </row>
    <row r="12" spans="2:5" ht="15.75" x14ac:dyDescent="0.25">
      <c r="B12" s="2"/>
      <c r="C12" s="2"/>
      <c r="D12" s="2"/>
      <c r="E12" s="2"/>
    </row>
    <row r="13" spans="2:5" ht="15.75" x14ac:dyDescent="0.25">
      <c r="B13" s="75" t="s">
        <v>129</v>
      </c>
      <c r="C13" s="75"/>
      <c r="D13" s="75"/>
      <c r="E13" s="75"/>
    </row>
    <row r="14" spans="2:5" ht="15.75" x14ac:dyDescent="0.25">
      <c r="B14" s="2"/>
      <c r="C14" s="2"/>
      <c r="D14" s="2"/>
      <c r="E14" s="2"/>
    </row>
    <row r="15" spans="2:5" ht="15.75" x14ac:dyDescent="0.25">
      <c r="B15" s="1"/>
      <c r="C15" s="1"/>
      <c r="D15" s="1"/>
      <c r="E15" s="1"/>
    </row>
    <row r="16" spans="2:5" ht="15.75" x14ac:dyDescent="0.25">
      <c r="B16" s="5" t="s">
        <v>130</v>
      </c>
      <c r="C16" s="1"/>
      <c r="D16" s="1"/>
      <c r="E16" s="1"/>
    </row>
    <row r="17" spans="2:5" ht="15.75" x14ac:dyDescent="0.25">
      <c r="B17" s="1"/>
      <c r="C17" s="1"/>
      <c r="D17" s="1"/>
      <c r="E17" s="1"/>
    </row>
  </sheetData>
  <mergeCells count="1">
    <mergeCell ref="B13:E13"/>
  </mergeCells>
  <conditionalFormatting sqref="D3">
    <cfRule type="cellIs" dxfId="12" priority="1" stopIfTrue="1" operator="equal">
      <formula>C3-E3</formula>
    </cfRule>
  </conditionalFormatting>
  <conditionalFormatting sqref="E4 E6">
    <cfRule type="cellIs" dxfId="11" priority="2" stopIfTrue="1" operator="equal">
      <formula>C4-D4</formula>
    </cfRule>
  </conditionalFormatting>
  <conditionalFormatting sqref="C5">
    <cfRule type="cellIs" dxfId="10" priority="3" stopIfTrue="1" operator="equal">
      <formula>E5+D5</formula>
    </cfRule>
  </conditionalFormatting>
  <conditionalFormatting sqref="C8:E8">
    <cfRule type="cellIs" dxfId="9" priority="4" stopIfTrue="1" operator="equal">
      <formula>SUM(C3:C7)</formula>
    </cfRule>
  </conditionalFormatting>
  <conditionalFormatting sqref="C9:E9">
    <cfRule type="cellIs" dxfId="8" priority="5" stopIfTrue="1" operator="equal">
      <formula>AVERAGE(C3:C6)</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F20" sqref="F20"/>
    </sheetView>
  </sheetViews>
  <sheetFormatPr baseColWidth="10" defaultColWidth="10.85546875" defaultRowHeight="15.75" x14ac:dyDescent="0.25"/>
  <cols>
    <col min="1" max="1" width="4.85546875" style="2" customWidth="1"/>
    <col min="2" max="3" width="10.85546875" style="2"/>
    <col min="4" max="6" width="13.5703125" style="2" customWidth="1"/>
    <col min="7" max="7" width="3.5703125" style="2" customWidth="1"/>
    <col min="8" max="8" width="22.5703125" style="2" bestFit="1" customWidth="1"/>
    <col min="9" max="9" width="15" style="2" customWidth="1"/>
    <col min="10" max="16384" width="10.85546875" style="2"/>
  </cols>
  <sheetData>
    <row r="2" spans="2:9" x14ac:dyDescent="0.25">
      <c r="B2" s="76" t="s">
        <v>131</v>
      </c>
      <c r="C2" s="76"/>
      <c r="D2" s="23">
        <v>10.8</v>
      </c>
    </row>
    <row r="4" spans="2:9" ht="47.25" x14ac:dyDescent="0.25">
      <c r="B4" s="24" t="s">
        <v>28</v>
      </c>
      <c r="C4" s="24" t="s">
        <v>132</v>
      </c>
      <c r="D4" s="25" t="s">
        <v>133</v>
      </c>
      <c r="E4" s="24" t="s">
        <v>134</v>
      </c>
      <c r="F4" s="25" t="s">
        <v>135</v>
      </c>
    </row>
    <row r="5" spans="2:9" x14ac:dyDescent="0.25">
      <c r="B5" s="24" t="s">
        <v>136</v>
      </c>
      <c r="C5" s="24" t="s">
        <v>137</v>
      </c>
      <c r="D5" s="24">
        <v>143</v>
      </c>
      <c r="E5" s="26">
        <f>D5*D2</f>
        <v>1544.4</v>
      </c>
      <c r="F5" s="27">
        <f>E5/I5</f>
        <v>0.10332369942196531</v>
      </c>
      <c r="H5" s="28" t="s">
        <v>138</v>
      </c>
      <c r="I5" s="26">
        <f>SUM(E5:E19)</f>
        <v>14947.2</v>
      </c>
    </row>
    <row r="6" spans="2:9" x14ac:dyDescent="0.25">
      <c r="B6" s="24" t="s">
        <v>139</v>
      </c>
      <c r="C6" s="24" t="s">
        <v>3</v>
      </c>
      <c r="D6" s="24">
        <v>82</v>
      </c>
      <c r="E6" s="26">
        <f>D6*D2</f>
        <v>885.6</v>
      </c>
      <c r="F6" s="27">
        <f>E6/I5</f>
        <v>5.9248554913294796E-2</v>
      </c>
      <c r="H6" s="28" t="s">
        <v>140</v>
      </c>
      <c r="I6" s="26">
        <f>AVERAGE(E5:E19)</f>
        <v>996.48</v>
      </c>
    </row>
    <row r="7" spans="2:9" x14ac:dyDescent="0.25">
      <c r="B7" s="24" t="s">
        <v>141</v>
      </c>
      <c r="C7" s="24" t="s">
        <v>142</v>
      </c>
      <c r="D7" s="24">
        <v>136</v>
      </c>
      <c r="E7" s="26">
        <f>D7*D2</f>
        <v>1468.8000000000002</v>
      </c>
      <c r="F7" s="27">
        <f>E7/I5</f>
        <v>9.8265895953757232E-2</v>
      </c>
      <c r="H7" s="28" t="s">
        <v>143</v>
      </c>
      <c r="I7" s="29">
        <f>COUNT(E5:E19)</f>
        <v>15</v>
      </c>
    </row>
    <row r="8" spans="2:9" x14ac:dyDescent="0.25">
      <c r="B8" s="24" t="s">
        <v>144</v>
      </c>
      <c r="C8" s="24" t="s">
        <v>145</v>
      </c>
      <c r="D8" s="24">
        <v>103</v>
      </c>
      <c r="E8" s="26">
        <f>D8*D2</f>
        <v>1112.4000000000001</v>
      </c>
      <c r="F8" s="27">
        <f>E8/I5</f>
        <v>7.4421965317919073E-2</v>
      </c>
      <c r="H8" s="28" t="s">
        <v>146</v>
      </c>
      <c r="I8" s="26">
        <f>MAX(E5:E19)</f>
        <v>1641.6000000000001</v>
      </c>
    </row>
    <row r="9" spans="2:9" x14ac:dyDescent="0.25">
      <c r="B9" s="24" t="s">
        <v>147</v>
      </c>
      <c r="C9" s="24" t="s">
        <v>148</v>
      </c>
      <c r="D9" s="24">
        <v>25</v>
      </c>
      <c r="E9" s="26">
        <f>D9*D2</f>
        <v>270</v>
      </c>
      <c r="F9" s="27">
        <f>E9/I5</f>
        <v>1.80635838150289E-2</v>
      </c>
      <c r="H9" s="28" t="s">
        <v>149</v>
      </c>
      <c r="I9" s="26">
        <f>MIN(E5:E19)</f>
        <v>54</v>
      </c>
    </row>
    <row r="10" spans="2:9" x14ac:dyDescent="0.25">
      <c r="B10" s="24" t="s">
        <v>150</v>
      </c>
      <c r="C10" s="24" t="s">
        <v>151</v>
      </c>
      <c r="D10" s="24">
        <v>142</v>
      </c>
      <c r="E10" s="26">
        <f>D10*D2</f>
        <v>1533.6000000000001</v>
      </c>
      <c r="F10" s="27">
        <f>E10/I5</f>
        <v>0.10260115606936417</v>
      </c>
    </row>
    <row r="11" spans="2:9" x14ac:dyDescent="0.25">
      <c r="B11" s="24" t="s">
        <v>152</v>
      </c>
      <c r="C11" s="24" t="s">
        <v>153</v>
      </c>
      <c r="D11" s="24">
        <v>120</v>
      </c>
      <c r="E11" s="26">
        <f>D11*D2</f>
        <v>1296</v>
      </c>
      <c r="F11" s="27">
        <f>E11/I5</f>
        <v>8.6705202312138727E-2</v>
      </c>
    </row>
    <row r="12" spans="2:9" x14ac:dyDescent="0.25">
      <c r="B12" s="24" t="s">
        <v>154</v>
      </c>
      <c r="C12" s="24" t="s">
        <v>155</v>
      </c>
      <c r="D12" s="24">
        <v>102</v>
      </c>
      <c r="E12" s="26">
        <f>D12*D2</f>
        <v>1101.6000000000001</v>
      </c>
      <c r="F12" s="27">
        <f>E12/I5</f>
        <v>7.3699421965317924E-2</v>
      </c>
    </row>
    <row r="13" spans="2:9" x14ac:dyDescent="0.25">
      <c r="B13" s="24" t="s">
        <v>156</v>
      </c>
      <c r="C13" s="24" t="s">
        <v>157</v>
      </c>
      <c r="D13" s="24">
        <v>152</v>
      </c>
      <c r="E13" s="26">
        <f>D13*D2</f>
        <v>1641.6000000000001</v>
      </c>
      <c r="F13" s="27">
        <f>E13/I5</f>
        <v>0.10982658959537572</v>
      </c>
    </row>
    <row r="14" spans="2:9" x14ac:dyDescent="0.25">
      <c r="B14" s="24" t="s">
        <v>158</v>
      </c>
      <c r="C14" s="24" t="s">
        <v>159</v>
      </c>
      <c r="D14" s="24">
        <v>5</v>
      </c>
      <c r="E14" s="26">
        <f>D14*D2</f>
        <v>54</v>
      </c>
      <c r="F14" s="27">
        <f>E14/I5</f>
        <v>3.6127167630057803E-3</v>
      </c>
    </row>
    <row r="15" spans="2:9" x14ac:dyDescent="0.25">
      <c r="B15" s="24" t="s">
        <v>160</v>
      </c>
      <c r="C15" s="24" t="s">
        <v>161</v>
      </c>
      <c r="D15" s="24">
        <v>46</v>
      </c>
      <c r="E15" s="26">
        <f>D15*D2</f>
        <v>496.8</v>
      </c>
      <c r="F15" s="27">
        <f>E15/I5</f>
        <v>3.3236994219653176E-2</v>
      </c>
    </row>
    <row r="16" spans="2:9" x14ac:dyDescent="0.25">
      <c r="B16" s="24" t="s">
        <v>162</v>
      </c>
      <c r="C16" s="24" t="s">
        <v>163</v>
      </c>
      <c r="D16" s="24">
        <v>80</v>
      </c>
      <c r="E16" s="26">
        <f>D16*D2</f>
        <v>864</v>
      </c>
      <c r="F16" s="27">
        <f>E16/I5</f>
        <v>5.7803468208092484E-2</v>
      </c>
    </row>
    <row r="17" spans="2:6" x14ac:dyDescent="0.25">
      <c r="B17" s="24" t="s">
        <v>164</v>
      </c>
      <c r="C17" s="24" t="s">
        <v>165</v>
      </c>
      <c r="D17" s="24">
        <v>85</v>
      </c>
      <c r="E17" s="26">
        <f>D17*D2</f>
        <v>918.00000000000011</v>
      </c>
      <c r="F17" s="27">
        <f>E17/I5</f>
        <v>6.141618497109827E-2</v>
      </c>
    </row>
    <row r="18" spans="2:6" x14ac:dyDescent="0.25">
      <c r="B18" s="24" t="s">
        <v>166</v>
      </c>
      <c r="C18" s="24" t="s">
        <v>167</v>
      </c>
      <c r="D18" s="24">
        <v>66</v>
      </c>
      <c r="E18" s="26">
        <f>D18*D2</f>
        <v>712.80000000000007</v>
      </c>
      <c r="F18" s="27">
        <f>E18/I5</f>
        <v>4.7687861271676305E-2</v>
      </c>
    </row>
    <row r="19" spans="2:6" x14ac:dyDescent="0.25">
      <c r="B19" s="24" t="s">
        <v>168</v>
      </c>
      <c r="C19" s="24" t="s">
        <v>169</v>
      </c>
      <c r="D19" s="24">
        <v>97</v>
      </c>
      <c r="E19" s="26">
        <f>D19*D2</f>
        <v>1047.6000000000001</v>
      </c>
      <c r="F19" s="27">
        <f>E19/I5</f>
        <v>7.0086705202312138E-2</v>
      </c>
    </row>
  </sheetData>
  <mergeCells count="1">
    <mergeCell ref="B2:C2"/>
  </mergeCells>
  <conditionalFormatting sqref="E5:E19">
    <cfRule type="cellIs" dxfId="7" priority="1" stopIfTrue="1" operator="equal">
      <formula>D5*$D$2</formula>
    </cfRule>
  </conditionalFormatting>
  <conditionalFormatting sqref="F5:F19">
    <cfRule type="cellIs" dxfId="6" priority="2" stopIfTrue="1" operator="equal">
      <formula>E5/$I$5</formula>
    </cfRule>
  </conditionalFormatting>
  <conditionalFormatting sqref="I5">
    <cfRule type="cellIs" dxfId="5" priority="3" stopIfTrue="1" operator="equal">
      <formula>SUM(D5:D19)*$D$2</formula>
    </cfRule>
  </conditionalFormatting>
  <conditionalFormatting sqref="I6">
    <cfRule type="cellIs" dxfId="4" priority="4" stopIfTrue="1" operator="equal">
      <formula>SUM(D5:D19)*$D$2/COUNT($D$5:$D$19)</formula>
    </cfRule>
  </conditionalFormatting>
  <conditionalFormatting sqref="I7">
    <cfRule type="cellIs" dxfId="3" priority="5" stopIfTrue="1" operator="equal">
      <formula>COUNT(D5:D19)</formula>
    </cfRule>
  </conditionalFormatting>
  <conditionalFormatting sqref="I8">
    <cfRule type="cellIs" dxfId="2" priority="6" stopIfTrue="1" operator="equal">
      <formula>MAX(D5:D19)*$D$2</formula>
    </cfRule>
  </conditionalFormatting>
  <conditionalFormatting sqref="I9">
    <cfRule type="cellIs" dxfId="1" priority="7" stopIfTrue="1" operator="equal">
      <formula>MIN(D5:D19)*$D$2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1"/>
  <sheetViews>
    <sheetView tabSelected="1" workbookViewId="0">
      <selection activeCell="D14" sqref="D14"/>
    </sheetView>
  </sheetViews>
  <sheetFormatPr baseColWidth="10" defaultColWidth="10.85546875" defaultRowHeight="15.75" x14ac:dyDescent="0.25"/>
  <cols>
    <col min="1" max="1" width="4.85546875" style="2" customWidth="1"/>
    <col min="2" max="2" width="50.42578125" style="2" customWidth="1"/>
    <col min="3" max="3" width="14.7109375" style="2" bestFit="1" customWidth="1"/>
    <col min="4" max="4" width="18" style="2" customWidth="1"/>
    <col min="5" max="5" width="13.140625" style="2" customWidth="1"/>
    <col min="6" max="16384" width="10.85546875" style="2"/>
  </cols>
  <sheetData>
    <row r="2" spans="2:4" ht="31.5" x14ac:dyDescent="0.25">
      <c r="B2" s="37" t="s">
        <v>170</v>
      </c>
      <c r="C2" s="38" t="s">
        <v>171</v>
      </c>
      <c r="D2" s="30">
        <v>2005</v>
      </c>
    </row>
    <row r="3" spans="2:4" x14ac:dyDescent="0.25">
      <c r="B3" s="39"/>
      <c r="C3" s="40" t="s">
        <v>172</v>
      </c>
      <c r="D3" s="31">
        <v>1</v>
      </c>
    </row>
    <row r="4" spans="2:4" x14ac:dyDescent="0.25">
      <c r="B4" s="41"/>
      <c r="C4" s="42" t="s">
        <v>173</v>
      </c>
      <c r="D4" s="32">
        <v>28</v>
      </c>
    </row>
    <row r="5" spans="2:4" x14ac:dyDescent="0.25">
      <c r="B5" s="43"/>
      <c r="C5" s="44"/>
      <c r="D5" s="8"/>
    </row>
    <row r="6" spans="2:4" ht="30.6" customHeight="1" x14ac:dyDescent="0.25">
      <c r="B6" s="45" t="s">
        <v>179</v>
      </c>
      <c r="C6" s="46" t="s">
        <v>174</v>
      </c>
      <c r="D6" s="33">
        <f>DATE(D2,D3,D4)</f>
        <v>38380</v>
      </c>
    </row>
    <row r="7" spans="2:4" x14ac:dyDescent="0.25">
      <c r="B7" s="43"/>
      <c r="C7" s="44"/>
      <c r="D7" s="8"/>
    </row>
    <row r="8" spans="2:4" x14ac:dyDescent="0.25">
      <c r="B8" s="47" t="s">
        <v>175</v>
      </c>
      <c r="C8" s="46" t="s">
        <v>176</v>
      </c>
      <c r="D8" s="34">
        <f ca="1">TODAY()</f>
        <v>43740</v>
      </c>
    </row>
    <row r="9" spans="2:4" x14ac:dyDescent="0.25">
      <c r="B9" s="43"/>
      <c r="C9" s="44"/>
      <c r="D9" s="8"/>
    </row>
    <row r="10" spans="2:4" ht="31.5" x14ac:dyDescent="0.25">
      <c r="B10" s="45" t="s">
        <v>177</v>
      </c>
      <c r="C10" s="48" t="s">
        <v>178</v>
      </c>
      <c r="D10" s="35">
        <f ca="1">D8-D6</f>
        <v>5360</v>
      </c>
    </row>
    <row r="11" spans="2:4" x14ac:dyDescent="0.25">
      <c r="C11" s="36"/>
      <c r="D11" s="8"/>
    </row>
  </sheetData>
  <conditionalFormatting sqref="D6">
    <cfRule type="cellIs" dxfId="0" priority="1" stopIfTrue="1" operator="equal">
      <formula>DATE(D2,D3,D4)</formula>
    </cfRule>
  </conditionalFormatting>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workbookViewId="0"/>
  </sheetViews>
  <sheetFormatPr baseColWidth="10" defaultColWidth="10.85546875" defaultRowHeight="15.75" x14ac:dyDescent="0.25"/>
  <cols>
    <col min="1" max="1" width="4.85546875" style="2" customWidth="1"/>
    <col min="2" max="16384" width="10.85546875" style="2"/>
  </cols>
  <sheetData>
    <row r="2" spans="2:7" ht="15.6" customHeight="1" x14ac:dyDescent="0.25">
      <c r="B2" s="80" t="s">
        <v>180</v>
      </c>
      <c r="C2" s="80"/>
      <c r="D2" s="80"/>
      <c r="E2" s="80"/>
      <c r="F2" s="80"/>
      <c r="G2" s="80"/>
    </row>
    <row r="3" spans="2:7" x14ac:dyDescent="0.25">
      <c r="B3" s="80"/>
      <c r="C3" s="80"/>
      <c r="D3" s="80"/>
      <c r="E3" s="80"/>
      <c r="F3" s="80"/>
      <c r="G3" s="80"/>
    </row>
    <row r="4" spans="2:7" x14ac:dyDescent="0.25">
      <c r="B4" s="80"/>
      <c r="C4" s="80"/>
      <c r="D4" s="80"/>
      <c r="E4" s="80"/>
      <c r="F4" s="80"/>
      <c r="G4" s="80"/>
    </row>
    <row r="5" spans="2:7" x14ac:dyDescent="0.25">
      <c r="B5" s="80"/>
      <c r="C5" s="80"/>
      <c r="D5" s="80"/>
      <c r="E5" s="80"/>
      <c r="F5" s="80"/>
      <c r="G5" s="80"/>
    </row>
    <row r="6" spans="2:7" x14ac:dyDescent="0.25">
      <c r="B6" s="80"/>
      <c r="C6" s="80"/>
      <c r="D6" s="80"/>
      <c r="E6" s="80"/>
      <c r="F6" s="80"/>
      <c r="G6" s="80"/>
    </row>
    <row r="7" spans="2:7" x14ac:dyDescent="0.25">
      <c r="B7" s="49"/>
      <c r="C7" s="49"/>
      <c r="D7" s="49"/>
      <c r="E7" s="49"/>
      <c r="F7" s="49"/>
      <c r="G7" s="49"/>
    </row>
    <row r="8" spans="2:7" x14ac:dyDescent="0.25">
      <c r="B8" s="80" t="s">
        <v>181</v>
      </c>
      <c r="C8" s="80"/>
      <c r="D8" s="80"/>
      <c r="E8" s="80"/>
      <c r="F8" s="80"/>
      <c r="G8" s="80"/>
    </row>
    <row r="9" spans="2:7" x14ac:dyDescent="0.25">
      <c r="B9" s="80"/>
      <c r="C9" s="80"/>
      <c r="D9" s="80"/>
      <c r="E9" s="80"/>
      <c r="F9" s="80"/>
      <c r="G9" s="80"/>
    </row>
    <row r="11" spans="2:7" x14ac:dyDescent="0.25">
      <c r="B11" s="80" t="s">
        <v>182</v>
      </c>
      <c r="C11" s="80"/>
      <c r="D11" s="80"/>
      <c r="E11" s="80"/>
      <c r="F11" s="80"/>
      <c r="G11" s="80"/>
    </row>
    <row r="12" spans="2:7" x14ac:dyDescent="0.25">
      <c r="B12" s="80"/>
      <c r="C12" s="80"/>
      <c r="D12" s="80"/>
      <c r="E12" s="80"/>
      <c r="F12" s="80"/>
      <c r="G12" s="80"/>
    </row>
    <row r="14" spans="2:7" x14ac:dyDescent="0.25">
      <c r="B14" s="80" t="s">
        <v>183</v>
      </c>
      <c r="C14" s="80"/>
      <c r="D14" s="80"/>
      <c r="E14" s="80"/>
      <c r="F14" s="80"/>
      <c r="G14" s="80"/>
    </row>
    <row r="15" spans="2:7" x14ac:dyDescent="0.25">
      <c r="B15" s="80"/>
      <c r="C15" s="80"/>
      <c r="D15" s="80"/>
      <c r="E15" s="80"/>
      <c r="F15" s="80"/>
      <c r="G15" s="80"/>
    </row>
    <row r="17" spans="2:7" x14ac:dyDescent="0.25">
      <c r="B17" s="80" t="s">
        <v>184</v>
      </c>
      <c r="C17" s="80"/>
      <c r="D17" s="80"/>
      <c r="E17" s="80"/>
      <c r="F17" s="80"/>
      <c r="G17" s="80"/>
    </row>
    <row r="18" spans="2:7" x14ac:dyDescent="0.25">
      <c r="B18" s="80"/>
      <c r="C18" s="80"/>
      <c r="D18" s="80"/>
      <c r="E18" s="80"/>
      <c r="F18" s="80"/>
      <c r="G18" s="80"/>
    </row>
    <row r="19" spans="2:7" ht="16.5" thickBot="1" x14ac:dyDescent="0.3"/>
    <row r="20" spans="2:7" ht="16.5" thickBot="1" x14ac:dyDescent="0.3">
      <c r="B20" s="77" t="s">
        <v>185</v>
      </c>
      <c r="C20" s="78"/>
      <c r="D20" s="78"/>
      <c r="E20" s="78"/>
      <c r="F20" s="78"/>
      <c r="G20" s="79"/>
    </row>
  </sheetData>
  <mergeCells count="6">
    <mergeCell ref="B20:G20"/>
    <mergeCell ref="B2:G6"/>
    <mergeCell ref="B8:G9"/>
    <mergeCell ref="B11:G12"/>
    <mergeCell ref="B14:G15"/>
    <mergeCell ref="B17:G18"/>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
  <sheetViews>
    <sheetView workbookViewId="0">
      <selection activeCell="G7" sqref="G7"/>
    </sheetView>
  </sheetViews>
  <sheetFormatPr baseColWidth="10" defaultColWidth="10.85546875" defaultRowHeight="15.75" x14ac:dyDescent="0.25"/>
  <cols>
    <col min="1" max="1" width="4.85546875" style="2" customWidth="1"/>
    <col min="2" max="16384" width="10.85546875" style="2"/>
  </cols>
  <sheetData>
    <row r="2" spans="2:7" x14ac:dyDescent="0.25">
      <c r="B2" s="80" t="s">
        <v>186</v>
      </c>
      <c r="C2" s="80"/>
      <c r="D2" s="80"/>
      <c r="E2" s="80"/>
      <c r="F2" s="80"/>
      <c r="G2" s="80"/>
    </row>
    <row r="3" spans="2:7" x14ac:dyDescent="0.25">
      <c r="B3" s="80"/>
      <c r="C3" s="80"/>
      <c r="D3" s="80"/>
      <c r="E3" s="80"/>
      <c r="F3" s="80"/>
      <c r="G3" s="80"/>
    </row>
    <row r="4" spans="2:7" x14ac:dyDescent="0.25">
      <c r="B4" s="1" t="s">
        <v>187</v>
      </c>
      <c r="C4" s="1"/>
      <c r="D4" s="1"/>
      <c r="E4" s="1"/>
      <c r="F4" s="1"/>
      <c r="G4" s="1"/>
    </row>
  </sheetData>
  <mergeCells count="1">
    <mergeCell ref="B2:G3"/>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orkbookViewId="0">
      <selection activeCell="K36" sqref="K36"/>
    </sheetView>
  </sheetViews>
  <sheetFormatPr baseColWidth="10" defaultRowHeight="15" x14ac:dyDescent="0.25"/>
  <cols>
    <col min="1" max="1" width="4.85546875" customWidth="1"/>
    <col min="2" max="2" width="16.140625" bestFit="1" customWidth="1"/>
    <col min="3" max="3" width="18.140625" bestFit="1" customWidth="1"/>
    <col min="4" max="4" width="25" bestFit="1" customWidth="1"/>
    <col min="5" max="5" width="5.28515625" bestFit="1" customWidth="1"/>
  </cols>
  <sheetData>
    <row r="2" spans="2:5" ht="15.75" x14ac:dyDescent="0.25">
      <c r="B2" s="81" t="s">
        <v>188</v>
      </c>
      <c r="C2" s="81"/>
      <c r="D2" s="81"/>
      <c r="E2" s="81"/>
    </row>
    <row r="3" spans="2:5" ht="15.75" x14ac:dyDescent="0.25">
      <c r="B3" s="59"/>
      <c r="C3" s="60"/>
      <c r="D3" s="60"/>
      <c r="E3" s="59"/>
    </row>
    <row r="4" spans="2:5" ht="15.75" x14ac:dyDescent="0.25">
      <c r="B4" s="52" t="s">
        <v>189</v>
      </c>
      <c r="C4" s="52" t="s">
        <v>28</v>
      </c>
      <c r="D4" s="52" t="s">
        <v>190</v>
      </c>
      <c r="E4" s="52" t="s">
        <v>191</v>
      </c>
    </row>
    <row r="5" spans="2:5" ht="15.75" x14ac:dyDescent="0.25">
      <c r="B5" s="53">
        <v>37174</v>
      </c>
      <c r="C5" s="54" t="s">
        <v>192</v>
      </c>
      <c r="D5" s="54" t="s">
        <v>193</v>
      </c>
      <c r="E5" s="55">
        <v>1</v>
      </c>
    </row>
    <row r="6" spans="2:5" ht="15.75" x14ac:dyDescent="0.25">
      <c r="B6" s="53">
        <v>37181</v>
      </c>
      <c r="C6" s="54" t="s">
        <v>194</v>
      </c>
      <c r="D6" s="54" t="s">
        <v>195</v>
      </c>
      <c r="E6" s="55">
        <v>2</v>
      </c>
    </row>
    <row r="7" spans="2:5" ht="15.75" x14ac:dyDescent="0.25">
      <c r="B7" s="53">
        <v>37188</v>
      </c>
      <c r="C7" s="54" t="s">
        <v>196</v>
      </c>
      <c r="D7" s="54" t="s">
        <v>197</v>
      </c>
      <c r="E7" s="55">
        <v>1</v>
      </c>
    </row>
    <row r="8" spans="2:5" ht="15.75" x14ac:dyDescent="0.25">
      <c r="B8" s="53">
        <v>37195</v>
      </c>
      <c r="C8" s="54" t="s">
        <v>198</v>
      </c>
      <c r="D8" s="54" t="s">
        <v>199</v>
      </c>
      <c r="E8" s="55">
        <v>1</v>
      </c>
    </row>
    <row r="9" spans="2:5" ht="15.75" x14ac:dyDescent="0.25">
      <c r="B9" s="53">
        <v>37202</v>
      </c>
      <c r="C9" s="54" t="s">
        <v>200</v>
      </c>
      <c r="D9" s="54" t="s">
        <v>201</v>
      </c>
      <c r="E9" s="55">
        <v>3</v>
      </c>
    </row>
    <row r="10" spans="2:5" ht="15.75" x14ac:dyDescent="0.25">
      <c r="B10" s="53">
        <v>37209</v>
      </c>
      <c r="C10" s="54" t="s">
        <v>202</v>
      </c>
      <c r="D10" s="54" t="s">
        <v>203</v>
      </c>
      <c r="E10" s="55">
        <v>2</v>
      </c>
    </row>
    <row r="11" spans="2:5" ht="15.75" x14ac:dyDescent="0.25">
      <c r="B11" s="53">
        <v>37216</v>
      </c>
      <c r="C11" s="54" t="s">
        <v>204</v>
      </c>
      <c r="D11" s="54" t="s">
        <v>205</v>
      </c>
      <c r="E11" s="55">
        <v>4</v>
      </c>
    </row>
    <row r="12" spans="2:5" ht="15.75" x14ac:dyDescent="0.25">
      <c r="B12" s="53">
        <v>37223</v>
      </c>
      <c r="C12" s="54" t="s">
        <v>206</v>
      </c>
      <c r="D12" s="54" t="s">
        <v>207</v>
      </c>
      <c r="E12" s="55">
        <v>2</v>
      </c>
    </row>
    <row r="13" spans="2:5" ht="15.75" x14ac:dyDescent="0.25">
      <c r="B13" s="53">
        <v>37230</v>
      </c>
      <c r="C13" s="54" t="s">
        <v>208</v>
      </c>
      <c r="D13" s="54" t="s">
        <v>209</v>
      </c>
      <c r="E13" s="55">
        <v>1</v>
      </c>
    </row>
    <row r="14" spans="2:5" ht="15.75" x14ac:dyDescent="0.25">
      <c r="B14" s="53">
        <v>37237</v>
      </c>
      <c r="C14" s="54" t="s">
        <v>210</v>
      </c>
      <c r="D14" s="54" t="s">
        <v>211</v>
      </c>
      <c r="E14" s="55">
        <v>4</v>
      </c>
    </row>
    <row r="15" spans="2:5" ht="15.75" x14ac:dyDescent="0.25">
      <c r="B15" s="53">
        <v>37244</v>
      </c>
      <c r="C15" s="54" t="s">
        <v>212</v>
      </c>
      <c r="D15" s="54" t="s">
        <v>213</v>
      </c>
      <c r="E15" s="55">
        <v>3</v>
      </c>
    </row>
    <row r="16" spans="2:5" ht="15.75" x14ac:dyDescent="0.25">
      <c r="B16" s="53">
        <v>37258</v>
      </c>
      <c r="C16" s="54" t="s">
        <v>214</v>
      </c>
      <c r="D16" s="54" t="s">
        <v>215</v>
      </c>
      <c r="E16" s="55">
        <v>1</v>
      </c>
    </row>
    <row r="17" spans="2:5" ht="15.75" x14ac:dyDescent="0.25">
      <c r="B17" s="53">
        <v>37265</v>
      </c>
      <c r="C17" s="54" t="s">
        <v>216</v>
      </c>
      <c r="D17" s="54" t="s">
        <v>217</v>
      </c>
      <c r="E17" s="55">
        <v>2</v>
      </c>
    </row>
    <row r="18" spans="2:5" ht="15.75" x14ac:dyDescent="0.25">
      <c r="B18" s="53">
        <v>37272</v>
      </c>
      <c r="C18" s="54" t="s">
        <v>218</v>
      </c>
      <c r="D18" s="54" t="s">
        <v>223</v>
      </c>
      <c r="E18" s="55">
        <v>4</v>
      </c>
    </row>
    <row r="19" spans="2:5" ht="15.75" x14ac:dyDescent="0.25">
      <c r="B19" s="53">
        <v>37279</v>
      </c>
      <c r="C19" s="54" t="s">
        <v>219</v>
      </c>
      <c r="D19" s="54" t="s">
        <v>224</v>
      </c>
      <c r="E19" s="55">
        <v>5</v>
      </c>
    </row>
    <row r="20" spans="2:5" ht="15.75" x14ac:dyDescent="0.25">
      <c r="B20" s="50"/>
      <c r="C20" s="51"/>
      <c r="D20" s="51"/>
      <c r="E20" s="50"/>
    </row>
    <row r="21" spans="2:5" ht="15.75" x14ac:dyDescent="0.25">
      <c r="B21" s="58" t="s">
        <v>220</v>
      </c>
      <c r="C21" s="56">
        <f>COUNT(E5:E19)</f>
        <v>15</v>
      </c>
      <c r="D21" s="58" t="s">
        <v>221</v>
      </c>
      <c r="E21" s="57">
        <f>AVERAGE(E5:E19)</f>
        <v>2.4</v>
      </c>
    </row>
    <row r="22" spans="2:5" ht="15.75" x14ac:dyDescent="0.25">
      <c r="B22" s="50"/>
      <c r="C22" s="51"/>
      <c r="D22" s="51"/>
      <c r="E22" s="50"/>
    </row>
    <row r="23" spans="2:5" ht="15.75" x14ac:dyDescent="0.25">
      <c r="B23" s="82" t="s">
        <v>222</v>
      </c>
      <c r="C23" s="82"/>
      <c r="D23" s="82"/>
      <c r="E23" s="82"/>
    </row>
  </sheetData>
  <mergeCells count="2">
    <mergeCell ref="B2:E2"/>
    <mergeCell ref="B23:E2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Start</vt:lpstr>
      <vt:lpstr>01_Haus</vt:lpstr>
      <vt:lpstr>02_Kunden</vt:lpstr>
      <vt:lpstr>03_Abrechnung</vt:lpstr>
      <vt:lpstr>04_Stundenlohn</vt:lpstr>
      <vt:lpstr>05_Datum</vt:lpstr>
      <vt:lpstr>06_Cäsar-Chiffre</vt:lpstr>
      <vt:lpstr>07_Potenzen</vt:lpstr>
      <vt:lpstr>08_Referate</vt:lpstr>
      <vt:lpstr>09_Namen</vt:lpstr>
      <vt:lpstr>10_Zufall</vt:lpstr>
      <vt:lpstr>11_Schaltjahr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 Ufert</dc:creator>
  <cp:lastModifiedBy>Windows-Benutzer</cp:lastModifiedBy>
  <dcterms:created xsi:type="dcterms:W3CDTF">2015-10-28T16:12:52Z</dcterms:created>
  <dcterms:modified xsi:type="dcterms:W3CDTF">2019-10-02T10:20:03Z</dcterms:modified>
</cp:coreProperties>
</file>