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ker Arce\Documents\Business\Research\UNL\StevensJeffrey\canine-dispenser\canine_dispenser\canine_dispenser\hardware\BOM\"/>
    </mc:Choice>
  </mc:AlternateContent>
  <xr:revisionPtr revIDLastSave="0" documentId="13_ncr:1_{C47FE048-4C25-474A-934B-EFE4B290F223}" xr6:coauthVersionLast="45" xr6:coauthVersionMax="45" xr10:uidLastSave="{00000000-0000-0000-0000-000000000000}"/>
  <bookViews>
    <workbookView xWindow="28680" yWindow="-120" windowWidth="20730" windowHeight="11160" xr2:uid="{848C24C6-6C92-4413-9B7A-7561899204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T12" i="1" l="1"/>
  <c r="T11" i="1"/>
  <c r="T10" i="1"/>
  <c r="T9" i="1"/>
  <c r="T8" i="1"/>
  <c r="T7" i="1"/>
  <c r="T5" i="1"/>
  <c r="T6" i="1"/>
  <c r="T4" i="1"/>
  <c r="T3" i="1"/>
  <c r="L11" i="1" l="1"/>
  <c r="G8" i="1" l="1"/>
  <c r="G16" i="1"/>
  <c r="G4" i="1"/>
  <c r="G5" i="1"/>
  <c r="G6" i="1"/>
  <c r="G7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 l="1"/>
  <c r="G32" i="1" s="1"/>
</calcChain>
</file>

<file path=xl/sharedStrings.xml><?xml version="1.0" encoding="utf-8"?>
<sst xmlns="http://schemas.openxmlformats.org/spreadsheetml/2006/main" count="186" uniqueCount="128">
  <si>
    <t>Part</t>
  </si>
  <si>
    <t>Description</t>
  </si>
  <si>
    <t>Supplier</t>
  </si>
  <si>
    <t>Part Number</t>
  </si>
  <si>
    <t>Quantity</t>
  </si>
  <si>
    <t>DigiKey</t>
  </si>
  <si>
    <t>Digikey</t>
  </si>
  <si>
    <t>Price</t>
  </si>
  <si>
    <t>10k Res</t>
  </si>
  <si>
    <t>Pull Up Res</t>
  </si>
  <si>
    <t xml:space="preserve">311-10KGRCT-ND	</t>
  </si>
  <si>
    <t>BAS16J</t>
  </si>
  <si>
    <t>Weather Sensor Diodes</t>
  </si>
  <si>
    <t xml:space="preserve">1727-6169-1-ND	</t>
  </si>
  <si>
    <t>Debug Header</t>
  </si>
  <si>
    <t>Programming Header</t>
  </si>
  <si>
    <t xml:space="preserve">609-3712-ND	</t>
  </si>
  <si>
    <t>Microcontroller</t>
  </si>
  <si>
    <t>Ferrite Bead</t>
  </si>
  <si>
    <t>Analog Supply</t>
  </si>
  <si>
    <t xml:space="preserve">445-172886-1-ND	</t>
  </si>
  <si>
    <t>Final Price</t>
  </si>
  <si>
    <t>Stand Off</t>
  </si>
  <si>
    <t>Board Mounting</t>
  </si>
  <si>
    <t xml:space="preserve">36-24434-ND	</t>
  </si>
  <si>
    <t>Bypass Caps</t>
  </si>
  <si>
    <t>22 Res</t>
  </si>
  <si>
    <t>USB Resistors</t>
  </si>
  <si>
    <t xml:space="preserve">A129668CT-ND	</t>
  </si>
  <si>
    <t>0.1u Cap</t>
  </si>
  <si>
    <t>330 Res</t>
  </si>
  <si>
    <t>LED Resistor</t>
  </si>
  <si>
    <t xml:space="preserve">P330HCT-ND	</t>
  </si>
  <si>
    <t>Sensor Connectors</t>
  </si>
  <si>
    <t>SPST Switch</t>
  </si>
  <si>
    <t>Reset Button</t>
  </si>
  <si>
    <t xml:space="preserve">CKN12223-1-ND	</t>
  </si>
  <si>
    <t>ATSAMD21E</t>
  </si>
  <si>
    <t>SPDT Switch</t>
  </si>
  <si>
    <t>Power Switch</t>
  </si>
  <si>
    <t xml:space="preserve">401-2016-6-ND	</t>
  </si>
  <si>
    <t>MMBT2222AL</t>
  </si>
  <si>
    <t>Click NPN Trans</t>
  </si>
  <si>
    <t>MMBT2222ALT1GOSCT-ND</t>
  </si>
  <si>
    <t>MBR0520LT1</t>
  </si>
  <si>
    <t>12V Diode</t>
  </si>
  <si>
    <t>‎MBR0520LT1GOSCT-ND‎</t>
  </si>
  <si>
    <t>10u Ind</t>
  </si>
  <si>
    <t>12V Inductor</t>
  </si>
  <si>
    <t>‎490-10563-1-ND‎</t>
  </si>
  <si>
    <t>ATSAMD21E18A-MUTCT-ND‎</t>
  </si>
  <si>
    <t>TB6612FNG</t>
  </si>
  <si>
    <t>Motor Driver</t>
  </si>
  <si>
    <t>TB6612FNGC8ELCT-ND</t>
  </si>
  <si>
    <t>LMR6201</t>
  </si>
  <si>
    <t>12V Boost</t>
  </si>
  <si>
    <t>LMR62014XMFE/NOPBCT-ND</t>
  </si>
  <si>
    <t>Indicator LEDs</t>
  </si>
  <si>
    <t xml:space="preserve">511-1588-1-ND	</t>
  </si>
  <si>
    <t>Vertical USB</t>
  </si>
  <si>
    <t>USB Connector</t>
  </si>
  <si>
    <t>‎WM9734CT-ND‎</t>
  </si>
  <si>
    <t>220p 0603 Cap</t>
  </si>
  <si>
    <t>117k 0603 Res</t>
  </si>
  <si>
    <t>12V Stability Cap</t>
  </si>
  <si>
    <t>12V Bias Res</t>
  </si>
  <si>
    <t>51k 0603 Res</t>
  </si>
  <si>
    <t>12V SHDN Pullup</t>
  </si>
  <si>
    <t>13.3k 0603 Res</t>
  </si>
  <si>
    <t>10u Cap</t>
  </si>
  <si>
    <t>LF Filtering</t>
  </si>
  <si>
    <t xml:space="preserve">311-2007-1-ND	</t>
  </si>
  <si>
    <t>2.2u 0603 Cap</t>
  </si>
  <si>
    <t>4.7u 0603 Cap</t>
  </si>
  <si>
    <t>AP2112K</t>
  </si>
  <si>
    <t>3.3V LDO</t>
  </si>
  <si>
    <t xml:space="preserve">AP2112K-3.3TRG1DICT-ND	</t>
  </si>
  <si>
    <t>1k 0603 Res</t>
  </si>
  <si>
    <t>1M 0603 Res</t>
  </si>
  <si>
    <t>Click Current Res</t>
  </si>
  <si>
    <t>Sensor Divider Res</t>
  </si>
  <si>
    <t>LED 0603</t>
  </si>
  <si>
    <t>Screw Terminal</t>
  </si>
  <si>
    <t>311-4111-1-ND</t>
  </si>
  <si>
    <t>399-7886-1-ND</t>
  </si>
  <si>
    <t>399-3482-1-ND</t>
  </si>
  <si>
    <t>603-RT0603DRE07117KL</t>
  </si>
  <si>
    <t>Mouser</t>
  </si>
  <si>
    <t xml:space="preserve">749-1754-1-ND	</t>
  </si>
  <si>
    <t xml:space="preserve">RMCF0603FT13K3CT-ND	</t>
  </si>
  <si>
    <t xml:space="preserve">311-1.0KGRCT-ND	</t>
  </si>
  <si>
    <t xml:space="preserve">311-1.00MHRCT-ND	</t>
  </si>
  <si>
    <t xml:space="preserve">ED10562-ND	</t>
  </si>
  <si>
    <t>Bill of Materials - Treat&amp;Train Retrofit Board</t>
  </si>
  <si>
    <t>12V Filtering</t>
  </si>
  <si>
    <t>399-1100-1-ND</t>
  </si>
  <si>
    <t>Raspberry Pi 4</t>
  </si>
  <si>
    <t>16 GB SD Card</t>
  </si>
  <si>
    <t>Power Supply</t>
  </si>
  <si>
    <t>USB C Panel Mount Cord</t>
  </si>
  <si>
    <t>HDMI Panel Mount</t>
  </si>
  <si>
    <t>Micro HDMI to HDMI Cord</t>
  </si>
  <si>
    <t>Micro USB to USB A Cord</t>
  </si>
  <si>
    <t>Sparkfun</t>
  </si>
  <si>
    <t>Amazon</t>
  </si>
  <si>
    <t>Bill of Materials - Treat&amp;Train DIY Version</t>
  </si>
  <si>
    <t>1528-1374-ND</t>
  </si>
  <si>
    <t>Metro Mini 328</t>
  </si>
  <si>
    <t>1528-1212-ND</t>
  </si>
  <si>
    <t>TB6612 Breakout</t>
  </si>
  <si>
    <t>Pololu</t>
  </si>
  <si>
    <t>Step Up Module</t>
  </si>
  <si>
    <t>2N3904</t>
  </si>
  <si>
    <t>12V Boost Module</t>
  </si>
  <si>
    <t>Click Signal Transistor</t>
  </si>
  <si>
    <t>1M Res THT</t>
  </si>
  <si>
    <t>10k Res THT</t>
  </si>
  <si>
    <t>4.7k Res THT</t>
  </si>
  <si>
    <t>1k Res THT</t>
  </si>
  <si>
    <t xml:space="preserve">CF18JT1M00CT-ND </t>
  </si>
  <si>
    <t>Voltage Sense Resistors</t>
  </si>
  <si>
    <t>Pull up and current</t>
  </si>
  <si>
    <t>Transistor bias</t>
  </si>
  <si>
    <t>CF14JT4K70CT-ND</t>
  </si>
  <si>
    <t>Current setting</t>
  </si>
  <si>
    <t xml:space="preserve">2N3904FS-ND </t>
  </si>
  <si>
    <t xml:space="preserve">CF14JT10K0CT-ND </t>
  </si>
  <si>
    <t xml:space="preserve">CF14JT1K00CT-ND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</si>
</sst>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2" fillId="0" borderId="0" xfId="1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44" fontId="2" fillId="0" borderId="3" xfId="1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44" fontId="2" fillId="0" borderId="0" xfId="1" applyFont="1" applyBorder="1" applyAlignment="1">
      <alignment horizontal="center"/>
    </xf>
    <xf numFmtId="0" fontId="2" fillId="0" borderId="0" xfId="0" applyFont="1" applyBorder="1" applyAlignment="1"/>
    <xf numFmtId="44" fontId="2" fillId="0" borderId="4" xfId="1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0E4E-37F7-4819-A383-F6E78936B304}">
  <dimension ref="A1:T32"/>
  <sheetViews>
    <sheetView showGridLines="0" tabSelected="1" topLeftCell="D4" zoomScale="80" zoomScaleNormal="80" workbookViewId="0">
      <selection activeCell="I13" sqref="I13"/>
    </sheetView>
  </sheetViews>
  <sheetFormatPr defaultRowHeight="13.8" x14ac:dyDescent="0.25"/>
  <cols>
    <col min="1" max="1" width="15.21875" style="1" bestFit="1" customWidth="1"/>
    <col min="2" max="2" width="21" style="1" bestFit="1" customWidth="1"/>
    <col min="3" max="3" width="8.33203125" style="1" bestFit="1" customWidth="1"/>
    <col min="4" max="4" width="30.6640625" style="1" bestFit="1" customWidth="1"/>
    <col min="5" max="5" width="7.88671875" style="1" bestFit="1" customWidth="1"/>
    <col min="6" max="6" width="7.21875" style="1" bestFit="1" customWidth="1"/>
    <col min="7" max="7" width="11.33203125" style="1" bestFit="1" customWidth="1"/>
    <col min="8" max="8" width="8.88671875" style="1"/>
    <col min="9" max="9" width="26.88671875" style="1" customWidth="1"/>
    <col min="10" max="10" width="8.88671875" style="1" bestFit="1" customWidth="1"/>
    <col min="11" max="11" width="7.88671875" style="1" bestFit="1" customWidth="1"/>
    <col min="12" max="12" width="9.33203125" style="1" bestFit="1" customWidth="1"/>
    <col min="13" max="13" width="8.88671875" style="1"/>
    <col min="14" max="14" width="17.44140625" style="1" customWidth="1"/>
    <col min="15" max="15" width="21.33203125" style="1" customWidth="1"/>
    <col min="16" max="16" width="8.33203125" style="1" bestFit="1" customWidth="1"/>
    <col min="17" max="17" width="20.77734375" style="1" bestFit="1" customWidth="1"/>
    <col min="18" max="18" width="8.88671875" style="1"/>
    <col min="19" max="19" width="8.33203125" style="1" bestFit="1" customWidth="1"/>
    <col min="20" max="20" width="11.33203125" style="1" bestFit="1" customWidth="1"/>
    <col min="21" max="16384" width="8.88671875" style="1"/>
  </cols>
  <sheetData>
    <row r="1" spans="1:20" ht="14.4" thickBot="1" x14ac:dyDescent="0.3">
      <c r="A1" s="29" t="s">
        <v>93</v>
      </c>
      <c r="B1" s="29"/>
      <c r="C1" s="29"/>
      <c r="D1" s="29"/>
      <c r="E1" s="29"/>
      <c r="F1" s="29"/>
      <c r="G1" s="29"/>
      <c r="I1" s="29" t="s">
        <v>93</v>
      </c>
      <c r="J1" s="29"/>
      <c r="K1" s="29"/>
      <c r="L1" s="29"/>
      <c r="N1" s="29" t="s">
        <v>105</v>
      </c>
      <c r="O1" s="29"/>
      <c r="P1" s="29"/>
      <c r="Q1" s="29"/>
      <c r="R1" s="29"/>
      <c r="S1" s="29"/>
      <c r="T1" s="29"/>
    </row>
    <row r="2" spans="1:20" ht="14.4" thickTop="1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4" t="s">
        <v>7</v>
      </c>
      <c r="G2" s="15" t="s">
        <v>21</v>
      </c>
      <c r="I2" s="13" t="s">
        <v>0</v>
      </c>
      <c r="J2" s="13" t="s">
        <v>2</v>
      </c>
      <c r="K2" s="13" t="s">
        <v>4</v>
      </c>
      <c r="L2" s="14" t="s">
        <v>7</v>
      </c>
      <c r="N2" s="13" t="s">
        <v>0</v>
      </c>
      <c r="O2" s="13" t="s">
        <v>1</v>
      </c>
      <c r="P2" s="13" t="s">
        <v>2</v>
      </c>
      <c r="Q2" s="13" t="s">
        <v>3</v>
      </c>
      <c r="R2" s="13" t="s">
        <v>4</v>
      </c>
      <c r="S2" s="14" t="s">
        <v>7</v>
      </c>
      <c r="T2" s="15" t="s">
        <v>21</v>
      </c>
    </row>
    <row r="3" spans="1:20" x14ac:dyDescent="0.25">
      <c r="A3" s="4" t="s">
        <v>37</v>
      </c>
      <c r="B3" s="4" t="s">
        <v>17</v>
      </c>
      <c r="C3" s="4" t="s">
        <v>5</v>
      </c>
      <c r="D3" s="5" t="s">
        <v>50</v>
      </c>
      <c r="E3" s="6">
        <v>1</v>
      </c>
      <c r="F3" s="7">
        <v>2.92</v>
      </c>
      <c r="G3" s="7">
        <f>E3*F3</f>
        <v>2.92</v>
      </c>
      <c r="I3" s="19" t="s">
        <v>96</v>
      </c>
      <c r="J3" s="19" t="s">
        <v>103</v>
      </c>
      <c r="K3" s="20">
        <v>1</v>
      </c>
      <c r="L3" s="21">
        <v>59.95</v>
      </c>
      <c r="N3" s="19" t="s">
        <v>107</v>
      </c>
      <c r="O3" s="19" t="s">
        <v>17</v>
      </c>
      <c r="P3" s="19" t="s">
        <v>5</v>
      </c>
      <c r="Q3" s="27" t="s">
        <v>106</v>
      </c>
      <c r="R3" s="20">
        <v>1</v>
      </c>
      <c r="S3" s="24">
        <v>12.5</v>
      </c>
      <c r="T3" s="24">
        <f>R3*S3</f>
        <v>12.5</v>
      </c>
    </row>
    <row r="4" spans="1:20" x14ac:dyDescent="0.25">
      <c r="A4" s="8" t="s">
        <v>51</v>
      </c>
      <c r="B4" s="8" t="s">
        <v>52</v>
      </c>
      <c r="C4" s="8" t="s">
        <v>5</v>
      </c>
      <c r="D4" s="8" t="s">
        <v>53</v>
      </c>
      <c r="E4" s="3">
        <v>1</v>
      </c>
      <c r="F4" s="7">
        <v>1.95</v>
      </c>
      <c r="G4" s="7">
        <f t="shared" ref="G4:G8" si="0">E4*F4</f>
        <v>1.95</v>
      </c>
      <c r="I4" s="8" t="s">
        <v>97</v>
      </c>
      <c r="J4" s="8" t="s">
        <v>104</v>
      </c>
      <c r="K4" s="3">
        <v>1</v>
      </c>
      <c r="L4" s="7">
        <v>6.99</v>
      </c>
      <c r="N4" s="8" t="s">
        <v>109</v>
      </c>
      <c r="O4" s="8" t="s">
        <v>52</v>
      </c>
      <c r="P4" s="8" t="s">
        <v>5</v>
      </c>
      <c r="Q4" s="23" t="s">
        <v>108</v>
      </c>
      <c r="R4" s="3">
        <v>1</v>
      </c>
      <c r="S4" s="22">
        <v>4.95</v>
      </c>
      <c r="T4" s="22">
        <f>R4*S4</f>
        <v>4.95</v>
      </c>
    </row>
    <row r="5" spans="1:20" x14ac:dyDescent="0.25">
      <c r="A5" s="8" t="s">
        <v>54</v>
      </c>
      <c r="B5" s="8" t="s">
        <v>55</v>
      </c>
      <c r="C5" s="8" t="s">
        <v>5</v>
      </c>
      <c r="D5" s="8" t="s">
        <v>56</v>
      </c>
      <c r="E5" s="3">
        <v>1</v>
      </c>
      <c r="F5" s="7">
        <v>1.64</v>
      </c>
      <c r="G5" s="7">
        <f t="shared" si="0"/>
        <v>1.64</v>
      </c>
      <c r="I5" s="8" t="s">
        <v>98</v>
      </c>
      <c r="J5" s="8" t="s">
        <v>103</v>
      </c>
      <c r="K5" s="3">
        <v>1</v>
      </c>
      <c r="L5" s="7">
        <v>8</v>
      </c>
      <c r="N5" s="8" t="s">
        <v>113</v>
      </c>
      <c r="O5" s="8" t="s">
        <v>111</v>
      </c>
      <c r="P5" s="8" t="s">
        <v>110</v>
      </c>
      <c r="Q5" s="26">
        <v>2117</v>
      </c>
      <c r="R5" s="3">
        <v>1</v>
      </c>
      <c r="S5" s="22">
        <v>3.95</v>
      </c>
      <c r="T5" s="22">
        <f t="shared" ref="T5:T11" si="1">R5*S5</f>
        <v>3.95</v>
      </c>
    </row>
    <row r="6" spans="1:20" x14ac:dyDescent="0.25">
      <c r="A6" s="4" t="s">
        <v>74</v>
      </c>
      <c r="B6" s="4" t="s">
        <v>75</v>
      </c>
      <c r="C6" s="4" t="s">
        <v>5</v>
      </c>
      <c r="D6" s="5" t="s">
        <v>76</v>
      </c>
      <c r="E6" s="6">
        <v>1</v>
      </c>
      <c r="F6" s="7">
        <v>0.49</v>
      </c>
      <c r="G6" s="7">
        <f t="shared" si="0"/>
        <v>0.49</v>
      </c>
      <c r="I6" s="8" t="s">
        <v>99</v>
      </c>
      <c r="J6" s="8" t="s">
        <v>104</v>
      </c>
      <c r="K6" s="3">
        <v>1</v>
      </c>
      <c r="L6" s="7">
        <v>8.99</v>
      </c>
      <c r="N6" s="8" t="s">
        <v>82</v>
      </c>
      <c r="O6" s="8" t="s">
        <v>33</v>
      </c>
      <c r="P6" s="8" t="s">
        <v>5</v>
      </c>
      <c r="Q6" s="23" t="s">
        <v>92</v>
      </c>
      <c r="R6" s="3">
        <v>3</v>
      </c>
      <c r="S6" s="22">
        <v>1.03</v>
      </c>
      <c r="T6" s="22">
        <f t="shared" si="1"/>
        <v>3.09</v>
      </c>
    </row>
    <row r="7" spans="1:20" x14ac:dyDescent="0.25">
      <c r="A7" s="8" t="s">
        <v>59</v>
      </c>
      <c r="B7" s="8" t="s">
        <v>60</v>
      </c>
      <c r="C7" s="8" t="s">
        <v>5</v>
      </c>
      <c r="D7" s="8" t="s">
        <v>61</v>
      </c>
      <c r="E7" s="3">
        <v>1</v>
      </c>
      <c r="F7" s="7">
        <v>1.1100000000000001</v>
      </c>
      <c r="G7" s="7">
        <f t="shared" si="0"/>
        <v>1.1100000000000001</v>
      </c>
      <c r="I7" s="8" t="s">
        <v>100</v>
      </c>
      <c r="J7" s="8" t="s">
        <v>104</v>
      </c>
      <c r="K7" s="3">
        <v>1</v>
      </c>
      <c r="L7" s="7">
        <v>1.59</v>
      </c>
      <c r="N7" s="8" t="s">
        <v>112</v>
      </c>
      <c r="O7" s="8" t="s">
        <v>114</v>
      </c>
      <c r="P7" s="8" t="s">
        <v>5</v>
      </c>
      <c r="Q7" s="23" t="s">
        <v>125</v>
      </c>
      <c r="R7" s="3">
        <v>1</v>
      </c>
      <c r="S7" s="22">
        <v>0.2</v>
      </c>
      <c r="T7" s="22">
        <f t="shared" si="1"/>
        <v>0.2</v>
      </c>
    </row>
    <row r="8" spans="1:20" x14ac:dyDescent="0.25">
      <c r="A8" s="8" t="s">
        <v>82</v>
      </c>
      <c r="B8" s="8" t="s">
        <v>33</v>
      </c>
      <c r="C8" s="8" t="s">
        <v>5</v>
      </c>
      <c r="D8" s="8" t="s">
        <v>92</v>
      </c>
      <c r="E8" s="3">
        <v>3</v>
      </c>
      <c r="F8" s="7">
        <v>1.03</v>
      </c>
      <c r="G8" s="7">
        <f t="shared" si="0"/>
        <v>3.09</v>
      </c>
      <c r="I8" s="8" t="s">
        <v>101</v>
      </c>
      <c r="J8" s="8" t="s">
        <v>104</v>
      </c>
      <c r="K8" s="3">
        <v>1</v>
      </c>
      <c r="L8" s="7">
        <v>5.41</v>
      </c>
      <c r="N8" s="8" t="s">
        <v>115</v>
      </c>
      <c r="O8" s="8" t="s">
        <v>120</v>
      </c>
      <c r="P8" s="8" t="s">
        <v>5</v>
      </c>
      <c r="Q8" s="23" t="s">
        <v>119</v>
      </c>
      <c r="R8" s="3">
        <v>4</v>
      </c>
      <c r="S8" s="22">
        <v>0.1</v>
      </c>
      <c r="T8" s="22">
        <f t="shared" si="1"/>
        <v>0.4</v>
      </c>
    </row>
    <row r="9" spans="1:20" x14ac:dyDescent="0.25">
      <c r="A9" s="4" t="s">
        <v>14</v>
      </c>
      <c r="B9" s="4" t="s">
        <v>15</v>
      </c>
      <c r="C9" s="4" t="s">
        <v>5</v>
      </c>
      <c r="D9" s="5" t="s">
        <v>16</v>
      </c>
      <c r="E9" s="6">
        <v>1</v>
      </c>
      <c r="F9" s="7">
        <v>0.69</v>
      </c>
      <c r="G9" s="7">
        <f t="shared" ref="G9:G15" si="2">E9*F9</f>
        <v>0.69</v>
      </c>
      <c r="I9" s="16" t="s">
        <v>102</v>
      </c>
      <c r="J9" s="16" t="s">
        <v>103</v>
      </c>
      <c r="K9" s="17">
        <v>1</v>
      </c>
      <c r="L9" s="18">
        <v>1.95</v>
      </c>
      <c r="N9" s="8" t="s">
        <v>116</v>
      </c>
      <c r="O9" s="8" t="s">
        <v>121</v>
      </c>
      <c r="P9" s="8" t="s">
        <v>5</v>
      </c>
      <c r="Q9" s="23" t="s">
        <v>126</v>
      </c>
      <c r="R9" s="3">
        <v>2</v>
      </c>
      <c r="S9" s="22">
        <v>0.1</v>
      </c>
      <c r="T9" s="22">
        <f t="shared" si="1"/>
        <v>0.2</v>
      </c>
    </row>
    <row r="10" spans="1:20" x14ac:dyDescent="0.25">
      <c r="A10" s="4" t="s">
        <v>34</v>
      </c>
      <c r="B10" s="4" t="s">
        <v>35</v>
      </c>
      <c r="C10" s="4" t="s">
        <v>5</v>
      </c>
      <c r="D10" s="4" t="s">
        <v>36</v>
      </c>
      <c r="E10" s="6">
        <v>1</v>
      </c>
      <c r="F10" s="7">
        <v>0.1</v>
      </c>
      <c r="G10" s="7">
        <f t="shared" si="2"/>
        <v>0.1</v>
      </c>
      <c r="N10" s="8" t="s">
        <v>117</v>
      </c>
      <c r="O10" s="8" t="s">
        <v>122</v>
      </c>
      <c r="P10" s="8" t="s">
        <v>5</v>
      </c>
      <c r="Q10" s="23" t="s">
        <v>123</v>
      </c>
      <c r="R10" s="3">
        <v>2</v>
      </c>
      <c r="S10" s="22">
        <v>0.1</v>
      </c>
      <c r="T10" s="22">
        <f t="shared" si="1"/>
        <v>0.2</v>
      </c>
    </row>
    <row r="11" spans="1:20" x14ac:dyDescent="0.25">
      <c r="A11" s="4" t="s">
        <v>38</v>
      </c>
      <c r="B11" s="4" t="s">
        <v>39</v>
      </c>
      <c r="C11" s="4" t="s">
        <v>5</v>
      </c>
      <c r="D11" s="5" t="s">
        <v>40</v>
      </c>
      <c r="E11" s="6">
        <v>1</v>
      </c>
      <c r="F11" s="7">
        <v>0.91</v>
      </c>
      <c r="G11" s="7">
        <f t="shared" si="2"/>
        <v>0.91</v>
      </c>
      <c r="L11" s="2">
        <f>SUM(L3:L9)</f>
        <v>92.88</v>
      </c>
      <c r="N11" s="16" t="s">
        <v>118</v>
      </c>
      <c r="O11" s="16" t="s">
        <v>124</v>
      </c>
      <c r="P11" s="16" t="s">
        <v>5</v>
      </c>
      <c r="Q11" s="28" t="s">
        <v>127</v>
      </c>
      <c r="R11" s="17">
        <v>1</v>
      </c>
      <c r="S11" s="25">
        <v>0.1</v>
      </c>
      <c r="T11" s="25">
        <f t="shared" si="1"/>
        <v>0.1</v>
      </c>
    </row>
    <row r="12" spans="1:20" x14ac:dyDescent="0.25">
      <c r="A12" s="4" t="s">
        <v>22</v>
      </c>
      <c r="B12" s="4" t="s">
        <v>23</v>
      </c>
      <c r="C12" s="4" t="s">
        <v>5</v>
      </c>
      <c r="D12" s="5" t="s">
        <v>24</v>
      </c>
      <c r="E12" s="6">
        <v>4</v>
      </c>
      <c r="F12" s="7">
        <v>0.42</v>
      </c>
      <c r="G12" s="7">
        <f t="shared" si="2"/>
        <v>1.68</v>
      </c>
      <c r="L12" s="2">
        <f>L11+G32</f>
        <v>114.12</v>
      </c>
      <c r="T12" s="2">
        <f>SUM(T3:T11)</f>
        <v>25.589999999999996</v>
      </c>
    </row>
    <row r="13" spans="1:20" x14ac:dyDescent="0.25">
      <c r="A13" s="4" t="s">
        <v>18</v>
      </c>
      <c r="B13" s="4" t="s">
        <v>19</v>
      </c>
      <c r="C13" s="4" t="s">
        <v>5</v>
      </c>
      <c r="D13" s="5" t="s">
        <v>20</v>
      </c>
      <c r="E13" s="6">
        <v>1</v>
      </c>
      <c r="F13" s="7">
        <v>0.1</v>
      </c>
      <c r="G13" s="7">
        <f t="shared" si="2"/>
        <v>0.1</v>
      </c>
    </row>
    <row r="14" spans="1:20" x14ac:dyDescent="0.25">
      <c r="A14" s="8" t="s">
        <v>41</v>
      </c>
      <c r="B14" s="8" t="s">
        <v>42</v>
      </c>
      <c r="C14" s="8" t="s">
        <v>5</v>
      </c>
      <c r="D14" s="8" t="s">
        <v>43</v>
      </c>
      <c r="E14" s="3">
        <v>1</v>
      </c>
      <c r="F14" s="7">
        <v>0.13</v>
      </c>
      <c r="G14" s="7">
        <f t="shared" si="2"/>
        <v>0.13</v>
      </c>
    </row>
    <row r="15" spans="1:20" x14ac:dyDescent="0.25">
      <c r="A15" s="4" t="s">
        <v>11</v>
      </c>
      <c r="B15" s="4" t="s">
        <v>12</v>
      </c>
      <c r="C15" s="4" t="s">
        <v>5</v>
      </c>
      <c r="D15" s="5" t="s">
        <v>13</v>
      </c>
      <c r="E15" s="6">
        <v>1</v>
      </c>
      <c r="F15" s="7">
        <v>0.18</v>
      </c>
      <c r="G15" s="7">
        <f t="shared" si="2"/>
        <v>0.18</v>
      </c>
    </row>
    <row r="16" spans="1:20" x14ac:dyDescent="0.25">
      <c r="A16" s="4" t="s">
        <v>81</v>
      </c>
      <c r="B16" s="9" t="s">
        <v>57</v>
      </c>
      <c r="C16" s="4" t="s">
        <v>5</v>
      </c>
      <c r="D16" s="10" t="s">
        <v>58</v>
      </c>
      <c r="E16" s="6">
        <v>3</v>
      </c>
      <c r="F16" s="7">
        <v>0.44</v>
      </c>
      <c r="G16" s="7">
        <f t="shared" ref="G16" si="3">E16*F16</f>
        <v>1.32</v>
      </c>
    </row>
    <row r="17" spans="1:7" x14ac:dyDescent="0.25">
      <c r="A17" s="8" t="s">
        <v>44</v>
      </c>
      <c r="B17" s="8" t="s">
        <v>45</v>
      </c>
      <c r="C17" s="8" t="s">
        <v>5</v>
      </c>
      <c r="D17" s="8" t="s">
        <v>46</v>
      </c>
      <c r="E17" s="3">
        <v>1</v>
      </c>
      <c r="F17" s="7">
        <v>0.28999999999999998</v>
      </c>
      <c r="G17" s="7">
        <f t="shared" ref="G17:G31" si="4">E17*F17</f>
        <v>0.28999999999999998</v>
      </c>
    </row>
    <row r="18" spans="1:7" x14ac:dyDescent="0.25">
      <c r="A18" s="8" t="s">
        <v>47</v>
      </c>
      <c r="B18" s="8" t="s">
        <v>48</v>
      </c>
      <c r="C18" s="8" t="s">
        <v>5</v>
      </c>
      <c r="D18" s="8" t="s">
        <v>49</v>
      </c>
      <c r="E18" s="3">
        <v>1</v>
      </c>
      <c r="F18" s="7">
        <v>0.42</v>
      </c>
      <c r="G18" s="7">
        <f t="shared" si="4"/>
        <v>0.42</v>
      </c>
    </row>
    <row r="19" spans="1:7" x14ac:dyDescent="0.25">
      <c r="A19" s="8" t="s">
        <v>62</v>
      </c>
      <c r="B19" s="8" t="s">
        <v>64</v>
      </c>
      <c r="C19" s="8" t="s">
        <v>5</v>
      </c>
      <c r="D19" s="8" t="s">
        <v>83</v>
      </c>
      <c r="E19" s="3">
        <v>1</v>
      </c>
      <c r="F19" s="7">
        <v>0.1</v>
      </c>
      <c r="G19" s="7">
        <f t="shared" si="4"/>
        <v>0.1</v>
      </c>
    </row>
    <row r="20" spans="1:7" x14ac:dyDescent="0.25">
      <c r="A20" s="4" t="s">
        <v>29</v>
      </c>
      <c r="B20" s="4" t="s">
        <v>25</v>
      </c>
      <c r="C20" s="4" t="s">
        <v>5</v>
      </c>
      <c r="D20" s="5" t="s">
        <v>95</v>
      </c>
      <c r="E20" s="6">
        <v>9</v>
      </c>
      <c r="F20" s="7">
        <v>0.1</v>
      </c>
      <c r="G20" s="7">
        <f t="shared" si="4"/>
        <v>0.9</v>
      </c>
    </row>
    <row r="21" spans="1:7" x14ac:dyDescent="0.25">
      <c r="A21" s="4" t="s">
        <v>69</v>
      </c>
      <c r="B21" s="11" t="s">
        <v>70</v>
      </c>
      <c r="C21" s="4" t="s">
        <v>5</v>
      </c>
      <c r="D21" s="4" t="s">
        <v>71</v>
      </c>
      <c r="E21" s="6">
        <v>3</v>
      </c>
      <c r="F21" s="7">
        <v>0.23</v>
      </c>
      <c r="G21" s="7">
        <f t="shared" si="4"/>
        <v>0.69000000000000006</v>
      </c>
    </row>
    <row r="22" spans="1:7" x14ac:dyDescent="0.25">
      <c r="A22" s="8" t="s">
        <v>72</v>
      </c>
      <c r="B22" s="8" t="s">
        <v>94</v>
      </c>
      <c r="C22" s="8" t="s">
        <v>5</v>
      </c>
      <c r="D22" s="8" t="s">
        <v>84</v>
      </c>
      <c r="E22" s="3">
        <v>1</v>
      </c>
      <c r="F22" s="7">
        <v>0.14000000000000001</v>
      </c>
      <c r="G22" s="7">
        <f t="shared" si="4"/>
        <v>0.14000000000000001</v>
      </c>
    </row>
    <row r="23" spans="1:7" x14ac:dyDescent="0.25">
      <c r="A23" s="8" t="s">
        <v>73</v>
      </c>
      <c r="B23" s="8" t="s">
        <v>94</v>
      </c>
      <c r="C23" s="8" t="s">
        <v>5</v>
      </c>
      <c r="D23" s="8" t="s">
        <v>85</v>
      </c>
      <c r="E23" s="3">
        <v>1</v>
      </c>
      <c r="F23" s="7">
        <v>0.19</v>
      </c>
      <c r="G23" s="7">
        <f t="shared" si="4"/>
        <v>0.19</v>
      </c>
    </row>
    <row r="24" spans="1:7" x14ac:dyDescent="0.25">
      <c r="A24" s="8" t="s">
        <v>63</v>
      </c>
      <c r="B24" s="8" t="s">
        <v>65</v>
      </c>
      <c r="C24" s="8" t="s">
        <v>87</v>
      </c>
      <c r="D24" s="8" t="s">
        <v>86</v>
      </c>
      <c r="E24" s="3">
        <v>1</v>
      </c>
      <c r="F24" s="7">
        <v>0.13</v>
      </c>
      <c r="G24" s="7">
        <f t="shared" si="4"/>
        <v>0.13</v>
      </c>
    </row>
    <row r="25" spans="1:7" x14ac:dyDescent="0.25">
      <c r="A25" s="8" t="s">
        <v>66</v>
      </c>
      <c r="B25" s="8" t="s">
        <v>67</v>
      </c>
      <c r="C25" s="8" t="s">
        <v>5</v>
      </c>
      <c r="D25" s="8" t="s">
        <v>88</v>
      </c>
      <c r="E25" s="3">
        <v>1</v>
      </c>
      <c r="F25" s="7">
        <v>0.17</v>
      </c>
      <c r="G25" s="7">
        <f t="shared" si="4"/>
        <v>0.17</v>
      </c>
    </row>
    <row r="26" spans="1:7" x14ac:dyDescent="0.25">
      <c r="A26" s="8" t="s">
        <v>68</v>
      </c>
      <c r="B26" s="8" t="s">
        <v>65</v>
      </c>
      <c r="C26" s="8" t="s">
        <v>5</v>
      </c>
      <c r="D26" s="8" t="s">
        <v>89</v>
      </c>
      <c r="E26" s="3">
        <v>1</v>
      </c>
      <c r="F26" s="7">
        <v>0.1</v>
      </c>
      <c r="G26" s="7">
        <f t="shared" si="4"/>
        <v>0.1</v>
      </c>
    </row>
    <row r="27" spans="1:7" x14ac:dyDescent="0.25">
      <c r="A27" s="4" t="s">
        <v>26</v>
      </c>
      <c r="B27" s="4" t="s">
        <v>27</v>
      </c>
      <c r="C27" s="4" t="s">
        <v>6</v>
      </c>
      <c r="D27" s="12" t="s">
        <v>28</v>
      </c>
      <c r="E27" s="6">
        <v>2</v>
      </c>
      <c r="F27" s="7">
        <v>0.1</v>
      </c>
      <c r="G27" s="7">
        <f t="shared" si="4"/>
        <v>0.2</v>
      </c>
    </row>
    <row r="28" spans="1:7" x14ac:dyDescent="0.25">
      <c r="A28" s="4" t="s">
        <v>30</v>
      </c>
      <c r="B28" s="4" t="s">
        <v>31</v>
      </c>
      <c r="C28" s="4" t="s">
        <v>5</v>
      </c>
      <c r="D28" s="5" t="s">
        <v>32</v>
      </c>
      <c r="E28" s="6">
        <v>7</v>
      </c>
      <c r="F28" s="7">
        <v>0.1</v>
      </c>
      <c r="G28" s="7">
        <f t="shared" si="4"/>
        <v>0.70000000000000007</v>
      </c>
    </row>
    <row r="29" spans="1:7" x14ac:dyDescent="0.25">
      <c r="A29" s="4" t="s">
        <v>8</v>
      </c>
      <c r="B29" s="4" t="s">
        <v>9</v>
      </c>
      <c r="C29" s="4" t="s">
        <v>5</v>
      </c>
      <c r="D29" s="5" t="s">
        <v>10</v>
      </c>
      <c r="E29" s="6">
        <v>4</v>
      </c>
      <c r="F29" s="7">
        <v>0.1</v>
      </c>
      <c r="G29" s="7">
        <f t="shared" si="4"/>
        <v>0.4</v>
      </c>
    </row>
    <row r="30" spans="1:7" x14ac:dyDescent="0.25">
      <c r="A30" s="8" t="s">
        <v>77</v>
      </c>
      <c r="B30" s="8" t="s">
        <v>79</v>
      </c>
      <c r="C30" s="8" t="s">
        <v>5</v>
      </c>
      <c r="D30" s="8" t="s">
        <v>90</v>
      </c>
      <c r="E30" s="3">
        <v>1</v>
      </c>
      <c r="F30" s="7">
        <v>0.1</v>
      </c>
      <c r="G30" s="7">
        <f t="shared" si="4"/>
        <v>0.1</v>
      </c>
    </row>
    <row r="31" spans="1:7" x14ac:dyDescent="0.25">
      <c r="A31" s="16" t="s">
        <v>78</v>
      </c>
      <c r="B31" s="16" t="s">
        <v>80</v>
      </c>
      <c r="C31" s="16" t="s">
        <v>5</v>
      </c>
      <c r="D31" s="16" t="s">
        <v>91</v>
      </c>
      <c r="E31" s="17">
        <v>4</v>
      </c>
      <c r="F31" s="18">
        <v>0.1</v>
      </c>
      <c r="G31" s="18">
        <f t="shared" si="4"/>
        <v>0.4</v>
      </c>
    </row>
    <row r="32" spans="1:7" x14ac:dyDescent="0.25">
      <c r="G32" s="2">
        <f>SUM(G3:G31)</f>
        <v>21.240000000000002</v>
      </c>
    </row>
  </sheetData>
  <mergeCells count="3">
    <mergeCell ref="A1:G1"/>
    <mergeCell ref="I1:L1"/>
    <mergeCell ref="N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2020-01-19T18:48:44Z</dcterms:created>
  <dcterms:modified xsi:type="dcterms:W3CDTF">2020-07-19T20:41:25Z</dcterms:modified>
</cp:coreProperties>
</file>