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4to Semestre\4to-Semestre-Ciencia-de-Datos\Computo de alto Desempeño\"/>
    </mc:Choice>
  </mc:AlternateContent>
  <xr:revisionPtr revIDLastSave="0" documentId="13_ncr:1_{7CD82908-ACDE-45BF-9C0A-3DB4FD1C42E1}" xr6:coauthVersionLast="47" xr6:coauthVersionMax="47" xr10:uidLastSave="{00000000-0000-0000-0000-000000000000}"/>
  <bookViews>
    <workbookView xWindow="-108" yWindow="-108" windowWidth="23256" windowHeight="12456" xr2:uid="{2DA9C103-0524-45A8-A61B-22B6B29EE15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M31" i="2"/>
  <c r="M30" i="2"/>
  <c r="O28" i="2"/>
  <c r="O29" i="2" s="1"/>
  <c r="N28" i="2"/>
  <c r="N29" i="2" s="1"/>
  <c r="M28" i="2"/>
  <c r="M29" i="2" s="1"/>
  <c r="E11" i="2"/>
  <c r="I24" i="2"/>
  <c r="C21" i="2"/>
  <c r="E19" i="2" s="1"/>
  <c r="E4" i="2"/>
  <c r="B5" i="2"/>
  <c r="B6" i="2" s="1"/>
  <c r="J5" i="2" l="1"/>
  <c r="J6" i="2" s="1"/>
  <c r="J7" i="2" s="1"/>
  <c r="I13" i="2"/>
  <c r="I14" i="2" s="1"/>
  <c r="I15" i="2" s="1"/>
  <c r="J13" i="2"/>
  <c r="J14" i="2" s="1"/>
  <c r="J15" i="2" s="1"/>
  <c r="K13" i="2"/>
  <c r="K14" i="2" s="1"/>
  <c r="K15" i="2" s="1"/>
  <c r="M13" i="2"/>
  <c r="M14" i="2" s="1"/>
  <c r="M15" i="2" s="1"/>
  <c r="N13" i="2"/>
  <c r="N14" i="2" s="1"/>
  <c r="N15" i="2" s="1"/>
  <c r="L13" i="2"/>
  <c r="L14" i="2" s="1"/>
  <c r="L15" i="2" s="1"/>
  <c r="I16" i="2" s="1"/>
  <c r="E16" i="2" s="1"/>
  <c r="O13" i="2"/>
  <c r="O14" i="2" s="1"/>
  <c r="O15" i="2" s="1"/>
  <c r="N21" i="2"/>
  <c r="N22" i="2" s="1"/>
  <c r="O21" i="2"/>
  <c r="O22" i="2" s="1"/>
  <c r="I21" i="2"/>
  <c r="I22" i="2" s="1"/>
  <c r="M21" i="2"/>
  <c r="M22" i="2" s="1"/>
  <c r="J21" i="2"/>
  <c r="J22" i="2" s="1"/>
  <c r="L21" i="2"/>
  <c r="L22" i="2" s="1"/>
  <c r="K21" i="2"/>
  <c r="K22" i="2" s="1"/>
  <c r="I5" i="2"/>
  <c r="I6" i="2" s="1"/>
  <c r="I7" i="2" s="1"/>
  <c r="O5" i="2"/>
  <c r="O6" i="2" s="1"/>
  <c r="O7" i="2" s="1"/>
  <c r="N5" i="2"/>
  <c r="N6" i="2" s="1"/>
  <c r="N7" i="2" s="1"/>
  <c r="M5" i="2"/>
  <c r="M6" i="2" s="1"/>
  <c r="M7" i="2" s="1"/>
  <c r="L5" i="2"/>
  <c r="L6" i="2" s="1"/>
  <c r="L7" i="2" s="1"/>
  <c r="K5" i="2"/>
  <c r="K6" i="2" s="1"/>
  <c r="K7" i="2" s="1"/>
  <c r="I8" i="2" l="1"/>
  <c r="I23" i="2"/>
</calcChain>
</file>

<file path=xl/sharedStrings.xml><?xml version="1.0" encoding="utf-8"?>
<sst xmlns="http://schemas.openxmlformats.org/spreadsheetml/2006/main" count="68" uniqueCount="43">
  <si>
    <t>x mes</t>
  </si>
  <si>
    <t>Monday</t>
  </si>
  <si>
    <t>Tuesday</t>
  </si>
  <si>
    <t>Wednesday</t>
  </si>
  <si>
    <t>Thursday</t>
  </si>
  <si>
    <t>Friday</t>
  </si>
  <si>
    <t>Saturday</t>
  </si>
  <si>
    <t>Sunday</t>
  </si>
  <si>
    <t>Costo hora</t>
  </si>
  <si>
    <t>Costo dia</t>
  </si>
  <si>
    <t>Costo mes</t>
  </si>
  <si>
    <t>Usuarios conectados</t>
  </si>
  <si>
    <t>TOTAL</t>
  </si>
  <si>
    <t xml:space="preserve">Usuarios </t>
  </si>
  <si>
    <t>TOTAL lunes a jueves</t>
  </si>
  <si>
    <t>PREGUNTA 1</t>
  </si>
  <si>
    <t>Servidor Actual</t>
  </si>
  <si>
    <t>Soporta</t>
  </si>
  <si>
    <t>usuarios x hora</t>
  </si>
  <si>
    <t>Mantenimiento</t>
  </si>
  <si>
    <t>al mes</t>
  </si>
  <si>
    <t>al dia</t>
  </si>
  <si>
    <t>la hora</t>
  </si>
  <si>
    <t>x usuario</t>
  </si>
  <si>
    <t>Usuarios x hora</t>
  </si>
  <si>
    <t>x semana</t>
  </si>
  <si>
    <t xml:space="preserve">Monday </t>
  </si>
  <si>
    <t>Usuarios</t>
  </si>
  <si>
    <t>Usuarios SI conectados</t>
  </si>
  <si>
    <t>Usuarios NO conectados</t>
  </si>
  <si>
    <t>Servidor Nuevo</t>
  </si>
  <si>
    <t>Soporta cualquier cantidad de usuarios</t>
  </si>
  <si>
    <t>Mantenimienot es $10.00 por cada 1,000 usuarios</t>
  </si>
  <si>
    <t>costo</t>
  </si>
  <si>
    <t>Costo x usuario x dia</t>
  </si>
  <si>
    <t>Costo x mes</t>
  </si>
  <si>
    <t>PREGUNTA 2</t>
  </si>
  <si>
    <t>PREGUNTA 3</t>
  </si>
  <si>
    <t>Costo nuevo</t>
  </si>
  <si>
    <t>PREGUNTA 6</t>
  </si>
  <si>
    <t>PREGUNTA 4</t>
  </si>
  <si>
    <t>TOTAL + MAN</t>
  </si>
  <si>
    <t>PREGUNTA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</si>
</sst>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&quot;$&quot;* #,##0.000000_);_(&quot;$&quot;* \(#,##0.000000\);_(&quot;$&quot;* &quot;-&quot;??_);_(@_)"/>
    <numFmt numFmtId="17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43" fontId="0" fillId="0" borderId="0" xfId="1" applyFont="1"/>
    <xf numFmtId="44" fontId="0" fillId="0" borderId="0" xfId="2" applyFont="1"/>
    <xf numFmtId="171" fontId="0" fillId="0" borderId="0" xfId="2" applyNumberFormat="1" applyFont="1"/>
    <xf numFmtId="44" fontId="0" fillId="0" borderId="0" xfId="0" applyNumberFormat="1"/>
    <xf numFmtId="0" fontId="3" fillId="0" borderId="0" xfId="0" applyFont="1"/>
    <xf numFmtId="44" fontId="3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2" xfId="0" applyFont="1" applyFill="1" applyBorder="1"/>
    <xf numFmtId="0" fontId="0" fillId="5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5" borderId="4" xfId="0" applyFont="1" applyFill="1" applyBorder="1"/>
    <xf numFmtId="175" fontId="0" fillId="5" borderId="5" xfId="1" applyNumberFormat="1" applyFont="1" applyFill="1" applyBorder="1"/>
    <xf numFmtId="175" fontId="0" fillId="5" borderId="6" xfId="1" applyNumberFormat="1" applyFont="1" applyFill="1" applyBorder="1"/>
    <xf numFmtId="0" fontId="0" fillId="0" borderId="4" xfId="0" applyFont="1" applyBorder="1"/>
    <xf numFmtId="44" fontId="0" fillId="0" borderId="5" xfId="2" applyNumberFormat="1" applyFont="1" applyBorder="1"/>
    <xf numFmtId="44" fontId="0" fillId="0" borderId="6" xfId="2" applyNumberFormat="1" applyFont="1" applyBorder="1"/>
    <xf numFmtId="44" fontId="0" fillId="5" borderId="5" xfId="0" applyNumberFormat="1" applyFont="1" applyFill="1" applyBorder="1"/>
    <xf numFmtId="44" fontId="0" fillId="5" borderId="6" xfId="0" applyNumberFormat="1" applyFont="1" applyFill="1" applyBorder="1"/>
    <xf numFmtId="44" fontId="0" fillId="0" borderId="5" xfId="0" applyNumberFormat="1" applyFont="1" applyBorder="1"/>
    <xf numFmtId="44" fontId="0" fillId="0" borderId="6" xfId="0" applyNumberFormat="1" applyFont="1" applyBorder="1"/>
    <xf numFmtId="0" fontId="3" fillId="5" borderId="1" xfId="0" applyFont="1" applyFill="1" applyBorder="1"/>
    <xf numFmtId="44" fontId="3" fillId="5" borderId="2" xfId="0" applyNumberFormat="1" applyFont="1" applyFill="1" applyBorder="1"/>
    <xf numFmtId="0" fontId="0" fillId="6" borderId="0" xfId="0" applyFill="1" applyAlignment="1">
      <alignment horizontal="center"/>
    </xf>
    <xf numFmtId="0" fontId="0" fillId="0" borderId="0" xfId="0" applyBorder="1"/>
    <xf numFmtId="0" fontId="0" fillId="0" borderId="8" xfId="0" applyFont="1" applyBorder="1"/>
    <xf numFmtId="0" fontId="0" fillId="0" borderId="9" xfId="0" applyFont="1" applyBorder="1"/>
    <xf numFmtId="0" fontId="2" fillId="7" borderId="8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0" fillId="8" borderId="11" xfId="0" applyFont="1" applyFill="1" applyBorder="1"/>
    <xf numFmtId="175" fontId="0" fillId="8" borderId="12" xfId="1" applyNumberFormat="1" applyFont="1" applyFill="1" applyBorder="1"/>
    <xf numFmtId="175" fontId="0" fillId="8" borderId="10" xfId="1" applyNumberFormat="1" applyFont="1" applyFill="1" applyBorder="1"/>
    <xf numFmtId="175" fontId="0" fillId="8" borderId="13" xfId="1" applyNumberFormat="1" applyFont="1" applyFill="1" applyBorder="1"/>
    <xf numFmtId="0" fontId="0" fillId="0" borderId="11" xfId="0" applyFont="1" applyBorder="1"/>
    <xf numFmtId="44" fontId="0" fillId="0" borderId="12" xfId="2" applyNumberFormat="1" applyFont="1" applyBorder="1"/>
    <xf numFmtId="44" fontId="0" fillId="0" borderId="13" xfId="2" applyNumberFormat="1" applyFont="1" applyBorder="1"/>
    <xf numFmtId="44" fontId="0" fillId="8" borderId="12" xfId="0" applyNumberFormat="1" applyFont="1" applyFill="1" applyBorder="1"/>
    <xf numFmtId="44" fontId="0" fillId="8" borderId="13" xfId="0" applyNumberFormat="1" applyFont="1" applyFill="1" applyBorder="1"/>
    <xf numFmtId="0" fontId="3" fillId="0" borderId="7" xfId="0" applyFont="1" applyBorder="1"/>
    <xf numFmtId="44" fontId="3" fillId="0" borderId="8" xfId="0" applyNumberFormat="1" applyFont="1" applyBorder="1"/>
    <xf numFmtId="0" fontId="0" fillId="9" borderId="0" xfId="0" applyFill="1"/>
    <xf numFmtId="4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03B5-C383-429B-A670-5C7922D20D98}">
  <dimension ref="A2:O31"/>
  <sheetViews>
    <sheetView tabSelected="1" workbookViewId="0">
      <selection activeCell="I16" sqref="I16"/>
    </sheetView>
  </sheetViews>
  <sheetFormatPr defaultRowHeight="14.4" x14ac:dyDescent="0.3"/>
  <cols>
    <col min="1" max="1" width="13.109375" bestFit="1" customWidth="1"/>
    <col min="2" max="2" width="10.21875" bestFit="1" customWidth="1"/>
    <col min="3" max="3" width="13.109375" bestFit="1" customWidth="1"/>
    <col min="4" max="4" width="13.33203125" bestFit="1" customWidth="1"/>
    <col min="5" max="5" width="11.6640625" bestFit="1" customWidth="1"/>
    <col min="7" max="7" width="11.44140625" bestFit="1" customWidth="1"/>
    <col min="8" max="8" width="18.109375" bestFit="1" customWidth="1"/>
    <col min="9" max="9" width="10.44140625" bestFit="1" customWidth="1"/>
    <col min="10" max="10" width="9.44140625" customWidth="1"/>
    <col min="11" max="11" width="12.21875" customWidth="1"/>
    <col min="12" max="12" width="11.6640625" bestFit="1" customWidth="1"/>
    <col min="13" max="15" width="10.21875" bestFit="1" customWidth="1"/>
  </cols>
  <sheetData>
    <row r="2" spans="1:15" x14ac:dyDescent="0.3">
      <c r="A2" s="8" t="s">
        <v>16</v>
      </c>
      <c r="B2" s="8"/>
      <c r="H2" s="9" t="s">
        <v>28</v>
      </c>
      <c r="I2" s="9"/>
      <c r="J2" s="9"/>
      <c r="K2" s="9"/>
      <c r="L2" s="9"/>
      <c r="M2" s="9"/>
      <c r="N2" s="9"/>
      <c r="O2" s="9"/>
    </row>
    <row r="3" spans="1:15" x14ac:dyDescent="0.3">
      <c r="A3" t="s">
        <v>17</v>
      </c>
      <c r="B3" s="2">
        <v>1500</v>
      </c>
      <c r="C3" t="s">
        <v>18</v>
      </c>
      <c r="E3" s="4">
        <f>B6/B3</f>
        <v>1.4880952380952382E-3</v>
      </c>
      <c r="F3" t="s">
        <v>23</v>
      </c>
      <c r="H3" s="12"/>
      <c r="I3" s="13" t="s">
        <v>26</v>
      </c>
      <c r="J3" s="13" t="s">
        <v>2</v>
      </c>
      <c r="K3" s="13" t="s">
        <v>3</v>
      </c>
      <c r="L3" s="13" t="s">
        <v>4</v>
      </c>
      <c r="M3" s="13" t="s">
        <v>5</v>
      </c>
      <c r="N3" s="13" t="s">
        <v>6</v>
      </c>
      <c r="O3" s="14" t="s">
        <v>7</v>
      </c>
    </row>
    <row r="4" spans="1:15" x14ac:dyDescent="0.3">
      <c r="A4" t="s">
        <v>19</v>
      </c>
      <c r="B4" s="3">
        <v>1500</v>
      </c>
      <c r="C4" t="s">
        <v>20</v>
      </c>
      <c r="D4" s="6" t="s">
        <v>24</v>
      </c>
      <c r="E4" s="47">
        <f>SUM(I4:O4)/COUNT(I4:O4)</f>
        <v>1807.1428571428571</v>
      </c>
      <c r="F4" s="6" t="s">
        <v>25</v>
      </c>
      <c r="H4" s="15" t="s">
        <v>27</v>
      </c>
      <c r="I4" s="16">
        <v>600</v>
      </c>
      <c r="J4" s="16">
        <v>750</v>
      </c>
      <c r="K4" s="16">
        <v>500</v>
      </c>
      <c r="L4" s="16">
        <v>800</v>
      </c>
      <c r="M4" s="16">
        <v>2500</v>
      </c>
      <c r="N4" s="16">
        <v>4000</v>
      </c>
      <c r="O4" s="17">
        <v>3500</v>
      </c>
    </row>
    <row r="5" spans="1:15" x14ac:dyDescent="0.3">
      <c r="B5" s="5">
        <f>B4/28</f>
        <v>53.571428571428569</v>
      </c>
      <c r="C5" t="s">
        <v>21</v>
      </c>
      <c r="D5" s="46" t="s">
        <v>15</v>
      </c>
      <c r="H5" s="18" t="s">
        <v>8</v>
      </c>
      <c r="I5" s="19">
        <f>I4*$E$3</f>
        <v>0.8928571428571429</v>
      </c>
      <c r="J5" s="19">
        <f t="shared" ref="J5:O5" si="0">J4*$E$3</f>
        <v>1.1160714285714286</v>
      </c>
      <c r="K5" s="19">
        <f t="shared" si="0"/>
        <v>0.74404761904761907</v>
      </c>
      <c r="L5" s="19">
        <f t="shared" si="0"/>
        <v>1.1904761904761907</v>
      </c>
      <c r="M5" s="19">
        <f t="shared" si="0"/>
        <v>3.7202380952380958</v>
      </c>
      <c r="N5" s="19">
        <f t="shared" si="0"/>
        <v>5.9523809523809526</v>
      </c>
      <c r="O5" s="20">
        <f t="shared" si="0"/>
        <v>5.2083333333333339</v>
      </c>
    </row>
    <row r="6" spans="1:15" x14ac:dyDescent="0.3">
      <c r="B6" s="5">
        <f>B5/24</f>
        <v>2.2321428571428572</v>
      </c>
      <c r="C6" t="s">
        <v>22</v>
      </c>
      <c r="H6" s="15" t="s">
        <v>9</v>
      </c>
      <c r="I6" s="21">
        <f>I5*24</f>
        <v>21.428571428571431</v>
      </c>
      <c r="J6" s="21">
        <f t="shared" ref="J6:O6" si="1">J5*24</f>
        <v>26.785714285714285</v>
      </c>
      <c r="K6" s="21">
        <f t="shared" si="1"/>
        <v>17.857142857142858</v>
      </c>
      <c r="L6" s="21">
        <f t="shared" si="1"/>
        <v>28.571428571428577</v>
      </c>
      <c r="M6" s="21">
        <f t="shared" si="1"/>
        <v>89.285714285714306</v>
      </c>
      <c r="N6" s="21">
        <f t="shared" si="1"/>
        <v>142.85714285714286</v>
      </c>
      <c r="O6" s="22">
        <f t="shared" si="1"/>
        <v>125.00000000000001</v>
      </c>
    </row>
    <row r="7" spans="1:15" x14ac:dyDescent="0.3">
      <c r="A7" t="s">
        <v>38</v>
      </c>
      <c r="B7" s="3">
        <v>2000</v>
      </c>
      <c r="H7" s="18" t="s">
        <v>10</v>
      </c>
      <c r="I7" s="23">
        <f>I6*4</f>
        <v>85.714285714285722</v>
      </c>
      <c r="J7" s="23">
        <f t="shared" ref="J7:N7" si="2">J6*4</f>
        <v>107.14285714285714</v>
      </c>
      <c r="K7" s="23">
        <f t="shared" si="2"/>
        <v>71.428571428571431</v>
      </c>
      <c r="L7" s="23">
        <f t="shared" si="2"/>
        <v>114.28571428571431</v>
      </c>
      <c r="M7" s="23">
        <f t="shared" si="2"/>
        <v>357.14285714285722</v>
      </c>
      <c r="N7" s="23">
        <f t="shared" si="2"/>
        <v>571.42857142857144</v>
      </c>
      <c r="O7" s="24">
        <f>O6*4</f>
        <v>500.00000000000006</v>
      </c>
    </row>
    <row r="8" spans="1:15" x14ac:dyDescent="0.3">
      <c r="H8" s="25" t="s">
        <v>12</v>
      </c>
      <c r="I8" s="26">
        <f>SUM(I7:O7)</f>
        <v>1807.1428571428573</v>
      </c>
      <c r="J8" s="10"/>
      <c r="K8" s="10"/>
      <c r="L8" s="10"/>
      <c r="M8" s="10"/>
      <c r="N8" s="10"/>
      <c r="O8" s="11"/>
    </row>
    <row r="9" spans="1:15" x14ac:dyDescent="0.3">
      <c r="F9" s="28"/>
    </row>
    <row r="10" spans="1:15" x14ac:dyDescent="0.3">
      <c r="H10" s="9" t="s">
        <v>29</v>
      </c>
      <c r="I10" s="9"/>
      <c r="J10" s="9"/>
      <c r="K10" s="9"/>
      <c r="L10" s="9"/>
      <c r="M10" s="9"/>
      <c r="N10" s="9"/>
      <c r="O10" s="9"/>
    </row>
    <row r="11" spans="1:15" x14ac:dyDescent="0.3">
      <c r="D11" s="46" t="s">
        <v>37</v>
      </c>
      <c r="E11" s="7">
        <f>(B7*2)+B4*3</f>
        <v>8500</v>
      </c>
      <c r="H11" s="12"/>
      <c r="I11" s="13" t="s">
        <v>26</v>
      </c>
      <c r="J11" s="13" t="s">
        <v>2</v>
      </c>
      <c r="K11" s="13" t="s">
        <v>3</v>
      </c>
      <c r="L11" s="13" t="s">
        <v>4</v>
      </c>
      <c r="M11" s="13" t="s">
        <v>5</v>
      </c>
      <c r="N11" s="13" t="s">
        <v>6</v>
      </c>
      <c r="O11" s="14" t="s">
        <v>7</v>
      </c>
    </row>
    <row r="12" spans="1:15" x14ac:dyDescent="0.3">
      <c r="H12" s="15" t="s">
        <v>27</v>
      </c>
      <c r="I12" s="16">
        <v>900</v>
      </c>
      <c r="J12" s="16">
        <v>750</v>
      </c>
      <c r="K12" s="16">
        <v>1000</v>
      </c>
      <c r="L12" s="16">
        <v>700</v>
      </c>
      <c r="M12" s="16"/>
      <c r="N12" s="16"/>
      <c r="O12" s="17"/>
    </row>
    <row r="13" spans="1:15" x14ac:dyDescent="0.3">
      <c r="H13" s="18" t="s">
        <v>8</v>
      </c>
      <c r="I13" s="19">
        <f>I12*$E$3</f>
        <v>1.3392857142857144</v>
      </c>
      <c r="J13" s="19">
        <f t="shared" ref="J13" si="3">J12*$E$3</f>
        <v>1.1160714285714286</v>
      </c>
      <c r="K13" s="19">
        <f t="shared" ref="K13" si="4">K12*$E$3</f>
        <v>1.4880952380952381</v>
      </c>
      <c r="L13" s="19">
        <f t="shared" ref="L13" si="5">L12*$E$3</f>
        <v>1.0416666666666667</v>
      </c>
      <c r="M13" s="19">
        <f t="shared" ref="M13" si="6">M12*$E$3</f>
        <v>0</v>
      </c>
      <c r="N13" s="19">
        <f t="shared" ref="N13" si="7">N12*$E$3</f>
        <v>0</v>
      </c>
      <c r="O13" s="20">
        <f t="shared" ref="O13" si="8">O12*$E$3</f>
        <v>0</v>
      </c>
    </row>
    <row r="14" spans="1:15" x14ac:dyDescent="0.3">
      <c r="H14" s="15" t="s">
        <v>9</v>
      </c>
      <c r="I14" s="21">
        <f>I13*24</f>
        <v>32.142857142857146</v>
      </c>
      <c r="J14" s="21">
        <f t="shared" ref="J14" si="9">J13*24</f>
        <v>26.785714285714285</v>
      </c>
      <c r="K14" s="21">
        <f t="shared" ref="K14" si="10">K13*24</f>
        <v>35.714285714285715</v>
      </c>
      <c r="L14" s="21">
        <f t="shared" ref="L14" si="11">L13*24</f>
        <v>25</v>
      </c>
      <c r="M14" s="21">
        <f t="shared" ref="M14" si="12">M13*24</f>
        <v>0</v>
      </c>
      <c r="N14" s="21">
        <f t="shared" ref="N14" si="13">N13*24</f>
        <v>0</v>
      </c>
      <c r="O14" s="22">
        <f t="shared" ref="O14" si="14">O13*24</f>
        <v>0</v>
      </c>
    </row>
    <row r="15" spans="1:15" x14ac:dyDescent="0.3">
      <c r="H15" s="18" t="s">
        <v>10</v>
      </c>
      <c r="I15" s="23">
        <f>I14*4</f>
        <v>128.57142857142858</v>
      </c>
      <c r="J15" s="23">
        <f t="shared" ref="J15" si="15">J14*4</f>
        <v>107.14285714285714</v>
      </c>
      <c r="K15" s="23">
        <f t="shared" ref="K15" si="16">K14*4</f>
        <v>142.85714285714286</v>
      </c>
      <c r="L15" s="23">
        <f t="shared" ref="L15" si="17">L14*4</f>
        <v>100</v>
      </c>
      <c r="M15" s="23">
        <f t="shared" ref="M15" si="18">M14*4</f>
        <v>0</v>
      </c>
      <c r="N15" s="23">
        <f t="shared" ref="N15" si="19">N14*4</f>
        <v>0</v>
      </c>
      <c r="O15" s="24">
        <f>O14*4</f>
        <v>0</v>
      </c>
    </row>
    <row r="16" spans="1:15" x14ac:dyDescent="0.3">
      <c r="D16" s="46" t="s">
        <v>36</v>
      </c>
      <c r="E16" s="7">
        <f>I16</f>
        <v>478.57142857142856</v>
      </c>
      <c r="F16" s="6" t="s">
        <v>0</v>
      </c>
      <c r="H16" s="25" t="s">
        <v>12</v>
      </c>
      <c r="I16" s="26">
        <f>SUM(I15:O15)</f>
        <v>478.57142857142856</v>
      </c>
      <c r="J16" s="10"/>
      <c r="K16" s="10"/>
      <c r="L16" s="10"/>
      <c r="M16" s="10"/>
      <c r="N16" s="10"/>
      <c r="O16" s="11"/>
    </row>
    <row r="18" spans="1:15" x14ac:dyDescent="0.3">
      <c r="A18" s="27" t="s">
        <v>30</v>
      </c>
      <c r="B18" s="27"/>
      <c r="H18" s="27" t="s">
        <v>11</v>
      </c>
      <c r="I18" s="27"/>
      <c r="J18" s="27"/>
      <c r="K18" s="27"/>
      <c r="L18" s="27"/>
      <c r="M18" s="27"/>
      <c r="N18" s="27"/>
      <c r="O18" s="27"/>
    </row>
    <row r="19" spans="1:15" x14ac:dyDescent="0.3">
      <c r="A19" t="s">
        <v>31</v>
      </c>
      <c r="E19" s="5">
        <f>C21/B21</f>
        <v>0.01</v>
      </c>
      <c r="F19" t="s">
        <v>23</v>
      </c>
      <c r="H19" s="32"/>
      <c r="I19" s="31" t="s">
        <v>1</v>
      </c>
      <c r="J19" s="33" t="s">
        <v>2</v>
      </c>
      <c r="K19" s="33" t="s">
        <v>3</v>
      </c>
      <c r="L19" s="33" t="s">
        <v>4</v>
      </c>
      <c r="M19" s="33" t="s">
        <v>5</v>
      </c>
      <c r="N19" s="33" t="s">
        <v>6</v>
      </c>
      <c r="O19" s="34" t="s">
        <v>7</v>
      </c>
    </row>
    <row r="20" spans="1:15" x14ac:dyDescent="0.3">
      <c r="A20" t="s">
        <v>32</v>
      </c>
      <c r="H20" s="35" t="s">
        <v>27</v>
      </c>
      <c r="I20" s="36">
        <v>600</v>
      </c>
      <c r="J20" s="36">
        <v>750</v>
      </c>
      <c r="K20" s="36">
        <v>500</v>
      </c>
      <c r="L20" s="37">
        <v>800</v>
      </c>
      <c r="M20" s="36">
        <v>2500</v>
      </c>
      <c r="N20" s="36">
        <v>4000</v>
      </c>
      <c r="O20" s="38">
        <v>3500</v>
      </c>
    </row>
    <row r="21" spans="1:15" x14ac:dyDescent="0.3">
      <c r="A21" t="s">
        <v>13</v>
      </c>
      <c r="B21" s="1">
        <v>1000</v>
      </c>
      <c r="C21" s="3">
        <f>B21/100</f>
        <v>10</v>
      </c>
      <c r="D21" t="s">
        <v>33</v>
      </c>
      <c r="H21" s="39" t="s">
        <v>34</v>
      </c>
      <c r="I21" s="40">
        <f>$E$19*I20</f>
        <v>6</v>
      </c>
      <c r="J21" s="40">
        <f t="shared" ref="J21:O21" si="20">$E$19*J20</f>
        <v>7.5</v>
      </c>
      <c r="K21" s="40">
        <f t="shared" si="20"/>
        <v>5</v>
      </c>
      <c r="L21" s="40">
        <f t="shared" si="20"/>
        <v>8</v>
      </c>
      <c r="M21" s="40">
        <f t="shared" si="20"/>
        <v>25</v>
      </c>
      <c r="N21" s="40">
        <f t="shared" si="20"/>
        <v>40</v>
      </c>
      <c r="O21" s="41">
        <f t="shared" si="20"/>
        <v>35</v>
      </c>
    </row>
    <row r="22" spans="1:15" x14ac:dyDescent="0.3">
      <c r="H22" s="35" t="s">
        <v>35</v>
      </c>
      <c r="I22" s="42">
        <f>I21*4</f>
        <v>24</v>
      </c>
      <c r="J22" s="42">
        <f t="shared" ref="J22:O22" si="21">J21*4</f>
        <v>30</v>
      </c>
      <c r="K22" s="42">
        <f t="shared" si="21"/>
        <v>20</v>
      </c>
      <c r="L22" s="42">
        <f t="shared" si="21"/>
        <v>32</v>
      </c>
      <c r="M22" s="42">
        <f t="shared" si="21"/>
        <v>100</v>
      </c>
      <c r="N22" s="42">
        <f t="shared" si="21"/>
        <v>160</v>
      </c>
      <c r="O22" s="43">
        <f t="shared" si="21"/>
        <v>140</v>
      </c>
    </row>
    <row r="23" spans="1:15" x14ac:dyDescent="0.3">
      <c r="G23" s="46" t="s">
        <v>39</v>
      </c>
      <c r="H23" s="44" t="s">
        <v>12</v>
      </c>
      <c r="I23" s="45">
        <f>SUM(I22:O22)</f>
        <v>506</v>
      </c>
      <c r="J23" s="29"/>
      <c r="K23" s="29"/>
      <c r="L23" s="29"/>
      <c r="M23" s="29"/>
      <c r="N23" s="29"/>
      <c r="O23" s="30"/>
    </row>
    <row r="24" spans="1:15" x14ac:dyDescent="0.3">
      <c r="G24" s="46" t="s">
        <v>40</v>
      </c>
      <c r="H24" s="6" t="s">
        <v>14</v>
      </c>
      <c r="I24" s="7">
        <f>SUM(I22:L22)</f>
        <v>106</v>
      </c>
    </row>
    <row r="26" spans="1:15" x14ac:dyDescent="0.3">
      <c r="M26" s="33" t="s">
        <v>5</v>
      </c>
      <c r="N26" s="33" t="s">
        <v>6</v>
      </c>
      <c r="O26" s="34" t="s">
        <v>7</v>
      </c>
    </row>
    <row r="27" spans="1:15" x14ac:dyDescent="0.3">
      <c r="M27" s="36">
        <v>1000</v>
      </c>
      <c r="N27" s="36">
        <v>3000</v>
      </c>
      <c r="O27" s="38">
        <v>2000</v>
      </c>
    </row>
    <row r="28" spans="1:15" x14ac:dyDescent="0.3">
      <c r="M28" s="40">
        <f t="shared" ref="M28" si="22">$E$19*M27</f>
        <v>10</v>
      </c>
      <c r="N28" s="40">
        <f t="shared" ref="N28" si="23">$E$19*N27</f>
        <v>30</v>
      </c>
      <c r="O28" s="41">
        <f t="shared" ref="O28" si="24">$E$19*O27</f>
        <v>20</v>
      </c>
    </row>
    <row r="29" spans="1:15" x14ac:dyDescent="0.3">
      <c r="M29" s="42">
        <f t="shared" ref="M29" si="25">M28*4</f>
        <v>40</v>
      </c>
      <c r="N29" s="42">
        <f t="shared" ref="N29" si="26">N28*4</f>
        <v>120</v>
      </c>
      <c r="O29" s="43">
        <f t="shared" ref="O29" si="27">O28*4</f>
        <v>80</v>
      </c>
    </row>
    <row r="30" spans="1:15" x14ac:dyDescent="0.3">
      <c r="L30" s="6" t="s">
        <v>12</v>
      </c>
      <c r="M30" s="7">
        <f>SUM(Sheet2!M29:O29)</f>
        <v>240</v>
      </c>
    </row>
    <row r="31" spans="1:15" x14ac:dyDescent="0.3">
      <c r="K31" s="46" t="s">
        <v>42</v>
      </c>
      <c r="L31" s="6" t="s">
        <v>41</v>
      </c>
      <c r="M31" s="7">
        <f>M30+500</f>
        <v>740</v>
      </c>
    </row>
  </sheetData>
  <mergeCells count="5">
    <mergeCell ref="A2:B2"/>
    <mergeCell ref="H2:O2"/>
    <mergeCell ref="H10:O10"/>
    <mergeCell ref="A18:B18"/>
    <mergeCell ref="H18:O18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639423B74F4C9E68FB8209CA0096" ma:contentTypeVersion="5" ma:contentTypeDescription="Create a new document." ma:contentTypeScope="" ma:versionID="bf90e750e0f270c9272f816eb833b337">
  <xsd:schema xmlns:xsd="http://www.w3.org/2001/XMLSchema" xmlns:xs="http://www.w3.org/2001/XMLSchema" xmlns:p="http://schemas.microsoft.com/office/2006/metadata/properties" xmlns:ns3="fd0089ba-be73-45c7-9eb9-113f429cb602" targetNamespace="http://schemas.microsoft.com/office/2006/metadata/properties" ma:root="true" ma:fieldsID="18207150a14c6d57565fe317ccf286eb" ns3:_="">
    <xsd:import namespace="fd0089ba-be73-45c7-9eb9-113f429cb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089ba-be73-45c7-9eb9-113f429cb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0089ba-be73-45c7-9eb9-113f429cb602" xsi:nil="true"/>
  </documentManagement>
</p:properties>
</file>

<file path=customXml/itemProps1.xml><?xml version="1.0" encoding="utf-8"?>
<ds:datastoreItem xmlns:ds="http://schemas.openxmlformats.org/officeDocument/2006/customXml" ds:itemID="{02A4BFCD-0F03-4EF6-B3F4-DF12910A2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089ba-be73-45c7-9eb9-113f429cb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4CA63-C901-463F-AB6B-AADFEB8970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E2689-A14E-4EC5-89B3-5BDADB4A7D7B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fd0089ba-be73-45c7-9eb9-113f429cb6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Lopez Mendez</dc:creator>
  <cp:lastModifiedBy>Emiliano Lopez Mendez</cp:lastModifiedBy>
  <dcterms:created xsi:type="dcterms:W3CDTF">2024-09-09T23:10:20Z</dcterms:created>
  <dcterms:modified xsi:type="dcterms:W3CDTF">2024-09-10T02:03:08Z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0x010100EBC8639423B74F4C9E68FB8209CA0096</vt:lpwstr>
  </property>
</Properties>
</file>