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855" windowHeight="12405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4" i="1"/>
  <c r="E11" i="2"/>
  <c r="E9" i="2"/>
  <c r="E6" i="2"/>
  <c r="E8" i="2" s="1"/>
  <c r="E10" i="2" s="1"/>
  <c r="E12" i="2" s="1"/>
  <c r="I11" i="2"/>
  <c r="I9" i="2"/>
  <c r="I6" i="2"/>
  <c r="I8" i="2" s="1"/>
  <c r="I10" i="2" s="1"/>
  <c r="I12" i="2" s="1"/>
  <c r="O7" i="1"/>
  <c r="O6" i="1"/>
  <c r="O5" i="1"/>
  <c r="O4" i="1"/>
</calcChain>
</file>

<file path=xl/sharedStrings.xml><?xml version="1.0" encoding="utf-8"?>
<sst xmlns="http://schemas.openxmlformats.org/spreadsheetml/2006/main" count="42" uniqueCount="39">
  <si>
    <t>Price</t>
  </si>
  <si>
    <t>Shares</t>
  </si>
  <si>
    <t>MC</t>
  </si>
  <si>
    <t>Cash</t>
  </si>
  <si>
    <t>Debt</t>
  </si>
  <si>
    <t>EV</t>
  </si>
  <si>
    <t>Q415</t>
  </si>
  <si>
    <t>Name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</si>
  <si>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</si>
  <si>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</si>
  <si>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</si>
  <si>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</si>
  <si>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</si>
  <si>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</si>
  <si>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</si>
  <si>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</si>
  <si>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</si>
  <si>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</si>
  <si>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</si>
  <si>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</si>
  <si>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</si>
  <si>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ASKUL</t>
  </si>
  <si>
    <t>COGS</t>
  </si>
  <si>
    <t>Gross Margin</t>
  </si>
  <si>
    <t>SG&amp;A</t>
  </si>
  <si>
    <t>Operating Income</t>
  </si>
  <si>
    <t>Interest Income</t>
  </si>
  <si>
    <t>Pretax Income</t>
  </si>
  <si>
    <t>Taxes</t>
  </si>
  <si>
    <t>Net Income</t>
  </si>
  <si>
    <t>Office Supplies?</t>
  </si>
  <si>
    <t>Consumer</t>
  </si>
  <si>
    <t>Marketing</t>
  </si>
  <si>
    <t>Paid Search</t>
  </si>
  <si>
    <t>YAHUOKU!</t>
  </si>
  <si>
    <t>Yahoo! Shopping</t>
  </si>
  <si>
    <t>ASKUL?</t>
  </si>
  <si>
    <t>Yahoo Real Estate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</si>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</sst>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57150</xdr:rowOff>
    </xdr:from>
    <xdr:to>
      <xdr:col>9</xdr:col>
      <xdr:colOff>28575</xdr:colOff>
      <xdr:row>40</xdr:row>
      <xdr:rowOff>28575</xdr:rowOff>
    </xdr:to>
    <xdr:cxnSp macro="">
      <xdr:nvCxnSpPr>
        <xdr:cNvPr id="3" name="Straight Connector 2"/>
        <xdr:cNvCxnSpPr/>
      </xdr:nvCxnSpPr>
      <xdr:spPr>
        <a:xfrm>
          <a:off x="5810250" y="57150"/>
          <a:ext cx="0" cy="6448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tabSelected="1" workbookViewId="0">
      <selection activeCell="D9" sqref="D9"/>
    </sheetView>
  </sheetViews>
  <sheetFormatPr defaultRowHeight="12.75" x14ac:dyDescent="0.2"/>
  <cols>
    <col min="3" max="3" width="16.7109375" bestFit="1" customWidth="1"/>
    <col min="15" max="15" width="11.7109375" customWidth="1"/>
  </cols>
  <sheetData>
    <row r="2" spans="2:16" x14ac:dyDescent="0.2">
      <c r="B2" s="11" t="s">
        <v>7</v>
      </c>
      <c r="C2" s="12"/>
      <c r="D2" s="12"/>
      <c r="E2" s="12"/>
      <c r="F2" s="12"/>
      <c r="G2" s="12"/>
      <c r="H2" s="12"/>
      <c r="I2" s="13"/>
      <c r="N2" t="s">
        <v>0</v>
      </c>
      <c r="O2">
        <v>467</v>
      </c>
    </row>
    <row r="3" spans="2:16" x14ac:dyDescent="0.2">
      <c r="B3" s="5" t="s">
        <v>21</v>
      </c>
      <c r="C3" s="6" t="s">
        <v>30</v>
      </c>
      <c r="D3" s="6"/>
      <c r="E3" s="6"/>
      <c r="F3" s="6"/>
      <c r="G3" s="6"/>
      <c r="H3" s="6"/>
      <c r="I3" s="7"/>
      <c r="N3" t="s">
        <v>1</v>
      </c>
      <c r="O3" s="1">
        <v>5692</v>
      </c>
      <c r="P3" s="2" t="s">
        <v>6</v>
      </c>
    </row>
    <row r="4" spans="2:16" x14ac:dyDescent="0.2">
      <c r="B4" s="5" t="s">
        <v>31</v>
      </c>
      <c r="C4" s="6" t="s">
        <v>34</v>
      </c>
      <c r="D4" s="14">
        <f>205.1/445.2</f>
        <v>0.46069182389937108</v>
      </c>
      <c r="E4" s="6"/>
      <c r="F4" s="6"/>
      <c r="G4" s="6"/>
      <c r="H4" s="6"/>
      <c r="I4" s="7"/>
      <c r="N4" t="s">
        <v>2</v>
      </c>
      <c r="O4" s="1">
        <f>+O3*O2</f>
        <v>2658164</v>
      </c>
      <c r="P4" s="2"/>
    </row>
    <row r="5" spans="2:16" x14ac:dyDescent="0.2">
      <c r="B5" s="5"/>
      <c r="C5" s="6" t="s">
        <v>35</v>
      </c>
      <c r="D5" s="14"/>
      <c r="E5" s="6"/>
      <c r="F5" s="6"/>
      <c r="G5" s="6"/>
      <c r="H5" s="6"/>
      <c r="I5" s="7"/>
      <c r="N5" t="s">
        <v>3</v>
      </c>
      <c r="O5" s="1">
        <f>520828+21443+30887+76321</f>
        <v>649479</v>
      </c>
      <c r="P5" s="2" t="s">
        <v>6</v>
      </c>
    </row>
    <row r="6" spans="2:16" x14ac:dyDescent="0.2">
      <c r="B6" s="5"/>
      <c r="C6" s="15" t="s">
        <v>36</v>
      </c>
      <c r="D6" s="6"/>
      <c r="E6" s="6"/>
      <c r="F6" s="6"/>
      <c r="G6" s="6"/>
      <c r="H6" s="6"/>
      <c r="I6" s="7"/>
      <c r="N6" t="s">
        <v>4</v>
      </c>
      <c r="O6" s="1">
        <f>16493+10285</f>
        <v>26778</v>
      </c>
      <c r="P6" s="2" t="s">
        <v>6</v>
      </c>
    </row>
    <row r="7" spans="2:16" x14ac:dyDescent="0.2">
      <c r="B7" s="5"/>
      <c r="C7" s="15" t="s">
        <v>37</v>
      </c>
      <c r="D7" s="6"/>
      <c r="E7" s="6"/>
      <c r="F7" s="6"/>
      <c r="G7" s="6"/>
      <c r="H7" s="6"/>
      <c r="I7" s="7"/>
      <c r="N7" t="s">
        <v>5</v>
      </c>
      <c r="O7" s="1">
        <f>+O4-O5+O6</f>
        <v>2035463</v>
      </c>
    </row>
    <row r="8" spans="2:16" x14ac:dyDescent="0.2">
      <c r="B8" s="5"/>
      <c r="C8" s="15" t="s">
        <v>38</v>
      </c>
      <c r="D8" s="6"/>
      <c r="E8" s="6"/>
      <c r="F8" s="6"/>
      <c r="G8" s="6"/>
      <c r="H8" s="6"/>
      <c r="I8" s="7"/>
      <c r="O8" s="1"/>
    </row>
    <row r="9" spans="2:16" x14ac:dyDescent="0.2">
      <c r="B9" s="5" t="s">
        <v>32</v>
      </c>
      <c r="C9" s="6" t="s">
        <v>33</v>
      </c>
      <c r="D9" s="14">
        <f>202.7/445.2</f>
        <v>0.45530098831985621</v>
      </c>
      <c r="E9" s="6"/>
      <c r="F9" s="6"/>
      <c r="G9" s="6"/>
      <c r="H9" s="6"/>
      <c r="I9" s="7"/>
    </row>
    <row r="10" spans="2:16" x14ac:dyDescent="0.2">
      <c r="B10" s="5"/>
      <c r="C10" s="6"/>
      <c r="D10" s="6"/>
      <c r="E10" s="6"/>
      <c r="F10" s="6"/>
      <c r="G10" s="6"/>
      <c r="H10" s="6"/>
      <c r="I10" s="7"/>
    </row>
    <row r="11" spans="2:16" x14ac:dyDescent="0.2">
      <c r="B11" s="8"/>
      <c r="C11" s="9"/>
      <c r="D11" s="9"/>
      <c r="E11" s="9"/>
      <c r="F11" s="9"/>
      <c r="G11" s="9"/>
      <c r="H11" s="9"/>
      <c r="I1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1" sqref="F21"/>
    </sheetView>
  </sheetViews>
  <sheetFormatPr defaultRowHeight="12.75" x14ac:dyDescent="0.2"/>
  <cols>
    <col min="1" max="1" width="5" bestFit="1" customWidth="1"/>
    <col min="2" max="2" width="15.7109375" bestFit="1" customWidth="1"/>
    <col min="3" max="4" width="9.140625" style="2"/>
    <col min="5" max="5" width="10.140625" style="2" bestFit="1" customWidth="1"/>
    <col min="6" max="8" width="9.140625" style="2"/>
    <col min="9" max="9" width="10.140625" style="2" bestFit="1" customWidth="1"/>
    <col min="10" max="14" width="9.140625" style="2"/>
  </cols>
  <sheetData>
    <row r="1" spans="1:14" x14ac:dyDescent="0.2">
      <c r="A1" t="s">
        <v>8</v>
      </c>
    </row>
    <row r="2" spans="1:14" x14ac:dyDescent="0.2">
      <c r="E2" s="3">
        <v>42004</v>
      </c>
      <c r="I2" s="3">
        <v>42369</v>
      </c>
    </row>
    <row r="3" spans="1:14" x14ac:dyDescent="0.2"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6</v>
      </c>
      <c r="K3" s="2" t="s">
        <v>17</v>
      </c>
      <c r="L3" s="2" t="s">
        <v>18</v>
      </c>
      <c r="M3" s="2" t="s">
        <v>19</v>
      </c>
      <c r="N3" s="2" t="s">
        <v>20</v>
      </c>
    </row>
    <row r="4" spans="1:14" s="1" customFormat="1" x14ac:dyDescent="0.2">
      <c r="B4" s="1" t="s">
        <v>9</v>
      </c>
      <c r="C4" s="4"/>
      <c r="D4" s="4"/>
      <c r="E4" s="4">
        <v>107570</v>
      </c>
      <c r="F4" s="4"/>
      <c r="G4" s="4"/>
      <c r="H4" s="4"/>
      <c r="I4" s="4">
        <v>196426</v>
      </c>
      <c r="J4" s="4"/>
      <c r="K4" s="4"/>
      <c r="L4" s="4"/>
      <c r="M4" s="4"/>
      <c r="N4" s="4"/>
    </row>
    <row r="5" spans="1:14" s="1" customFormat="1" x14ac:dyDescent="0.2">
      <c r="B5" s="1" t="s">
        <v>22</v>
      </c>
      <c r="C5" s="4"/>
      <c r="D5" s="4"/>
      <c r="E5" s="4">
        <v>21743</v>
      </c>
      <c r="F5" s="4"/>
      <c r="G5" s="4"/>
      <c r="H5" s="4"/>
      <c r="I5" s="4">
        <v>86851</v>
      </c>
      <c r="J5" s="4"/>
      <c r="K5" s="4"/>
      <c r="L5" s="4"/>
      <c r="M5" s="4"/>
      <c r="N5" s="4"/>
    </row>
    <row r="6" spans="1:14" s="1" customFormat="1" x14ac:dyDescent="0.2">
      <c r="B6" s="1" t="s">
        <v>23</v>
      </c>
      <c r="C6" s="4"/>
      <c r="D6" s="4"/>
      <c r="E6" s="4">
        <f>+E4-E5</f>
        <v>85827</v>
      </c>
      <c r="F6" s="4"/>
      <c r="G6" s="4"/>
      <c r="H6" s="4"/>
      <c r="I6" s="4">
        <f>+I4-I5</f>
        <v>109575</v>
      </c>
      <c r="J6" s="4"/>
      <c r="K6" s="4"/>
      <c r="L6" s="4"/>
      <c r="M6" s="4"/>
      <c r="N6" s="4"/>
    </row>
    <row r="7" spans="1:14" s="1" customFormat="1" x14ac:dyDescent="0.2">
      <c r="B7" s="1" t="s">
        <v>24</v>
      </c>
      <c r="C7" s="4"/>
      <c r="D7" s="4"/>
      <c r="E7" s="4">
        <v>35828</v>
      </c>
      <c r="F7" s="4"/>
      <c r="G7" s="4"/>
      <c r="H7" s="4"/>
      <c r="I7" s="4">
        <v>66422</v>
      </c>
      <c r="J7" s="4"/>
      <c r="K7" s="4"/>
      <c r="L7" s="4"/>
      <c r="M7" s="4"/>
      <c r="N7" s="4"/>
    </row>
    <row r="8" spans="1:14" s="1" customFormat="1" x14ac:dyDescent="0.2">
      <c r="B8" s="1" t="s">
        <v>25</v>
      </c>
      <c r="C8" s="4"/>
      <c r="D8" s="4"/>
      <c r="E8" s="4">
        <f>+E6-E7</f>
        <v>49999</v>
      </c>
      <c r="F8" s="4"/>
      <c r="G8" s="4"/>
      <c r="H8" s="4"/>
      <c r="I8" s="4">
        <f>+I6-I7</f>
        <v>43153</v>
      </c>
      <c r="J8" s="4"/>
      <c r="K8" s="4"/>
      <c r="L8" s="4"/>
      <c r="M8" s="4"/>
      <c r="N8" s="4"/>
    </row>
    <row r="9" spans="1:14" s="1" customFormat="1" x14ac:dyDescent="0.2">
      <c r="B9" s="1" t="s">
        <v>26</v>
      </c>
      <c r="C9" s="4"/>
      <c r="D9" s="4"/>
      <c r="E9" s="4">
        <f>374-61+521</f>
        <v>834</v>
      </c>
      <c r="F9" s="4"/>
      <c r="G9" s="4"/>
      <c r="H9" s="4"/>
      <c r="I9" s="4">
        <f>241-262-21</f>
        <v>-42</v>
      </c>
      <c r="J9" s="4"/>
      <c r="K9" s="4"/>
      <c r="L9" s="4"/>
      <c r="M9" s="4"/>
      <c r="N9" s="4"/>
    </row>
    <row r="10" spans="1:14" s="1" customFormat="1" x14ac:dyDescent="0.2">
      <c r="B10" s="1" t="s">
        <v>27</v>
      </c>
      <c r="C10" s="4"/>
      <c r="D10" s="4"/>
      <c r="E10" s="4">
        <f>+E8+E9</f>
        <v>50833</v>
      </c>
      <c r="F10" s="4"/>
      <c r="G10" s="4"/>
      <c r="H10" s="4"/>
      <c r="I10" s="4">
        <f>+I8+I9</f>
        <v>43111</v>
      </c>
      <c r="J10" s="4"/>
      <c r="K10" s="4"/>
      <c r="L10" s="4"/>
      <c r="M10" s="4"/>
      <c r="N10" s="4"/>
    </row>
    <row r="11" spans="1:14" s="1" customFormat="1" x14ac:dyDescent="0.2">
      <c r="B11" s="1" t="s">
        <v>28</v>
      </c>
      <c r="C11" s="4"/>
      <c r="D11" s="4"/>
      <c r="E11" s="4">
        <f>17134+222</f>
        <v>17356</v>
      </c>
      <c r="F11" s="4"/>
      <c r="G11" s="4"/>
      <c r="H11" s="4"/>
      <c r="I11" s="4">
        <f>14072+252</f>
        <v>14324</v>
      </c>
      <c r="J11" s="4"/>
      <c r="K11" s="4"/>
      <c r="L11" s="4"/>
      <c r="M11" s="4"/>
      <c r="N11" s="4"/>
    </row>
    <row r="12" spans="1:14" s="1" customFormat="1" x14ac:dyDescent="0.2">
      <c r="B12" s="1" t="s">
        <v>29</v>
      </c>
      <c r="C12" s="4"/>
      <c r="D12" s="4"/>
      <c r="E12" s="4">
        <f>+E10-E11</f>
        <v>33477</v>
      </c>
      <c r="F12" s="4"/>
      <c r="G12" s="4"/>
      <c r="H12" s="4"/>
      <c r="I12" s="4">
        <f>+I10-I11</f>
        <v>28787</v>
      </c>
      <c r="J12" s="4"/>
      <c r="K12" s="4"/>
      <c r="L12" s="4"/>
      <c r="M12" s="4"/>
      <c r="N1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2016-04-02T16:33:19Z</dcterms:created>
  <dcterms:modified xsi:type="dcterms:W3CDTF">2016-04-02T16:44:14Z</dcterms:modified>
</cp:coreProperties>
</file>