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90" windowHeight="12255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9" i="2"/>
  <c r="G5" i="2"/>
  <c r="K14" i="2"/>
  <c r="K12" i="2"/>
  <c r="K11" i="2"/>
  <c r="K10" i="2"/>
  <c r="K9" i="2"/>
  <c r="K5" i="2"/>
  <c r="L6" i="1"/>
  <c r="L7" i="1" s="1"/>
  <c r="L4" i="1"/>
  <c r="G10" i="2" l="1"/>
  <c r="G12" i="2" s="1"/>
  <c r="G14" i="2" s="1"/>
</calcChain>
</file>

<file path=xl/sharedStrings.xml><?xml version="1.0" encoding="utf-8"?>
<sst xmlns="http://schemas.openxmlformats.org/spreadsheetml/2006/main" count="41" uniqueCount="38">
  <si>
    <t>Price</t>
  </si>
  <si>
    <t>Shares</t>
  </si>
  <si>
    <t>MC</t>
  </si>
  <si>
    <t>Cash</t>
  </si>
  <si>
    <t>Debt</t>
  </si>
  <si>
    <t>EV</t>
  </si>
  <si>
    <t>Q315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</si>
  <si>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</si>
  <si>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</si>
  <si>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</si>
  <si>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</si>
  <si>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</si>
  <si>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</si>
  <si>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</si>
  <si>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</si>
  <si>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</si>
  <si>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</si>
  <si>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</si>
  <si>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</si>
  <si>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</si>
  <si>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COGS</t>
  </si>
  <si>
    <t>Gross Profit</t>
  </si>
  <si>
    <t>R&amp;D</t>
  </si>
  <si>
    <t>G&amp;A</t>
  </si>
  <si>
    <t>Selling</t>
  </si>
  <si>
    <t>Operating Expenses</t>
  </si>
  <si>
    <t>Operating Income</t>
  </si>
  <si>
    <t>Interest Expense</t>
  </si>
  <si>
    <t>Pretax Income</t>
  </si>
  <si>
    <t>Taxes</t>
  </si>
  <si>
    <t>Net Income</t>
  </si>
  <si>
    <t>Former CFO List</t>
  </si>
  <si>
    <t>Hui Shao</t>
  </si>
  <si>
    <t>Bob Ai</t>
  </si>
  <si>
    <t>Wilfred Chow</t>
  </si>
  <si>
    <t>Guoan Zhang</t>
  </si>
  <si>
    <t>Current CFO</t>
  </si>
  <si>
    <t>NT 10-K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</si>
</sst>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28575</xdr:rowOff>
    </xdr:from>
    <xdr:to>
      <xdr:col>11</xdr:col>
      <xdr:colOff>38100</xdr:colOff>
      <xdr:row>44</xdr:row>
      <xdr:rowOff>114300</xdr:rowOff>
    </xdr:to>
    <xdr:cxnSp macro="">
      <xdr:nvCxnSpPr>
        <xdr:cNvPr id="3" name="Straight Connector 2"/>
        <xdr:cNvCxnSpPr/>
      </xdr:nvCxnSpPr>
      <xdr:spPr>
        <a:xfrm>
          <a:off x="7105650" y="28575"/>
          <a:ext cx="0" cy="7210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zoomScale="130" zoomScaleNormal="130" workbookViewId="0">
      <selection activeCell="B11" sqref="B11"/>
    </sheetView>
  </sheetViews>
  <sheetFormatPr defaultRowHeight="12.75" x14ac:dyDescent="0.2"/>
  <cols>
    <col min="2" max="2" width="15.85546875" bestFit="1" customWidth="1"/>
  </cols>
  <sheetData>
    <row r="2" spans="2:13" x14ac:dyDescent="0.2">
      <c r="B2" s="7" t="s">
        <v>31</v>
      </c>
      <c r="K2" t="s">
        <v>0</v>
      </c>
      <c r="L2">
        <v>1.03</v>
      </c>
    </row>
    <row r="3" spans="2:13" x14ac:dyDescent="0.2">
      <c r="B3" t="s">
        <v>32</v>
      </c>
      <c r="K3" t="s">
        <v>1</v>
      </c>
      <c r="L3" s="1">
        <v>74.3</v>
      </c>
      <c r="M3" s="3" t="s">
        <v>6</v>
      </c>
    </row>
    <row r="4" spans="2:13" x14ac:dyDescent="0.2">
      <c r="B4" t="s">
        <v>33</v>
      </c>
      <c r="K4" t="s">
        <v>2</v>
      </c>
      <c r="L4" s="1">
        <f>+L3*L2</f>
        <v>76.528999999999996</v>
      </c>
      <c r="M4" s="3"/>
    </row>
    <row r="5" spans="2:13" x14ac:dyDescent="0.2">
      <c r="B5" t="s">
        <v>34</v>
      </c>
      <c r="K5" t="s">
        <v>3</v>
      </c>
      <c r="L5" s="1">
        <v>8.171875</v>
      </c>
      <c r="M5" s="3" t="s">
        <v>6</v>
      </c>
    </row>
    <row r="6" spans="2:13" x14ac:dyDescent="0.2">
      <c r="K6" t="s">
        <v>4</v>
      </c>
      <c r="L6" s="1">
        <f>11.343312+1.568923+15.218551+1.355549+1.308876+0.013638</f>
        <v>30.808849000000002</v>
      </c>
      <c r="M6" s="3" t="s">
        <v>6</v>
      </c>
    </row>
    <row r="7" spans="2:13" x14ac:dyDescent="0.2">
      <c r="K7" t="s">
        <v>5</v>
      </c>
      <c r="L7" s="1">
        <f>+L4-L5+L6</f>
        <v>99.165974000000006</v>
      </c>
    </row>
    <row r="8" spans="2:13" x14ac:dyDescent="0.2">
      <c r="B8" s="7" t="s">
        <v>36</v>
      </c>
    </row>
    <row r="9" spans="2:13" x14ac:dyDescent="0.2">
      <c r="B9" t="s">
        <v>35</v>
      </c>
    </row>
    <row r="11" spans="2:13" x14ac:dyDescent="0.2">
      <c r="B11" t="s">
        <v>37</v>
      </c>
    </row>
    <row r="18" spans="4:4" x14ac:dyDescent="0.2">
      <c r="D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2" sqref="K12"/>
    </sheetView>
  </sheetViews>
  <sheetFormatPr defaultRowHeight="12.75" x14ac:dyDescent="0.2"/>
  <cols>
    <col min="1" max="1" width="5" bestFit="1" customWidth="1"/>
    <col min="2" max="2" width="18.140625" bestFit="1" customWidth="1"/>
    <col min="3" max="6" width="9.140625" style="3"/>
    <col min="7" max="7" width="9.7109375" style="3" bestFit="1" customWidth="1"/>
    <col min="8" max="10" width="9.140625" style="3"/>
    <col min="12" max="12" width="10.140625" bestFit="1" customWidth="1"/>
  </cols>
  <sheetData>
    <row r="1" spans="1:14" x14ac:dyDescent="0.2">
      <c r="A1" t="s">
        <v>7</v>
      </c>
      <c r="J1" s="4">
        <v>42185</v>
      </c>
      <c r="K1" s="5">
        <v>42277</v>
      </c>
      <c r="L1" s="5">
        <v>42369</v>
      </c>
      <c r="M1" s="5">
        <v>42460</v>
      </c>
      <c r="N1" s="5">
        <v>42551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s="1" customFormat="1" x14ac:dyDescent="0.2">
      <c r="B3" s="1" t="s">
        <v>8</v>
      </c>
      <c r="C3" s="6"/>
      <c r="D3" s="6"/>
      <c r="E3" s="6"/>
      <c r="F3" s="6"/>
      <c r="G3" s="1">
        <v>4565081</v>
      </c>
      <c r="H3" s="6"/>
      <c r="I3" s="6"/>
      <c r="J3" s="6"/>
      <c r="K3" s="1">
        <v>8744822</v>
      </c>
    </row>
    <row r="4" spans="1:14" s="1" customFormat="1" x14ac:dyDescent="0.2">
      <c r="B4" s="1" t="s">
        <v>20</v>
      </c>
      <c r="C4" s="6"/>
      <c r="D4" s="6"/>
      <c r="E4" s="6"/>
      <c r="F4" s="6"/>
      <c r="G4" s="1">
        <v>1387534</v>
      </c>
      <c r="H4" s="6"/>
      <c r="I4" s="6"/>
      <c r="J4" s="6"/>
      <c r="K4" s="1">
        <v>1758079</v>
      </c>
    </row>
    <row r="5" spans="1:14" s="1" customFormat="1" x14ac:dyDescent="0.2">
      <c r="B5" s="1" t="s">
        <v>21</v>
      </c>
      <c r="C5" s="6"/>
      <c r="D5" s="6"/>
      <c r="E5" s="6"/>
      <c r="F5" s="6"/>
      <c r="G5" s="1">
        <f>+G3-G4</f>
        <v>3177547</v>
      </c>
      <c r="H5" s="6"/>
      <c r="I5" s="6"/>
      <c r="J5" s="6"/>
      <c r="K5" s="1">
        <f>+K3-K4</f>
        <v>6986743</v>
      </c>
    </row>
    <row r="6" spans="1:14" s="1" customFormat="1" x14ac:dyDescent="0.2">
      <c r="B6" s="1" t="s">
        <v>22</v>
      </c>
      <c r="C6" s="6"/>
      <c r="D6" s="6"/>
      <c r="E6" s="6"/>
      <c r="F6" s="6"/>
      <c r="G6" s="1">
        <v>107550</v>
      </c>
      <c r="H6" s="6"/>
      <c r="I6" s="6"/>
      <c r="J6" s="6"/>
      <c r="K6" s="1">
        <v>377306</v>
      </c>
    </row>
    <row r="7" spans="1:14" s="1" customFormat="1" x14ac:dyDescent="0.2">
      <c r="B7" s="1" t="s">
        <v>23</v>
      </c>
      <c r="C7" s="6"/>
      <c r="D7" s="6"/>
      <c r="E7" s="6"/>
      <c r="F7" s="6"/>
      <c r="G7" s="1">
        <v>511486</v>
      </c>
      <c r="H7" s="6"/>
      <c r="I7" s="6"/>
      <c r="J7" s="6"/>
      <c r="K7" s="1">
        <v>944358</v>
      </c>
    </row>
    <row r="8" spans="1:14" s="1" customFormat="1" x14ac:dyDescent="0.2">
      <c r="B8" s="1" t="s">
        <v>24</v>
      </c>
      <c r="C8" s="6"/>
      <c r="D8" s="6"/>
      <c r="E8" s="6"/>
      <c r="F8" s="6"/>
      <c r="G8" s="1">
        <v>1202509</v>
      </c>
      <c r="H8" s="6"/>
      <c r="I8" s="6"/>
      <c r="J8" s="6"/>
      <c r="K8" s="1">
        <v>2394346</v>
      </c>
    </row>
    <row r="9" spans="1:14" s="1" customFormat="1" x14ac:dyDescent="0.2">
      <c r="B9" s="1" t="s">
        <v>25</v>
      </c>
      <c r="C9" s="6"/>
      <c r="D9" s="6"/>
      <c r="E9" s="6"/>
      <c r="F9" s="6"/>
      <c r="G9" s="1">
        <f>SUM(G6:G8)</f>
        <v>1821545</v>
      </c>
      <c r="H9" s="6"/>
      <c r="I9" s="6"/>
      <c r="J9" s="6"/>
      <c r="K9" s="1">
        <f>SUM(K6:K8)</f>
        <v>3716010</v>
      </c>
    </row>
    <row r="10" spans="1:14" s="1" customFormat="1" x14ac:dyDescent="0.2">
      <c r="B10" s="1" t="s">
        <v>26</v>
      </c>
      <c r="C10" s="6"/>
      <c r="D10" s="6"/>
      <c r="E10" s="6"/>
      <c r="F10" s="6"/>
      <c r="G10" s="1">
        <f>G5-G9</f>
        <v>1356002</v>
      </c>
      <c r="H10" s="6"/>
      <c r="I10" s="6"/>
      <c r="J10" s="6"/>
      <c r="K10" s="1">
        <f>K5-K9</f>
        <v>3270733</v>
      </c>
    </row>
    <row r="11" spans="1:14" s="1" customFormat="1" x14ac:dyDescent="0.2">
      <c r="B11" s="1" t="s">
        <v>27</v>
      </c>
      <c r="C11" s="6"/>
      <c r="D11" s="6"/>
      <c r="E11" s="6"/>
      <c r="F11" s="6"/>
      <c r="G11" s="1">
        <f>-1193160-25971</f>
        <v>-1219131</v>
      </c>
      <c r="H11" s="6"/>
      <c r="I11" s="6"/>
      <c r="J11" s="6"/>
      <c r="K11" s="1">
        <f>-929029-24291</f>
        <v>-953320</v>
      </c>
    </row>
    <row r="12" spans="1:14" s="1" customFormat="1" x14ac:dyDescent="0.2">
      <c r="B12" s="1" t="s">
        <v>28</v>
      </c>
      <c r="C12" s="6"/>
      <c r="D12" s="6"/>
      <c r="E12" s="6"/>
      <c r="F12" s="6"/>
      <c r="G12" s="1">
        <f>+G10+G11</f>
        <v>136871</v>
      </c>
      <c r="H12" s="6"/>
      <c r="I12" s="6"/>
      <c r="J12" s="6"/>
      <c r="K12" s="1">
        <f>+K10+K11</f>
        <v>2317413</v>
      </c>
    </row>
    <row r="13" spans="1:14" s="1" customFormat="1" x14ac:dyDescent="0.2">
      <c r="B13" s="1" t="s">
        <v>29</v>
      </c>
      <c r="C13" s="6"/>
      <c r="D13" s="6"/>
      <c r="E13" s="6"/>
      <c r="F13" s="6"/>
      <c r="G13" s="1">
        <v>0</v>
      </c>
      <c r="H13" s="6"/>
      <c r="I13" s="6"/>
      <c r="J13" s="6"/>
      <c r="K13" s="1">
        <v>943803</v>
      </c>
    </row>
    <row r="14" spans="1:14" s="1" customFormat="1" x14ac:dyDescent="0.2">
      <c r="B14" s="1" t="s">
        <v>30</v>
      </c>
      <c r="C14" s="6"/>
      <c r="D14" s="6"/>
      <c r="E14" s="6"/>
      <c r="F14" s="6"/>
      <c r="G14" s="1">
        <f>+G12-G13</f>
        <v>136871</v>
      </c>
      <c r="H14" s="6"/>
      <c r="I14" s="6"/>
      <c r="J14" s="6"/>
      <c r="K14" s="1">
        <f>+K12-K13</f>
        <v>1373610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2015-12-16T00:21:06Z</dcterms:created>
  <dcterms:modified xsi:type="dcterms:W3CDTF">2015-12-16T01:41:17Z</dcterms:modified>
</cp:coreProperties>
</file>