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225" windowHeight="1099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6" i="1"/>
  <c r="M5" i="1"/>
  <c r="L45" i="2"/>
  <c r="L44" i="2"/>
  <c r="L43" i="2"/>
  <c r="L42" i="2"/>
  <c r="L41" i="2"/>
  <c r="L40" i="2"/>
  <c r="L39" i="2"/>
  <c r="L35" i="2"/>
  <c r="L36" i="2" s="1"/>
  <c r="L34" i="2"/>
</calcChain>
</file>

<file path=xl/sharedStrings.xml><?xml version="1.0" encoding="utf-8"?>
<sst xmlns="http://schemas.openxmlformats.org/spreadsheetml/2006/main" count="83" uniqueCount="73">
  <si>
    <t>Price US ADR</t>
  </si>
  <si>
    <t>Price GBp London</t>
  </si>
  <si>
    <t>Shares</t>
  </si>
  <si>
    <t>Cash</t>
  </si>
  <si>
    <t>Debt</t>
  </si>
  <si>
    <t>EV</t>
  </si>
  <si>
    <t>Brand</t>
  </si>
  <si>
    <t>Symbicort</t>
  </si>
  <si>
    <t>Generic</t>
  </si>
  <si>
    <t>Pulmicort</t>
  </si>
  <si>
    <t>Crestor</t>
  </si>
  <si>
    <t>Onglyza</t>
  </si>
  <si>
    <t>Faslodex</t>
  </si>
  <si>
    <t>Nexium</t>
  </si>
  <si>
    <t>Seroquel XR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</si>
  <si>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</si>
  <si>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</si>
  <si>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</si>
  <si>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</si>
  <si>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</si>
  <si>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</si>
  <si>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</si>
  <si>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</si>
  <si>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</si>
  <si>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</si>
  <si>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</si>
  <si>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</si>
  <si>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</si>
  <si>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Tudorza/Eklira</t>
  </si>
  <si>
    <t>Daliresp/Daxas</t>
  </si>
  <si>
    <t>Duaklir</t>
  </si>
  <si>
    <t>Respiratory Other</t>
  </si>
  <si>
    <t>Oncology Other</t>
  </si>
  <si>
    <t>Arimidex</t>
  </si>
  <si>
    <t>Casodex</t>
  </si>
  <si>
    <t>Zoladex</t>
  </si>
  <si>
    <t>Lynparza</t>
  </si>
  <si>
    <t>Tagrisso</t>
  </si>
  <si>
    <t>Iressa</t>
  </si>
  <si>
    <t>CV Other</t>
  </si>
  <si>
    <t>Atacand</t>
  </si>
  <si>
    <t>Seloken/Toprol XL</t>
  </si>
  <si>
    <t>Byetta</t>
  </si>
  <si>
    <t>Bydureon</t>
  </si>
  <si>
    <t>Farxiga</t>
  </si>
  <si>
    <t>Brilinta</t>
  </si>
  <si>
    <t>Infection Other</t>
  </si>
  <si>
    <t>FluMist/Fluenz</t>
  </si>
  <si>
    <t>Movantik/Moventig</t>
  </si>
  <si>
    <t>Losec/Prilosec</t>
  </si>
  <si>
    <t>Synagis</t>
  </si>
  <si>
    <t>Other Revenue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</si>
  <si>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</si>
  <si>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</si>
  <si>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</si>
  <si>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</si>
  <si>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</si>
  <si>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</si>
  <si>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</si>
  <si>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MC GBp</t>
  </si>
  <si>
    <t>6/9/16: Sold anesthetics to Aspen for $520m.</t>
  </si>
  <si>
    <t>7/1/16: License tralokinumab to LEO for $115m.</t>
  </si>
  <si>
    <t>benralizumab</t>
  </si>
  <si>
    <t>Asthma</t>
  </si>
  <si>
    <t>Indication</t>
  </si>
  <si>
    <t>roxadustat</t>
  </si>
  <si>
    <t>Anemia</t>
  </si>
  <si>
    <t>durvalumab</t>
  </si>
  <si>
    <t>ZS-9</t>
  </si>
  <si>
    <t>acalabrutinib</t>
  </si>
  <si>
    <t>mavrilimumab</t>
  </si>
  <si>
    <t>AZD4076</t>
  </si>
  <si>
    <t>NASH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</si>
</sst>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E19" sqref="E19"/>
    </sheetView>
  </sheetViews>
  <sheetFormatPr defaultRowHeight="12.75" x14ac:dyDescent="0.2"/>
  <cols>
    <col min="2" max="2" width="13.140625" customWidth="1"/>
    <col min="3" max="3" width="12.140625" customWidth="1"/>
    <col min="12" max="12" width="16.28515625" bestFit="1" customWidth="1"/>
  </cols>
  <sheetData>
    <row r="2" spans="2:14" x14ac:dyDescent="0.2">
      <c r="B2" s="8" t="s">
        <v>6</v>
      </c>
      <c r="C2" s="9" t="s">
        <v>8</v>
      </c>
      <c r="D2" s="9" t="s">
        <v>64</v>
      </c>
      <c r="E2" s="9"/>
      <c r="F2" s="9"/>
      <c r="G2" s="9"/>
      <c r="H2" s="9"/>
      <c r="I2" s="10"/>
      <c r="L2" t="s">
        <v>0</v>
      </c>
      <c r="M2" s="1">
        <v>33.97</v>
      </c>
    </row>
    <row r="3" spans="2:14" x14ac:dyDescent="0.2">
      <c r="B3" s="2" t="s">
        <v>7</v>
      </c>
      <c r="C3" s="3"/>
      <c r="D3" s="3"/>
      <c r="E3" s="3"/>
      <c r="F3" s="3"/>
      <c r="G3" s="3"/>
      <c r="H3" s="3"/>
      <c r="I3" s="4"/>
      <c r="L3" t="s">
        <v>1</v>
      </c>
      <c r="M3">
        <v>5170</v>
      </c>
    </row>
    <row r="4" spans="2:14" x14ac:dyDescent="0.2">
      <c r="B4" s="2" t="s">
        <v>9</v>
      </c>
      <c r="C4" s="3"/>
      <c r="D4" s="3"/>
      <c r="E4" s="3"/>
      <c r="F4" s="3"/>
      <c r="G4" s="3"/>
      <c r="H4" s="3"/>
      <c r="I4" s="4"/>
      <c r="L4" t="s">
        <v>2</v>
      </c>
      <c r="M4" s="13">
        <v>1265</v>
      </c>
      <c r="N4" s="11" t="s">
        <v>25</v>
      </c>
    </row>
    <row r="5" spans="2:14" x14ac:dyDescent="0.2">
      <c r="B5" s="2" t="s">
        <v>10</v>
      </c>
      <c r="C5" s="3"/>
      <c r="D5" s="3"/>
      <c r="E5" s="3"/>
      <c r="F5" s="3"/>
      <c r="G5" s="3"/>
      <c r="H5" s="3"/>
      <c r="I5" s="4"/>
      <c r="L5" t="s">
        <v>59</v>
      </c>
      <c r="M5" s="13">
        <f>+M3*M4/100</f>
        <v>65400.5</v>
      </c>
      <c r="N5" s="11"/>
    </row>
    <row r="6" spans="2:14" x14ac:dyDescent="0.2">
      <c r="B6" s="2" t="s">
        <v>11</v>
      </c>
      <c r="C6" s="3"/>
      <c r="D6" s="3"/>
      <c r="E6" s="3"/>
      <c r="F6" s="3"/>
      <c r="G6" s="3"/>
      <c r="H6" s="3"/>
      <c r="I6" s="4"/>
      <c r="L6" t="s">
        <v>3</v>
      </c>
      <c r="M6" s="13">
        <f>+M7-12734</f>
        <v>4845</v>
      </c>
      <c r="N6" s="11" t="s">
        <v>25</v>
      </c>
    </row>
    <row r="7" spans="2:14" x14ac:dyDescent="0.2">
      <c r="B7" s="2" t="s">
        <v>12</v>
      </c>
      <c r="C7" s="3"/>
      <c r="D7" s="3"/>
      <c r="E7" s="3"/>
      <c r="F7" s="3"/>
      <c r="G7" s="3"/>
      <c r="H7" s="3"/>
      <c r="I7" s="4"/>
      <c r="L7" t="s">
        <v>4</v>
      </c>
      <c r="M7" s="13">
        <v>17579</v>
      </c>
      <c r="N7" s="11" t="s">
        <v>25</v>
      </c>
    </row>
    <row r="8" spans="2:14" x14ac:dyDescent="0.2">
      <c r="B8" s="2" t="s">
        <v>13</v>
      </c>
      <c r="C8" s="3"/>
      <c r="D8" s="3"/>
      <c r="E8" s="3"/>
      <c r="F8" s="3"/>
      <c r="G8" s="3"/>
      <c r="H8" s="3"/>
      <c r="I8" s="4"/>
      <c r="L8" t="s">
        <v>5</v>
      </c>
      <c r="M8" s="13">
        <f>+M5-M6+M7</f>
        <v>78134.5</v>
      </c>
    </row>
    <row r="9" spans="2:14" x14ac:dyDescent="0.2">
      <c r="B9" s="2" t="s">
        <v>14</v>
      </c>
      <c r="C9" s="3"/>
      <c r="D9" s="3"/>
      <c r="E9" s="3"/>
      <c r="F9" s="3"/>
      <c r="G9" s="3"/>
      <c r="H9" s="3"/>
      <c r="I9" s="4"/>
    </row>
    <row r="10" spans="2:14" x14ac:dyDescent="0.2">
      <c r="B10" s="2"/>
      <c r="C10" s="3"/>
      <c r="D10" s="3"/>
      <c r="E10" s="3"/>
      <c r="F10" s="3"/>
      <c r="G10" s="3"/>
      <c r="H10" s="3"/>
      <c r="I10" s="4"/>
    </row>
    <row r="11" spans="2:14" x14ac:dyDescent="0.2">
      <c r="B11" s="2"/>
      <c r="C11" s="3"/>
      <c r="D11" s="3"/>
      <c r="E11" s="3"/>
      <c r="F11" s="3"/>
      <c r="G11" s="3"/>
      <c r="H11" s="3"/>
      <c r="I11" s="4"/>
    </row>
    <row r="12" spans="2:14" x14ac:dyDescent="0.2">
      <c r="B12" s="8"/>
      <c r="C12" s="9"/>
      <c r="D12" s="9"/>
      <c r="E12" s="9"/>
      <c r="F12" s="9"/>
      <c r="G12" s="9"/>
      <c r="H12" s="9"/>
      <c r="I12" s="10"/>
    </row>
    <row r="13" spans="2:14" x14ac:dyDescent="0.2">
      <c r="B13" s="2"/>
      <c r="C13" s="3" t="s">
        <v>62</v>
      </c>
      <c r="D13" s="3" t="s">
        <v>63</v>
      </c>
      <c r="E13" s="3"/>
      <c r="F13" s="3"/>
      <c r="G13" s="3"/>
      <c r="H13" s="3"/>
      <c r="I13" s="4"/>
    </row>
    <row r="14" spans="2:14" x14ac:dyDescent="0.2">
      <c r="B14" s="2"/>
      <c r="C14" s="3" t="s">
        <v>65</v>
      </c>
      <c r="D14" s="3" t="s">
        <v>66</v>
      </c>
      <c r="E14" s="3"/>
      <c r="F14" s="3"/>
      <c r="G14" s="3"/>
      <c r="H14" s="3"/>
      <c r="I14" s="4"/>
    </row>
    <row r="15" spans="2:14" x14ac:dyDescent="0.2">
      <c r="B15" s="2"/>
      <c r="C15" s="3" t="s">
        <v>67</v>
      </c>
      <c r="D15" s="3"/>
      <c r="E15" s="3"/>
      <c r="F15" s="3"/>
      <c r="G15" s="3"/>
      <c r="H15" s="3"/>
      <c r="I15" s="4"/>
    </row>
    <row r="16" spans="2:14" x14ac:dyDescent="0.2">
      <c r="B16" s="2" t="s">
        <v>68</v>
      </c>
      <c r="C16" s="3"/>
      <c r="D16" s="3"/>
      <c r="E16" s="3"/>
      <c r="F16" s="3"/>
      <c r="G16" s="3"/>
      <c r="H16" s="3"/>
      <c r="I16" s="4"/>
    </row>
    <row r="17" spans="2:9" x14ac:dyDescent="0.2">
      <c r="B17" s="2"/>
      <c r="C17" s="19" t="s">
        <v>69</v>
      </c>
      <c r="D17" s="3"/>
      <c r="E17" s="3"/>
      <c r="F17" s="3"/>
      <c r="G17" s="3"/>
      <c r="H17" s="3"/>
      <c r="I17" s="4"/>
    </row>
    <row r="18" spans="2:9" x14ac:dyDescent="0.2">
      <c r="B18" s="2"/>
      <c r="C18" s="19" t="s">
        <v>70</v>
      </c>
      <c r="D18" s="3"/>
      <c r="E18" s="3"/>
      <c r="F18" s="3"/>
      <c r="G18" s="3"/>
      <c r="H18" s="3"/>
      <c r="I18" s="4"/>
    </row>
    <row r="19" spans="2:9" x14ac:dyDescent="0.2">
      <c r="B19" s="2" t="s">
        <v>71</v>
      </c>
      <c r="C19" s="3"/>
      <c r="D19" s="3" t="s">
        <v>72</v>
      </c>
      <c r="E19" s="3"/>
      <c r="F19" s="3"/>
      <c r="G19" s="3"/>
      <c r="H19" s="3"/>
      <c r="I19" s="4"/>
    </row>
    <row r="20" spans="2:9" x14ac:dyDescent="0.2">
      <c r="B20" s="2"/>
      <c r="C20" s="3"/>
      <c r="D20" s="3"/>
      <c r="E20" s="3"/>
      <c r="F20" s="3"/>
      <c r="G20" s="3"/>
      <c r="H20" s="3"/>
      <c r="I20" s="4"/>
    </row>
    <row r="21" spans="2:9" x14ac:dyDescent="0.2">
      <c r="B21" s="2"/>
      <c r="C21" s="3"/>
      <c r="D21" s="3"/>
      <c r="E21" s="3"/>
      <c r="F21" s="3"/>
      <c r="G21" s="3"/>
      <c r="H21" s="3"/>
      <c r="I21" s="4"/>
    </row>
    <row r="22" spans="2:9" x14ac:dyDescent="0.2">
      <c r="B22" s="2"/>
      <c r="C22" s="3"/>
      <c r="D22" s="3"/>
      <c r="E22" s="3"/>
      <c r="F22" s="3"/>
      <c r="G22" s="3"/>
      <c r="H22" s="3"/>
      <c r="I22" s="4"/>
    </row>
    <row r="23" spans="2:9" x14ac:dyDescent="0.2">
      <c r="B23" s="5"/>
      <c r="C23" s="6"/>
      <c r="D23" s="6"/>
      <c r="E23" s="6"/>
      <c r="F23" s="6"/>
      <c r="G23" s="6"/>
      <c r="H23" s="6"/>
      <c r="I23" s="7"/>
    </row>
    <row r="27" spans="2:9" x14ac:dyDescent="0.2">
      <c r="B27" t="s">
        <v>61</v>
      </c>
    </row>
    <row r="28" spans="2:9" x14ac:dyDescent="0.2">
      <c r="B2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L46" sqref="L46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11"/>
  </cols>
  <sheetData>
    <row r="1" spans="1:14" x14ac:dyDescent="0.2">
      <c r="A1" s="12" t="s">
        <v>15</v>
      </c>
    </row>
    <row r="2" spans="1:14" x14ac:dyDescent="0.2"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</row>
    <row r="3" spans="1:14" s="13" customFormat="1" x14ac:dyDescent="0.2">
      <c r="B3" s="13" t="s">
        <v>7</v>
      </c>
      <c r="C3" s="14"/>
      <c r="D3" s="14"/>
      <c r="E3" s="14"/>
      <c r="F3" s="14"/>
      <c r="G3" s="14"/>
      <c r="H3" s="14"/>
      <c r="I3" s="14"/>
      <c r="J3" s="14"/>
      <c r="K3" s="14"/>
      <c r="L3" s="14">
        <v>803</v>
      </c>
      <c r="M3" s="14"/>
      <c r="N3" s="14"/>
    </row>
    <row r="4" spans="1:14" s="13" customFormat="1" x14ac:dyDescent="0.2">
      <c r="B4" s="13" t="s">
        <v>9</v>
      </c>
      <c r="C4" s="14"/>
      <c r="D4" s="14"/>
      <c r="E4" s="14"/>
      <c r="F4" s="14"/>
      <c r="G4" s="14"/>
      <c r="H4" s="14"/>
      <c r="I4" s="14"/>
      <c r="J4" s="14"/>
      <c r="K4" s="14"/>
      <c r="L4" s="14">
        <v>239</v>
      </c>
      <c r="M4" s="14"/>
      <c r="N4" s="14"/>
    </row>
    <row r="5" spans="1:14" s="13" customFormat="1" x14ac:dyDescent="0.2">
      <c r="B5" s="13" t="s">
        <v>28</v>
      </c>
      <c r="C5" s="14"/>
      <c r="D5" s="14"/>
      <c r="E5" s="14"/>
      <c r="F5" s="14"/>
      <c r="G5" s="14"/>
      <c r="H5" s="14"/>
      <c r="I5" s="14"/>
      <c r="J5" s="14"/>
      <c r="K5" s="14"/>
      <c r="L5" s="14">
        <v>48</v>
      </c>
      <c r="M5" s="14"/>
      <c r="N5" s="14"/>
    </row>
    <row r="6" spans="1:14" s="13" customFormat="1" x14ac:dyDescent="0.2">
      <c r="B6" s="13" t="s">
        <v>29</v>
      </c>
      <c r="C6" s="14"/>
      <c r="D6" s="14"/>
      <c r="E6" s="14"/>
      <c r="F6" s="14"/>
      <c r="G6" s="14"/>
      <c r="H6" s="14"/>
      <c r="I6" s="14"/>
      <c r="J6" s="14"/>
      <c r="K6" s="14"/>
      <c r="L6" s="14">
        <v>40</v>
      </c>
      <c r="M6" s="14"/>
      <c r="N6" s="14"/>
    </row>
    <row r="7" spans="1:14" s="13" customFormat="1" x14ac:dyDescent="0.2">
      <c r="B7" s="13" t="s">
        <v>30</v>
      </c>
      <c r="C7" s="14"/>
      <c r="D7" s="14"/>
      <c r="E7" s="14"/>
      <c r="F7" s="14"/>
      <c r="G7" s="14"/>
      <c r="H7" s="14"/>
      <c r="I7" s="14"/>
      <c r="J7" s="14"/>
      <c r="K7" s="14"/>
      <c r="L7" s="14">
        <v>17</v>
      </c>
      <c r="M7" s="14"/>
      <c r="N7" s="14"/>
    </row>
    <row r="8" spans="1:14" s="13" customFormat="1" x14ac:dyDescent="0.2">
      <c r="B8" s="13" t="s">
        <v>31</v>
      </c>
      <c r="C8" s="14"/>
      <c r="D8" s="14"/>
      <c r="E8" s="14"/>
      <c r="F8" s="14"/>
      <c r="G8" s="14"/>
      <c r="H8" s="14"/>
      <c r="I8" s="14"/>
      <c r="J8" s="14"/>
      <c r="K8" s="14"/>
      <c r="L8" s="14">
        <v>79</v>
      </c>
      <c r="M8" s="14"/>
      <c r="N8" s="14"/>
    </row>
    <row r="9" spans="1:14" x14ac:dyDescent="0.2">
      <c r="B9" s="13" t="s">
        <v>11</v>
      </c>
      <c r="L9" s="11">
        <v>191</v>
      </c>
    </row>
    <row r="10" spans="1:14" x14ac:dyDescent="0.2">
      <c r="B10" s="13" t="s">
        <v>45</v>
      </c>
      <c r="L10" s="11">
        <v>214</v>
      </c>
    </row>
    <row r="11" spans="1:14" x14ac:dyDescent="0.2">
      <c r="B11" s="13" t="s">
        <v>44</v>
      </c>
      <c r="L11" s="11">
        <v>211</v>
      </c>
    </row>
    <row r="12" spans="1:14" x14ac:dyDescent="0.2">
      <c r="B12" t="s">
        <v>43</v>
      </c>
      <c r="L12" s="11">
        <v>156</v>
      </c>
    </row>
    <row r="13" spans="1:14" x14ac:dyDescent="0.2">
      <c r="B13" t="s">
        <v>42</v>
      </c>
      <c r="L13" s="11">
        <v>76</v>
      </c>
    </row>
    <row r="14" spans="1:14" x14ac:dyDescent="0.2">
      <c r="B14" t="s">
        <v>10</v>
      </c>
      <c r="L14" s="11">
        <v>926</v>
      </c>
    </row>
    <row r="15" spans="1:14" x14ac:dyDescent="0.2">
      <c r="B15" t="s">
        <v>41</v>
      </c>
      <c r="L15" s="11">
        <v>189</v>
      </c>
    </row>
    <row r="16" spans="1:14" x14ac:dyDescent="0.2">
      <c r="B16" t="s">
        <v>40</v>
      </c>
      <c r="L16" s="11">
        <v>89</v>
      </c>
    </row>
    <row r="17" spans="2:12" x14ac:dyDescent="0.2">
      <c r="B17" t="s">
        <v>39</v>
      </c>
      <c r="L17" s="11">
        <v>116</v>
      </c>
    </row>
    <row r="18" spans="2:12" x14ac:dyDescent="0.2">
      <c r="B18" t="s">
        <v>38</v>
      </c>
      <c r="L18" s="11">
        <v>135</v>
      </c>
    </row>
    <row r="19" spans="2:12" x14ac:dyDescent="0.2">
      <c r="B19" t="s">
        <v>37</v>
      </c>
      <c r="L19" s="11">
        <v>92</v>
      </c>
    </row>
    <row r="20" spans="2:12" x14ac:dyDescent="0.2">
      <c r="B20" t="s">
        <v>36</v>
      </c>
      <c r="L20" s="11">
        <v>54</v>
      </c>
    </row>
    <row r="21" spans="2:12" x14ac:dyDescent="0.2">
      <c r="B21" t="s">
        <v>12</v>
      </c>
      <c r="L21" s="11">
        <v>211</v>
      </c>
    </row>
    <row r="22" spans="2:12" x14ac:dyDescent="0.2">
      <c r="B22" t="s">
        <v>35</v>
      </c>
      <c r="L22" s="11">
        <v>204</v>
      </c>
    </row>
    <row r="23" spans="2:12" x14ac:dyDescent="0.2">
      <c r="B23" t="s">
        <v>34</v>
      </c>
      <c r="L23" s="11">
        <v>63</v>
      </c>
    </row>
    <row r="24" spans="2:12" x14ac:dyDescent="0.2">
      <c r="B24" t="s">
        <v>33</v>
      </c>
      <c r="L24" s="11">
        <v>62</v>
      </c>
    </row>
    <row r="25" spans="2:12" x14ac:dyDescent="0.2">
      <c r="B25" t="s">
        <v>32</v>
      </c>
      <c r="L25" s="11">
        <v>27</v>
      </c>
    </row>
    <row r="26" spans="2:12" x14ac:dyDescent="0.2">
      <c r="B26" t="s">
        <v>13</v>
      </c>
      <c r="L26" s="11">
        <v>562</v>
      </c>
    </row>
    <row r="27" spans="2:12" x14ac:dyDescent="0.2">
      <c r="B27" t="s">
        <v>14</v>
      </c>
      <c r="L27" s="11">
        <v>225</v>
      </c>
    </row>
    <row r="28" spans="2:12" x14ac:dyDescent="0.2">
      <c r="B28" t="s">
        <v>50</v>
      </c>
      <c r="L28" s="11">
        <v>27</v>
      </c>
    </row>
    <row r="29" spans="2:12" x14ac:dyDescent="0.2">
      <c r="B29" t="s">
        <v>49</v>
      </c>
      <c r="L29" s="11">
        <v>70</v>
      </c>
    </row>
    <row r="30" spans="2:12" x14ac:dyDescent="0.2">
      <c r="B30" t="s">
        <v>48</v>
      </c>
      <c r="L30" s="11">
        <v>23</v>
      </c>
    </row>
    <row r="31" spans="2:12" x14ac:dyDescent="0.2">
      <c r="B31" t="s">
        <v>47</v>
      </c>
      <c r="L31" s="11">
        <v>6</v>
      </c>
    </row>
    <row r="32" spans="2:12" x14ac:dyDescent="0.2">
      <c r="B32" t="s">
        <v>46</v>
      </c>
      <c r="L32" s="11">
        <v>314</v>
      </c>
    </row>
    <row r="33" spans="2:14" x14ac:dyDescent="0.2">
      <c r="B33" t="s">
        <v>51</v>
      </c>
      <c r="L33" s="11">
        <v>134</v>
      </c>
    </row>
    <row r="34" spans="2:14" s="15" customFormat="1" x14ac:dyDescent="0.2">
      <c r="B34" s="15" t="s">
        <v>52</v>
      </c>
      <c r="C34" s="16"/>
      <c r="D34" s="16"/>
      <c r="E34" s="16"/>
      <c r="F34" s="16"/>
      <c r="G34" s="16"/>
      <c r="H34" s="16"/>
      <c r="I34" s="16"/>
      <c r="J34" s="16"/>
      <c r="K34" s="16"/>
      <c r="L34" s="17">
        <f>SUM(L3:L33)</f>
        <v>5603</v>
      </c>
      <c r="M34" s="16"/>
      <c r="N34" s="16"/>
    </row>
    <row r="35" spans="2:14" s="13" customFormat="1" x14ac:dyDescent="0.2">
      <c r="B35" s="13" t="s">
        <v>53</v>
      </c>
      <c r="C35" s="14"/>
      <c r="D35" s="14"/>
      <c r="E35" s="14"/>
      <c r="F35" s="14"/>
      <c r="G35" s="14"/>
      <c r="H35" s="14"/>
      <c r="I35" s="14"/>
      <c r="J35" s="14"/>
      <c r="K35" s="14"/>
      <c r="L35" s="14">
        <f>1014+91</f>
        <v>1105</v>
      </c>
      <c r="M35" s="14"/>
      <c r="N35" s="14"/>
    </row>
    <row r="36" spans="2:14" s="13" customFormat="1" x14ac:dyDescent="0.2">
      <c r="B36" s="13" t="s">
        <v>54</v>
      </c>
      <c r="C36" s="14"/>
      <c r="D36" s="14"/>
      <c r="E36" s="14"/>
      <c r="F36" s="14"/>
      <c r="G36" s="14"/>
      <c r="H36" s="14"/>
      <c r="I36" s="14"/>
      <c r="J36" s="14"/>
      <c r="K36" s="14"/>
      <c r="L36" s="14">
        <f>+L34-L35</f>
        <v>4498</v>
      </c>
      <c r="M36" s="14"/>
      <c r="N36" s="14"/>
    </row>
    <row r="37" spans="2:14" s="13" customFormat="1" x14ac:dyDescent="0.2">
      <c r="B37" s="13" t="s">
        <v>55</v>
      </c>
      <c r="C37" s="14"/>
      <c r="D37" s="14"/>
      <c r="E37" s="14"/>
      <c r="F37" s="14"/>
      <c r="G37" s="14"/>
      <c r="H37" s="14"/>
      <c r="I37" s="14"/>
      <c r="J37" s="14"/>
      <c r="K37" s="14"/>
      <c r="L37" s="14">
        <v>2100</v>
      </c>
      <c r="M37" s="14"/>
      <c r="N37" s="14"/>
    </row>
    <row r="38" spans="2:14" s="13" customFormat="1" x14ac:dyDescent="0.2">
      <c r="B38" s="13" t="s">
        <v>56</v>
      </c>
      <c r="C38" s="14"/>
      <c r="D38" s="14"/>
      <c r="E38" s="14"/>
      <c r="F38" s="14"/>
      <c r="G38" s="14"/>
      <c r="H38" s="14"/>
      <c r="I38" s="14"/>
      <c r="J38" s="14"/>
      <c r="K38" s="14"/>
      <c r="L38" s="14">
        <v>1384</v>
      </c>
      <c r="M38" s="14"/>
      <c r="N38" s="14"/>
    </row>
    <row r="39" spans="2:14" s="13" customFormat="1" x14ac:dyDescent="0.2">
      <c r="B39" s="13" t="s">
        <v>57</v>
      </c>
      <c r="C39" s="14"/>
      <c r="D39" s="14"/>
      <c r="E39" s="14"/>
      <c r="F39" s="14"/>
      <c r="G39" s="14"/>
      <c r="H39" s="14"/>
      <c r="I39" s="14"/>
      <c r="J39" s="14"/>
      <c r="K39" s="14"/>
      <c r="L39" s="14">
        <f>+L38+L37</f>
        <v>3484</v>
      </c>
      <c r="M39" s="14"/>
      <c r="N39" s="14"/>
    </row>
    <row r="40" spans="2:14" s="13" customFormat="1" x14ac:dyDescent="0.2">
      <c r="B40" s="13" t="s">
        <v>58</v>
      </c>
      <c r="C40" s="14"/>
      <c r="D40" s="14"/>
      <c r="E40" s="14"/>
      <c r="F40" s="14"/>
      <c r="G40" s="14"/>
      <c r="H40" s="14"/>
      <c r="I40" s="14"/>
      <c r="J40" s="14"/>
      <c r="K40" s="14"/>
      <c r="L40" s="14">
        <f>+L36-L39</f>
        <v>1014</v>
      </c>
      <c r="M40" s="14"/>
      <c r="N40" s="14"/>
    </row>
    <row r="41" spans="2:14" x14ac:dyDescent="0.2">
      <c r="L41" s="11">
        <f>392-158-8</f>
        <v>226</v>
      </c>
    </row>
    <row r="42" spans="2:14" x14ac:dyDescent="0.2">
      <c r="L42" s="14">
        <f>+L40+L41</f>
        <v>1240</v>
      </c>
    </row>
    <row r="43" spans="2:14" x14ac:dyDescent="0.2">
      <c r="L43" s="11">
        <f>212-28</f>
        <v>184</v>
      </c>
    </row>
    <row r="44" spans="2:14" x14ac:dyDescent="0.2">
      <c r="L44" s="14">
        <f>+L42-L43</f>
        <v>1056</v>
      </c>
    </row>
    <row r="45" spans="2:14" x14ac:dyDescent="0.2">
      <c r="L45" s="18">
        <f>L44/L46</f>
        <v>0.83478260869565213</v>
      </c>
    </row>
    <row r="46" spans="2:14" x14ac:dyDescent="0.2">
      <c r="L46" s="14">
        <v>1265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2016-09-25T22:40:12Z</dcterms:created>
  <dcterms:modified xsi:type="dcterms:W3CDTF">2016-09-25T22:59:32Z</dcterms:modified>
</cp:coreProperties>
</file>