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360" windowHeight="12225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2" l="1"/>
  <c r="G55" i="2" s="1"/>
  <c r="H55" i="2"/>
  <c r="I55" i="2"/>
  <c r="I31" i="2"/>
  <c r="J62" i="2"/>
  <c r="J60" i="2"/>
  <c r="J57" i="2"/>
  <c r="J31" i="2"/>
  <c r="J55" i="2"/>
  <c r="K62" i="2"/>
  <c r="K60" i="2"/>
  <c r="K57" i="2"/>
  <c r="K55" i="2"/>
  <c r="L65" i="2"/>
  <c r="L62" i="2"/>
  <c r="L60" i="2"/>
  <c r="L55" i="2"/>
  <c r="L57" i="2" s="1"/>
  <c r="L61" i="2" s="1"/>
  <c r="L63" i="2" s="1"/>
  <c r="J61" i="2" l="1"/>
  <c r="J63" i="2" s="1"/>
  <c r="J65" i="2" s="1"/>
  <c r="K61" i="2"/>
  <c r="K63" i="2" s="1"/>
  <c r="K65" i="2" s="1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L4" i="1"/>
  <c r="L7" i="1" s="1"/>
  <c r="L6" i="1"/>
</calcChain>
</file>

<file path=xl/sharedStrings.xml><?xml version="1.0" encoding="utf-8"?>
<sst xmlns="http://schemas.openxmlformats.org/spreadsheetml/2006/main" count="93" uniqueCount="88">
  <si>
    <t>Price GBp</t>
  </si>
  <si>
    <t>Shares</t>
  </si>
  <si>
    <t>Brand</t>
  </si>
  <si>
    <t>Advair</t>
  </si>
  <si>
    <t>MC GBp</t>
  </si>
  <si>
    <t>Cash GBp</t>
  </si>
  <si>
    <t>Debt GBp</t>
  </si>
  <si>
    <t>EV GBp</t>
  </si>
  <si>
    <t>Q116</t>
  </si>
  <si>
    <t>Main</t>
  </si>
  <si>
    <t>Consumer</t>
  </si>
  <si>
    <t>Q114</t>
  </si>
  <si>
    <t>Q214</t>
  </si>
  <si>
    <t>Q314</t>
  </si>
  <si>
    <t>Q414</t>
  </si>
  <si>
    <t>Q115</t>
  </si>
  <si>
    <t>Q215</t>
  </si>
  <si>
    <t>Q315</t>
  </si>
  <si>
    <t>Q415</t>
  </si>
  <si>
    <t>Q216</t>
  </si>
  <si>
    <t>Q316</t>
  </si>
  <si>
    <t>Q416</t>
  </si>
  <si>
    <t>Triumeq</t>
  </si>
  <si>
    <t>Generic</t>
  </si>
  <si>
    <t>Indication</t>
  </si>
  <si>
    <t>Asthma</t>
  </si>
  <si>
    <t>Approved</t>
  </si>
  <si>
    <t>HIV</t>
  </si>
  <si>
    <t>Flovent</t>
  </si>
  <si>
    <t>Ventolin</t>
  </si>
  <si>
    <t>Relvar</t>
  </si>
  <si>
    <t>Avodart</t>
  </si>
  <si>
    <t>Augmentin</t>
  </si>
  <si>
    <t>Lamictal</t>
  </si>
  <si>
    <t>Tivicay</t>
  </si>
  <si>
    <t>Epzicom</t>
  </si>
  <si>
    <t>Rotarix</t>
  </si>
  <si>
    <t>Hepatitis Vaccines</t>
  </si>
  <si>
    <t>Infanrix</t>
  </si>
  <si>
    <t>Synflorix</t>
  </si>
  <si>
    <t>Anoro Ellipta</t>
  </si>
  <si>
    <t>Arnuity Ellipta</t>
  </si>
  <si>
    <t>Avamys/Veramyst</t>
  </si>
  <si>
    <t>Incruse Ellipta</t>
  </si>
  <si>
    <t>Nucala</t>
  </si>
  <si>
    <t>Other Respiratory</t>
  </si>
  <si>
    <t>Eperzan/Tanzeum</t>
  </si>
  <si>
    <t>Other CV</t>
  </si>
  <si>
    <t>Benlysta</t>
  </si>
  <si>
    <t>Dermatology</t>
  </si>
  <si>
    <t>Other Other</t>
  </si>
  <si>
    <t>Rare</t>
  </si>
  <si>
    <t>Oncology</t>
  </si>
  <si>
    <t>Antibacterials</t>
  </si>
  <si>
    <t>Imigran/Imitrex</t>
  </si>
  <si>
    <t>Hepsera</t>
  </si>
  <si>
    <t>Coreg</t>
  </si>
  <si>
    <t>Lovaza</t>
  </si>
  <si>
    <t>Other Established</t>
  </si>
  <si>
    <t>Zeffix</t>
  </si>
  <si>
    <t>Valtrex</t>
  </si>
  <si>
    <t>Seroxat/Paxil</t>
  </si>
  <si>
    <t>Serevent</t>
  </si>
  <si>
    <t>Requip</t>
  </si>
  <si>
    <t>Other HIV</t>
  </si>
  <si>
    <t>Trizivir</t>
  </si>
  <si>
    <t>Selzentry</t>
  </si>
  <si>
    <t>Lexiva/Telzir</t>
  </si>
  <si>
    <t>Combivir</t>
  </si>
  <si>
    <t>Fluarix</t>
  </si>
  <si>
    <t>Bexsero</t>
  </si>
  <si>
    <t>Menveo</t>
  </si>
  <si>
    <t>Boostrix</t>
  </si>
  <si>
    <t>Priorix</t>
  </si>
  <si>
    <t>Cervarix</t>
  </si>
  <si>
    <t>Other Vaccines</t>
  </si>
  <si>
    <t>Revenue</t>
  </si>
  <si>
    <t>COGS</t>
  </si>
  <si>
    <t>Gross Profit</t>
  </si>
  <si>
    <t>SG&amp;A</t>
  </si>
  <si>
    <t>R&amp;D</t>
  </si>
  <si>
    <t>Operating Expenses</t>
  </si>
  <si>
    <t>Operating Income</t>
  </si>
  <si>
    <t>Interest Income</t>
  </si>
  <si>
    <t>Pretax Income</t>
  </si>
  <si>
    <t>Taxes</t>
  </si>
  <si>
    <t>Net Income</t>
  </si>
  <si>
    <t>Rabipur/Rabivert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</si>
</sst>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/>
    <xf numFmtId="0" fontId="2" fillId="0" borderId="0" xfId="1"/>
    <xf numFmtId="3" fontId="1" fillId="0" borderId="0" xfId="0" applyNumberFormat="1" applyFont="1" applyAlignment="1">
      <alignment horizontal="right"/>
    </xf>
    <xf numFmtId="3" fontId="1" fillId="0" borderId="0" xfId="0" applyNumberFormat="1" applyFont="1"/>
    <xf numFmtId="0" fontId="0" fillId="0" borderId="0" xfId="0" applyFill="1" applyAlignment="1">
      <alignment horizontal="right"/>
    </xf>
    <xf numFmtId="3" fontId="0" fillId="0" borderId="0" xfId="0" applyNumberFormat="1" applyFill="1" applyAlignment="1">
      <alignment horizontal="right"/>
    </xf>
    <xf numFmtId="3" fontId="1" fillId="0" borderId="0" xfId="0" applyNumberFormat="1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0</xdr:row>
      <xdr:rowOff>19050</xdr:rowOff>
    </xdr:from>
    <xdr:to>
      <xdr:col>12</xdr:col>
      <xdr:colOff>38100</xdr:colOff>
      <xdr:row>72</xdr:row>
      <xdr:rowOff>95250</xdr:rowOff>
    </xdr:to>
    <xdr:cxnSp macro="">
      <xdr:nvCxnSpPr>
        <xdr:cNvPr id="3" name="Straight Connector 2"/>
        <xdr:cNvCxnSpPr/>
      </xdr:nvCxnSpPr>
      <xdr:spPr>
        <a:xfrm>
          <a:off x="7581900" y="19050"/>
          <a:ext cx="0" cy="1173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workbookViewId="0">
      <selection activeCell="L2" sqref="L2"/>
    </sheetView>
  </sheetViews>
  <sheetFormatPr defaultRowHeight="12.75" x14ac:dyDescent="0.2"/>
  <cols>
    <col min="11" max="11" width="11.28515625" customWidth="1"/>
  </cols>
  <sheetData>
    <row r="2" spans="2:13" x14ac:dyDescent="0.2">
      <c r="B2" s="1" t="s">
        <v>2</v>
      </c>
      <c r="C2" s="2" t="s">
        <v>23</v>
      </c>
      <c r="D2" s="2" t="s">
        <v>24</v>
      </c>
      <c r="E2" s="2" t="s">
        <v>26</v>
      </c>
      <c r="F2" s="2"/>
      <c r="G2" s="2"/>
      <c r="H2" s="3"/>
      <c r="K2" t="s">
        <v>0</v>
      </c>
      <c r="L2" s="13">
        <v>16.939599999999999</v>
      </c>
    </row>
    <row r="3" spans="2:13" x14ac:dyDescent="0.2">
      <c r="B3" s="4" t="s">
        <v>3</v>
      </c>
      <c r="C3" s="5"/>
      <c r="D3" s="5" t="s">
        <v>25</v>
      </c>
      <c r="E3" s="5"/>
      <c r="F3" s="5"/>
      <c r="G3" s="5"/>
      <c r="H3" s="6"/>
      <c r="K3" t="s">
        <v>1</v>
      </c>
      <c r="L3" s="10">
        <v>4890</v>
      </c>
      <c r="M3" s="11" t="s">
        <v>8</v>
      </c>
    </row>
    <row r="4" spans="2:13" x14ac:dyDescent="0.2">
      <c r="B4" s="4" t="s">
        <v>22</v>
      </c>
      <c r="C4" s="5"/>
      <c r="D4" s="5" t="s">
        <v>27</v>
      </c>
      <c r="E4" s="5"/>
      <c r="F4" s="5"/>
      <c r="G4" s="5"/>
      <c r="H4" s="6"/>
      <c r="K4" t="s">
        <v>4</v>
      </c>
      <c r="L4" s="10">
        <f>+L3*L2</f>
        <v>82834.644</v>
      </c>
      <c r="M4" s="11"/>
    </row>
    <row r="5" spans="2:13" x14ac:dyDescent="0.2">
      <c r="B5" s="4"/>
      <c r="C5" s="5"/>
      <c r="D5" s="5"/>
      <c r="E5" s="5"/>
      <c r="F5" s="5"/>
      <c r="G5" s="5"/>
      <c r="H5" s="6"/>
      <c r="K5" t="s">
        <v>5</v>
      </c>
      <c r="L5" s="10">
        <v>4410</v>
      </c>
      <c r="M5" s="11" t="s">
        <v>8</v>
      </c>
    </row>
    <row r="6" spans="2:13" x14ac:dyDescent="0.2">
      <c r="B6" s="4"/>
      <c r="C6" s="5"/>
      <c r="D6" s="5"/>
      <c r="E6" s="5"/>
      <c r="F6" s="5"/>
      <c r="G6" s="5"/>
      <c r="H6" s="6"/>
      <c r="K6" t="s">
        <v>6</v>
      </c>
      <c r="L6" s="10">
        <f>+L5+12495</f>
        <v>16905</v>
      </c>
      <c r="M6" s="11" t="s">
        <v>8</v>
      </c>
    </row>
    <row r="7" spans="2:13" x14ac:dyDescent="0.2">
      <c r="B7" s="4"/>
      <c r="C7" s="5"/>
      <c r="D7" s="5"/>
      <c r="E7" s="5"/>
      <c r="F7" s="5"/>
      <c r="G7" s="5"/>
      <c r="H7" s="6"/>
      <c r="K7" t="s">
        <v>7</v>
      </c>
      <c r="L7" s="10">
        <f>+L4-L5+L6</f>
        <v>95329.644</v>
      </c>
    </row>
    <row r="8" spans="2:13" x14ac:dyDescent="0.2">
      <c r="B8" s="4"/>
      <c r="C8" s="5"/>
      <c r="D8" s="5"/>
      <c r="E8" s="5"/>
      <c r="F8" s="5"/>
      <c r="G8" s="5"/>
      <c r="H8" s="6"/>
    </row>
    <row r="9" spans="2:13" x14ac:dyDescent="0.2">
      <c r="B9" s="4"/>
      <c r="C9" s="5"/>
      <c r="D9" s="5"/>
      <c r="E9" s="5"/>
      <c r="F9" s="5"/>
      <c r="G9" s="5"/>
      <c r="H9" s="6"/>
    </row>
    <row r="10" spans="2:13" x14ac:dyDescent="0.2">
      <c r="B10" s="1"/>
      <c r="C10" s="2"/>
      <c r="D10" s="2"/>
      <c r="E10" s="2"/>
      <c r="F10" s="2"/>
      <c r="G10" s="2"/>
      <c r="H10" s="3"/>
    </row>
    <row r="11" spans="2:13" x14ac:dyDescent="0.2">
      <c r="B11" s="4"/>
      <c r="C11" s="5"/>
      <c r="D11" s="5"/>
      <c r="E11" s="5"/>
      <c r="F11" s="5"/>
      <c r="G11" s="5"/>
      <c r="H11" s="6"/>
    </row>
    <row r="12" spans="2:13" x14ac:dyDescent="0.2">
      <c r="B12" s="4"/>
      <c r="C12" s="5"/>
      <c r="D12" s="5"/>
      <c r="E12" s="5"/>
      <c r="F12" s="5"/>
      <c r="G12" s="5"/>
      <c r="H12" s="6"/>
    </row>
    <row r="13" spans="2:13" x14ac:dyDescent="0.2">
      <c r="B13" s="4"/>
      <c r="C13" s="5"/>
      <c r="D13" s="5"/>
      <c r="E13" s="5"/>
      <c r="F13" s="5"/>
      <c r="G13" s="5"/>
      <c r="H13" s="6"/>
    </row>
    <row r="14" spans="2:13" x14ac:dyDescent="0.2">
      <c r="B14" s="4"/>
      <c r="C14" s="5"/>
      <c r="D14" s="5"/>
      <c r="E14" s="5"/>
      <c r="F14" s="5"/>
      <c r="G14" s="5"/>
      <c r="H14" s="6"/>
    </row>
    <row r="15" spans="2:13" x14ac:dyDescent="0.2">
      <c r="B15" s="4"/>
      <c r="C15" s="5"/>
      <c r="D15" s="5"/>
      <c r="E15" s="5"/>
      <c r="F15" s="5"/>
      <c r="G15" s="5"/>
      <c r="H15" s="6"/>
    </row>
    <row r="16" spans="2:13" x14ac:dyDescent="0.2">
      <c r="B16" s="4"/>
      <c r="C16" s="5"/>
      <c r="D16" s="5"/>
      <c r="E16" s="5"/>
      <c r="F16" s="5"/>
      <c r="G16" s="5"/>
      <c r="H16" s="6"/>
    </row>
    <row r="17" spans="2:8" x14ac:dyDescent="0.2">
      <c r="B17" s="4"/>
      <c r="C17" s="5"/>
      <c r="D17" s="5"/>
      <c r="E17" s="5"/>
      <c r="F17" s="5"/>
      <c r="G17" s="5"/>
      <c r="H17" s="6"/>
    </row>
    <row r="18" spans="2:8" x14ac:dyDescent="0.2">
      <c r="B18" s="4"/>
      <c r="C18" s="5"/>
      <c r="D18" s="5"/>
      <c r="E18" s="5"/>
      <c r="F18" s="5"/>
      <c r="G18" s="5"/>
      <c r="H18" s="6"/>
    </row>
    <row r="19" spans="2:8" x14ac:dyDescent="0.2">
      <c r="B19" s="4"/>
      <c r="C19" s="5"/>
      <c r="D19" s="5"/>
      <c r="E19" s="5"/>
      <c r="F19" s="5"/>
      <c r="G19" s="5"/>
      <c r="H19" s="6"/>
    </row>
    <row r="20" spans="2:8" x14ac:dyDescent="0.2">
      <c r="B20" s="4"/>
      <c r="C20" s="5"/>
      <c r="D20" s="5"/>
      <c r="E20" s="5"/>
      <c r="F20" s="5"/>
      <c r="G20" s="5"/>
      <c r="H20" s="6"/>
    </row>
    <row r="21" spans="2:8" x14ac:dyDescent="0.2">
      <c r="B21" s="4"/>
      <c r="C21" s="5"/>
      <c r="D21" s="5"/>
      <c r="E21" s="5"/>
      <c r="F21" s="5"/>
      <c r="G21" s="5"/>
      <c r="H21" s="6"/>
    </row>
    <row r="22" spans="2:8" x14ac:dyDescent="0.2">
      <c r="B22" s="7"/>
      <c r="C22" s="8"/>
      <c r="D22" s="8"/>
      <c r="E22" s="8"/>
      <c r="F22" s="8"/>
      <c r="G22" s="8"/>
      <c r="H2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3" sqref="G3"/>
    </sheetView>
  </sheetViews>
  <sheetFormatPr defaultRowHeight="12.75" x14ac:dyDescent="0.2"/>
  <cols>
    <col min="1" max="1" width="5" bestFit="1" customWidth="1"/>
    <col min="2" max="2" width="18.140625" bestFit="1" customWidth="1"/>
    <col min="3" max="9" width="9.140625" style="11"/>
    <col min="10" max="10" width="9.140625" style="17"/>
    <col min="11" max="16" width="9.140625" style="11"/>
  </cols>
  <sheetData>
    <row r="1" spans="1:40" x14ac:dyDescent="0.2">
      <c r="A1" s="14" t="s">
        <v>9</v>
      </c>
    </row>
    <row r="2" spans="1:40" x14ac:dyDescent="0.2"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H2" s="11" t="s">
        <v>16</v>
      </c>
      <c r="I2" s="11" t="s">
        <v>17</v>
      </c>
      <c r="J2" s="17" t="s">
        <v>18</v>
      </c>
      <c r="K2" s="11" t="s">
        <v>8</v>
      </c>
      <c r="L2" s="11" t="s">
        <v>19</v>
      </c>
      <c r="M2" s="11" t="s">
        <v>20</v>
      </c>
      <c r="N2" s="11" t="s">
        <v>21</v>
      </c>
      <c r="Q2">
        <v>2010</v>
      </c>
      <c r="R2">
        <f>+Q2+1</f>
        <v>2011</v>
      </c>
      <c r="S2">
        <f t="shared" ref="S2:AN2" si="0">+R2+1</f>
        <v>2012</v>
      </c>
      <c r="T2">
        <f t="shared" si="0"/>
        <v>2013</v>
      </c>
      <c r="U2">
        <f t="shared" si="0"/>
        <v>2014</v>
      </c>
      <c r="V2">
        <f t="shared" si="0"/>
        <v>2015</v>
      </c>
      <c r="W2">
        <f t="shared" si="0"/>
        <v>2016</v>
      </c>
      <c r="X2">
        <f t="shared" si="0"/>
        <v>2017</v>
      </c>
      <c r="Y2">
        <f t="shared" si="0"/>
        <v>2018</v>
      </c>
      <c r="Z2">
        <f t="shared" si="0"/>
        <v>2019</v>
      </c>
      <c r="AA2">
        <f t="shared" si="0"/>
        <v>2020</v>
      </c>
      <c r="AB2">
        <f t="shared" si="0"/>
        <v>2021</v>
      </c>
      <c r="AC2">
        <f t="shared" si="0"/>
        <v>2022</v>
      </c>
      <c r="AD2">
        <f t="shared" si="0"/>
        <v>2023</v>
      </c>
      <c r="AE2">
        <f t="shared" si="0"/>
        <v>2024</v>
      </c>
      <c r="AF2">
        <f t="shared" si="0"/>
        <v>2025</v>
      </c>
      <c r="AG2">
        <f t="shared" si="0"/>
        <v>2026</v>
      </c>
      <c r="AH2">
        <f t="shared" si="0"/>
        <v>2027</v>
      </c>
      <c r="AI2">
        <f t="shared" si="0"/>
        <v>2028</v>
      </c>
      <c r="AJ2">
        <f t="shared" si="0"/>
        <v>2029</v>
      </c>
      <c r="AK2">
        <f t="shared" si="0"/>
        <v>2030</v>
      </c>
      <c r="AL2">
        <f t="shared" si="0"/>
        <v>2031</v>
      </c>
      <c r="AM2">
        <f t="shared" si="0"/>
        <v>2032</v>
      </c>
      <c r="AN2">
        <f t="shared" si="0"/>
        <v>2033</v>
      </c>
    </row>
    <row r="3" spans="1:40" s="10" customFormat="1" x14ac:dyDescent="0.2">
      <c r="B3" s="10" t="s">
        <v>10</v>
      </c>
      <c r="C3" s="12"/>
      <c r="D3" s="12"/>
      <c r="E3" s="12"/>
      <c r="F3" s="12"/>
      <c r="G3" s="12">
        <v>1381</v>
      </c>
      <c r="H3" s="12">
        <v>1509</v>
      </c>
      <c r="I3" s="12">
        <v>1576</v>
      </c>
      <c r="J3" s="18">
        <v>1562</v>
      </c>
      <c r="K3" s="12">
        <v>1761</v>
      </c>
      <c r="L3" s="12">
        <v>1690</v>
      </c>
      <c r="M3" s="12"/>
      <c r="N3" s="12"/>
      <c r="O3" s="12"/>
      <c r="P3" s="12"/>
    </row>
    <row r="4" spans="1:40" s="10" customFormat="1" x14ac:dyDescent="0.2">
      <c r="B4" s="10" t="s">
        <v>3</v>
      </c>
      <c r="C4" s="12"/>
      <c r="D4" s="12"/>
      <c r="E4" s="12"/>
      <c r="F4" s="12"/>
      <c r="G4" s="12">
        <v>898</v>
      </c>
      <c r="H4" s="12">
        <v>960</v>
      </c>
      <c r="I4" s="12">
        <v>794</v>
      </c>
      <c r="J4" s="18">
        <v>1029</v>
      </c>
      <c r="K4" s="12">
        <v>753</v>
      </c>
      <c r="L4" s="12">
        <v>900</v>
      </c>
      <c r="M4" s="12"/>
      <c r="N4" s="12"/>
      <c r="O4" s="12"/>
      <c r="P4" s="12"/>
    </row>
    <row r="5" spans="1:40" s="10" customFormat="1" x14ac:dyDescent="0.2">
      <c r="B5" s="10" t="s">
        <v>22</v>
      </c>
      <c r="C5" s="12"/>
      <c r="D5" s="12"/>
      <c r="E5" s="12"/>
      <c r="F5" s="12"/>
      <c r="G5" s="12">
        <v>112</v>
      </c>
      <c r="H5" s="12">
        <v>149</v>
      </c>
      <c r="I5" s="12">
        <v>211</v>
      </c>
      <c r="J5" s="18">
        <v>289</v>
      </c>
      <c r="K5" s="12">
        <v>328</v>
      </c>
      <c r="L5" s="12">
        <v>409</v>
      </c>
      <c r="M5" s="12"/>
      <c r="N5" s="12"/>
      <c r="O5" s="12"/>
      <c r="P5" s="12"/>
    </row>
    <row r="6" spans="1:40" s="10" customFormat="1" x14ac:dyDescent="0.2">
      <c r="B6" s="10" t="s">
        <v>34</v>
      </c>
      <c r="C6" s="12"/>
      <c r="D6" s="12"/>
      <c r="E6" s="12"/>
      <c r="F6" s="12"/>
      <c r="G6" s="12">
        <v>81</v>
      </c>
      <c r="H6" s="12">
        <v>145</v>
      </c>
      <c r="I6" s="12">
        <v>157</v>
      </c>
      <c r="J6" s="18">
        <v>174</v>
      </c>
      <c r="K6" s="12">
        <v>188</v>
      </c>
      <c r="L6" s="12">
        <v>225</v>
      </c>
      <c r="M6" s="12"/>
      <c r="N6" s="12"/>
      <c r="O6" s="12"/>
      <c r="P6" s="12"/>
    </row>
    <row r="7" spans="1:40" s="10" customFormat="1" x14ac:dyDescent="0.2">
      <c r="B7" s="10" t="s">
        <v>38</v>
      </c>
      <c r="C7" s="12"/>
      <c r="D7" s="12"/>
      <c r="E7" s="12"/>
      <c r="F7" s="12"/>
      <c r="G7" s="12">
        <v>186</v>
      </c>
      <c r="H7" s="12">
        <v>187</v>
      </c>
      <c r="I7" s="12">
        <v>195</v>
      </c>
      <c r="J7" s="18">
        <v>165</v>
      </c>
      <c r="K7" s="12">
        <v>188</v>
      </c>
      <c r="L7" s="12">
        <v>140</v>
      </c>
      <c r="M7" s="12"/>
      <c r="N7" s="12"/>
      <c r="O7" s="12"/>
      <c r="P7" s="12"/>
    </row>
    <row r="8" spans="1:40" s="10" customFormat="1" x14ac:dyDescent="0.2">
      <c r="B8" s="10" t="s">
        <v>29</v>
      </c>
      <c r="C8" s="12"/>
      <c r="D8" s="12"/>
      <c r="E8" s="12"/>
      <c r="F8" s="12"/>
      <c r="G8" s="12">
        <v>161</v>
      </c>
      <c r="H8" s="12">
        <v>160</v>
      </c>
      <c r="I8" s="12">
        <v>152</v>
      </c>
      <c r="J8" s="18">
        <v>147</v>
      </c>
      <c r="K8" s="12">
        <v>179</v>
      </c>
      <c r="L8" s="12">
        <v>179</v>
      </c>
      <c r="M8" s="12"/>
      <c r="N8" s="12"/>
      <c r="O8" s="12"/>
      <c r="P8" s="12"/>
    </row>
    <row r="9" spans="1:40" s="10" customFormat="1" x14ac:dyDescent="0.2">
      <c r="B9" s="10" t="s">
        <v>35</v>
      </c>
      <c r="C9" s="12"/>
      <c r="D9" s="12"/>
      <c r="E9" s="12"/>
      <c r="F9" s="12"/>
      <c r="G9" s="12">
        <v>176</v>
      </c>
      <c r="H9" s="12">
        <v>185</v>
      </c>
      <c r="I9" s="12">
        <v>175</v>
      </c>
      <c r="J9" s="18">
        <v>162</v>
      </c>
      <c r="K9" s="12">
        <v>154</v>
      </c>
      <c r="L9" s="12">
        <v>157</v>
      </c>
      <c r="M9" s="12"/>
      <c r="N9" s="12"/>
      <c r="O9" s="12"/>
      <c r="P9" s="12"/>
    </row>
    <row r="10" spans="1:40" s="10" customFormat="1" x14ac:dyDescent="0.2">
      <c r="B10" s="10" t="s">
        <v>28</v>
      </c>
      <c r="C10" s="12"/>
      <c r="D10" s="12"/>
      <c r="E10" s="12"/>
      <c r="F10" s="12"/>
      <c r="G10" s="12">
        <v>153</v>
      </c>
      <c r="H10" s="12">
        <v>159</v>
      </c>
      <c r="I10" s="12">
        <v>144</v>
      </c>
      <c r="J10" s="18">
        <v>167</v>
      </c>
      <c r="K10" s="12">
        <v>153</v>
      </c>
      <c r="L10" s="12">
        <v>136</v>
      </c>
      <c r="M10" s="12"/>
      <c r="N10" s="12"/>
      <c r="O10" s="12"/>
      <c r="P10" s="12"/>
    </row>
    <row r="11" spans="1:40" s="10" customFormat="1" x14ac:dyDescent="0.2">
      <c r="B11" s="10" t="s">
        <v>32</v>
      </c>
      <c r="C11" s="12"/>
      <c r="D11" s="12"/>
      <c r="E11" s="12"/>
      <c r="F11" s="12"/>
      <c r="G11" s="12">
        <v>140</v>
      </c>
      <c r="H11" s="12">
        <v>143</v>
      </c>
      <c r="I11" s="12">
        <v>116</v>
      </c>
      <c r="J11" s="18">
        <v>129</v>
      </c>
      <c r="K11" s="12">
        <v>139</v>
      </c>
      <c r="L11" s="12">
        <v>134</v>
      </c>
      <c r="M11" s="12"/>
      <c r="N11" s="12"/>
      <c r="O11" s="12"/>
      <c r="P11" s="12"/>
    </row>
    <row r="12" spans="1:40" s="10" customFormat="1" x14ac:dyDescent="0.2">
      <c r="B12" s="10" t="s">
        <v>33</v>
      </c>
      <c r="C12" s="12"/>
      <c r="D12" s="12"/>
      <c r="E12" s="12"/>
      <c r="F12" s="12"/>
      <c r="G12" s="12">
        <v>127</v>
      </c>
      <c r="H12" s="12">
        <v>132</v>
      </c>
      <c r="I12" s="12">
        <v>133</v>
      </c>
      <c r="J12" s="18">
        <v>139</v>
      </c>
      <c r="K12" s="12">
        <v>139</v>
      </c>
      <c r="L12" s="12">
        <v>151</v>
      </c>
      <c r="M12" s="12"/>
      <c r="N12" s="12"/>
      <c r="O12" s="12"/>
      <c r="P12" s="12"/>
    </row>
    <row r="13" spans="1:40" s="10" customFormat="1" x14ac:dyDescent="0.2">
      <c r="B13" s="10" t="s">
        <v>37</v>
      </c>
      <c r="C13" s="12"/>
      <c r="D13" s="12"/>
      <c r="E13" s="12"/>
      <c r="F13" s="12"/>
      <c r="G13" s="12">
        <v>143</v>
      </c>
      <c r="H13" s="12">
        <v>121</v>
      </c>
      <c r="I13" s="12">
        <v>142</v>
      </c>
      <c r="J13" s="18">
        <v>134</v>
      </c>
      <c r="K13" s="12">
        <v>136</v>
      </c>
      <c r="L13" s="12">
        <v>130</v>
      </c>
      <c r="M13" s="12"/>
      <c r="N13" s="12"/>
      <c r="O13" s="12"/>
      <c r="P13" s="12"/>
    </row>
    <row r="14" spans="1:40" s="10" customFormat="1" x14ac:dyDescent="0.2">
      <c r="B14" s="10" t="s">
        <v>30</v>
      </c>
      <c r="C14" s="12"/>
      <c r="D14" s="12"/>
      <c r="E14" s="12"/>
      <c r="F14" s="12"/>
      <c r="G14" s="12">
        <v>41</v>
      </c>
      <c r="H14" s="12">
        <v>53</v>
      </c>
      <c r="I14" s="12">
        <v>64</v>
      </c>
      <c r="J14" s="18">
        <v>99</v>
      </c>
      <c r="K14" s="12">
        <v>111</v>
      </c>
      <c r="L14" s="12">
        <v>146</v>
      </c>
      <c r="M14" s="12"/>
      <c r="N14" s="12"/>
      <c r="O14" s="12"/>
      <c r="P14" s="12"/>
    </row>
    <row r="15" spans="1:40" s="10" customFormat="1" x14ac:dyDescent="0.2">
      <c r="B15" s="10" t="s">
        <v>31</v>
      </c>
      <c r="C15" s="12"/>
      <c r="D15" s="12"/>
      <c r="E15" s="12"/>
      <c r="F15" s="12"/>
      <c r="G15" s="12">
        <v>179</v>
      </c>
      <c r="H15" s="12">
        <v>192</v>
      </c>
      <c r="I15" s="12">
        <v>176</v>
      </c>
      <c r="J15" s="18">
        <v>110</v>
      </c>
      <c r="K15" s="12">
        <v>132</v>
      </c>
      <c r="L15" s="12">
        <v>178</v>
      </c>
      <c r="M15" s="12"/>
      <c r="N15" s="12"/>
      <c r="O15" s="12"/>
      <c r="P15" s="12"/>
    </row>
    <row r="16" spans="1:40" s="10" customFormat="1" x14ac:dyDescent="0.2">
      <c r="B16" s="10" t="s">
        <v>36</v>
      </c>
      <c r="C16" s="12"/>
      <c r="D16" s="12"/>
      <c r="E16" s="12"/>
      <c r="F16" s="12"/>
      <c r="G16" s="12">
        <v>98</v>
      </c>
      <c r="H16" s="12">
        <v>101</v>
      </c>
      <c r="I16" s="12">
        <v>120</v>
      </c>
      <c r="J16" s="18">
        <v>98</v>
      </c>
      <c r="K16" s="12">
        <v>109</v>
      </c>
      <c r="L16" s="12">
        <v>108</v>
      </c>
      <c r="M16" s="12"/>
      <c r="N16" s="12"/>
      <c r="O16" s="12"/>
      <c r="P16" s="12"/>
    </row>
    <row r="17" spans="2:12" x14ac:dyDescent="0.2">
      <c r="B17" s="10" t="s">
        <v>39</v>
      </c>
      <c r="G17" s="11">
        <v>60</v>
      </c>
      <c r="H17" s="11">
        <v>77</v>
      </c>
      <c r="I17" s="11">
        <v>108</v>
      </c>
      <c r="J17" s="17">
        <v>136</v>
      </c>
      <c r="K17" s="11">
        <v>91</v>
      </c>
      <c r="L17" s="11">
        <v>137</v>
      </c>
    </row>
    <row r="18" spans="2:12" x14ac:dyDescent="0.2">
      <c r="B18" s="10" t="s">
        <v>40</v>
      </c>
      <c r="G18" s="11">
        <v>12</v>
      </c>
      <c r="H18" s="11">
        <v>15</v>
      </c>
      <c r="I18" s="11">
        <v>22</v>
      </c>
      <c r="J18" s="17">
        <v>30</v>
      </c>
      <c r="K18" s="11">
        <v>33</v>
      </c>
      <c r="L18" s="11">
        <v>46</v>
      </c>
    </row>
    <row r="19" spans="2:12" x14ac:dyDescent="0.2">
      <c r="B19" s="10" t="s">
        <v>41</v>
      </c>
      <c r="G19" s="11">
        <v>0</v>
      </c>
      <c r="H19" s="11">
        <v>0</v>
      </c>
      <c r="I19" s="11">
        <v>0</v>
      </c>
      <c r="J19" s="17">
        <v>0</v>
      </c>
      <c r="K19" s="11">
        <v>3</v>
      </c>
      <c r="L19" s="11">
        <v>3</v>
      </c>
    </row>
    <row r="20" spans="2:12" x14ac:dyDescent="0.2">
      <c r="B20" s="10" t="s">
        <v>42</v>
      </c>
      <c r="G20" s="11">
        <v>71</v>
      </c>
      <c r="H20" s="11">
        <v>59</v>
      </c>
      <c r="I20" s="11">
        <v>46</v>
      </c>
      <c r="J20" s="17">
        <v>53</v>
      </c>
      <c r="K20" s="11">
        <v>78</v>
      </c>
      <c r="L20" s="11">
        <v>65</v>
      </c>
    </row>
    <row r="21" spans="2:12" x14ac:dyDescent="0.2">
      <c r="B21" s="10" t="s">
        <v>43</v>
      </c>
      <c r="G21" s="11">
        <v>0</v>
      </c>
      <c r="H21" s="11">
        <v>0</v>
      </c>
      <c r="I21" s="11">
        <v>0</v>
      </c>
      <c r="J21" s="17">
        <v>0</v>
      </c>
      <c r="K21" s="11">
        <v>22</v>
      </c>
      <c r="L21" s="11">
        <v>28</v>
      </c>
    </row>
    <row r="22" spans="2:12" x14ac:dyDescent="0.2">
      <c r="B22" s="10" t="s">
        <v>44</v>
      </c>
      <c r="G22" s="11">
        <v>0</v>
      </c>
      <c r="H22" s="11">
        <v>0</v>
      </c>
      <c r="I22" s="11">
        <v>0</v>
      </c>
      <c r="J22" s="17">
        <v>0</v>
      </c>
      <c r="K22" s="11">
        <v>7</v>
      </c>
      <c r="L22" s="11">
        <v>20</v>
      </c>
    </row>
    <row r="23" spans="2:12" x14ac:dyDescent="0.2">
      <c r="B23" s="10" t="s">
        <v>45</v>
      </c>
      <c r="G23" s="11">
        <v>72</v>
      </c>
      <c r="H23" s="11">
        <v>61</v>
      </c>
      <c r="I23" s="11">
        <v>50</v>
      </c>
      <c r="J23" s="17">
        <v>69</v>
      </c>
      <c r="K23" s="11">
        <v>79</v>
      </c>
      <c r="L23" s="11">
        <v>62</v>
      </c>
    </row>
    <row r="24" spans="2:12" x14ac:dyDescent="0.2">
      <c r="B24" s="10" t="s">
        <v>46</v>
      </c>
      <c r="G24" s="11">
        <v>0</v>
      </c>
      <c r="H24" s="11">
        <v>0</v>
      </c>
      <c r="I24" s="11">
        <v>0</v>
      </c>
      <c r="J24" s="17">
        <v>0</v>
      </c>
      <c r="K24" s="11">
        <v>25</v>
      </c>
      <c r="L24" s="11">
        <v>29</v>
      </c>
    </row>
    <row r="25" spans="2:12" x14ac:dyDescent="0.2">
      <c r="B25" s="10" t="s">
        <v>47</v>
      </c>
      <c r="G25" s="11">
        <v>39</v>
      </c>
      <c r="H25" s="11">
        <v>50</v>
      </c>
      <c r="I25" s="11">
        <v>49</v>
      </c>
      <c r="J25" s="17">
        <v>63</v>
      </c>
      <c r="K25" s="11">
        <v>27</v>
      </c>
      <c r="L25" s="11">
        <v>29</v>
      </c>
    </row>
    <row r="26" spans="2:12" x14ac:dyDescent="0.2">
      <c r="B26" s="10" t="s">
        <v>48</v>
      </c>
      <c r="G26" s="11">
        <v>51</v>
      </c>
      <c r="H26" s="11">
        <v>56</v>
      </c>
      <c r="I26" s="11">
        <v>59</v>
      </c>
      <c r="J26" s="17">
        <v>64</v>
      </c>
      <c r="K26" s="11">
        <v>65</v>
      </c>
      <c r="L26" s="11">
        <v>78</v>
      </c>
    </row>
    <row r="27" spans="2:12" x14ac:dyDescent="0.2">
      <c r="B27" s="10" t="s">
        <v>49</v>
      </c>
      <c r="G27" s="11">
        <v>109</v>
      </c>
      <c r="H27" s="11">
        <v>105</v>
      </c>
      <c r="I27" s="11">
        <v>94</v>
      </c>
      <c r="J27" s="17">
        <v>104</v>
      </c>
      <c r="K27" s="11">
        <v>96</v>
      </c>
      <c r="L27" s="11">
        <v>88</v>
      </c>
    </row>
    <row r="28" spans="2:12" x14ac:dyDescent="0.2">
      <c r="B28" s="10" t="s">
        <v>53</v>
      </c>
      <c r="G28" s="11">
        <v>47</v>
      </c>
      <c r="H28" s="11">
        <v>42</v>
      </c>
      <c r="I28" s="11">
        <v>45</v>
      </c>
      <c r="J28" s="17">
        <v>50</v>
      </c>
      <c r="K28" s="11">
        <v>49</v>
      </c>
      <c r="L28" s="11">
        <v>42</v>
      </c>
    </row>
    <row r="29" spans="2:12" x14ac:dyDescent="0.2">
      <c r="B29" s="10" t="s">
        <v>51</v>
      </c>
      <c r="G29" s="11">
        <v>91</v>
      </c>
      <c r="H29" s="11">
        <v>94</v>
      </c>
      <c r="I29" s="11">
        <v>91</v>
      </c>
      <c r="J29" s="17">
        <v>95</v>
      </c>
      <c r="K29" s="11">
        <v>93</v>
      </c>
      <c r="L29" s="11">
        <v>105</v>
      </c>
    </row>
    <row r="30" spans="2:12" x14ac:dyDescent="0.2">
      <c r="B30" s="10" t="s">
        <v>52</v>
      </c>
      <c r="G30" s="11">
        <v>216</v>
      </c>
      <c r="H30" s="11">
        <v>19</v>
      </c>
      <c r="I30" s="11">
        <v>12</v>
      </c>
      <c r="J30" s="17">
        <v>8</v>
      </c>
      <c r="K30" s="11">
        <v>58</v>
      </c>
      <c r="L30" s="11">
        <v>37</v>
      </c>
    </row>
    <row r="31" spans="2:12" x14ac:dyDescent="0.2">
      <c r="B31" t="s">
        <v>50</v>
      </c>
      <c r="G31" s="11">
        <f>138+9+19</f>
        <v>166</v>
      </c>
      <c r="H31" s="11">
        <v>158</v>
      </c>
      <c r="I31" s="11">
        <f>177+13</f>
        <v>190</v>
      </c>
      <c r="J31" s="17">
        <f>231+11</f>
        <v>242</v>
      </c>
      <c r="K31" s="11">
        <v>145</v>
      </c>
      <c r="L31" s="11">
        <v>111</v>
      </c>
    </row>
    <row r="32" spans="2:12" x14ac:dyDescent="0.2">
      <c r="B32" s="10" t="s">
        <v>56</v>
      </c>
      <c r="G32" s="11">
        <v>27</v>
      </c>
      <c r="H32" s="11">
        <v>29</v>
      </c>
      <c r="I32" s="11">
        <v>33</v>
      </c>
      <c r="J32" s="17">
        <v>34</v>
      </c>
      <c r="K32" s="11">
        <v>32</v>
      </c>
      <c r="L32" s="11">
        <v>30</v>
      </c>
    </row>
    <row r="33" spans="2:12" x14ac:dyDescent="0.2">
      <c r="B33" s="10" t="s">
        <v>55</v>
      </c>
      <c r="G33" s="11">
        <v>22</v>
      </c>
      <c r="H33" s="11">
        <v>18</v>
      </c>
      <c r="I33" s="11">
        <v>13</v>
      </c>
      <c r="J33" s="17">
        <v>10</v>
      </c>
      <c r="K33" s="11">
        <v>15</v>
      </c>
      <c r="L33" s="11">
        <v>16</v>
      </c>
    </row>
    <row r="34" spans="2:12" x14ac:dyDescent="0.2">
      <c r="B34" t="s">
        <v>54</v>
      </c>
      <c r="G34" s="11">
        <v>38</v>
      </c>
      <c r="H34" s="11">
        <v>46</v>
      </c>
      <c r="I34" s="11">
        <v>36</v>
      </c>
      <c r="J34" s="17">
        <v>40</v>
      </c>
      <c r="K34" s="11">
        <v>41</v>
      </c>
      <c r="L34" s="11">
        <v>36</v>
      </c>
    </row>
    <row r="35" spans="2:12" x14ac:dyDescent="0.2">
      <c r="B35" s="10" t="s">
        <v>57</v>
      </c>
      <c r="G35" s="11">
        <v>28</v>
      </c>
      <c r="H35" s="11">
        <v>24</v>
      </c>
      <c r="I35" s="11">
        <v>19</v>
      </c>
      <c r="J35" s="17">
        <v>22</v>
      </c>
      <c r="K35" s="11">
        <v>13</v>
      </c>
      <c r="L35" s="11">
        <v>10</v>
      </c>
    </row>
    <row r="36" spans="2:12" x14ac:dyDescent="0.2">
      <c r="B36" s="10" t="s">
        <v>63</v>
      </c>
      <c r="G36" s="11">
        <v>22</v>
      </c>
      <c r="H36" s="11">
        <v>23</v>
      </c>
      <c r="I36" s="11">
        <v>23</v>
      </c>
      <c r="J36" s="17">
        <v>25</v>
      </c>
      <c r="K36" s="11">
        <v>25</v>
      </c>
      <c r="L36" s="11">
        <v>30</v>
      </c>
    </row>
    <row r="37" spans="2:12" x14ac:dyDescent="0.2">
      <c r="B37" s="10" t="s">
        <v>62</v>
      </c>
      <c r="G37" s="11">
        <v>23</v>
      </c>
      <c r="H37" s="11">
        <v>24</v>
      </c>
      <c r="I37" s="11">
        <v>21</v>
      </c>
      <c r="J37" s="17">
        <v>25</v>
      </c>
      <c r="K37" s="11">
        <v>22</v>
      </c>
      <c r="L37" s="11">
        <v>22</v>
      </c>
    </row>
    <row r="38" spans="2:12" x14ac:dyDescent="0.2">
      <c r="B38" t="s">
        <v>61</v>
      </c>
      <c r="G38" s="11">
        <v>43</v>
      </c>
      <c r="H38" s="11">
        <v>43</v>
      </c>
      <c r="I38" s="11">
        <v>43</v>
      </c>
      <c r="J38" s="17">
        <v>36</v>
      </c>
      <c r="K38" s="11">
        <v>49</v>
      </c>
      <c r="L38" s="11">
        <v>47</v>
      </c>
    </row>
    <row r="39" spans="2:12" x14ac:dyDescent="0.2">
      <c r="B39" t="s">
        <v>60</v>
      </c>
      <c r="G39" s="11">
        <v>42</v>
      </c>
      <c r="H39" s="11">
        <v>46</v>
      </c>
      <c r="I39" s="11">
        <v>43</v>
      </c>
      <c r="J39" s="17">
        <v>34</v>
      </c>
      <c r="K39" s="11">
        <v>27</v>
      </c>
      <c r="L39" s="11">
        <v>30</v>
      </c>
    </row>
    <row r="40" spans="2:12" x14ac:dyDescent="0.2">
      <c r="B40" t="s">
        <v>59</v>
      </c>
      <c r="G40" s="11">
        <v>39</v>
      </c>
      <c r="H40" s="11">
        <v>33</v>
      </c>
      <c r="I40" s="11">
        <v>33</v>
      </c>
      <c r="J40" s="17">
        <v>29</v>
      </c>
      <c r="K40" s="11">
        <v>31</v>
      </c>
      <c r="L40" s="11">
        <v>28</v>
      </c>
    </row>
    <row r="41" spans="2:12" x14ac:dyDescent="0.2">
      <c r="B41" t="s">
        <v>58</v>
      </c>
      <c r="G41" s="11">
        <v>239</v>
      </c>
      <c r="H41" s="11">
        <v>237</v>
      </c>
      <c r="I41" s="11">
        <v>217</v>
      </c>
      <c r="J41" s="17">
        <v>215</v>
      </c>
      <c r="K41" s="11">
        <v>216</v>
      </c>
      <c r="L41" s="11">
        <v>201</v>
      </c>
    </row>
    <row r="42" spans="2:12" x14ac:dyDescent="0.2">
      <c r="B42" t="s">
        <v>68</v>
      </c>
      <c r="G42" s="11">
        <v>10</v>
      </c>
      <c r="H42" s="11">
        <v>9</v>
      </c>
      <c r="I42" s="11">
        <v>7</v>
      </c>
      <c r="J42" s="17">
        <v>8</v>
      </c>
      <c r="K42" s="11">
        <v>5</v>
      </c>
      <c r="L42" s="11">
        <v>5</v>
      </c>
    </row>
    <row r="43" spans="2:12" x14ac:dyDescent="0.2">
      <c r="B43" t="s">
        <v>67</v>
      </c>
      <c r="G43" s="11">
        <v>16</v>
      </c>
      <c r="H43" s="11">
        <v>18</v>
      </c>
      <c r="I43" s="11">
        <v>18</v>
      </c>
      <c r="J43" s="17">
        <v>13</v>
      </c>
      <c r="K43" s="11">
        <v>14</v>
      </c>
      <c r="L43" s="11">
        <v>14</v>
      </c>
    </row>
    <row r="44" spans="2:12" x14ac:dyDescent="0.2">
      <c r="B44" t="s">
        <v>66</v>
      </c>
      <c r="G44" s="11">
        <v>30</v>
      </c>
      <c r="H44" s="11">
        <v>31</v>
      </c>
      <c r="I44" s="11">
        <v>33</v>
      </c>
      <c r="J44" s="17">
        <v>30</v>
      </c>
      <c r="K44" s="11">
        <v>30</v>
      </c>
      <c r="L44" s="11">
        <v>30</v>
      </c>
    </row>
    <row r="45" spans="2:12" x14ac:dyDescent="0.2">
      <c r="B45" t="s">
        <v>65</v>
      </c>
      <c r="G45" s="11">
        <v>7</v>
      </c>
      <c r="H45" s="11">
        <v>7</v>
      </c>
      <c r="I45" s="11">
        <v>6</v>
      </c>
      <c r="J45" s="17">
        <v>6</v>
      </c>
      <c r="K45" s="11">
        <v>5</v>
      </c>
      <c r="L45" s="11">
        <v>4</v>
      </c>
    </row>
    <row r="46" spans="2:12" x14ac:dyDescent="0.2">
      <c r="B46" t="s">
        <v>64</v>
      </c>
      <c r="G46" s="11">
        <v>14</v>
      </c>
      <c r="H46" s="11">
        <v>15</v>
      </c>
      <c r="I46" s="11">
        <v>15</v>
      </c>
      <c r="J46" s="17">
        <v>13</v>
      </c>
      <c r="K46" s="11">
        <v>5</v>
      </c>
      <c r="L46" s="11">
        <v>21</v>
      </c>
    </row>
    <row r="47" spans="2:12" x14ac:dyDescent="0.2">
      <c r="B47" t="s">
        <v>69</v>
      </c>
      <c r="G47" s="11">
        <v>4</v>
      </c>
      <c r="H47" s="11">
        <v>7</v>
      </c>
      <c r="I47" s="11">
        <v>190</v>
      </c>
      <c r="J47" s="17">
        <v>67</v>
      </c>
      <c r="K47" s="11">
        <v>9</v>
      </c>
      <c r="L47" s="11">
        <v>17</v>
      </c>
    </row>
    <row r="48" spans="2:12" x14ac:dyDescent="0.2">
      <c r="B48" t="s">
        <v>70</v>
      </c>
      <c r="G48" s="11">
        <v>7</v>
      </c>
      <c r="H48" s="11">
        <v>30</v>
      </c>
      <c r="I48" s="11">
        <v>41</v>
      </c>
      <c r="J48" s="17">
        <v>37</v>
      </c>
      <c r="K48" s="11">
        <v>62</v>
      </c>
      <c r="L48" s="11">
        <v>97</v>
      </c>
    </row>
    <row r="49" spans="2:16" x14ac:dyDescent="0.2">
      <c r="B49" t="s">
        <v>71</v>
      </c>
      <c r="G49" s="11">
        <v>11</v>
      </c>
      <c r="H49" s="11">
        <v>43</v>
      </c>
      <c r="I49" s="11">
        <v>81</v>
      </c>
      <c r="J49" s="17">
        <v>25</v>
      </c>
      <c r="K49" s="11">
        <v>42</v>
      </c>
      <c r="L49" s="11">
        <v>47</v>
      </c>
    </row>
    <row r="50" spans="2:16" x14ac:dyDescent="0.2">
      <c r="B50" t="s">
        <v>72</v>
      </c>
      <c r="G50" s="11">
        <v>66</v>
      </c>
      <c r="H50" s="11">
        <v>96</v>
      </c>
      <c r="I50" s="11">
        <v>105</v>
      </c>
      <c r="J50" s="17">
        <v>91</v>
      </c>
      <c r="K50" s="11">
        <v>88</v>
      </c>
      <c r="L50" s="11">
        <v>96</v>
      </c>
    </row>
    <row r="51" spans="2:16" x14ac:dyDescent="0.2">
      <c r="B51" t="s">
        <v>87</v>
      </c>
      <c r="G51" s="11">
        <v>5</v>
      </c>
      <c r="H51" s="11">
        <v>15</v>
      </c>
      <c r="I51" s="11">
        <v>25</v>
      </c>
      <c r="J51" s="17">
        <v>16</v>
      </c>
    </row>
    <row r="52" spans="2:16" x14ac:dyDescent="0.2">
      <c r="B52" t="s">
        <v>73</v>
      </c>
      <c r="G52" s="11">
        <v>0</v>
      </c>
      <c r="H52" s="11">
        <v>0</v>
      </c>
      <c r="I52" s="11">
        <v>0</v>
      </c>
      <c r="J52" s="17">
        <v>0</v>
      </c>
      <c r="K52" s="11">
        <v>63</v>
      </c>
      <c r="L52" s="11">
        <v>79</v>
      </c>
    </row>
    <row r="53" spans="2:16" x14ac:dyDescent="0.2">
      <c r="B53" t="s">
        <v>74</v>
      </c>
      <c r="G53" s="11">
        <v>28</v>
      </c>
      <c r="H53" s="11">
        <v>18</v>
      </c>
      <c r="I53" s="11">
        <v>25</v>
      </c>
      <c r="J53" s="17">
        <v>17</v>
      </c>
      <c r="K53" s="11">
        <v>17</v>
      </c>
      <c r="L53" s="11">
        <v>17</v>
      </c>
    </row>
    <row r="54" spans="2:16" x14ac:dyDescent="0.2">
      <c r="B54" t="s">
        <v>75</v>
      </c>
      <c r="G54" s="11">
        <v>91</v>
      </c>
      <c r="H54" s="11">
        <v>119</v>
      </c>
      <c r="I54" s="11">
        <v>149</v>
      </c>
      <c r="J54" s="17">
        <v>177</v>
      </c>
      <c r="K54" s="11">
        <v>77</v>
      </c>
      <c r="L54" s="11">
        <v>92</v>
      </c>
    </row>
    <row r="55" spans="2:16" s="16" customFormat="1" x14ac:dyDescent="0.2">
      <c r="B55" s="16" t="s">
        <v>76</v>
      </c>
      <c r="C55" s="15"/>
      <c r="D55" s="15"/>
      <c r="E55" s="15"/>
      <c r="F55" s="15"/>
      <c r="G55" s="19">
        <f>SUM(G3:G54)</f>
        <v>5622</v>
      </c>
      <c r="H55" s="19">
        <f>SUM(H3:H54)</f>
        <v>5863</v>
      </c>
      <c r="I55" s="19">
        <f>SUM(I3:I54)</f>
        <v>6097</v>
      </c>
      <c r="J55" s="19">
        <f>SUM(J3:J54)</f>
        <v>6288</v>
      </c>
      <c r="K55" s="15">
        <f>SUM(K3:K54)</f>
        <v>6229</v>
      </c>
      <c r="L55" s="15">
        <f>SUM(L3:L54)</f>
        <v>6532</v>
      </c>
      <c r="M55" s="15"/>
      <c r="N55" s="15"/>
      <c r="O55" s="15"/>
      <c r="P55" s="15"/>
    </row>
    <row r="56" spans="2:16" s="10" customFormat="1" x14ac:dyDescent="0.2">
      <c r="B56" s="10" t="s">
        <v>77</v>
      </c>
      <c r="C56" s="12"/>
      <c r="D56" s="12"/>
      <c r="E56" s="12"/>
      <c r="F56" s="12"/>
      <c r="G56" s="12"/>
      <c r="H56" s="12"/>
      <c r="I56" s="12"/>
      <c r="J56" s="18">
        <v>2541</v>
      </c>
      <c r="K56" s="12">
        <v>2133</v>
      </c>
      <c r="L56" s="12">
        <v>2124</v>
      </c>
      <c r="M56" s="12"/>
      <c r="N56" s="12"/>
      <c r="O56" s="12"/>
      <c r="P56" s="12"/>
    </row>
    <row r="57" spans="2:16" s="10" customFormat="1" x14ac:dyDescent="0.2">
      <c r="B57" s="10" t="s">
        <v>78</v>
      </c>
      <c r="C57" s="12"/>
      <c r="D57" s="12"/>
      <c r="E57" s="12"/>
      <c r="F57" s="12"/>
      <c r="G57" s="12"/>
      <c r="H57" s="12"/>
      <c r="I57" s="12"/>
      <c r="J57" s="12">
        <f>+J55-J56</f>
        <v>3747</v>
      </c>
      <c r="K57" s="12">
        <f>+K55-K56</f>
        <v>4096</v>
      </c>
      <c r="L57" s="12">
        <f>+L55-L56</f>
        <v>4408</v>
      </c>
      <c r="M57" s="12"/>
      <c r="N57" s="12"/>
      <c r="O57" s="12"/>
      <c r="P57" s="12"/>
    </row>
    <row r="58" spans="2:16" s="10" customFormat="1" x14ac:dyDescent="0.2">
      <c r="B58" s="10" t="s">
        <v>79</v>
      </c>
      <c r="C58" s="12"/>
      <c r="D58" s="12"/>
      <c r="E58" s="12"/>
      <c r="F58" s="12"/>
      <c r="G58" s="12"/>
      <c r="H58" s="12"/>
      <c r="I58" s="12"/>
      <c r="J58" s="12">
        <v>2498</v>
      </c>
      <c r="K58" s="12">
        <v>2189</v>
      </c>
      <c r="L58" s="12">
        <v>2174</v>
      </c>
      <c r="M58" s="12"/>
      <c r="N58" s="12"/>
      <c r="O58" s="12"/>
      <c r="P58" s="12"/>
    </row>
    <row r="59" spans="2:16" s="10" customFormat="1" x14ac:dyDescent="0.2">
      <c r="B59" s="10" t="s">
        <v>80</v>
      </c>
      <c r="C59" s="12"/>
      <c r="D59" s="12"/>
      <c r="E59" s="12"/>
      <c r="F59" s="12"/>
      <c r="G59" s="12"/>
      <c r="H59" s="12"/>
      <c r="I59" s="12"/>
      <c r="J59" s="12">
        <v>1054</v>
      </c>
      <c r="K59" s="12">
        <v>815</v>
      </c>
      <c r="L59" s="12">
        <v>888</v>
      </c>
      <c r="M59" s="12"/>
      <c r="N59" s="12"/>
      <c r="O59" s="12"/>
      <c r="P59" s="12"/>
    </row>
    <row r="60" spans="2:16" s="10" customFormat="1" x14ac:dyDescent="0.2">
      <c r="B60" s="10" t="s">
        <v>81</v>
      </c>
      <c r="C60" s="12"/>
      <c r="D60" s="12"/>
      <c r="E60" s="12"/>
      <c r="F60" s="12"/>
      <c r="G60" s="12"/>
      <c r="H60" s="12"/>
      <c r="I60" s="12"/>
      <c r="J60" s="12">
        <f>+J59+J58</f>
        <v>3552</v>
      </c>
      <c r="K60" s="12">
        <f>+K59+K58</f>
        <v>3004</v>
      </c>
      <c r="L60" s="12">
        <f>+L59+L58</f>
        <v>3062</v>
      </c>
      <c r="M60" s="12"/>
      <c r="N60" s="12"/>
      <c r="O60" s="12"/>
      <c r="P60" s="12"/>
    </row>
    <row r="61" spans="2:16" s="10" customFormat="1" x14ac:dyDescent="0.2">
      <c r="B61" s="10" t="s">
        <v>82</v>
      </c>
      <c r="C61" s="12"/>
      <c r="D61" s="12"/>
      <c r="E61" s="12"/>
      <c r="F61" s="12"/>
      <c r="G61" s="12"/>
      <c r="H61" s="12"/>
      <c r="I61" s="12"/>
      <c r="J61" s="12">
        <f>+J57-J60</f>
        <v>195</v>
      </c>
      <c r="K61" s="12">
        <f>+K57-K60</f>
        <v>1092</v>
      </c>
      <c r="L61" s="12">
        <f>+L57-L60</f>
        <v>1346</v>
      </c>
      <c r="M61" s="12"/>
      <c r="N61" s="12"/>
      <c r="O61" s="12"/>
      <c r="P61" s="12"/>
    </row>
    <row r="62" spans="2:16" s="10" customFormat="1" x14ac:dyDescent="0.2">
      <c r="B62" s="10" t="s">
        <v>83</v>
      </c>
      <c r="C62" s="12"/>
      <c r="D62" s="12"/>
      <c r="E62" s="12"/>
      <c r="F62" s="12"/>
      <c r="G62" s="12"/>
      <c r="H62" s="12"/>
      <c r="I62" s="12"/>
      <c r="J62" s="12">
        <f>91-538+41-199+1-5</f>
        <v>-609</v>
      </c>
      <c r="K62" s="12">
        <f>91-460+18-181</f>
        <v>-532</v>
      </c>
      <c r="L62" s="12">
        <f>83-1580+18-183-2</f>
        <v>-1664</v>
      </c>
      <c r="M62" s="12"/>
      <c r="N62" s="12"/>
      <c r="O62" s="12"/>
      <c r="P62" s="12"/>
    </row>
    <row r="63" spans="2:16" s="10" customFormat="1" x14ac:dyDescent="0.2">
      <c r="B63" s="10" t="s">
        <v>84</v>
      </c>
      <c r="C63" s="12"/>
      <c r="D63" s="12"/>
      <c r="E63" s="12"/>
      <c r="F63" s="12"/>
      <c r="G63" s="12"/>
      <c r="H63" s="12"/>
      <c r="I63" s="12"/>
      <c r="J63" s="12">
        <f>+J61+J62</f>
        <v>-414</v>
      </c>
      <c r="K63" s="12">
        <f>+K61+K62</f>
        <v>560</v>
      </c>
      <c r="L63" s="12">
        <f>+L61+L62</f>
        <v>-318</v>
      </c>
      <c r="M63" s="12"/>
      <c r="N63" s="12"/>
      <c r="O63" s="12"/>
      <c r="P63" s="12"/>
    </row>
    <row r="64" spans="2:16" s="10" customFormat="1" x14ac:dyDescent="0.2">
      <c r="B64" s="10" t="s">
        <v>85</v>
      </c>
      <c r="C64" s="12"/>
      <c r="D64" s="12"/>
      <c r="E64" s="12"/>
      <c r="F64" s="12"/>
      <c r="G64" s="12"/>
      <c r="H64" s="12"/>
      <c r="I64" s="12"/>
      <c r="J64" s="12">
        <v>0</v>
      </c>
      <c r="K64" s="12">
        <v>208</v>
      </c>
      <c r="L64" s="12">
        <v>-174</v>
      </c>
      <c r="M64" s="12"/>
      <c r="N64" s="12"/>
      <c r="O64" s="12"/>
      <c r="P64" s="12"/>
    </row>
    <row r="65" spans="2:16" s="10" customFormat="1" x14ac:dyDescent="0.2">
      <c r="B65" s="10" t="s">
        <v>86</v>
      </c>
      <c r="C65" s="12"/>
      <c r="D65" s="12"/>
      <c r="E65" s="12"/>
      <c r="F65" s="12"/>
      <c r="G65" s="12"/>
      <c r="H65" s="12"/>
      <c r="I65" s="12"/>
      <c r="J65" s="12">
        <f>+J63-J64</f>
        <v>-414</v>
      </c>
      <c r="K65" s="12">
        <f>+K63-K64</f>
        <v>352</v>
      </c>
      <c r="L65" s="12">
        <f>+L63-L64</f>
        <v>-144</v>
      </c>
      <c r="M65" s="12"/>
      <c r="N65" s="12"/>
      <c r="O65" s="12"/>
      <c r="P65" s="12"/>
    </row>
    <row r="66" spans="2:16" s="10" customFormat="1" x14ac:dyDescent="0.2">
      <c r="C66" s="12"/>
      <c r="D66" s="12"/>
      <c r="E66" s="12"/>
      <c r="F66" s="12"/>
      <c r="G66" s="12"/>
      <c r="H66" s="12"/>
      <c r="I66" s="12"/>
      <c r="J66" s="18"/>
      <c r="K66" s="12"/>
      <c r="L66" s="12"/>
      <c r="M66" s="12"/>
      <c r="N66" s="12"/>
      <c r="O66" s="12"/>
      <c r="P66" s="12"/>
    </row>
    <row r="67" spans="2:16" s="10" customFormat="1" x14ac:dyDescent="0.2">
      <c r="C67" s="12"/>
      <c r="D67" s="12"/>
      <c r="E67" s="12"/>
      <c r="F67" s="12"/>
      <c r="G67" s="12"/>
      <c r="H67" s="12"/>
      <c r="I67" s="12"/>
      <c r="J67" s="18"/>
      <c r="K67" s="12"/>
      <c r="L67" s="12"/>
      <c r="M67" s="12"/>
      <c r="N67" s="12"/>
      <c r="O67" s="12"/>
      <c r="P67" s="12"/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2016-05-30T22:00:11Z</dcterms:created>
  <dcterms:modified xsi:type="dcterms:W3CDTF">2016-10-16T10:19:20Z</dcterms:modified>
</cp:coreProperties>
</file>