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9665" windowHeight="1200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5" i="2"/>
  <c r="F9" i="2" s="1"/>
  <c r="F11" i="2" s="1"/>
  <c r="F13" i="2" s="1"/>
  <c r="F14" i="2" s="1"/>
  <c r="J10" i="2"/>
  <c r="J8" i="2"/>
  <c r="J5" i="2"/>
  <c r="G14" i="2"/>
  <c r="K14" i="2"/>
  <c r="G8" i="2"/>
  <c r="G5" i="2"/>
  <c r="K13" i="2"/>
  <c r="K11" i="2"/>
  <c r="K10" i="2"/>
  <c r="K9" i="2"/>
  <c r="K8" i="2"/>
  <c r="K5" i="2"/>
  <c r="M7" i="1"/>
  <c r="M6" i="1"/>
  <c r="M5" i="1"/>
  <c r="M4" i="1"/>
  <c r="J9" i="2" l="1"/>
  <c r="J11" i="2" s="1"/>
  <c r="J13" i="2" s="1"/>
  <c r="J14" i="2" s="1"/>
  <c r="G9" i="2"/>
  <c r="G11" i="2" s="1"/>
  <c r="G13" i="2" s="1"/>
</calcChain>
</file>

<file path=xl/sharedStrings.xml><?xml version="1.0" encoding="utf-8"?>
<sst xmlns="http://schemas.openxmlformats.org/spreadsheetml/2006/main" count="35" uniqueCount="31">
  <si>
    <t>Price</t>
  </si>
  <si>
    <t>Shares</t>
  </si>
  <si>
    <t>MC</t>
  </si>
  <si>
    <t>Cash</t>
  </si>
  <si>
    <t>Debt</t>
  </si>
  <si>
    <t>EV</t>
  </si>
  <si>
    <t>Q116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</si>
  <si>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</si>
  <si>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</si>
  <si>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</si>
  <si>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</si>
  <si>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</si>
  <si>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</si>
  <si>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</si>
  <si>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</si>
  <si>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</si>
  <si>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</si>
  <si>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Q216</t>
  </si>
  <si>
    <t>Q316</t>
  </si>
  <si>
    <t>Q416</t>
  </si>
  <si>
    <t>COGS</t>
  </si>
  <si>
    <t>Gross Profit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</si>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</sst>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28575</xdr:rowOff>
    </xdr:from>
    <xdr:to>
      <xdr:col>11</xdr:col>
      <xdr:colOff>38100</xdr:colOff>
      <xdr:row>50</xdr:row>
      <xdr:rowOff>28575</xdr:rowOff>
    </xdr:to>
    <xdr:cxnSp macro="">
      <xdr:nvCxnSpPr>
        <xdr:cNvPr id="3" name="Straight Connector 2"/>
        <xdr:cNvCxnSpPr/>
      </xdr:nvCxnSpPr>
      <xdr:spPr>
        <a:xfrm>
          <a:off x="7067550" y="28575"/>
          <a:ext cx="0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7"/>
  <sheetViews>
    <sheetView workbookViewId="0">
      <selection activeCell="M8" sqref="M8"/>
    </sheetView>
  </sheetViews>
  <sheetFormatPr defaultRowHeight="12.75" x14ac:dyDescent="0.2"/>
  <sheetData>
    <row r="2" spans="12:14" x14ac:dyDescent="0.2">
      <c r="L2" t="s">
        <v>0</v>
      </c>
      <c r="M2">
        <v>25.46</v>
      </c>
    </row>
    <row r="3" spans="12:14" x14ac:dyDescent="0.2">
      <c r="L3" t="s">
        <v>1</v>
      </c>
      <c r="M3" s="1">
        <v>36.747501</v>
      </c>
      <c r="N3" s="2" t="s">
        <v>6</v>
      </c>
    </row>
    <row r="4" spans="12:14" x14ac:dyDescent="0.2">
      <c r="L4" t="s">
        <v>2</v>
      </c>
      <c r="M4" s="1">
        <f>+M3*M2</f>
        <v>935.59137545999999</v>
      </c>
      <c r="N4" s="2"/>
    </row>
    <row r="5" spans="12:14" x14ac:dyDescent="0.2">
      <c r="L5" t="s">
        <v>3</v>
      </c>
      <c r="M5" s="1">
        <f>225.446+12.959</f>
        <v>238.405</v>
      </c>
      <c r="N5" s="2" t="s">
        <v>6</v>
      </c>
    </row>
    <row r="6" spans="12:14" x14ac:dyDescent="0.2">
      <c r="L6" t="s">
        <v>4</v>
      </c>
      <c r="M6" s="1">
        <f>1008.212+45.64</f>
        <v>1053.8520000000001</v>
      </c>
      <c r="N6" s="2" t="s">
        <v>6</v>
      </c>
    </row>
    <row r="7" spans="12:14" x14ac:dyDescent="0.2">
      <c r="L7" t="s">
        <v>5</v>
      </c>
      <c r="M7" s="1">
        <f>+M4-M5+M6</f>
        <v>1751.0383754600002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14" x14ac:dyDescent="0.2">
      <c r="A1" s="7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6</v>
      </c>
      <c r="L2" s="2" t="s">
        <v>17</v>
      </c>
      <c r="M2" s="2" t="s">
        <v>18</v>
      </c>
      <c r="N2" s="2" t="s">
        <v>19</v>
      </c>
    </row>
    <row r="3" spans="1:14" s="4" customFormat="1" x14ac:dyDescent="0.2">
      <c r="B3" s="4" t="s">
        <v>8</v>
      </c>
      <c r="C3" s="5"/>
      <c r="D3" s="5"/>
      <c r="E3" s="5"/>
      <c r="F3" s="5">
        <v>114.822</v>
      </c>
      <c r="G3" s="5">
        <v>99.352000000000004</v>
      </c>
      <c r="H3" s="5"/>
      <c r="I3" s="5"/>
      <c r="J3" s="5">
        <v>127.059</v>
      </c>
      <c r="K3" s="5">
        <v>140.114</v>
      </c>
      <c r="L3" s="5"/>
      <c r="M3" s="5"/>
      <c r="N3" s="5"/>
    </row>
    <row r="4" spans="1:14" s="1" customFormat="1" x14ac:dyDescent="0.2">
      <c r="B4" s="1" t="s">
        <v>20</v>
      </c>
      <c r="C4" s="3"/>
      <c r="D4" s="3"/>
      <c r="E4" s="3"/>
      <c r="F4" s="3">
        <v>27.6</v>
      </c>
      <c r="G4" s="3">
        <v>23.693999999999999</v>
      </c>
      <c r="H4" s="3"/>
      <c r="I4" s="3"/>
      <c r="J4" s="3">
        <v>51.8</v>
      </c>
      <c r="K4" s="3">
        <v>75.344999999999999</v>
      </c>
      <c r="L4" s="3"/>
      <c r="M4" s="3"/>
      <c r="N4" s="3"/>
    </row>
    <row r="5" spans="1:14" s="1" customFormat="1" x14ac:dyDescent="0.2">
      <c r="B5" s="1" t="s">
        <v>21</v>
      </c>
      <c r="C5" s="3"/>
      <c r="D5" s="3"/>
      <c r="E5" s="3"/>
      <c r="F5" s="3">
        <f>+F3-F4</f>
        <v>87.222000000000008</v>
      </c>
      <c r="G5" s="3">
        <f>+G3-G4</f>
        <v>75.658000000000001</v>
      </c>
      <c r="H5" s="3"/>
      <c r="I5" s="3"/>
      <c r="J5" s="3">
        <f>+J3-J4</f>
        <v>75.259</v>
      </c>
      <c r="K5" s="3">
        <f>+K3-K4</f>
        <v>64.769000000000005</v>
      </c>
      <c r="L5" s="3"/>
      <c r="M5" s="3"/>
      <c r="N5" s="3"/>
    </row>
    <row r="6" spans="1:14" s="1" customFormat="1" x14ac:dyDescent="0.2">
      <c r="B6" s="1" t="s">
        <v>22</v>
      </c>
      <c r="C6" s="3"/>
      <c r="D6" s="3"/>
      <c r="E6" s="3"/>
      <c r="F6" s="3">
        <v>7.8360000000000003</v>
      </c>
      <c r="G6" s="3">
        <v>9.1590000000000007</v>
      </c>
      <c r="H6" s="3"/>
      <c r="I6" s="3"/>
      <c r="J6" s="3">
        <v>9.0690000000000008</v>
      </c>
      <c r="K6" s="3">
        <v>16.495000000000001</v>
      </c>
      <c r="L6" s="3"/>
      <c r="M6" s="3"/>
      <c r="N6" s="3"/>
    </row>
    <row r="7" spans="1:14" s="1" customFormat="1" x14ac:dyDescent="0.2">
      <c r="B7" s="1" t="s">
        <v>23</v>
      </c>
      <c r="C7" s="3"/>
      <c r="D7" s="3"/>
      <c r="E7" s="3"/>
      <c r="F7" s="3">
        <v>10.823</v>
      </c>
      <c r="G7" s="3">
        <v>11.617000000000001</v>
      </c>
      <c r="H7" s="3"/>
      <c r="I7" s="3"/>
      <c r="J7" s="3">
        <v>14.666</v>
      </c>
      <c r="K7" s="3">
        <v>16.157</v>
      </c>
      <c r="L7" s="3"/>
      <c r="M7" s="3"/>
      <c r="N7" s="3"/>
    </row>
    <row r="8" spans="1:14" s="1" customFormat="1" x14ac:dyDescent="0.2">
      <c r="B8" s="1" t="s">
        <v>24</v>
      </c>
      <c r="C8" s="3"/>
      <c r="D8" s="3"/>
      <c r="E8" s="3"/>
      <c r="F8" s="3">
        <f>+F6+F7</f>
        <v>18.658999999999999</v>
      </c>
      <c r="G8" s="3">
        <f>+G6+G7</f>
        <v>20.776000000000003</v>
      </c>
      <c r="H8" s="3"/>
      <c r="I8" s="3"/>
      <c r="J8" s="3">
        <f>+J6+J7</f>
        <v>23.734999999999999</v>
      </c>
      <c r="K8" s="3">
        <f>+K6+K7</f>
        <v>32.652000000000001</v>
      </c>
      <c r="L8" s="3"/>
      <c r="M8" s="3"/>
      <c r="N8" s="3"/>
    </row>
    <row r="9" spans="1:14" s="1" customFormat="1" x14ac:dyDescent="0.2">
      <c r="B9" s="1" t="s">
        <v>25</v>
      </c>
      <c r="C9" s="3"/>
      <c r="D9" s="3"/>
      <c r="E9" s="3"/>
      <c r="F9" s="3">
        <f>+F5-F8</f>
        <v>68.563000000000017</v>
      </c>
      <c r="G9" s="3">
        <f>+G5-G8</f>
        <v>54.881999999999998</v>
      </c>
      <c r="H9" s="3"/>
      <c r="I9" s="3"/>
      <c r="J9" s="3">
        <f>+J5-J8</f>
        <v>51.524000000000001</v>
      </c>
      <c r="K9" s="3">
        <f>+K5-K8</f>
        <v>32.117000000000004</v>
      </c>
      <c r="L9" s="3"/>
      <c r="M9" s="3"/>
      <c r="N9" s="3"/>
    </row>
    <row r="10" spans="1:14" s="1" customFormat="1" x14ac:dyDescent="0.2">
      <c r="B10" s="1" t="s">
        <v>26</v>
      </c>
      <c r="C10" s="3"/>
      <c r="D10" s="3"/>
      <c r="E10" s="3"/>
      <c r="F10" s="3">
        <v>0</v>
      </c>
      <c r="G10" s="3">
        <v>0</v>
      </c>
      <c r="H10" s="3"/>
      <c r="I10" s="3"/>
      <c r="J10" s="3">
        <f>0.975-11.772</f>
        <v>-10.797000000000001</v>
      </c>
      <c r="K10" s="3">
        <f>0.204-26.988-0.046</f>
        <v>-26.83</v>
      </c>
      <c r="L10" s="3"/>
      <c r="M10" s="3"/>
      <c r="N10" s="3"/>
    </row>
    <row r="11" spans="1:14" s="1" customFormat="1" x14ac:dyDescent="0.2">
      <c r="B11" s="1" t="s">
        <v>27</v>
      </c>
      <c r="C11" s="3"/>
      <c r="D11" s="3"/>
      <c r="E11" s="3"/>
      <c r="F11" s="3">
        <f>+F9+F10</f>
        <v>68.563000000000017</v>
      </c>
      <c r="G11" s="3">
        <f>+G9+G10</f>
        <v>54.881999999999998</v>
      </c>
      <c r="H11" s="3"/>
      <c r="I11" s="3"/>
      <c r="J11" s="3">
        <f>+J9+J10</f>
        <v>40.727000000000004</v>
      </c>
      <c r="K11" s="3">
        <f>+K9+K10</f>
        <v>5.2870000000000061</v>
      </c>
      <c r="L11" s="3"/>
      <c r="M11" s="3"/>
      <c r="N11" s="3"/>
    </row>
    <row r="12" spans="1:14" s="1" customFormat="1" x14ac:dyDescent="0.2">
      <c r="B12" s="1" t="s">
        <v>28</v>
      </c>
      <c r="C12" s="3"/>
      <c r="D12" s="3"/>
      <c r="E12" s="3"/>
      <c r="F12" s="3">
        <v>22.434999999999999</v>
      </c>
      <c r="G12" s="3">
        <v>17.972999999999999</v>
      </c>
      <c r="H12" s="3"/>
      <c r="I12" s="3"/>
      <c r="J12" s="3">
        <v>5.9580000000000002</v>
      </c>
      <c r="K12" s="3">
        <v>0</v>
      </c>
      <c r="L12" s="3"/>
      <c r="M12" s="3"/>
      <c r="N12" s="3"/>
    </row>
    <row r="13" spans="1:14" s="1" customFormat="1" x14ac:dyDescent="0.2">
      <c r="B13" s="1" t="s">
        <v>29</v>
      </c>
      <c r="C13" s="3"/>
      <c r="D13" s="3"/>
      <c r="E13" s="3"/>
      <c r="F13" s="3">
        <f>+F11-F12</f>
        <v>46.128000000000014</v>
      </c>
      <c r="G13" s="3">
        <f>+G11-G12</f>
        <v>36.908999999999999</v>
      </c>
      <c r="H13" s="3"/>
      <c r="I13" s="3"/>
      <c r="J13" s="3">
        <f>+J11-J12</f>
        <v>34.769000000000005</v>
      </c>
      <c r="K13" s="3">
        <f>+K11-K12</f>
        <v>5.2870000000000061</v>
      </c>
      <c r="L13" s="3"/>
      <c r="M13" s="3"/>
      <c r="N13" s="3"/>
    </row>
    <row r="14" spans="1:14" x14ac:dyDescent="0.2">
      <c r="B14" s="1" t="s">
        <v>30</v>
      </c>
      <c r="F14" s="6">
        <f>F13/F15</f>
        <v>1.2442142741543945</v>
      </c>
      <c r="G14" s="6">
        <f>G13/G15</f>
        <v>1.0113173893406999</v>
      </c>
      <c r="J14" s="6">
        <f>J13/J15</f>
        <v>0.92993959364456158</v>
      </c>
      <c r="K14" s="6">
        <f>K13/K15</f>
        <v>0.14208493394998981</v>
      </c>
    </row>
    <row r="15" spans="1:14" s="1" customFormat="1" x14ac:dyDescent="0.2">
      <c r="B15" s="1" t="s">
        <v>1</v>
      </c>
      <c r="C15" s="3"/>
      <c r="D15" s="3"/>
      <c r="E15" s="3"/>
      <c r="F15" s="3">
        <v>37.073999999999998</v>
      </c>
      <c r="G15" s="3">
        <v>36.495961000000001</v>
      </c>
      <c r="H15" s="3"/>
      <c r="I15" s="3"/>
      <c r="J15" s="3">
        <v>37.388449999999999</v>
      </c>
      <c r="K15" s="3">
        <v>37.210138000000001</v>
      </c>
      <c r="L15" s="3"/>
      <c r="M15" s="3"/>
      <c r="N15" s="3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2016-06-20T17:40:51Z</dcterms:created>
  <dcterms:modified xsi:type="dcterms:W3CDTF">2016-06-20T17:54:33Z</dcterms:modified>
</cp:coreProperties>
</file>