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ReoGrid\DemoJP\_Template\Excel\"/>
    </mc:Choice>
  </mc:AlternateContent>
  <bookViews>
    <workbookView xWindow="0" yWindow="0" windowWidth="24720" windowHeight="9390"/>
  </bookViews>
  <sheets>
    <sheet name="入力用" sheetId="1" r:id="rId1"/>
    <sheet name="印刷用" sheetId="3" r:id="rId2"/>
    <sheet name="印刷用 (2)" sheetId="4" r:id="rId3"/>
  </sheets>
  <definedNames>
    <definedName name="_xlnm.Print_Area" localSheetId="0">入力用!$B$2:$N$60</definedName>
    <definedName name="_xlnm.Print_Area" localSheetId="1">印刷用!$B$2:$L$62</definedName>
    <definedName name="_xlnm.Print_Area" localSheetId="2">'印刷用 (2)'!$B$2:$L$62</definedName>
  </definedNames>
  <calcPr calcId="152511"/>
</workbook>
</file>

<file path=xl/calcChain.xml><?xml version="1.0" encoding="utf-8"?>
<calcChain xmlns="http://schemas.openxmlformats.org/spreadsheetml/2006/main">
  <c r="F33" i="3" l="1"/>
  <c r="F34" i="3"/>
  <c r="F35" i="3"/>
  <c r="F36" i="3"/>
  <c r="F39" i="3"/>
  <c r="F40" i="3"/>
  <c r="F41" i="3"/>
  <c r="F42" i="3"/>
  <c r="F43" i="3"/>
  <c r="F46" i="3"/>
  <c r="F47" i="3"/>
  <c r="F48" i="3"/>
  <c r="F49" i="3"/>
  <c r="F50" i="3"/>
  <c r="F51" i="3"/>
  <c r="F54" i="3"/>
  <c r="F55" i="3"/>
  <c r="F56" i="3"/>
  <c r="F59" i="3"/>
  <c r="F60" i="3"/>
  <c r="F61" i="3"/>
  <c r="F32" i="3"/>
  <c r="F33" i="4"/>
  <c r="F34" i="4"/>
  <c r="F35" i="4"/>
  <c r="F36" i="4"/>
  <c r="F39" i="4"/>
  <c r="F40" i="4"/>
  <c r="F41" i="4"/>
  <c r="F42" i="4"/>
  <c r="F43" i="4"/>
  <c r="F46" i="4"/>
  <c r="F47" i="4"/>
  <c r="F48" i="4"/>
  <c r="F49" i="4"/>
  <c r="F50" i="4"/>
  <c r="F51" i="4"/>
  <c r="F54" i="4"/>
  <c r="F55" i="4"/>
  <c r="F56" i="4"/>
  <c r="F59" i="4"/>
  <c r="F60" i="4"/>
  <c r="F61" i="4"/>
  <c r="F32" i="4"/>
  <c r="K13" i="4"/>
  <c r="K11" i="4"/>
  <c r="K10" i="4"/>
  <c r="K13" i="3"/>
  <c r="K10" i="3"/>
  <c r="K11" i="3"/>
  <c r="I59" i="3" s="1"/>
  <c r="C4" i="4"/>
  <c r="K4" i="4"/>
  <c r="C5" i="4"/>
  <c r="D11" i="4"/>
  <c r="D12" i="4"/>
  <c r="I49" i="4" s="1"/>
  <c r="D13" i="4"/>
  <c r="I50" i="4" s="1"/>
  <c r="J50" i="4" s="1"/>
  <c r="D14" i="4"/>
  <c r="D15" i="4"/>
  <c r="F11" i="4"/>
  <c r="F12" i="4"/>
  <c r="F13" i="4"/>
  <c r="F14" i="4"/>
  <c r="F15" i="4"/>
  <c r="C11" i="4"/>
  <c r="E11" i="4"/>
  <c r="C12" i="4"/>
  <c r="E12" i="4"/>
  <c r="C13" i="4"/>
  <c r="E13" i="4"/>
  <c r="C14" i="4"/>
  <c r="E14" i="4"/>
  <c r="C15" i="4"/>
  <c r="E15" i="4"/>
  <c r="D18" i="4"/>
  <c r="D19" i="4"/>
  <c r="F17" i="4"/>
  <c r="F18" i="4"/>
  <c r="H16" i="4"/>
  <c r="J16" i="4"/>
  <c r="C17" i="4"/>
  <c r="E17" i="4"/>
  <c r="H17" i="4"/>
  <c r="J17" i="4"/>
  <c r="C18" i="4"/>
  <c r="E18" i="4"/>
  <c r="C19" i="4"/>
  <c r="H19" i="4"/>
  <c r="J19" i="4"/>
  <c r="D20" i="4"/>
  <c r="C21" i="4"/>
  <c r="D21" i="4"/>
  <c r="E21" i="4"/>
  <c r="F21" i="4"/>
  <c r="C22" i="4"/>
  <c r="E22" i="4"/>
  <c r="F22" i="4"/>
  <c r="H22" i="4"/>
  <c r="J22" i="4"/>
  <c r="K22" i="4" s="1"/>
  <c r="C23" i="4"/>
  <c r="D23" i="4"/>
  <c r="E23" i="4"/>
  <c r="F8" i="1"/>
  <c r="C24" i="4"/>
  <c r="D24" i="4"/>
  <c r="H24" i="4"/>
  <c r="J24" i="4"/>
  <c r="K24" i="4" s="1"/>
  <c r="C25" i="4"/>
  <c r="C26" i="4"/>
  <c r="D26" i="4"/>
  <c r="H26" i="4"/>
  <c r="K26" i="4"/>
  <c r="H32" i="4"/>
  <c r="H33" i="4"/>
  <c r="H34" i="4"/>
  <c r="H35" i="4"/>
  <c r="H36" i="4"/>
  <c r="H39" i="4"/>
  <c r="H40" i="4"/>
  <c r="H41" i="4"/>
  <c r="H42" i="4"/>
  <c r="H43" i="4"/>
  <c r="H46" i="4"/>
  <c r="H47" i="4"/>
  <c r="H48" i="4"/>
  <c r="H49" i="4"/>
  <c r="H50" i="4"/>
  <c r="H51" i="4"/>
  <c r="H54" i="4"/>
  <c r="H55" i="4"/>
  <c r="H56" i="4"/>
  <c r="H59" i="4"/>
  <c r="H60" i="4"/>
  <c r="H61" i="4"/>
  <c r="K4" i="3"/>
  <c r="H60" i="3"/>
  <c r="H61" i="3"/>
  <c r="H59" i="3"/>
  <c r="H55" i="3"/>
  <c r="H56" i="3"/>
  <c r="H54" i="3"/>
  <c r="H47" i="3"/>
  <c r="H48" i="3"/>
  <c r="H49" i="3"/>
  <c r="H50" i="3"/>
  <c r="H51" i="3"/>
  <c r="H46" i="3"/>
  <c r="H40" i="3"/>
  <c r="H41" i="3"/>
  <c r="H42" i="3"/>
  <c r="H43" i="3"/>
  <c r="H39" i="3"/>
  <c r="H33" i="3"/>
  <c r="H34" i="3"/>
  <c r="H35" i="3"/>
  <c r="H36" i="3"/>
  <c r="H32" i="3"/>
  <c r="D8" i="1"/>
  <c r="L10" i="1"/>
  <c r="J52" i="1" s="1"/>
  <c r="K52" i="1" s="1"/>
  <c r="L12" i="1"/>
  <c r="L18" i="1" s="1"/>
  <c r="D15" i="1"/>
  <c r="D17" i="4" s="1"/>
  <c r="F14" i="1"/>
  <c r="L15" i="1"/>
  <c r="L17" i="1"/>
  <c r="D18" i="1"/>
  <c r="D23" i="1"/>
  <c r="D25" i="4" s="1"/>
  <c r="D20" i="1"/>
  <c r="D22" i="3" s="1"/>
  <c r="L20" i="1"/>
  <c r="L22" i="1"/>
  <c r="K26" i="3"/>
  <c r="H26" i="3"/>
  <c r="J24" i="3"/>
  <c r="K24" i="3" s="1"/>
  <c r="H24" i="3"/>
  <c r="J22" i="3"/>
  <c r="K22" i="3" s="1"/>
  <c r="H22" i="3"/>
  <c r="J19" i="3"/>
  <c r="H19" i="3"/>
  <c r="J17" i="3"/>
  <c r="H17" i="3"/>
  <c r="J16" i="3"/>
  <c r="H16" i="3"/>
  <c r="E22" i="3"/>
  <c r="F22" i="3"/>
  <c r="E23" i="3"/>
  <c r="C22" i="3"/>
  <c r="C23" i="3"/>
  <c r="D23" i="3"/>
  <c r="C24" i="3"/>
  <c r="D24" i="3"/>
  <c r="C25" i="3"/>
  <c r="C26" i="3"/>
  <c r="D26" i="3"/>
  <c r="D21" i="3"/>
  <c r="E21" i="3"/>
  <c r="F21" i="3"/>
  <c r="C21" i="3"/>
  <c r="C19" i="3"/>
  <c r="D19" i="3"/>
  <c r="C18" i="3"/>
  <c r="D18" i="3"/>
  <c r="E18" i="3"/>
  <c r="F18" i="3"/>
  <c r="D17" i="3"/>
  <c r="E17" i="3"/>
  <c r="F17" i="3"/>
  <c r="C17" i="3"/>
  <c r="C12" i="3"/>
  <c r="D12" i="3"/>
  <c r="I49" i="3" s="1"/>
  <c r="E12" i="3"/>
  <c r="F12" i="3"/>
  <c r="C13" i="3"/>
  <c r="D13" i="3"/>
  <c r="I47" i="3" s="1"/>
  <c r="J47" i="3" s="1"/>
  <c r="E13" i="3"/>
  <c r="F13" i="3"/>
  <c r="C14" i="3"/>
  <c r="D14" i="3"/>
  <c r="E14" i="3"/>
  <c r="F14" i="3"/>
  <c r="C15" i="3"/>
  <c r="D15" i="3"/>
  <c r="E15" i="3"/>
  <c r="F15" i="3"/>
  <c r="E11" i="3"/>
  <c r="F11" i="3"/>
  <c r="D11" i="3"/>
  <c r="C11" i="3"/>
  <c r="C5" i="3"/>
  <c r="C4" i="3"/>
  <c r="D20" i="3"/>
  <c r="I50" i="3"/>
  <c r="J57" i="1"/>
  <c r="K57" i="1"/>
  <c r="J49" i="1"/>
  <c r="K49" i="1" s="1"/>
  <c r="J48" i="1"/>
  <c r="K48" i="1" s="1"/>
  <c r="J47" i="1"/>
  <c r="K47" i="1" s="1"/>
  <c r="J46" i="1"/>
  <c r="K46" i="1"/>
  <c r="J45" i="1"/>
  <c r="K45" i="1"/>
  <c r="J44" i="1"/>
  <c r="K44" i="1" s="1"/>
  <c r="J38" i="1"/>
  <c r="K38" i="1" s="1"/>
  <c r="J37" i="1"/>
  <c r="K37" i="1"/>
  <c r="I46" i="4" l="1"/>
  <c r="J50" i="3"/>
  <c r="K12" i="4"/>
  <c r="K14" i="4" s="1"/>
  <c r="J58" i="1"/>
  <c r="K17" i="4"/>
  <c r="J59" i="1"/>
  <c r="K59" i="1" s="1"/>
  <c r="K58" i="1"/>
  <c r="F16" i="3"/>
  <c r="D16" i="4"/>
  <c r="J54" i="1"/>
  <c r="K54" i="1" s="1"/>
  <c r="L23" i="1"/>
  <c r="L25" i="1" s="1"/>
  <c r="J30" i="1" s="1"/>
  <c r="K30" i="1" s="1"/>
  <c r="J53" i="1"/>
  <c r="K53" i="1" s="1"/>
  <c r="F16" i="4"/>
  <c r="D14" i="1"/>
  <c r="D25" i="1" s="1"/>
  <c r="F10" i="3"/>
  <c r="I40" i="3" s="1"/>
  <c r="J40" i="3" s="1"/>
  <c r="J49" i="3"/>
  <c r="D22" i="4"/>
  <c r="D25" i="3"/>
  <c r="J46" i="4"/>
  <c r="I59" i="4"/>
  <c r="J59" i="4" s="1"/>
  <c r="D16" i="3"/>
  <c r="K17" i="3"/>
  <c r="I60" i="3" s="1"/>
  <c r="J60" i="3" s="1"/>
  <c r="J59" i="3"/>
  <c r="K12" i="3"/>
  <c r="K14" i="3" s="1"/>
  <c r="I51" i="3"/>
  <c r="J51" i="3" s="1"/>
  <c r="D10" i="3"/>
  <c r="J49" i="4"/>
  <c r="F10" i="4"/>
  <c r="I40" i="4" s="1"/>
  <c r="J40" i="4" s="1"/>
  <c r="I60" i="4"/>
  <c r="J60" i="4" s="1"/>
  <c r="D10" i="4"/>
  <c r="I51" i="4"/>
  <c r="J51" i="4" s="1"/>
  <c r="I47" i="4"/>
  <c r="J47" i="4" s="1"/>
  <c r="I48" i="3"/>
  <c r="J48" i="3" s="1"/>
  <c r="I46" i="3"/>
  <c r="J46" i="3" s="1"/>
  <c r="I48" i="4"/>
  <c r="J48" i="4" s="1"/>
  <c r="I54" i="4" l="1"/>
  <c r="J54" i="4" s="1"/>
  <c r="D27" i="4"/>
  <c r="I33" i="4" s="1"/>
  <c r="J33" i="4" s="1"/>
  <c r="I39" i="3"/>
  <c r="J39" i="3" s="1"/>
  <c r="F18" i="1"/>
  <c r="J40" i="1" s="1"/>
  <c r="K40" i="1" s="1"/>
  <c r="J31" i="1"/>
  <c r="I61" i="3"/>
  <c r="J61" i="3" s="1"/>
  <c r="I39" i="4"/>
  <c r="J39" i="4" s="1"/>
  <c r="D27" i="3"/>
  <c r="I33" i="3" s="1"/>
  <c r="J33" i="3" s="1"/>
  <c r="F25" i="1"/>
  <c r="J33" i="1" s="1"/>
  <c r="K33" i="1" s="1"/>
  <c r="F21" i="1"/>
  <c r="I61" i="4"/>
  <c r="J61" i="4" s="1"/>
  <c r="I54" i="3"/>
  <c r="J54" i="3" s="1"/>
  <c r="J39" i="1"/>
  <c r="K39" i="1" s="1"/>
  <c r="K20" i="3"/>
  <c r="I55" i="3"/>
  <c r="J55" i="3" s="1"/>
  <c r="K20" i="4"/>
  <c r="I55" i="4"/>
  <c r="J55" i="4" s="1"/>
  <c r="F20" i="4" l="1"/>
  <c r="I41" i="4" s="1"/>
  <c r="J41" i="4" s="1"/>
  <c r="F20" i="3"/>
  <c r="F27" i="3" s="1"/>
  <c r="I35" i="3" s="1"/>
  <c r="J35" i="3" s="1"/>
  <c r="K31" i="1"/>
  <c r="J32" i="1"/>
  <c r="F23" i="4"/>
  <c r="F23" i="3"/>
  <c r="J41" i="1"/>
  <c r="K41" i="1" s="1"/>
  <c r="K25" i="3"/>
  <c r="K27" i="3" s="1"/>
  <c r="I32" i="3" s="1"/>
  <c r="I56" i="3"/>
  <c r="J56" i="3" s="1"/>
  <c r="K25" i="4"/>
  <c r="K27" i="4" s="1"/>
  <c r="I32" i="4" s="1"/>
  <c r="I56" i="4"/>
  <c r="J56" i="4" s="1"/>
  <c r="I42" i="4" l="1"/>
  <c r="J42" i="4" s="1"/>
  <c r="F27" i="4"/>
  <c r="I35" i="4" s="1"/>
  <c r="J35" i="4" s="1"/>
  <c r="I41" i="3"/>
  <c r="J41" i="3" s="1"/>
  <c r="I42" i="3"/>
  <c r="J42" i="3" s="1"/>
  <c r="K32" i="1"/>
  <c r="J34" i="1"/>
  <c r="K34" i="1" s="1"/>
  <c r="I43" i="3"/>
  <c r="J43" i="3" s="1"/>
  <c r="J32" i="3"/>
  <c r="I34" i="3"/>
  <c r="I34" i="4"/>
  <c r="J32" i="4"/>
  <c r="I43" i="4" l="1"/>
  <c r="J43" i="4" s="1"/>
  <c r="I36" i="3"/>
  <c r="J36" i="3" s="1"/>
  <c r="J34" i="3"/>
  <c r="I36" i="4"/>
  <c r="J36" i="4" s="1"/>
  <c r="J34" i="4"/>
</calcChain>
</file>

<file path=xl/comments1.xml><?xml version="1.0" encoding="utf-8"?>
<comments xmlns="http://schemas.openxmlformats.org/spreadsheetml/2006/main">
  <authors>
    <author>PrisonBreak</author>
  </authors>
  <commentList>
    <comment ref="F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業界によって異なる為、あくまで一般的な標準です
実際に使用される際には業界標準を入力ください。</t>
        </r>
      </text>
    </comment>
  </commentList>
</comments>
</file>

<file path=xl/sharedStrings.xml><?xml version="1.0" encoding="utf-8"?>
<sst xmlns="http://schemas.openxmlformats.org/spreadsheetml/2006/main" count="284" uniqueCount="118">
  <si>
    <t>XX株式会社　</t>
    <rPh sb="2" eb="6">
      <t>カブシキガイシャ</t>
    </rPh>
    <phoneticPr fontId="3"/>
  </si>
  <si>
    <t>貸　借　対　照　表</t>
    <rPh sb="0" eb="1">
      <t>カシ</t>
    </rPh>
    <rPh sb="2" eb="3">
      <t>シャク</t>
    </rPh>
    <rPh sb="4" eb="5">
      <t>タイ</t>
    </rPh>
    <rPh sb="6" eb="7">
      <t>テル</t>
    </rPh>
    <rPh sb="8" eb="9">
      <t>オモテ</t>
    </rPh>
    <phoneticPr fontId="3"/>
  </si>
  <si>
    <t>損　益　計　算　書</t>
    <rPh sb="0" eb="1">
      <t>ソン</t>
    </rPh>
    <rPh sb="2" eb="3">
      <t>エキ</t>
    </rPh>
    <rPh sb="4" eb="5">
      <t>ケイ</t>
    </rPh>
    <rPh sb="6" eb="7">
      <t>ザン</t>
    </rPh>
    <rPh sb="8" eb="9">
      <t>ショ</t>
    </rPh>
    <phoneticPr fontId="3"/>
  </si>
  <si>
    <t>資産の部</t>
    <rPh sb="0" eb="2">
      <t>シサン</t>
    </rPh>
    <rPh sb="3" eb="4">
      <t>ブ</t>
    </rPh>
    <phoneticPr fontId="3"/>
  </si>
  <si>
    <t>負債の部</t>
    <rPh sb="0" eb="2">
      <t>フサイ</t>
    </rPh>
    <rPh sb="3" eb="4">
      <t>ブ</t>
    </rPh>
    <phoneticPr fontId="3"/>
  </si>
  <si>
    <t>科目</t>
    <rPh sb="0" eb="2">
      <t>カモク</t>
    </rPh>
    <phoneticPr fontId="3"/>
  </si>
  <si>
    <t>金額</t>
    <rPh sb="0" eb="2">
      <t>キンガク</t>
    </rPh>
    <phoneticPr fontId="3"/>
  </si>
  <si>
    <t>流動資産</t>
    <rPh sb="0" eb="1">
      <t>リュウ</t>
    </rPh>
    <rPh sb="1" eb="2">
      <t>ドウ</t>
    </rPh>
    <rPh sb="2" eb="3">
      <t>シ</t>
    </rPh>
    <rPh sb="3" eb="4">
      <t>サン</t>
    </rPh>
    <phoneticPr fontId="3"/>
  </si>
  <si>
    <t>流動負債</t>
    <rPh sb="0" eb="1">
      <t>リュウ</t>
    </rPh>
    <rPh sb="1" eb="2">
      <t>ドウ</t>
    </rPh>
    <rPh sb="2" eb="3">
      <t>フ</t>
    </rPh>
    <rPh sb="3" eb="4">
      <t>サイ</t>
    </rPh>
    <phoneticPr fontId="3"/>
  </si>
  <si>
    <t>　売上高</t>
    <rPh sb="1" eb="2">
      <t>バイ</t>
    </rPh>
    <rPh sb="2" eb="3">
      <t>ジョウ</t>
    </rPh>
    <rPh sb="3" eb="4">
      <t>ダカ</t>
    </rPh>
    <phoneticPr fontId="3"/>
  </si>
  <si>
    <t>　現金及び預金</t>
    <rPh sb="1" eb="3">
      <t>ゲンキン</t>
    </rPh>
    <rPh sb="3" eb="4">
      <t>オヨ</t>
    </rPh>
    <rPh sb="5" eb="7">
      <t>ヨキン</t>
    </rPh>
    <phoneticPr fontId="3"/>
  </si>
  <si>
    <t>　支払手形</t>
    <rPh sb="1" eb="3">
      <t>シハラ</t>
    </rPh>
    <rPh sb="3" eb="5">
      <t>テガタ</t>
    </rPh>
    <phoneticPr fontId="3"/>
  </si>
  <si>
    <t>　売上原価</t>
    <rPh sb="1" eb="2">
      <t>バイ</t>
    </rPh>
    <rPh sb="2" eb="3">
      <t>ジョウ</t>
    </rPh>
    <rPh sb="3" eb="4">
      <t>ハラ</t>
    </rPh>
    <rPh sb="4" eb="5">
      <t>アタイ</t>
    </rPh>
    <phoneticPr fontId="3"/>
  </si>
  <si>
    <t>　売掛金</t>
    <rPh sb="1" eb="3">
      <t>ウリカケ</t>
    </rPh>
    <rPh sb="3" eb="4">
      <t>キン</t>
    </rPh>
    <phoneticPr fontId="3"/>
  </si>
  <si>
    <t>　買掛金</t>
    <rPh sb="1" eb="4">
      <t>カイカケキン</t>
    </rPh>
    <phoneticPr fontId="3"/>
  </si>
  <si>
    <t>　　売上総利益</t>
    <rPh sb="2" eb="4">
      <t>ウリアゲ</t>
    </rPh>
    <rPh sb="4" eb="7">
      <t>ソウリエキ</t>
    </rPh>
    <phoneticPr fontId="3"/>
  </si>
  <si>
    <t>　商品</t>
    <rPh sb="1" eb="3">
      <t>ショウヒン</t>
    </rPh>
    <phoneticPr fontId="3"/>
  </si>
  <si>
    <t>　短期借入金</t>
    <rPh sb="1" eb="3">
      <t>タンキ</t>
    </rPh>
    <rPh sb="3" eb="5">
      <t>カリイレ</t>
    </rPh>
    <rPh sb="5" eb="6">
      <t>キン</t>
    </rPh>
    <phoneticPr fontId="3"/>
  </si>
  <si>
    <t>　販売費及び一般管理費</t>
    <rPh sb="1" eb="4">
      <t>ハンバイヒ</t>
    </rPh>
    <rPh sb="4" eb="5">
      <t>オヨ</t>
    </rPh>
    <rPh sb="6" eb="8">
      <t>イッパン</t>
    </rPh>
    <rPh sb="8" eb="11">
      <t>カンリヒ</t>
    </rPh>
    <phoneticPr fontId="3"/>
  </si>
  <si>
    <t>　有価証券</t>
    <rPh sb="1" eb="3">
      <t>ユウカ</t>
    </rPh>
    <rPh sb="3" eb="5">
      <t>ショウケン</t>
    </rPh>
    <phoneticPr fontId="3"/>
  </si>
  <si>
    <t>　未払金</t>
    <rPh sb="1" eb="3">
      <t>ミバラ</t>
    </rPh>
    <rPh sb="3" eb="4">
      <t>キン</t>
    </rPh>
    <phoneticPr fontId="3"/>
  </si>
  <si>
    <t>　　営業利益</t>
    <rPh sb="2" eb="4">
      <t>エイギョウ</t>
    </rPh>
    <rPh sb="4" eb="6">
      <t>リエキ</t>
    </rPh>
    <phoneticPr fontId="3"/>
  </si>
  <si>
    <t>　未収金</t>
    <rPh sb="1" eb="3">
      <t>ミシュウ</t>
    </rPh>
    <rPh sb="3" eb="4">
      <t>キン</t>
    </rPh>
    <phoneticPr fontId="3"/>
  </si>
  <si>
    <t>　未払法人税等</t>
    <rPh sb="1" eb="3">
      <t>ミバラ</t>
    </rPh>
    <rPh sb="3" eb="6">
      <t>ホウジンゼイ</t>
    </rPh>
    <rPh sb="6" eb="7">
      <t>トウ</t>
    </rPh>
    <phoneticPr fontId="3"/>
  </si>
  <si>
    <t>　営業外収益</t>
    <rPh sb="1" eb="2">
      <t>エイ</t>
    </rPh>
    <rPh sb="2" eb="3">
      <t>ギョウ</t>
    </rPh>
    <rPh sb="3" eb="4">
      <t>ガイ</t>
    </rPh>
    <rPh sb="4" eb="5">
      <t>オサム</t>
    </rPh>
    <rPh sb="5" eb="6">
      <t>エキ</t>
    </rPh>
    <phoneticPr fontId="3"/>
  </si>
  <si>
    <t>固定資産</t>
    <rPh sb="0" eb="1">
      <t>カタム</t>
    </rPh>
    <rPh sb="1" eb="2">
      <t>サダム</t>
    </rPh>
    <rPh sb="2" eb="3">
      <t>シ</t>
    </rPh>
    <rPh sb="3" eb="4">
      <t>サン</t>
    </rPh>
    <phoneticPr fontId="3"/>
  </si>
  <si>
    <t>固定負債</t>
    <rPh sb="0" eb="1">
      <t>カタム</t>
    </rPh>
    <rPh sb="1" eb="2">
      <t>サダム</t>
    </rPh>
    <rPh sb="2" eb="3">
      <t>フ</t>
    </rPh>
    <rPh sb="3" eb="4">
      <t>サイ</t>
    </rPh>
    <phoneticPr fontId="3"/>
  </si>
  <si>
    <t>　　受取利息</t>
    <rPh sb="2" eb="4">
      <t>ウケトリ</t>
    </rPh>
    <rPh sb="4" eb="6">
      <t>リソク</t>
    </rPh>
    <phoneticPr fontId="3"/>
  </si>
  <si>
    <t>有形固定資産</t>
    <rPh sb="0" eb="2">
      <t>ユウケイ</t>
    </rPh>
    <rPh sb="2" eb="4">
      <t>コテイ</t>
    </rPh>
    <rPh sb="4" eb="6">
      <t>シサン</t>
    </rPh>
    <phoneticPr fontId="3"/>
  </si>
  <si>
    <t>　社債</t>
    <rPh sb="1" eb="3">
      <t>シャサイ</t>
    </rPh>
    <phoneticPr fontId="3"/>
  </si>
  <si>
    <t>　　雑収入</t>
    <rPh sb="2" eb="5">
      <t>ザッシュウニュウ</t>
    </rPh>
    <phoneticPr fontId="3"/>
  </si>
  <si>
    <t>　建物付属設備</t>
    <rPh sb="1" eb="3">
      <t>タテモノ</t>
    </rPh>
    <rPh sb="3" eb="5">
      <t>フゾク</t>
    </rPh>
    <rPh sb="5" eb="7">
      <t>セツビ</t>
    </rPh>
    <phoneticPr fontId="3"/>
  </si>
  <si>
    <t>　長期借入金</t>
    <rPh sb="1" eb="3">
      <t>チョウキ</t>
    </rPh>
    <rPh sb="3" eb="5">
      <t>カリイレ</t>
    </rPh>
    <rPh sb="5" eb="6">
      <t>キン</t>
    </rPh>
    <phoneticPr fontId="3"/>
  </si>
  <si>
    <t>　営業外費用</t>
    <rPh sb="1" eb="2">
      <t>エイ</t>
    </rPh>
    <rPh sb="2" eb="3">
      <t>ギョウ</t>
    </rPh>
    <rPh sb="3" eb="4">
      <t>ガイ</t>
    </rPh>
    <rPh sb="4" eb="5">
      <t>ヒ</t>
    </rPh>
    <rPh sb="5" eb="6">
      <t>ヨウ</t>
    </rPh>
    <phoneticPr fontId="3"/>
  </si>
  <si>
    <t>　工具器具備品</t>
    <rPh sb="1" eb="3">
      <t>コウグ</t>
    </rPh>
    <rPh sb="3" eb="5">
      <t>キグ</t>
    </rPh>
    <rPh sb="5" eb="7">
      <t>ビヒン</t>
    </rPh>
    <phoneticPr fontId="3"/>
  </si>
  <si>
    <t>純資産の部</t>
    <rPh sb="0" eb="1">
      <t>ジュン</t>
    </rPh>
    <rPh sb="1" eb="3">
      <t>シサン</t>
    </rPh>
    <rPh sb="4" eb="5">
      <t>ブ</t>
    </rPh>
    <phoneticPr fontId="3"/>
  </si>
  <si>
    <t>　　支払利息</t>
    <rPh sb="2" eb="4">
      <t>シハラ</t>
    </rPh>
    <rPh sb="4" eb="6">
      <t>リソク</t>
    </rPh>
    <phoneticPr fontId="3"/>
  </si>
  <si>
    <t>無形固定資産</t>
    <rPh sb="0" eb="2">
      <t>ムケイ</t>
    </rPh>
    <rPh sb="2" eb="4">
      <t>コテイ</t>
    </rPh>
    <rPh sb="4" eb="6">
      <t>シサン</t>
    </rPh>
    <phoneticPr fontId="3"/>
  </si>
  <si>
    <t>株主資本</t>
    <rPh sb="0" eb="2">
      <t>カブヌシ</t>
    </rPh>
    <rPh sb="2" eb="4">
      <t>シホン</t>
    </rPh>
    <phoneticPr fontId="3"/>
  </si>
  <si>
    <t>　　経常利益</t>
    <rPh sb="2" eb="4">
      <t>ケイジョウ</t>
    </rPh>
    <rPh sb="4" eb="6">
      <t>リエキ</t>
    </rPh>
    <phoneticPr fontId="3"/>
  </si>
  <si>
    <t>　資本金</t>
    <rPh sb="1" eb="3">
      <t>シホン</t>
    </rPh>
    <rPh sb="3" eb="4">
      <t>キン</t>
    </rPh>
    <phoneticPr fontId="3"/>
  </si>
  <si>
    <t>投資その他の資産</t>
    <rPh sb="0" eb="2">
      <t>トウシ</t>
    </rPh>
    <rPh sb="4" eb="5">
      <t>タ</t>
    </rPh>
    <rPh sb="6" eb="8">
      <t>シサン</t>
    </rPh>
    <phoneticPr fontId="3"/>
  </si>
  <si>
    <t>　資本剰余金</t>
    <rPh sb="1" eb="3">
      <t>シホン</t>
    </rPh>
    <rPh sb="3" eb="6">
      <t>ジョウヨキン</t>
    </rPh>
    <phoneticPr fontId="3"/>
  </si>
  <si>
    <t>　　貸倒引当金戻入</t>
    <rPh sb="2" eb="4">
      <t>カシダオレ</t>
    </rPh>
    <rPh sb="4" eb="6">
      <t>ヒキアテ</t>
    </rPh>
    <rPh sb="6" eb="7">
      <t>キン</t>
    </rPh>
    <rPh sb="7" eb="9">
      <t>モドシイレ</t>
    </rPh>
    <phoneticPr fontId="3"/>
  </si>
  <si>
    <t>　投資有価証券</t>
    <rPh sb="1" eb="3">
      <t>トウシ</t>
    </rPh>
    <rPh sb="3" eb="5">
      <t>ユウカ</t>
    </rPh>
    <rPh sb="5" eb="7">
      <t>ショウケン</t>
    </rPh>
    <phoneticPr fontId="3"/>
  </si>
  <si>
    <t>　利益剰余金</t>
    <rPh sb="1" eb="3">
      <t>リエキ</t>
    </rPh>
    <rPh sb="3" eb="6">
      <t>ジョウヨキン</t>
    </rPh>
    <phoneticPr fontId="3"/>
  </si>
  <si>
    <t>　特別損失</t>
    <rPh sb="1" eb="2">
      <t>トク</t>
    </rPh>
    <rPh sb="2" eb="3">
      <t>ベツ</t>
    </rPh>
    <rPh sb="3" eb="4">
      <t>ソン</t>
    </rPh>
    <rPh sb="4" eb="5">
      <t>シツ</t>
    </rPh>
    <phoneticPr fontId="3"/>
  </si>
  <si>
    <t>　関係会社株式</t>
    <rPh sb="1" eb="3">
      <t>カンケイ</t>
    </rPh>
    <rPh sb="3" eb="5">
      <t>カイシャ</t>
    </rPh>
    <rPh sb="5" eb="7">
      <t>カブシキ</t>
    </rPh>
    <phoneticPr fontId="3"/>
  </si>
  <si>
    <t>　　固定資産売却損</t>
    <rPh sb="2" eb="4">
      <t>コテイ</t>
    </rPh>
    <rPh sb="4" eb="6">
      <t>シサン</t>
    </rPh>
    <rPh sb="6" eb="8">
      <t>バイキャク</t>
    </rPh>
    <rPh sb="8" eb="9">
      <t>ソン</t>
    </rPh>
    <phoneticPr fontId="3"/>
  </si>
  <si>
    <t>繰延資産</t>
    <rPh sb="0" eb="2">
      <t>クリノベ</t>
    </rPh>
    <rPh sb="2" eb="4">
      <t>シサン</t>
    </rPh>
    <phoneticPr fontId="3"/>
  </si>
  <si>
    <t>　税引前当期純利益</t>
    <rPh sb="1" eb="3">
      <t>ゼイビキ</t>
    </rPh>
    <rPh sb="3" eb="4">
      <t>ゼン</t>
    </rPh>
    <rPh sb="4" eb="6">
      <t>トウキ</t>
    </rPh>
    <rPh sb="6" eb="9">
      <t>ジュンリエキ</t>
    </rPh>
    <phoneticPr fontId="3"/>
  </si>
  <si>
    <t>　開業費</t>
    <rPh sb="1" eb="3">
      <t>カイギョウ</t>
    </rPh>
    <rPh sb="3" eb="4">
      <t>ヒ</t>
    </rPh>
    <phoneticPr fontId="3"/>
  </si>
  <si>
    <t>　法人税及び住民税等</t>
    <rPh sb="1" eb="4">
      <t>ホウジンゼイ</t>
    </rPh>
    <rPh sb="4" eb="5">
      <t>オヨ</t>
    </rPh>
    <rPh sb="6" eb="9">
      <t>ジュウミンゼイ</t>
    </rPh>
    <rPh sb="9" eb="10">
      <t>トウ</t>
    </rPh>
    <phoneticPr fontId="3"/>
  </si>
  <si>
    <t>資産の部合計</t>
    <rPh sb="0" eb="2">
      <t>シサン</t>
    </rPh>
    <rPh sb="3" eb="4">
      <t>ブ</t>
    </rPh>
    <rPh sb="4" eb="6">
      <t>ゴウケイ</t>
    </rPh>
    <phoneticPr fontId="3"/>
  </si>
  <si>
    <t>負債・純資産の部合計</t>
    <rPh sb="0" eb="2">
      <t>フサイ</t>
    </rPh>
    <rPh sb="3" eb="6">
      <t>ジュンシサン</t>
    </rPh>
    <rPh sb="7" eb="8">
      <t>ブ</t>
    </rPh>
    <rPh sb="8" eb="10">
      <t>ゴウケイ</t>
    </rPh>
    <phoneticPr fontId="3"/>
  </si>
  <si>
    <t>　当期純利益</t>
    <rPh sb="1" eb="3">
      <t>トウキ</t>
    </rPh>
    <rPh sb="3" eb="6">
      <t>ジュンリエキ</t>
    </rPh>
    <phoneticPr fontId="3"/>
  </si>
  <si>
    <t>■ 収益性</t>
    <rPh sb="2" eb="5">
      <t>シュウエキセイ</t>
    </rPh>
    <phoneticPr fontId="3"/>
  </si>
  <si>
    <t>標準値</t>
    <rPh sb="0" eb="3">
      <t>ヒョウジュンチ</t>
    </rPh>
    <phoneticPr fontId="3"/>
  </si>
  <si>
    <t>前期指標</t>
    <rPh sb="0" eb="2">
      <t>ゼンキ</t>
    </rPh>
    <rPh sb="2" eb="4">
      <t>シヒョウ</t>
    </rPh>
    <phoneticPr fontId="3"/>
  </si>
  <si>
    <t>当期指標</t>
    <rPh sb="0" eb="2">
      <t>トウキ</t>
    </rPh>
    <rPh sb="2" eb="4">
      <t>シヒョウ</t>
    </rPh>
    <phoneticPr fontId="3"/>
  </si>
  <si>
    <t>前期推移</t>
    <rPh sb="0" eb="2">
      <t>ゼンキ</t>
    </rPh>
    <rPh sb="2" eb="4">
      <t>スイイ</t>
    </rPh>
    <phoneticPr fontId="3"/>
  </si>
  <si>
    <t>A 売上利益率</t>
    <rPh sb="2" eb="4">
      <t>ウリア</t>
    </rPh>
    <rPh sb="4" eb="6">
      <t>リエキ</t>
    </rPh>
    <rPh sb="6" eb="7">
      <t>リツ</t>
    </rPh>
    <phoneticPr fontId="2"/>
  </si>
  <si>
    <t>　= 当期純利益　÷　売上高</t>
  </si>
  <si>
    <t>B 資産回転率</t>
    <rPh sb="2" eb="4">
      <t>シサン</t>
    </rPh>
    <rPh sb="4" eb="6">
      <t>カイテン</t>
    </rPh>
    <rPh sb="6" eb="7">
      <t>リツ</t>
    </rPh>
    <phoneticPr fontId="2"/>
  </si>
  <si>
    <t>　= 売上高　÷　総資産</t>
    <rPh sb="2" eb="4">
      <t>ウリアゲ</t>
    </rPh>
    <rPh sb="4" eb="5">
      <t>ダカ</t>
    </rPh>
    <rPh sb="8" eb="11">
      <t>ソウシサン</t>
    </rPh>
    <phoneticPr fontId="3"/>
  </si>
  <si>
    <t>　= 売上利益率　×　資産回転率</t>
    <rPh sb="3" eb="5">
      <t>ウリアゲ</t>
    </rPh>
    <rPh sb="5" eb="7">
      <t>リエキ</t>
    </rPh>
    <rPh sb="7" eb="8">
      <t>リツ</t>
    </rPh>
    <rPh sb="11" eb="13">
      <t>シサン</t>
    </rPh>
    <rPh sb="13" eb="15">
      <t>カイテン</t>
    </rPh>
    <rPh sb="15" eb="16">
      <t>リツ</t>
    </rPh>
    <phoneticPr fontId="3"/>
  </si>
  <si>
    <t>D 財務レバレッジ</t>
    <rPh sb="2" eb="4">
      <t>ザイム</t>
    </rPh>
    <phoneticPr fontId="2"/>
  </si>
  <si>
    <t>　= 総資本　÷　自己資本</t>
    <rPh sb="2" eb="5">
      <t>ソウシホン</t>
    </rPh>
    <rPh sb="8" eb="10">
      <t>ジコ</t>
    </rPh>
    <rPh sb="10" eb="12">
      <t>シホン</t>
    </rPh>
    <phoneticPr fontId="3"/>
  </si>
  <si>
    <t>-</t>
    <phoneticPr fontId="3"/>
  </si>
  <si>
    <t>　= ROA　×　財務レバレッジ</t>
    <rPh sb="9" eb="11">
      <t>ザイム</t>
    </rPh>
    <phoneticPr fontId="3"/>
  </si>
  <si>
    <t>■ 安全性</t>
    <rPh sb="2" eb="5">
      <t>アンゼンセイ</t>
    </rPh>
    <phoneticPr fontId="3"/>
  </si>
  <si>
    <t>流動比率</t>
    <rPh sb="0" eb="2">
      <t>リュウドウ</t>
    </rPh>
    <rPh sb="2" eb="4">
      <t>ヒリツ</t>
    </rPh>
    <phoneticPr fontId="2"/>
  </si>
  <si>
    <t>　= 流動資産　÷　流動負債</t>
    <rPh sb="2" eb="4">
      <t>リュウドウ</t>
    </rPh>
    <rPh sb="4" eb="6">
      <t>シサン</t>
    </rPh>
    <rPh sb="9" eb="11">
      <t>リュウドウ</t>
    </rPh>
    <rPh sb="11" eb="13">
      <t>フサイ</t>
    </rPh>
    <phoneticPr fontId="3"/>
  </si>
  <si>
    <t>当座比率</t>
    <rPh sb="0" eb="2">
      <t>トウザ</t>
    </rPh>
    <rPh sb="2" eb="4">
      <t>ヒリツ</t>
    </rPh>
    <phoneticPr fontId="2"/>
  </si>
  <si>
    <t>　= 当座資産　÷　流動負債</t>
    <rPh sb="2" eb="4">
      <t>トウザ</t>
    </rPh>
    <rPh sb="4" eb="6">
      <t>シサン</t>
    </rPh>
    <rPh sb="9" eb="11">
      <t>リュウドウ</t>
    </rPh>
    <rPh sb="11" eb="13">
      <t>フサイ</t>
    </rPh>
    <phoneticPr fontId="3"/>
  </si>
  <si>
    <t>固定比率</t>
    <rPh sb="0" eb="2">
      <t>コテイ</t>
    </rPh>
    <rPh sb="2" eb="4">
      <t>ヒリツ</t>
    </rPh>
    <phoneticPr fontId="2"/>
  </si>
  <si>
    <t>　= 固定資産　÷　純資産</t>
    <rPh sb="2" eb="4">
      <t>コテイ</t>
    </rPh>
    <rPh sb="4" eb="6">
      <t>シサン</t>
    </rPh>
    <rPh sb="9" eb="12">
      <t>ジュンシサン</t>
    </rPh>
    <phoneticPr fontId="3"/>
  </si>
  <si>
    <t>固定長期適合率</t>
    <rPh sb="0" eb="2">
      <t>コテイ</t>
    </rPh>
    <rPh sb="2" eb="4">
      <t>チョウキ</t>
    </rPh>
    <rPh sb="4" eb="6">
      <t>テキゴウ</t>
    </rPh>
    <rPh sb="6" eb="7">
      <t>リツ</t>
    </rPh>
    <phoneticPr fontId="2"/>
  </si>
  <si>
    <t>　= 固定資産　÷　純資産　＋　固定負債</t>
    <rPh sb="2" eb="4">
      <t>コテイ</t>
    </rPh>
    <rPh sb="4" eb="6">
      <t>シサン</t>
    </rPh>
    <rPh sb="9" eb="12">
      <t>ジュンシサン</t>
    </rPh>
    <rPh sb="15" eb="17">
      <t>コテイ</t>
    </rPh>
    <rPh sb="17" eb="19">
      <t>フサイ</t>
    </rPh>
    <phoneticPr fontId="3"/>
  </si>
  <si>
    <t>自己資本比率</t>
    <rPh sb="0" eb="2">
      <t>ジコ</t>
    </rPh>
    <rPh sb="2" eb="4">
      <t>シホン</t>
    </rPh>
    <rPh sb="4" eb="6">
      <t>ヒリツ</t>
    </rPh>
    <phoneticPr fontId="2"/>
  </si>
  <si>
    <t>　= 純資産　÷　総資本</t>
    <rPh sb="2" eb="5">
      <t>ジュンシサン</t>
    </rPh>
    <rPh sb="8" eb="11">
      <t>ソウシホン</t>
    </rPh>
    <phoneticPr fontId="3"/>
  </si>
  <si>
    <t>■ 回転率・回転期間</t>
    <rPh sb="2" eb="4">
      <t>カイテン</t>
    </rPh>
    <rPh sb="4" eb="5">
      <t>リツ</t>
    </rPh>
    <rPh sb="6" eb="8">
      <t>カイテン</t>
    </rPh>
    <rPh sb="8" eb="10">
      <t>キカン</t>
    </rPh>
    <phoneticPr fontId="3"/>
  </si>
  <si>
    <t>売掛金回転率</t>
    <rPh sb="0" eb="2">
      <t>ウリカケ</t>
    </rPh>
    <rPh sb="2" eb="3">
      <t>キン</t>
    </rPh>
    <rPh sb="3" eb="5">
      <t>カイテン</t>
    </rPh>
    <rPh sb="5" eb="6">
      <t>リツ</t>
    </rPh>
    <phoneticPr fontId="2"/>
  </si>
  <si>
    <t>　= 売上高　÷　売掛金</t>
    <rPh sb="8" eb="10">
      <t>ウリカケ</t>
    </rPh>
    <rPh sb="10" eb="11">
      <t>キン</t>
    </rPh>
    <phoneticPr fontId="3"/>
  </si>
  <si>
    <t>棚卸資産回転率</t>
    <rPh sb="0" eb="2">
      <t>タナオロシ</t>
    </rPh>
    <rPh sb="2" eb="4">
      <t>シサン</t>
    </rPh>
    <rPh sb="4" eb="6">
      <t>カイテン</t>
    </rPh>
    <rPh sb="6" eb="7">
      <t>リツ</t>
    </rPh>
    <phoneticPr fontId="2"/>
  </si>
  <si>
    <t>　= 売上原価　÷　棚卸資産</t>
    <rPh sb="2" eb="4">
      <t>ウリアゲ</t>
    </rPh>
    <rPh sb="4" eb="6">
      <t>ゲンカ</t>
    </rPh>
    <rPh sb="9" eb="11">
      <t>タナオロ</t>
    </rPh>
    <rPh sb="11" eb="13">
      <t>シサン</t>
    </rPh>
    <phoneticPr fontId="3"/>
  </si>
  <si>
    <t>買掛金回転率</t>
    <rPh sb="0" eb="3">
      <t>カイカケキン</t>
    </rPh>
    <rPh sb="3" eb="5">
      <t>カイテン</t>
    </rPh>
    <rPh sb="5" eb="6">
      <t>リツ</t>
    </rPh>
    <phoneticPr fontId="2"/>
  </si>
  <si>
    <t>　= 売上原価　÷　買掛金</t>
    <rPh sb="2" eb="4">
      <t>ウリアゲ</t>
    </rPh>
    <rPh sb="4" eb="6">
      <t>ゲンカ</t>
    </rPh>
    <rPh sb="9" eb="12">
      <t>カイカケキン</t>
    </rPh>
    <phoneticPr fontId="3"/>
  </si>
  <si>
    <t>売掛金回転期間</t>
    <rPh sb="0" eb="2">
      <t>ウリカケ</t>
    </rPh>
    <rPh sb="2" eb="3">
      <t>キン</t>
    </rPh>
    <rPh sb="3" eb="5">
      <t>カイテン</t>
    </rPh>
    <rPh sb="5" eb="7">
      <t>キカン</t>
    </rPh>
    <phoneticPr fontId="2"/>
  </si>
  <si>
    <t>　= 売掛金　÷　（　売上高　÷　365　）</t>
    <rPh sb="2" eb="4">
      <t>ウリカケ</t>
    </rPh>
    <rPh sb="4" eb="5">
      <t>キン</t>
    </rPh>
    <rPh sb="10" eb="12">
      <t>ウリアゲ</t>
    </rPh>
    <rPh sb="12" eb="13">
      <t>ダカ</t>
    </rPh>
    <phoneticPr fontId="3"/>
  </si>
  <si>
    <t>-</t>
    <phoneticPr fontId="3"/>
  </si>
  <si>
    <t>棚卸資産回転期間</t>
    <rPh sb="0" eb="2">
      <t>タナオロシ</t>
    </rPh>
    <rPh sb="2" eb="4">
      <t>シサン</t>
    </rPh>
    <rPh sb="4" eb="6">
      <t>カイテン</t>
    </rPh>
    <rPh sb="6" eb="8">
      <t>キカン</t>
    </rPh>
    <phoneticPr fontId="2"/>
  </si>
  <si>
    <t>　= 棚卸資産　÷　（　売上原価　÷　365　）</t>
    <rPh sb="2" eb="4">
      <t>タナオロシ</t>
    </rPh>
    <rPh sb="4" eb="6">
      <t>シサン</t>
    </rPh>
    <rPh sb="11" eb="13">
      <t>ウリアゲ</t>
    </rPh>
    <rPh sb="13" eb="15">
      <t>ゲンカ</t>
    </rPh>
    <phoneticPr fontId="3"/>
  </si>
  <si>
    <t>買掛金回転期間</t>
    <rPh sb="0" eb="3">
      <t>カイカケキン</t>
    </rPh>
    <rPh sb="3" eb="5">
      <t>カイテン</t>
    </rPh>
    <rPh sb="5" eb="7">
      <t>キカン</t>
    </rPh>
    <phoneticPr fontId="2"/>
  </si>
  <si>
    <t>■ 利益率</t>
    <rPh sb="2" eb="4">
      <t>リエキ</t>
    </rPh>
    <rPh sb="4" eb="5">
      <t>リツ</t>
    </rPh>
    <phoneticPr fontId="3"/>
  </si>
  <si>
    <t>売上総利益率</t>
    <rPh sb="0" eb="2">
      <t>ウリア</t>
    </rPh>
    <rPh sb="2" eb="3">
      <t>ソウ</t>
    </rPh>
    <rPh sb="3" eb="5">
      <t>リエキ</t>
    </rPh>
    <rPh sb="5" eb="6">
      <t>リツ</t>
    </rPh>
    <phoneticPr fontId="3"/>
  </si>
  <si>
    <t>　= 売上総利益　÷　売上高</t>
    <rPh sb="2" eb="4">
      <t>ウリアゲ</t>
    </rPh>
    <rPh sb="4" eb="7">
      <t>ソウリエキ</t>
    </rPh>
    <rPh sb="10" eb="12">
      <t>ウリアゲ</t>
    </rPh>
    <rPh sb="12" eb="13">
      <t>ダカ</t>
    </rPh>
    <phoneticPr fontId="3"/>
  </si>
  <si>
    <t>営業利益率</t>
    <rPh sb="0" eb="2">
      <t>エイギョウ</t>
    </rPh>
    <rPh sb="2" eb="4">
      <t>リエキ</t>
    </rPh>
    <rPh sb="4" eb="5">
      <t>リツ</t>
    </rPh>
    <phoneticPr fontId="3"/>
  </si>
  <si>
    <t>　= 営業利益　÷　売上高</t>
    <rPh sb="3" eb="5">
      <t>エイギョウ</t>
    </rPh>
    <rPh sb="5" eb="7">
      <t>リエキ</t>
    </rPh>
    <rPh sb="10" eb="12">
      <t>ウリアゲ</t>
    </rPh>
    <rPh sb="12" eb="13">
      <t>ダカ</t>
    </rPh>
    <phoneticPr fontId="3"/>
  </si>
  <si>
    <t>経常利益率</t>
    <rPh sb="0" eb="2">
      <t>ケイジョウ</t>
    </rPh>
    <rPh sb="2" eb="4">
      <t>リエキ</t>
    </rPh>
    <rPh sb="4" eb="5">
      <t>リツ</t>
    </rPh>
    <phoneticPr fontId="3"/>
  </si>
  <si>
    <t>　= 経常利益　÷　売上高</t>
    <rPh sb="3" eb="5">
      <t>ケイジョウ</t>
    </rPh>
    <rPh sb="5" eb="7">
      <t>リエキ</t>
    </rPh>
    <rPh sb="10" eb="12">
      <t>ウリアゲ</t>
    </rPh>
    <rPh sb="12" eb="13">
      <t>ダカ</t>
    </rPh>
    <phoneticPr fontId="3"/>
  </si>
  <si>
    <t>■ 損益分岐点分析</t>
    <rPh sb="2" eb="4">
      <t>ソンエキ</t>
    </rPh>
    <rPh sb="4" eb="7">
      <t>ブンキテン</t>
    </rPh>
    <rPh sb="7" eb="9">
      <t>ブンセキ</t>
    </rPh>
    <phoneticPr fontId="3"/>
  </si>
  <si>
    <t>変動費率</t>
    <rPh sb="0" eb="2">
      <t>ヘンドウ</t>
    </rPh>
    <rPh sb="2" eb="3">
      <t>ヒ</t>
    </rPh>
    <rPh sb="3" eb="4">
      <t>リツ</t>
    </rPh>
    <phoneticPr fontId="3"/>
  </si>
  <si>
    <t>　= 売上原価　÷　売上高</t>
    <rPh sb="2" eb="4">
      <t>ウリアゲ</t>
    </rPh>
    <rPh sb="4" eb="6">
      <t>ゲンカ</t>
    </rPh>
    <rPh sb="9" eb="11">
      <t>ウリアゲ</t>
    </rPh>
    <rPh sb="11" eb="12">
      <t>ダカ</t>
    </rPh>
    <phoneticPr fontId="3"/>
  </si>
  <si>
    <t>固定費</t>
    <rPh sb="0" eb="3">
      <t>コテイヒ</t>
    </rPh>
    <phoneticPr fontId="3"/>
  </si>
  <si>
    <t>　= 販管費　±　営業外損益</t>
    <rPh sb="3" eb="4">
      <t>ハン</t>
    </rPh>
    <rPh sb="4" eb="5">
      <t>カン</t>
    </rPh>
    <rPh sb="5" eb="6">
      <t>ヒ</t>
    </rPh>
    <rPh sb="9" eb="12">
      <t>エイギョウガイ</t>
    </rPh>
    <rPh sb="12" eb="14">
      <t>ソンエキ</t>
    </rPh>
    <phoneticPr fontId="3"/>
  </si>
  <si>
    <t>損益分岐点売上高</t>
    <rPh sb="0" eb="2">
      <t>ソンエキ</t>
    </rPh>
    <rPh sb="2" eb="5">
      <t>ブンキテン</t>
    </rPh>
    <rPh sb="5" eb="7">
      <t>ウリアゲ</t>
    </rPh>
    <rPh sb="7" eb="8">
      <t>ダカ</t>
    </rPh>
    <phoneticPr fontId="3"/>
  </si>
  <si>
    <t>　= 固定費　÷　（　1　-　変動比率　）</t>
    <rPh sb="2" eb="5">
      <t>コテイヒ</t>
    </rPh>
    <rPh sb="14" eb="16">
      <t>ヘンドウ</t>
    </rPh>
    <rPh sb="16" eb="18">
      <t>ヒリツ</t>
    </rPh>
    <phoneticPr fontId="3"/>
  </si>
  <si>
    <t>s</t>
    <phoneticPr fontId="2"/>
  </si>
  <si>
    <t>　特別利益</t>
    <rPh sb="1" eb="2">
      <t>トク</t>
    </rPh>
    <rPh sb="2" eb="3">
      <t>ベツ</t>
    </rPh>
    <rPh sb="3" eb="4">
      <t>リ</t>
    </rPh>
    <rPh sb="4" eb="5">
      <t>エキ</t>
    </rPh>
    <phoneticPr fontId="3"/>
  </si>
  <si>
    <t>単位：XX円</t>
    <rPh sb="0" eb="2">
      <t>タンイ</t>
    </rPh>
    <rPh sb="5" eb="6">
      <t>エン</t>
    </rPh>
    <phoneticPr fontId="3"/>
  </si>
  <si>
    <t>C ROA（A×B）</t>
    <phoneticPr fontId="2"/>
  </si>
  <si>
    <t>-</t>
    <phoneticPr fontId="3"/>
  </si>
  <si>
    <t>E ROE（C×D）</t>
    <phoneticPr fontId="2"/>
  </si>
  <si>
    <t>-</t>
    <phoneticPr fontId="3"/>
  </si>
  <si>
    <t>-</t>
    <phoneticPr fontId="3"/>
  </si>
  <si>
    <t>XX期20XX年XX月XX日～20XX年XX月XX日</t>
    <phoneticPr fontId="3"/>
  </si>
  <si>
    <t>　ソフトウェア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</si>
</sst>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%"/>
    <numFmt numFmtId="165" formatCode="#,##0.0&quot;回&quot;"/>
    <numFmt numFmtId="166" formatCode="#,##0.0&quot;日&quot;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name val="ＭＳ 明朝"/>
      <family val="1"/>
      <charset val="128"/>
    </font>
    <font>
      <sz val="14"/>
      <color indexed="9"/>
      <name val="ＭＳ ゴシック"/>
      <family val="3"/>
      <charset val="128"/>
    </font>
    <font>
      <b/>
      <sz val="14"/>
      <color indexed="9"/>
      <name val="ＭＳ ゴシック"/>
      <family val="3"/>
      <charset val="128"/>
    </font>
    <font>
      <b/>
      <sz val="16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right" vertical="center"/>
    </xf>
    <xf numFmtId="0" fontId="5" fillId="0" borderId="1" xfId="0" applyFont="1" applyFill="1" applyBorder="1" applyAlignment="1" applyProtection="1">
      <alignment vertical="center"/>
    </xf>
    <xf numFmtId="38" fontId="5" fillId="0" borderId="0" xfId="2" applyFont="1" applyFill="1" applyBorder="1" applyAlignment="1" applyProtection="1">
      <alignment horizontal="right" vertical="center"/>
    </xf>
    <xf numFmtId="38" fontId="5" fillId="0" borderId="2" xfId="2" applyFont="1" applyFill="1" applyBorder="1" applyAlignment="1" applyProtection="1">
      <alignment horizontal="right" vertical="center"/>
    </xf>
    <xf numFmtId="38" fontId="6" fillId="0" borderId="1" xfId="2" applyFont="1" applyFill="1" applyBorder="1" applyAlignment="1" applyProtection="1">
      <alignment horizontal="right" vertical="center"/>
    </xf>
    <xf numFmtId="0" fontId="6" fillId="0" borderId="1" xfId="0" applyFont="1" applyFill="1" applyBorder="1" applyAlignment="1" applyProtection="1">
      <alignment vertical="center"/>
    </xf>
    <xf numFmtId="38" fontId="6" fillId="0" borderId="0" xfId="2" applyFont="1" applyFill="1" applyBorder="1" applyAlignment="1" applyProtection="1">
      <alignment horizontal="right" vertical="center"/>
    </xf>
    <xf numFmtId="38" fontId="6" fillId="0" borderId="2" xfId="2" applyFont="1" applyFill="1" applyBorder="1" applyAlignment="1" applyProtection="1">
      <alignment horizontal="right" vertical="center"/>
    </xf>
    <xf numFmtId="38" fontId="5" fillId="0" borderId="3" xfId="2" applyFont="1" applyFill="1" applyBorder="1" applyAlignment="1" applyProtection="1">
      <alignment horizontal="right" vertical="center"/>
    </xf>
    <xf numFmtId="38" fontId="6" fillId="0" borderId="3" xfId="2" applyFont="1" applyFill="1" applyBorder="1" applyAlignment="1" applyProtection="1">
      <alignment horizontal="right" vertical="center"/>
    </xf>
    <xf numFmtId="0" fontId="5" fillId="0" borderId="4" xfId="0" applyFont="1" applyFill="1" applyBorder="1" applyAlignment="1" applyProtection="1">
      <alignment vertical="center"/>
    </xf>
    <xf numFmtId="38" fontId="5" fillId="0" borderId="4" xfId="0" applyNumberFormat="1" applyFont="1" applyFill="1" applyBorder="1" applyAlignment="1" applyProtection="1">
      <alignment horizontal="right" vertical="center"/>
    </xf>
    <xf numFmtId="0" fontId="5" fillId="0" borderId="4" xfId="0" applyFont="1" applyFill="1" applyBorder="1" applyAlignment="1" applyProtection="1">
      <alignment horizontal="center" vertical="center"/>
    </xf>
    <xf numFmtId="38" fontId="5" fillId="0" borderId="5" xfId="2" applyFont="1" applyFill="1" applyBorder="1" applyAlignment="1" applyProtection="1">
      <alignment horizontal="right" vertical="center"/>
    </xf>
    <xf numFmtId="0" fontId="5" fillId="0" borderId="6" xfId="0" applyFont="1" applyFill="1" applyBorder="1" applyAlignment="1" applyProtection="1">
      <alignment horizontal="left" vertical="center" indent="1"/>
    </xf>
    <xf numFmtId="0" fontId="6" fillId="0" borderId="6" xfId="0" applyFont="1" applyFill="1" applyBorder="1" applyAlignment="1" applyProtection="1">
      <alignment horizontal="left" vertical="center" indent="1"/>
    </xf>
    <xf numFmtId="0" fontId="6" fillId="0" borderId="6" xfId="0" applyFont="1" applyFill="1" applyBorder="1" applyAlignment="1" applyProtection="1">
      <alignment horizontal="left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left" vertical="center"/>
    </xf>
    <xf numFmtId="0" fontId="6" fillId="0" borderId="6" xfId="0" applyFont="1" applyFill="1" applyBorder="1" applyAlignment="1" applyProtection="1">
      <alignment horizontal="center" vertical="center"/>
    </xf>
    <xf numFmtId="9" fontId="6" fillId="0" borderId="0" xfId="0" quotePrefix="1" applyNumberFormat="1" applyFont="1" applyFill="1" applyBorder="1" applyAlignment="1" applyProtection="1">
      <alignment horizontal="left" vertical="center"/>
    </xf>
    <xf numFmtId="164" fontId="6" fillId="0" borderId="0" xfId="0" applyNumberFormat="1" applyFont="1" applyFill="1" applyBorder="1" applyAlignment="1" applyProtection="1">
      <alignment horizontal="center" vertical="center"/>
    </xf>
    <xf numFmtId="164" fontId="5" fillId="0" borderId="0" xfId="1" applyNumberFormat="1" applyFont="1" applyFill="1" applyBorder="1" applyAlignment="1" applyProtection="1">
      <alignment horizontal="center" vertical="center"/>
    </xf>
    <xf numFmtId="164" fontId="6" fillId="0" borderId="0" xfId="2" applyNumberFormat="1" applyFont="1" applyFill="1" applyBorder="1" applyAlignment="1" applyProtection="1">
      <alignment horizontal="center" vertical="center"/>
    </xf>
    <xf numFmtId="9" fontId="5" fillId="0" borderId="6" xfId="0" applyNumberFormat="1" applyFont="1" applyFill="1" applyBorder="1" applyAlignment="1" applyProtection="1">
      <alignment horizontal="left" vertical="center" indent="1"/>
    </xf>
    <xf numFmtId="9" fontId="6" fillId="0" borderId="6" xfId="0" applyNumberFormat="1" applyFont="1" applyFill="1" applyBorder="1" applyAlignment="1" applyProtection="1">
      <alignment horizontal="left" vertical="center"/>
    </xf>
    <xf numFmtId="9" fontId="6" fillId="0" borderId="6" xfId="0" applyNumberFormat="1" applyFont="1" applyFill="1" applyBorder="1" applyAlignment="1" applyProtection="1">
      <alignment horizontal="center" vertical="center"/>
    </xf>
    <xf numFmtId="164" fontId="5" fillId="0" borderId="6" xfId="1" applyNumberFormat="1" applyFont="1" applyFill="1" applyBorder="1" applyAlignment="1" applyProtection="1">
      <alignment horizontal="center" vertical="center"/>
    </xf>
    <xf numFmtId="38" fontId="6" fillId="0" borderId="6" xfId="2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38" fontId="6" fillId="0" borderId="0" xfId="2" applyFont="1" applyFill="1" applyBorder="1" applyAlignment="1" applyProtection="1">
      <alignment horizontal="center" vertical="center"/>
    </xf>
    <xf numFmtId="9" fontId="6" fillId="0" borderId="0" xfId="1" quotePrefix="1" applyFont="1" applyFill="1" applyBorder="1" applyAlignment="1" applyProtection="1">
      <alignment horizontal="left" vertical="center"/>
    </xf>
    <xf numFmtId="164" fontId="6" fillId="0" borderId="0" xfId="1" applyNumberFormat="1" applyFont="1" applyFill="1" applyBorder="1" applyAlignment="1" applyProtection="1">
      <alignment horizontal="center" vertical="center"/>
    </xf>
    <xf numFmtId="165" fontId="5" fillId="0" borderId="0" xfId="2" applyNumberFormat="1" applyFont="1" applyFill="1" applyBorder="1" applyAlignment="1" applyProtection="1">
      <alignment horizontal="center" vertical="center"/>
    </xf>
    <xf numFmtId="165" fontId="6" fillId="0" borderId="0" xfId="2" applyNumberFormat="1" applyFont="1" applyFill="1" applyBorder="1" applyAlignment="1" applyProtection="1">
      <alignment horizontal="center" vertical="center"/>
    </xf>
    <xf numFmtId="0" fontId="6" fillId="0" borderId="0" xfId="0" quotePrefix="1" applyFont="1" applyFill="1" applyBorder="1" applyAlignment="1" applyProtection="1">
      <alignment horizontal="left" vertical="center"/>
    </xf>
    <xf numFmtId="166" fontId="5" fillId="0" borderId="0" xfId="2" applyNumberFormat="1" applyFont="1" applyFill="1" applyBorder="1" applyAlignment="1" applyProtection="1">
      <alignment horizontal="center" vertical="center"/>
    </xf>
    <xf numFmtId="166" fontId="6" fillId="0" borderId="0" xfId="2" applyNumberFormat="1" applyFont="1" applyFill="1" applyBorder="1" applyAlignment="1" applyProtection="1">
      <alignment horizontal="center" vertical="center"/>
    </xf>
    <xf numFmtId="164" fontId="5" fillId="0" borderId="0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38" fontId="6" fillId="0" borderId="0" xfId="2" quotePrefix="1" applyFont="1" applyFill="1" applyBorder="1" applyAlignment="1" applyProtection="1">
      <alignment horizontal="left" vertical="center"/>
    </xf>
    <xf numFmtId="38" fontId="5" fillId="0" borderId="0" xfId="2" applyFont="1" applyFill="1" applyBorder="1" applyAlignment="1" applyProtection="1">
      <alignment horizontal="center" vertical="center"/>
    </xf>
    <xf numFmtId="38" fontId="6" fillId="0" borderId="0" xfId="2" applyFont="1" applyFill="1" applyBorder="1" applyAlignment="1" applyProtection="1">
      <alignment horizontal="left" vertical="center"/>
    </xf>
    <xf numFmtId="38" fontId="6" fillId="0" borderId="0" xfId="2" applyFont="1" applyFill="1" applyAlignment="1" applyProtection="1">
      <alignment horizontal="left" vertical="center"/>
    </xf>
    <xf numFmtId="0" fontId="5" fillId="0" borderId="6" xfId="0" applyFont="1" applyFill="1" applyBorder="1" applyAlignment="1" applyProtection="1">
      <alignment vertical="center"/>
    </xf>
    <xf numFmtId="0" fontId="6" fillId="2" borderId="0" xfId="0" applyFont="1" applyFill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3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6" fillId="2" borderId="0" xfId="0" applyFont="1" applyFill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</xf>
    <xf numFmtId="0" fontId="5" fillId="2" borderId="1" xfId="0" applyFont="1" applyFill="1" applyBorder="1" applyAlignment="1" applyProtection="1">
      <alignment vertical="center"/>
    </xf>
    <xf numFmtId="38" fontId="5" fillId="2" borderId="0" xfId="2" applyFont="1" applyFill="1" applyBorder="1" applyAlignment="1" applyProtection="1">
      <alignment horizontal="right" vertical="center"/>
    </xf>
    <xf numFmtId="38" fontId="5" fillId="2" borderId="2" xfId="2" applyFont="1" applyFill="1" applyBorder="1" applyAlignment="1" applyProtection="1">
      <alignment horizontal="right" vertical="center"/>
    </xf>
    <xf numFmtId="38" fontId="6" fillId="2" borderId="1" xfId="2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vertical="center"/>
    </xf>
    <xf numFmtId="38" fontId="6" fillId="2" borderId="0" xfId="2" applyFont="1" applyFill="1" applyBorder="1" applyAlignment="1" applyProtection="1">
      <alignment horizontal="right" vertical="center"/>
    </xf>
    <xf numFmtId="38" fontId="6" fillId="2" borderId="2" xfId="2" applyFont="1" applyFill="1" applyBorder="1" applyAlignment="1" applyProtection="1">
      <alignment horizontal="right" vertical="center"/>
    </xf>
    <xf numFmtId="38" fontId="5" fillId="2" borderId="3" xfId="2" applyFont="1" applyFill="1" applyBorder="1" applyAlignment="1" applyProtection="1">
      <alignment horizontal="right" vertical="center"/>
    </xf>
    <xf numFmtId="38" fontId="6" fillId="2" borderId="3" xfId="2" applyFont="1" applyFill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vertical="center"/>
    </xf>
    <xf numFmtId="38" fontId="5" fillId="2" borderId="4" xfId="0" applyNumberFormat="1" applyFont="1" applyFill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horizontal="center" vertical="center"/>
    </xf>
    <xf numFmtId="38" fontId="5" fillId="2" borderId="5" xfId="2" applyFont="1" applyFill="1" applyBorder="1" applyAlignment="1" applyProtection="1">
      <alignment horizontal="right" vertical="center"/>
    </xf>
    <xf numFmtId="0" fontId="9" fillId="4" borderId="6" xfId="0" applyFont="1" applyFill="1" applyBorder="1" applyAlignment="1" applyProtection="1">
      <alignment horizontal="left" vertical="center" indent="1"/>
    </xf>
    <xf numFmtId="0" fontId="8" fillId="4" borderId="6" xfId="0" applyFont="1" applyFill="1" applyBorder="1" applyAlignment="1" applyProtection="1">
      <alignment horizontal="left" vertical="center" indent="1"/>
    </xf>
    <xf numFmtId="0" fontId="8" fillId="4" borderId="6" xfId="0" applyFont="1" applyFill="1" applyBorder="1" applyAlignment="1" applyProtection="1">
      <alignment horizontal="left" vertical="center"/>
    </xf>
    <xf numFmtId="0" fontId="9" fillId="4" borderId="6" xfId="0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horizontal="left" vertical="center"/>
    </xf>
    <xf numFmtId="0" fontId="8" fillId="4" borderId="6" xfId="0" applyFont="1" applyFill="1" applyBorder="1" applyAlignment="1" applyProtection="1">
      <alignment horizontal="center" vertical="center"/>
    </xf>
    <xf numFmtId="9" fontId="9" fillId="4" borderId="6" xfId="0" applyNumberFormat="1" applyFont="1" applyFill="1" applyBorder="1" applyAlignment="1" applyProtection="1">
      <alignment horizontal="left" vertical="center" indent="1"/>
    </xf>
    <xf numFmtId="9" fontId="8" fillId="4" borderId="6" xfId="0" applyNumberFormat="1" applyFont="1" applyFill="1" applyBorder="1" applyAlignment="1" applyProtection="1">
      <alignment horizontal="left" vertical="center"/>
    </xf>
    <xf numFmtId="9" fontId="8" fillId="4" borderId="6" xfId="0" applyNumberFormat="1" applyFont="1" applyFill="1" applyBorder="1" applyAlignment="1" applyProtection="1">
      <alignment horizontal="center" vertical="center"/>
    </xf>
    <xf numFmtId="164" fontId="9" fillId="4" borderId="6" xfId="1" applyNumberFormat="1" applyFont="1" applyFill="1" applyBorder="1" applyAlignment="1" applyProtection="1">
      <alignment horizontal="center" vertical="center"/>
    </xf>
    <xf numFmtId="38" fontId="8" fillId="4" borderId="6" xfId="2" applyFont="1" applyFill="1" applyBorder="1" applyAlignment="1" applyProtection="1">
      <alignment horizontal="center" vertical="center"/>
    </xf>
    <xf numFmtId="164" fontId="9" fillId="4" borderId="6" xfId="0" applyNumberFormat="1" applyFont="1" applyFill="1" applyBorder="1" applyAlignment="1" applyProtection="1">
      <alignment horizontal="center" vertical="center"/>
    </xf>
    <xf numFmtId="164" fontId="6" fillId="2" borderId="0" xfId="1" applyNumberFormat="1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38" fontId="6" fillId="3" borderId="0" xfId="2" applyFont="1" applyFill="1" applyBorder="1" applyAlignment="1" applyProtection="1">
      <alignment horizontal="left" vertical="center"/>
    </xf>
    <xf numFmtId="38" fontId="6" fillId="3" borderId="0" xfId="2" applyFont="1" applyFill="1" applyAlignment="1" applyProtection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38" fontId="6" fillId="0" borderId="2" xfId="2" applyFont="1" applyFill="1" applyBorder="1" applyAlignment="1" applyProtection="1">
      <alignment horizontal="right" vertical="center"/>
      <protection locked="0"/>
    </xf>
    <xf numFmtId="0" fontId="5" fillId="0" borderId="4" xfId="0" applyFont="1" applyFill="1" applyBorder="1" applyAlignment="1">
      <alignment vertical="center"/>
    </xf>
    <xf numFmtId="38" fontId="5" fillId="0" borderId="4" xfId="0" applyNumberFormat="1" applyFont="1" applyFill="1" applyBorder="1" applyAlignment="1" applyProtection="1">
      <alignment horizontal="right" vertical="center"/>
      <protection locked="0"/>
    </xf>
    <xf numFmtId="0" fontId="5" fillId="0" borderId="4" xfId="0" applyFont="1" applyFill="1" applyBorder="1" applyAlignment="1">
      <alignment horizontal="center" vertical="center"/>
    </xf>
    <xf numFmtId="9" fontId="6" fillId="0" borderId="0" xfId="0" quotePrefix="1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38" fontId="6" fillId="0" borderId="0" xfId="2" applyFont="1" applyFill="1" applyBorder="1" applyAlignment="1">
      <alignment horizontal="center" vertical="center"/>
    </xf>
    <xf numFmtId="38" fontId="6" fillId="0" borderId="0" xfId="2" applyFont="1" applyFill="1" applyBorder="1" applyAlignment="1" applyProtection="1">
      <alignment horizontal="center" vertical="center"/>
      <protection locked="0"/>
    </xf>
    <xf numFmtId="9" fontId="6" fillId="0" borderId="0" xfId="1" quotePrefix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left" vertical="center"/>
    </xf>
    <xf numFmtId="166" fontId="5" fillId="0" borderId="0" xfId="2" applyNumberFormat="1" applyFont="1" applyFill="1" applyBorder="1" applyAlignment="1">
      <alignment horizontal="center" vertical="center"/>
    </xf>
    <xf numFmtId="166" fontId="6" fillId="0" borderId="0" xfId="2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38" fontId="6" fillId="0" borderId="0" xfId="2" quotePrefix="1" applyFont="1" applyFill="1" applyBorder="1" applyAlignment="1">
      <alignment horizontal="left" vertical="center"/>
    </xf>
    <xf numFmtId="38" fontId="5" fillId="0" borderId="0" xfId="2" applyFont="1" applyFill="1" applyBorder="1" applyAlignment="1">
      <alignment horizontal="center" vertical="center"/>
    </xf>
    <xf numFmtId="38" fontId="6" fillId="0" borderId="0" xfId="2" applyFont="1" applyFill="1" applyBorder="1" applyAlignment="1">
      <alignment horizontal="left" vertical="center"/>
    </xf>
    <xf numFmtId="38" fontId="5" fillId="0" borderId="2" xfId="2" applyFont="1" applyFill="1" applyBorder="1" applyAlignment="1" applyProtection="1">
      <alignment horizontal="right" vertical="center"/>
      <protection locked="0"/>
    </xf>
    <xf numFmtId="0" fontId="5" fillId="0" borderId="6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 applyProtection="1">
      <alignment horizontal="center" vertical="center"/>
      <protection locked="0"/>
    </xf>
    <xf numFmtId="9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right" vertical="center"/>
      <protection locked="0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38" fontId="5" fillId="0" borderId="0" xfId="2" applyFont="1" applyFill="1" applyBorder="1" applyAlignment="1" applyProtection="1">
      <alignment horizontal="right" vertical="center"/>
      <protection locked="0"/>
    </xf>
    <xf numFmtId="38" fontId="6" fillId="0" borderId="1" xfId="2" applyFont="1" applyFill="1" applyBorder="1" applyAlignment="1" applyProtection="1">
      <alignment horizontal="right"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38" fontId="6" fillId="0" borderId="0" xfId="2" applyFont="1" applyFill="1" applyBorder="1" applyAlignment="1" applyProtection="1">
      <alignment horizontal="right" vertical="center"/>
      <protection locked="0"/>
    </xf>
    <xf numFmtId="38" fontId="5" fillId="0" borderId="3" xfId="2" applyFont="1" applyFill="1" applyBorder="1" applyAlignment="1" applyProtection="1">
      <alignment horizontal="right" vertical="center"/>
      <protection locked="0"/>
    </xf>
    <xf numFmtId="38" fontId="6" fillId="0" borderId="3" xfId="2" applyFont="1" applyFill="1" applyBorder="1" applyAlignment="1" applyProtection="1">
      <alignment horizontal="right" vertical="center"/>
      <protection locked="0"/>
    </xf>
    <xf numFmtId="38" fontId="5" fillId="0" borderId="5" xfId="2" applyFont="1" applyFill="1" applyBorder="1" applyAlignment="1" applyProtection="1">
      <alignment horizontal="right" vertical="center"/>
      <protection locked="0"/>
    </xf>
    <xf numFmtId="0" fontId="5" fillId="0" borderId="6" xfId="0" applyFont="1" applyFill="1" applyBorder="1" applyAlignment="1">
      <alignment horizontal="left" vertical="center" indent="1"/>
    </xf>
    <xf numFmtId="0" fontId="6" fillId="0" borderId="6" xfId="0" applyFont="1" applyFill="1" applyBorder="1" applyAlignment="1">
      <alignment horizontal="left" vertical="center" indent="1"/>
    </xf>
    <xf numFmtId="0" fontId="6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 applyProtection="1">
      <alignment horizontal="center" vertical="center"/>
      <protection locked="0"/>
    </xf>
    <xf numFmtId="9" fontId="5" fillId="0" borderId="6" xfId="0" applyNumberFormat="1" applyFont="1" applyFill="1" applyBorder="1" applyAlignment="1">
      <alignment horizontal="left" vertical="center" indent="1"/>
    </xf>
    <xf numFmtId="9" fontId="6" fillId="0" borderId="6" xfId="0" applyNumberFormat="1" applyFont="1" applyFill="1" applyBorder="1" applyAlignment="1">
      <alignment horizontal="left" vertical="center"/>
    </xf>
    <xf numFmtId="164" fontId="5" fillId="0" borderId="6" xfId="1" applyNumberFormat="1" applyFont="1" applyFill="1" applyBorder="1" applyAlignment="1">
      <alignment horizontal="center" vertical="center"/>
    </xf>
    <xf numFmtId="38" fontId="6" fillId="0" borderId="6" xfId="2" applyFont="1" applyFill="1" applyBorder="1" applyAlignment="1">
      <alignment horizontal="center" vertical="center"/>
    </xf>
    <xf numFmtId="38" fontId="6" fillId="0" borderId="6" xfId="2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38" fontId="6" fillId="0" borderId="0" xfId="2" applyFont="1" applyFill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7" xfId="0" applyFont="1" applyFill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vertical="center"/>
      <protection locked="0"/>
    </xf>
    <xf numFmtId="0" fontId="7" fillId="0" borderId="2" xfId="0" applyFont="1" applyFill="1" applyBorder="1" applyAlignment="1" applyProtection="1">
      <protection locked="0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2" borderId="7" xfId="0" applyFont="1" applyFill="1" applyBorder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  <xf numFmtId="0" fontId="5" fillId="2" borderId="7" xfId="0" applyFont="1" applyFill="1" applyBorder="1" applyAlignment="1" applyProtection="1">
      <alignment vertical="center"/>
    </xf>
    <xf numFmtId="0" fontId="5" fillId="2" borderId="2" xfId="0" applyFont="1" applyFill="1" applyBorder="1" applyAlignment="1" applyProtection="1">
      <alignment vertical="center"/>
    </xf>
    <xf numFmtId="0" fontId="7" fillId="2" borderId="2" xfId="0" applyFont="1" applyFill="1" applyBorder="1" applyAlignment="1" applyProtection="1"/>
    <xf numFmtId="0" fontId="5" fillId="2" borderId="8" xfId="0" applyFont="1" applyFill="1" applyBorder="1" applyAlignment="1" applyProtection="1">
      <alignment vertical="center"/>
    </xf>
    <xf numFmtId="0" fontId="5" fillId="2" borderId="5" xfId="0" applyFont="1" applyFill="1" applyBorder="1" applyAlignment="1" applyProtection="1">
      <alignment vertic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5" fillId="2" borderId="11" xfId="0" applyFont="1" applyFill="1" applyBorder="1" applyAlignment="1" applyProtection="1">
      <alignment vertical="center"/>
    </xf>
    <xf numFmtId="0" fontId="5" fillId="2" borderId="12" xfId="0" applyFont="1" applyFill="1" applyBorder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6" fillId="3" borderId="9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6" fillId="3" borderId="10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vertical="center"/>
    </xf>
    <xf numFmtId="0" fontId="5" fillId="0" borderId="12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vertical="center"/>
    </xf>
    <xf numFmtId="0" fontId="5" fillId="0" borderId="2" xfId="0" applyFont="1" applyFill="1" applyBorder="1" applyAlignment="1" applyProtection="1">
      <alignment vertical="center"/>
    </xf>
    <xf numFmtId="0" fontId="6" fillId="0" borderId="7" xfId="0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6" fillId="0" borderId="9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0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/>
    <xf numFmtId="0" fontId="5" fillId="0" borderId="8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vertical="center"/>
    </xf>
    <xf numFmtId="0" fontId="10" fillId="0" borderId="0" xfId="0" applyFont="1" applyFill="1" applyAlignment="1">
      <alignment horizontal="center"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771525</xdr:colOff>
      <xdr:row>1</xdr:row>
      <xdr:rowOff>66675</xdr:rowOff>
    </xdr:from>
    <xdr:to>
      <xdr:col>8</xdr:col>
      <xdr:colOff>476250</xdr:colOff>
      <xdr:row>2</xdr:row>
      <xdr:rowOff>219075</xdr:rowOff>
    </xdr:to>
    <xdr:sp macro="" textlink="">
      <xdr:nvSpPr>
        <xdr:cNvPr id="3074" name="ラベル"/>
        <xdr:cNvSpPr>
          <a:spLocks noChangeArrowheads="1"/>
        </xdr:cNvSpPr>
      </xdr:nvSpPr>
      <xdr:spPr bwMode="auto">
        <a:xfrm>
          <a:off x="4181475" y="371475"/>
          <a:ext cx="4695825" cy="4572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 type="none" w="sm" len="sm"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/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財 務 分 析 診 断 シ ー 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771525</xdr:colOff>
      <xdr:row>1</xdr:row>
      <xdr:rowOff>66675</xdr:rowOff>
    </xdr:from>
    <xdr:to>
      <xdr:col>8</xdr:col>
      <xdr:colOff>476250</xdr:colOff>
      <xdr:row>2</xdr:row>
      <xdr:rowOff>219075</xdr:rowOff>
    </xdr:to>
    <xdr:sp macro="" textlink="">
      <xdr:nvSpPr>
        <xdr:cNvPr id="4097" name="ラベル"/>
        <xdr:cNvSpPr>
          <a:spLocks noChangeArrowheads="1"/>
        </xdr:cNvSpPr>
      </xdr:nvSpPr>
      <xdr:spPr bwMode="auto">
        <a:xfrm>
          <a:off x="4181475" y="371475"/>
          <a:ext cx="4695825" cy="4572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 type="none" w="sm" len="sm"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/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財 務 分 析 診 断 シ ー 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C1:L71"/>
  <sheetViews>
    <sheetView showGridLines="0" tabSelected="1" view="pageBreakPreview" zoomScale="60" zoomScaleNormal="70" workbookViewId="0"/>
  </sheetViews>
  <sheetFormatPr defaultRowHeight="17.25"/>
  <cols>
    <col min="1" max="1" width="1.625" style="89" customWidth="1"/>
    <col min="2" max="2" width="1" style="89" customWidth="1"/>
    <col min="3" max="6" width="20.625" style="89" customWidth="1"/>
    <col min="7" max="8" width="3.625" style="89" customWidth="1"/>
    <col min="9" max="9" width="20.625" style="89" customWidth="1"/>
    <col min="10" max="10" width="20.625" style="90" customWidth="1"/>
    <col min="11" max="12" width="20.625" style="89" customWidth="1"/>
    <col min="13" max="13" width="1" style="89" customWidth="1"/>
    <col min="14" max="14" width="2.625" style="89" customWidth="1"/>
    <col min="15" max="16384" width="9" style="89"/>
  </cols>
  <sheetData>
    <row r="1" spans="3:12" ht="12" customHeight="1"/>
    <row r="2" spans="3:12" ht="24" customHeight="1">
      <c r="C2" s="122" t="s">
        <v>0</v>
      </c>
      <c r="D2" s="123"/>
      <c r="L2" s="124" t="s">
        <v>110</v>
      </c>
    </row>
    <row r="3" spans="3:12" ht="24" customHeight="1">
      <c r="C3" s="123" t="s">
        <v>116</v>
      </c>
      <c r="D3" s="123"/>
    </row>
    <row r="4" spans="3:12" ht="18" customHeight="1"/>
    <row r="5" spans="3:12" s="125" customFormat="1" ht="24" customHeight="1">
      <c r="C5" s="188" t="s">
        <v>1</v>
      </c>
      <c r="D5" s="188"/>
      <c r="E5" s="188"/>
      <c r="F5" s="188"/>
      <c r="I5" s="188" t="s">
        <v>2</v>
      </c>
      <c r="J5" s="188"/>
      <c r="K5" s="188"/>
      <c r="L5" s="188"/>
    </row>
    <row r="6" spans="3:12" ht="24" customHeight="1"/>
    <row r="7" spans="3:12" ht="24" customHeight="1">
      <c r="C7" s="146" t="s">
        <v>3</v>
      </c>
      <c r="D7" s="147"/>
      <c r="E7" s="146" t="s">
        <v>4</v>
      </c>
      <c r="F7" s="148"/>
      <c r="I7" s="146" t="s">
        <v>5</v>
      </c>
      <c r="J7" s="148"/>
      <c r="K7" s="146" t="s">
        <v>6</v>
      </c>
      <c r="L7" s="148"/>
    </row>
    <row r="8" spans="3:12" ht="24" customHeight="1">
      <c r="C8" s="126" t="s">
        <v>7</v>
      </c>
      <c r="D8" s="127">
        <f>SUM(D9:D13)</f>
        <v>1330</v>
      </c>
      <c r="E8" s="126" t="s">
        <v>8</v>
      </c>
      <c r="F8" s="115">
        <f>SUM(F9:F13)</f>
        <v>1600</v>
      </c>
      <c r="I8" s="149" t="s">
        <v>9</v>
      </c>
      <c r="J8" s="150"/>
      <c r="K8" s="128"/>
      <c r="L8" s="115">
        <v>10000</v>
      </c>
    </row>
    <row r="9" spans="3:12" ht="24" customHeight="1">
      <c r="C9" s="129" t="s">
        <v>10</v>
      </c>
      <c r="D9" s="130">
        <v>1000</v>
      </c>
      <c r="E9" s="129" t="s">
        <v>11</v>
      </c>
      <c r="F9" s="92">
        <v>1000</v>
      </c>
      <c r="I9" s="151" t="s">
        <v>12</v>
      </c>
      <c r="J9" s="152"/>
      <c r="K9" s="128"/>
      <c r="L9" s="115">
        <v>8000</v>
      </c>
    </row>
    <row r="10" spans="3:12" ht="24" customHeight="1">
      <c r="C10" s="129" t="s">
        <v>13</v>
      </c>
      <c r="D10" s="130">
        <v>200</v>
      </c>
      <c r="E10" s="129" t="s">
        <v>14</v>
      </c>
      <c r="F10" s="92">
        <v>300</v>
      </c>
      <c r="I10" s="153" t="s">
        <v>15</v>
      </c>
      <c r="J10" s="154"/>
      <c r="K10" s="128"/>
      <c r="L10" s="92">
        <f>L8-L9</f>
        <v>2000</v>
      </c>
    </row>
    <row r="11" spans="3:12" ht="24" customHeight="1">
      <c r="C11" s="129" t="s">
        <v>16</v>
      </c>
      <c r="D11" s="130">
        <v>100</v>
      </c>
      <c r="E11" s="129" t="s">
        <v>17</v>
      </c>
      <c r="F11" s="92">
        <v>100</v>
      </c>
      <c r="I11" s="151" t="s">
        <v>18</v>
      </c>
      <c r="J11" s="152"/>
      <c r="K11" s="128"/>
      <c r="L11" s="131">
        <v>1000</v>
      </c>
    </row>
    <row r="12" spans="3:12" ht="24" customHeight="1">
      <c r="C12" s="129" t="s">
        <v>19</v>
      </c>
      <c r="D12" s="130">
        <v>20</v>
      </c>
      <c r="E12" s="129" t="s">
        <v>20</v>
      </c>
      <c r="F12" s="92">
        <v>100</v>
      </c>
      <c r="I12" s="153" t="s">
        <v>21</v>
      </c>
      <c r="J12" s="154"/>
      <c r="K12" s="128"/>
      <c r="L12" s="92">
        <f>L10-L11</f>
        <v>1000</v>
      </c>
    </row>
    <row r="13" spans="3:12" ht="24" customHeight="1">
      <c r="C13" s="129" t="s">
        <v>22</v>
      </c>
      <c r="D13" s="130">
        <v>10</v>
      </c>
      <c r="E13" s="129" t="s">
        <v>23</v>
      </c>
      <c r="F13" s="92">
        <v>100</v>
      </c>
      <c r="I13" s="151" t="s">
        <v>24</v>
      </c>
      <c r="J13" s="152"/>
      <c r="K13" s="128"/>
      <c r="L13" s="92"/>
    </row>
    <row r="14" spans="3:12" ht="24" customHeight="1">
      <c r="C14" s="126" t="s">
        <v>25</v>
      </c>
      <c r="D14" s="127">
        <f>SUM(D15:D17)</f>
        <v>2600</v>
      </c>
      <c r="E14" s="126" t="s">
        <v>26</v>
      </c>
      <c r="F14" s="115">
        <f>SUM(F15:F16)</f>
        <v>1200</v>
      </c>
      <c r="I14" s="155" t="s">
        <v>27</v>
      </c>
      <c r="J14" s="156"/>
      <c r="K14" s="128">
        <v>10</v>
      </c>
      <c r="L14" s="92"/>
    </row>
    <row r="15" spans="3:12" ht="24" customHeight="1">
      <c r="C15" s="129" t="s">
        <v>28</v>
      </c>
      <c r="D15" s="130">
        <f>SUM(D16:D17)</f>
        <v>1300</v>
      </c>
      <c r="E15" s="129" t="s">
        <v>29</v>
      </c>
      <c r="F15" s="92">
        <v>1000</v>
      </c>
      <c r="I15" s="155" t="s">
        <v>30</v>
      </c>
      <c r="J15" s="156"/>
      <c r="K15" s="132">
        <v>10</v>
      </c>
      <c r="L15" s="115">
        <f>SUM(K14:K15)</f>
        <v>20</v>
      </c>
    </row>
    <row r="16" spans="3:12" ht="24" customHeight="1">
      <c r="C16" s="129" t="s">
        <v>31</v>
      </c>
      <c r="D16" s="130">
        <v>1000</v>
      </c>
      <c r="E16" s="129" t="s">
        <v>32</v>
      </c>
      <c r="F16" s="92">
        <v>200</v>
      </c>
      <c r="I16" s="151" t="s">
        <v>33</v>
      </c>
      <c r="J16" s="152"/>
      <c r="K16" s="128"/>
      <c r="L16" s="92"/>
    </row>
    <row r="17" spans="3:12" ht="24" customHeight="1">
      <c r="C17" s="129" t="s">
        <v>34</v>
      </c>
      <c r="D17" s="130">
        <v>300</v>
      </c>
      <c r="E17" s="146" t="s">
        <v>35</v>
      </c>
      <c r="F17" s="148"/>
      <c r="I17" s="155" t="s">
        <v>36</v>
      </c>
      <c r="J17" s="156"/>
      <c r="K17" s="132">
        <v>500</v>
      </c>
      <c r="L17" s="131">
        <f>SUM(K17)</f>
        <v>500</v>
      </c>
    </row>
    <row r="18" spans="3:12" ht="24" customHeight="1">
      <c r="C18" s="91" t="s">
        <v>37</v>
      </c>
      <c r="D18" s="130">
        <f>SUM(DI19)</f>
        <v>0</v>
      </c>
      <c r="E18" s="126" t="s">
        <v>38</v>
      </c>
      <c r="F18" s="115">
        <f>+D25-F8-F14</f>
        <v>1230</v>
      </c>
      <c r="I18" s="153" t="s">
        <v>39</v>
      </c>
      <c r="J18" s="154"/>
      <c r="K18" s="128"/>
      <c r="L18" s="92">
        <f>L12+L15-L17</f>
        <v>520</v>
      </c>
    </row>
    <row r="19" spans="3:12" ht="24" customHeight="1">
      <c r="C19" s="129" t="s">
        <v>117</v>
      </c>
      <c r="D19" s="130">
        <v>200</v>
      </c>
      <c r="E19" s="129" t="s">
        <v>40</v>
      </c>
      <c r="F19" s="92">
        <v>1000</v>
      </c>
      <c r="I19" s="151" t="s">
        <v>109</v>
      </c>
      <c r="J19" s="152"/>
      <c r="K19" s="128"/>
      <c r="L19" s="92"/>
    </row>
    <row r="20" spans="3:12" ht="24" customHeight="1">
      <c r="C20" s="91" t="s">
        <v>41</v>
      </c>
      <c r="D20" s="130">
        <f>SUM(D21:D22)</f>
        <v>600</v>
      </c>
      <c r="E20" s="129" t="s">
        <v>42</v>
      </c>
      <c r="F20" s="92">
        <v>100</v>
      </c>
      <c r="I20" s="155" t="s">
        <v>43</v>
      </c>
      <c r="J20" s="156"/>
      <c r="K20" s="132">
        <v>10</v>
      </c>
      <c r="L20" s="115">
        <f>SUM(K20)</f>
        <v>10</v>
      </c>
    </row>
    <row r="21" spans="3:12" ht="24" customHeight="1">
      <c r="C21" s="129" t="s">
        <v>44</v>
      </c>
      <c r="D21" s="130">
        <v>300</v>
      </c>
      <c r="E21" s="129" t="s">
        <v>45</v>
      </c>
      <c r="F21" s="92">
        <f>+F18-F19-F20</f>
        <v>130</v>
      </c>
      <c r="I21" s="151" t="s">
        <v>46</v>
      </c>
      <c r="J21" s="152"/>
      <c r="K21" s="128"/>
      <c r="L21" s="92"/>
    </row>
    <row r="22" spans="3:12" ht="24" customHeight="1">
      <c r="C22" s="129" t="s">
        <v>47</v>
      </c>
      <c r="D22" s="130">
        <v>300</v>
      </c>
      <c r="E22" s="91"/>
      <c r="F22" s="92"/>
      <c r="I22" s="155" t="s">
        <v>48</v>
      </c>
      <c r="J22" s="156"/>
      <c r="K22" s="132">
        <v>10</v>
      </c>
      <c r="L22" s="131">
        <f>SUM(K22)</f>
        <v>10</v>
      </c>
    </row>
    <row r="23" spans="3:12" ht="24" customHeight="1">
      <c r="C23" s="126" t="s">
        <v>49</v>
      </c>
      <c r="D23" s="127">
        <f>SUM(D24:D24)</f>
        <v>100</v>
      </c>
      <c r="E23" s="91"/>
      <c r="F23" s="92"/>
      <c r="I23" s="151" t="s">
        <v>50</v>
      </c>
      <c r="J23" s="152"/>
      <c r="K23" s="128"/>
      <c r="L23" s="92">
        <f>L18+L20-L22</f>
        <v>520</v>
      </c>
    </row>
    <row r="24" spans="3:12" ht="24" customHeight="1">
      <c r="C24" s="129" t="s">
        <v>51</v>
      </c>
      <c r="D24" s="130">
        <v>100</v>
      </c>
      <c r="E24" s="91"/>
      <c r="F24" s="92"/>
      <c r="I24" s="155" t="s">
        <v>52</v>
      </c>
      <c r="J24" s="157"/>
      <c r="K24" s="128"/>
      <c r="L24" s="132"/>
    </row>
    <row r="25" spans="3:12" ht="24" customHeight="1">
      <c r="C25" s="93" t="s">
        <v>53</v>
      </c>
      <c r="D25" s="94">
        <f>D8+D14+D23</f>
        <v>4030</v>
      </c>
      <c r="E25" s="95" t="s">
        <v>54</v>
      </c>
      <c r="F25" s="94">
        <f>F8+F14+F18</f>
        <v>4030</v>
      </c>
      <c r="I25" s="158" t="s">
        <v>55</v>
      </c>
      <c r="J25" s="159"/>
      <c r="K25" s="132"/>
      <c r="L25" s="133">
        <f>L23-L24</f>
        <v>520</v>
      </c>
    </row>
    <row r="26" spans="3:12" ht="24" customHeight="1"/>
    <row r="27" spans="3:12" ht="24" customHeight="1">
      <c r="C27" s="90"/>
      <c r="D27" s="90"/>
      <c r="E27" s="90"/>
      <c r="F27" s="90"/>
      <c r="J27" s="89"/>
    </row>
    <row r="28" spans="3:12" ht="24" customHeight="1">
      <c r="C28" s="90"/>
      <c r="D28" s="90"/>
      <c r="E28" s="90"/>
      <c r="F28" s="90"/>
      <c r="G28" s="90"/>
      <c r="H28" s="90"/>
      <c r="I28" s="90"/>
      <c r="K28" s="90"/>
      <c r="L28" s="90"/>
    </row>
    <row r="29" spans="3:12" ht="24" customHeight="1">
      <c r="C29" s="134" t="s">
        <v>56</v>
      </c>
      <c r="D29" s="135"/>
      <c r="E29" s="136"/>
      <c r="F29" s="116" t="s">
        <v>57</v>
      </c>
      <c r="G29" s="137"/>
      <c r="H29" s="137"/>
      <c r="I29" s="116" t="s">
        <v>58</v>
      </c>
      <c r="J29" s="116" t="s">
        <v>59</v>
      </c>
      <c r="K29" s="116" t="s">
        <v>60</v>
      </c>
      <c r="L29" s="138"/>
    </row>
    <row r="30" spans="3:12" ht="24" customHeight="1">
      <c r="C30" s="90" t="s">
        <v>61</v>
      </c>
      <c r="D30" s="96" t="s">
        <v>62</v>
      </c>
      <c r="E30" s="96"/>
      <c r="F30" s="117">
        <v>0.2</v>
      </c>
      <c r="G30" s="97"/>
      <c r="H30" s="97"/>
      <c r="I30" s="117">
        <v>0.28399999999999997</v>
      </c>
      <c r="J30" s="98">
        <f>L25/L8</f>
        <v>5.1999999999999998E-2</v>
      </c>
      <c r="K30" s="99">
        <f>J30-I30</f>
        <v>-0.23199999999999998</v>
      </c>
      <c r="L30" s="100"/>
    </row>
    <row r="31" spans="3:12" ht="24" customHeight="1">
      <c r="C31" s="90" t="s">
        <v>63</v>
      </c>
      <c r="D31" s="96" t="s">
        <v>64</v>
      </c>
      <c r="E31" s="96"/>
      <c r="F31" s="117">
        <v>5</v>
      </c>
      <c r="G31" s="97"/>
      <c r="H31" s="97"/>
      <c r="I31" s="117">
        <v>1.4990000000000001</v>
      </c>
      <c r="J31" s="98">
        <f>L8/D25</f>
        <v>2.4813895781637716</v>
      </c>
      <c r="K31" s="99">
        <f>J31-I31</f>
        <v>0.98238957816377148</v>
      </c>
      <c r="L31" s="100"/>
    </row>
    <row r="32" spans="3:12" ht="24" customHeight="1">
      <c r="C32" s="90" t="s">
        <v>111</v>
      </c>
      <c r="D32" s="96" t="s">
        <v>65</v>
      </c>
      <c r="E32" s="96"/>
      <c r="F32" s="117">
        <v>0.01</v>
      </c>
      <c r="G32" s="97"/>
      <c r="H32" s="97"/>
      <c r="I32" s="117">
        <v>0.05</v>
      </c>
      <c r="J32" s="98">
        <f>J30*J31</f>
        <v>0.12903225806451613</v>
      </c>
      <c r="K32" s="99">
        <f>J32-I32</f>
        <v>7.9032258064516123E-2</v>
      </c>
      <c r="L32" s="100"/>
    </row>
    <row r="33" spans="3:12" ht="24" customHeight="1">
      <c r="C33" s="90" t="s">
        <v>66</v>
      </c>
      <c r="D33" s="96" t="s">
        <v>67</v>
      </c>
      <c r="E33" s="96"/>
      <c r="F33" s="117" t="s">
        <v>112</v>
      </c>
      <c r="G33" s="97"/>
      <c r="H33" s="97"/>
      <c r="I33" s="117">
        <v>4.4950000000000001</v>
      </c>
      <c r="J33" s="98">
        <f>F25/F18</f>
        <v>3.2764227642276422</v>
      </c>
      <c r="K33" s="99">
        <f>J33-I33</f>
        <v>-1.2185772357723579</v>
      </c>
      <c r="L33" s="100"/>
    </row>
    <row r="34" spans="3:12" ht="24" customHeight="1">
      <c r="C34" s="90" t="s">
        <v>113</v>
      </c>
      <c r="D34" s="96" t="s">
        <v>69</v>
      </c>
      <c r="E34" s="96"/>
      <c r="F34" s="117">
        <v>0.1</v>
      </c>
      <c r="G34" s="97"/>
      <c r="H34" s="97"/>
      <c r="I34" s="117">
        <v>5.7000000000000002E-2</v>
      </c>
      <c r="J34" s="98">
        <f>J32*J33</f>
        <v>0.42276422764227639</v>
      </c>
      <c r="K34" s="99">
        <f>J34-I34</f>
        <v>0.3657642276422764</v>
      </c>
      <c r="L34" s="100"/>
    </row>
    <row r="35" spans="3:12" ht="24" customHeight="1">
      <c r="C35" s="90"/>
      <c r="D35" s="90"/>
      <c r="E35" s="90"/>
      <c r="F35" s="97"/>
      <c r="G35" s="97"/>
      <c r="H35" s="97"/>
      <c r="I35" s="97"/>
      <c r="J35" s="98"/>
      <c r="K35" s="99"/>
      <c r="L35" s="100"/>
    </row>
    <row r="36" spans="3:12" ht="24" customHeight="1">
      <c r="C36" s="134" t="s">
        <v>70</v>
      </c>
      <c r="D36" s="139"/>
      <c r="E36" s="140"/>
      <c r="F36" s="118"/>
      <c r="G36" s="118"/>
      <c r="H36" s="118"/>
      <c r="I36" s="118"/>
      <c r="J36" s="141"/>
      <c r="K36" s="142"/>
      <c r="L36" s="143"/>
    </row>
    <row r="37" spans="3:12" ht="24" customHeight="1">
      <c r="C37" s="90" t="s">
        <v>71</v>
      </c>
      <c r="D37" s="96" t="s">
        <v>72</v>
      </c>
      <c r="E37" s="96"/>
      <c r="F37" s="117">
        <v>1.2</v>
      </c>
      <c r="G37" s="97"/>
      <c r="H37" s="97"/>
      <c r="I37" s="117"/>
      <c r="J37" s="98">
        <f>D8/F8</f>
        <v>0.83125000000000004</v>
      </c>
      <c r="K37" s="99">
        <f>J37-I37</f>
        <v>0.83125000000000004</v>
      </c>
      <c r="L37" s="100"/>
    </row>
    <row r="38" spans="3:12" ht="24" customHeight="1">
      <c r="C38" s="90" t="s">
        <v>73</v>
      </c>
      <c r="D38" s="96" t="s">
        <v>74</v>
      </c>
      <c r="E38" s="96"/>
      <c r="F38" s="117">
        <v>1</v>
      </c>
      <c r="G38" s="97"/>
      <c r="H38" s="97"/>
      <c r="I38" s="117"/>
      <c r="J38" s="98">
        <f>(D9+D10+D12)/F8</f>
        <v>0.76249999999999996</v>
      </c>
      <c r="K38" s="99">
        <f t="shared" ref="K38:K59" si="0">J38-I38</f>
        <v>0.76249999999999996</v>
      </c>
      <c r="L38" s="100"/>
    </row>
    <row r="39" spans="3:12" ht="24" customHeight="1">
      <c r="C39" s="90" t="s">
        <v>75</v>
      </c>
      <c r="D39" s="96" t="s">
        <v>76</v>
      </c>
      <c r="E39" s="96"/>
      <c r="F39" s="117">
        <v>0.7</v>
      </c>
      <c r="G39" s="97"/>
      <c r="H39" s="97"/>
      <c r="I39" s="117"/>
      <c r="J39" s="98">
        <f>(D25-D8)/F18</f>
        <v>2.1951219512195124</v>
      </c>
      <c r="K39" s="99">
        <f t="shared" si="0"/>
        <v>2.1951219512195124</v>
      </c>
      <c r="L39" s="100"/>
    </row>
    <row r="40" spans="3:12" ht="24" customHeight="1">
      <c r="C40" s="90" t="s">
        <v>77</v>
      </c>
      <c r="D40" s="96" t="s">
        <v>78</v>
      </c>
      <c r="E40" s="96"/>
      <c r="F40" s="117">
        <v>1</v>
      </c>
      <c r="G40" s="97"/>
      <c r="H40" s="97"/>
      <c r="I40" s="117"/>
      <c r="J40" s="98">
        <f>(D25-D8)/(F18+F14)</f>
        <v>1.1111111111111112</v>
      </c>
      <c r="K40" s="99">
        <f t="shared" si="0"/>
        <v>1.1111111111111112</v>
      </c>
      <c r="L40" s="100"/>
    </row>
    <row r="41" spans="3:12" ht="24" customHeight="1">
      <c r="C41" s="90" t="s">
        <v>79</v>
      </c>
      <c r="D41" s="96" t="s">
        <v>80</v>
      </c>
      <c r="E41" s="96"/>
      <c r="F41" s="117">
        <v>0.3</v>
      </c>
      <c r="G41" s="97"/>
      <c r="H41" s="97"/>
      <c r="I41" s="117"/>
      <c r="J41" s="98">
        <f>F18/F25</f>
        <v>0.30521091811414391</v>
      </c>
      <c r="K41" s="99">
        <f t="shared" si="0"/>
        <v>0.30521091811414391</v>
      </c>
      <c r="L41" s="100"/>
    </row>
    <row r="42" spans="3:12" ht="24" customHeight="1">
      <c r="C42" s="90"/>
      <c r="D42" s="90"/>
      <c r="E42" s="90"/>
      <c r="F42" s="101"/>
      <c r="G42" s="101"/>
      <c r="H42" s="101"/>
      <c r="I42" s="101"/>
      <c r="J42" s="98"/>
      <c r="K42" s="102"/>
      <c r="L42" s="103"/>
    </row>
    <row r="43" spans="3:12" ht="24" customHeight="1">
      <c r="C43" s="134" t="s">
        <v>81</v>
      </c>
      <c r="D43" s="134"/>
      <c r="E43" s="136"/>
      <c r="F43" s="119"/>
      <c r="G43" s="119"/>
      <c r="H43" s="119"/>
      <c r="I43" s="119"/>
      <c r="J43" s="141"/>
      <c r="K43" s="142"/>
      <c r="L43" s="143"/>
    </row>
    <row r="44" spans="3:12" ht="24" customHeight="1">
      <c r="C44" s="90" t="s">
        <v>82</v>
      </c>
      <c r="D44" s="104" t="s">
        <v>83</v>
      </c>
      <c r="E44" s="104"/>
      <c r="F44" s="120" t="s">
        <v>90</v>
      </c>
      <c r="G44" s="105"/>
      <c r="H44" s="105"/>
      <c r="I44" s="120"/>
      <c r="J44" s="106">
        <f>L8/D10</f>
        <v>50</v>
      </c>
      <c r="K44" s="107">
        <f t="shared" si="0"/>
        <v>50</v>
      </c>
      <c r="L44" s="100"/>
    </row>
    <row r="45" spans="3:12" ht="24" customHeight="1">
      <c r="C45" s="90" t="s">
        <v>84</v>
      </c>
      <c r="D45" s="104" t="s">
        <v>85</v>
      </c>
      <c r="E45" s="104"/>
      <c r="F45" s="120" t="s">
        <v>90</v>
      </c>
      <c r="G45" s="105"/>
      <c r="H45" s="105"/>
      <c r="I45" s="120"/>
      <c r="J45" s="106">
        <f>L9/D11</f>
        <v>80</v>
      </c>
      <c r="K45" s="107">
        <f t="shared" si="0"/>
        <v>80</v>
      </c>
      <c r="L45" s="100"/>
    </row>
    <row r="46" spans="3:12" ht="24" customHeight="1">
      <c r="C46" s="90" t="s">
        <v>86</v>
      </c>
      <c r="D46" s="104" t="s">
        <v>87</v>
      </c>
      <c r="E46" s="104"/>
      <c r="F46" s="120" t="s">
        <v>90</v>
      </c>
      <c r="G46" s="105"/>
      <c r="H46" s="105"/>
      <c r="I46" s="120"/>
      <c r="J46" s="106">
        <f>L9/F10</f>
        <v>26.666666666666668</v>
      </c>
      <c r="K46" s="107">
        <f t="shared" si="0"/>
        <v>26.666666666666668</v>
      </c>
      <c r="L46" s="100"/>
    </row>
    <row r="47" spans="3:12" ht="24" customHeight="1">
      <c r="C47" s="90" t="s">
        <v>88</v>
      </c>
      <c r="D47" s="108" t="s">
        <v>89</v>
      </c>
      <c r="E47" s="108"/>
      <c r="F47" s="120" t="s">
        <v>90</v>
      </c>
      <c r="G47" s="101"/>
      <c r="H47" s="101"/>
      <c r="I47" s="121"/>
      <c r="J47" s="109">
        <f>(D10/(L8/365))</f>
        <v>7.3</v>
      </c>
      <c r="K47" s="110">
        <f t="shared" si="0"/>
        <v>7.3</v>
      </c>
      <c r="L47" s="103"/>
    </row>
    <row r="48" spans="3:12" ht="24" customHeight="1">
      <c r="C48" s="90" t="s">
        <v>91</v>
      </c>
      <c r="D48" s="108" t="s">
        <v>92</v>
      </c>
      <c r="E48" s="108"/>
      <c r="F48" s="120" t="s">
        <v>114</v>
      </c>
      <c r="G48" s="101"/>
      <c r="H48" s="101"/>
      <c r="I48" s="121"/>
      <c r="J48" s="109">
        <f>(D11/(L9/365))</f>
        <v>4.5625</v>
      </c>
      <c r="K48" s="110">
        <f t="shared" si="0"/>
        <v>4.5625</v>
      </c>
      <c r="L48" s="103"/>
    </row>
    <row r="49" spans="3:12" ht="24" customHeight="1">
      <c r="C49" s="90" t="s">
        <v>93</v>
      </c>
      <c r="D49" s="108" t="s">
        <v>92</v>
      </c>
      <c r="E49" s="108"/>
      <c r="F49" s="120" t="s">
        <v>114</v>
      </c>
      <c r="G49" s="101"/>
      <c r="H49" s="101"/>
      <c r="I49" s="121"/>
      <c r="J49" s="109">
        <f>(F10/(L9/365))</f>
        <v>13.6875</v>
      </c>
      <c r="K49" s="110">
        <f t="shared" si="0"/>
        <v>13.6875</v>
      </c>
      <c r="L49" s="103"/>
    </row>
    <row r="50" spans="3:12" ht="24" customHeight="1">
      <c r="C50" s="90"/>
      <c r="D50" s="90"/>
      <c r="E50" s="90"/>
      <c r="F50" s="101"/>
      <c r="G50" s="101"/>
      <c r="H50" s="101"/>
      <c r="I50" s="101"/>
      <c r="J50" s="111"/>
      <c r="K50" s="102"/>
      <c r="L50" s="103"/>
    </row>
    <row r="51" spans="3:12" ht="24" customHeight="1">
      <c r="C51" s="134" t="s">
        <v>94</v>
      </c>
      <c r="D51" s="134"/>
      <c r="E51" s="136"/>
      <c r="F51" s="119"/>
      <c r="G51" s="119"/>
      <c r="H51" s="119"/>
      <c r="I51" s="119"/>
      <c r="J51" s="144"/>
      <c r="K51" s="142"/>
      <c r="L51" s="143"/>
    </row>
    <row r="52" spans="3:12" ht="24" customHeight="1">
      <c r="C52" s="90" t="s">
        <v>95</v>
      </c>
      <c r="D52" s="108" t="s">
        <v>96</v>
      </c>
      <c r="E52" s="108"/>
      <c r="F52" s="117">
        <v>0.2</v>
      </c>
      <c r="G52" s="97"/>
      <c r="H52" s="97"/>
      <c r="I52" s="97"/>
      <c r="J52" s="111">
        <f>L10/L8</f>
        <v>0.2</v>
      </c>
      <c r="K52" s="99">
        <f t="shared" si="0"/>
        <v>0.2</v>
      </c>
      <c r="L52" s="100"/>
    </row>
    <row r="53" spans="3:12" ht="24" customHeight="1">
      <c r="C53" s="90" t="s">
        <v>97</v>
      </c>
      <c r="D53" s="90" t="s">
        <v>98</v>
      </c>
      <c r="E53" s="90"/>
      <c r="F53" s="117">
        <v>0.02</v>
      </c>
      <c r="G53" s="97"/>
      <c r="H53" s="97"/>
      <c r="I53" s="97"/>
      <c r="J53" s="111">
        <f>L12/L8</f>
        <v>0.1</v>
      </c>
      <c r="K53" s="99">
        <f t="shared" si="0"/>
        <v>0.1</v>
      </c>
      <c r="L53" s="100"/>
    </row>
    <row r="54" spans="3:12" ht="24" customHeight="1">
      <c r="C54" s="90" t="s">
        <v>99</v>
      </c>
      <c r="D54" s="90" t="s">
        <v>100</v>
      </c>
      <c r="E54" s="90"/>
      <c r="F54" s="117">
        <v>0.02</v>
      </c>
      <c r="G54" s="97"/>
      <c r="H54" s="97"/>
      <c r="I54" s="97"/>
      <c r="J54" s="111">
        <f>L18/L8</f>
        <v>5.1999999999999998E-2</v>
      </c>
      <c r="K54" s="99">
        <f t="shared" si="0"/>
        <v>5.1999999999999998E-2</v>
      </c>
      <c r="L54" s="100"/>
    </row>
    <row r="55" spans="3:12" ht="24" customHeight="1">
      <c r="C55" s="90"/>
      <c r="D55" s="90"/>
      <c r="E55" s="90"/>
      <c r="F55" s="101"/>
      <c r="G55" s="101"/>
      <c r="H55" s="101"/>
      <c r="I55" s="101"/>
      <c r="J55" s="111"/>
      <c r="K55" s="102"/>
      <c r="L55" s="103"/>
    </row>
    <row r="56" spans="3:12" ht="24" customHeight="1">
      <c r="C56" s="134" t="s">
        <v>101</v>
      </c>
      <c r="D56" s="134"/>
      <c r="E56" s="136"/>
      <c r="F56" s="119"/>
      <c r="G56" s="119"/>
      <c r="H56" s="119"/>
      <c r="I56" s="119"/>
      <c r="J56" s="144"/>
      <c r="K56" s="142"/>
      <c r="L56" s="143"/>
    </row>
    <row r="57" spans="3:12" ht="24" customHeight="1">
      <c r="C57" s="90" t="s">
        <v>102</v>
      </c>
      <c r="D57" s="104" t="s">
        <v>103</v>
      </c>
      <c r="E57" s="104"/>
      <c r="F57" s="120" t="s">
        <v>90</v>
      </c>
      <c r="G57" s="105"/>
      <c r="H57" s="105"/>
      <c r="I57" s="105"/>
      <c r="J57" s="98">
        <f>L9/L8</f>
        <v>0.8</v>
      </c>
      <c r="K57" s="99">
        <f t="shared" si="0"/>
        <v>0.8</v>
      </c>
      <c r="L57" s="100"/>
    </row>
    <row r="58" spans="3:12" ht="24" customHeight="1">
      <c r="C58" s="90" t="s">
        <v>104</v>
      </c>
      <c r="D58" s="112" t="s">
        <v>105</v>
      </c>
      <c r="E58" s="112"/>
      <c r="F58" s="103" t="s">
        <v>115</v>
      </c>
      <c r="G58" s="102"/>
      <c r="H58" s="102"/>
      <c r="I58" s="102"/>
      <c r="J58" s="113">
        <f>L11+L17-L15</f>
        <v>1480</v>
      </c>
      <c r="K58" s="102">
        <f t="shared" si="0"/>
        <v>1480</v>
      </c>
      <c r="L58" s="103"/>
    </row>
    <row r="59" spans="3:12" ht="24" customHeight="1">
      <c r="C59" s="90" t="s">
        <v>106</v>
      </c>
      <c r="D59" s="112" t="s">
        <v>107</v>
      </c>
      <c r="E59" s="112"/>
      <c r="F59" s="103" t="s">
        <v>68</v>
      </c>
      <c r="G59" s="102"/>
      <c r="H59" s="102"/>
      <c r="I59" s="102"/>
      <c r="J59" s="113">
        <f>J58/(1-J57)</f>
        <v>7400.0000000000018</v>
      </c>
      <c r="K59" s="102">
        <f t="shared" si="0"/>
        <v>7400.0000000000018</v>
      </c>
      <c r="L59" s="103"/>
    </row>
    <row r="60" spans="3:12" ht="24" customHeight="1">
      <c r="C60" s="90"/>
      <c r="D60" s="90"/>
      <c r="E60" s="90"/>
      <c r="F60" s="90"/>
      <c r="G60" s="90"/>
      <c r="H60" s="90"/>
      <c r="I60" s="90"/>
      <c r="K60" s="114"/>
      <c r="L60" s="114"/>
    </row>
    <row r="61" spans="3:12" ht="21.75" customHeight="1">
      <c r="C61" s="90"/>
      <c r="D61" s="90"/>
      <c r="E61" s="90"/>
      <c r="F61" s="90"/>
      <c r="G61" s="90"/>
      <c r="H61" s="90"/>
      <c r="I61" s="90"/>
      <c r="K61" s="114"/>
      <c r="L61" s="114"/>
    </row>
    <row r="62" spans="3:12" ht="21.75" customHeight="1">
      <c r="C62" s="90"/>
      <c r="D62" s="90"/>
      <c r="E62" s="90"/>
      <c r="F62" s="90"/>
      <c r="G62" s="90"/>
      <c r="H62" s="90"/>
      <c r="I62" s="90"/>
      <c r="K62" s="114"/>
      <c r="L62" s="114"/>
    </row>
    <row r="63" spans="3:12" ht="21.75" customHeight="1">
      <c r="C63" s="90"/>
      <c r="D63" s="90"/>
      <c r="E63" s="90"/>
      <c r="F63" s="90"/>
      <c r="G63" s="90"/>
      <c r="H63" s="90"/>
      <c r="I63" s="90"/>
      <c r="K63" s="114"/>
      <c r="L63" s="114"/>
    </row>
    <row r="64" spans="3:12" ht="21.75" customHeight="1">
      <c r="C64" s="90"/>
      <c r="D64" s="90"/>
      <c r="E64" s="90"/>
      <c r="F64" s="90"/>
      <c r="G64" s="90"/>
      <c r="H64" s="90"/>
      <c r="I64" s="90"/>
      <c r="K64" s="114"/>
      <c r="L64" s="114"/>
    </row>
    <row r="65" spans="3:12" ht="17.25" customHeight="1">
      <c r="C65" s="90"/>
      <c r="D65" s="90"/>
      <c r="E65" s="90"/>
      <c r="F65" s="90"/>
      <c r="G65" s="90"/>
      <c r="H65" s="90"/>
      <c r="I65" s="90"/>
      <c r="K65" s="114"/>
      <c r="L65" s="114"/>
    </row>
    <row r="66" spans="3:12" ht="17.25" customHeight="1">
      <c r="C66" s="90"/>
      <c r="D66" s="90"/>
      <c r="E66" s="90"/>
      <c r="F66" s="90"/>
      <c r="G66" s="90"/>
      <c r="H66" s="90"/>
      <c r="I66" s="90"/>
      <c r="K66" s="114"/>
      <c r="L66" s="114"/>
    </row>
    <row r="67" spans="3:12" ht="17.25" customHeight="1">
      <c r="C67" s="90"/>
      <c r="D67" s="90"/>
      <c r="E67" s="90"/>
      <c r="F67" s="90"/>
      <c r="G67" s="90"/>
      <c r="H67" s="90"/>
      <c r="I67" s="90"/>
      <c r="K67" s="114"/>
      <c r="L67" s="114"/>
    </row>
    <row r="68" spans="3:12">
      <c r="C68" s="90"/>
      <c r="D68" s="90"/>
      <c r="E68" s="90"/>
      <c r="F68" s="90"/>
      <c r="G68" s="90"/>
      <c r="H68" s="90"/>
      <c r="I68" s="90"/>
      <c r="K68" s="114"/>
      <c r="L68" s="114"/>
    </row>
    <row r="69" spans="3:12">
      <c r="C69" s="90"/>
      <c r="D69" s="90"/>
      <c r="E69" s="90"/>
      <c r="F69" s="90"/>
      <c r="G69" s="90"/>
      <c r="H69" s="90"/>
      <c r="I69" s="90"/>
      <c r="K69" s="114"/>
      <c r="L69" s="114"/>
    </row>
    <row r="70" spans="3:12">
      <c r="K70" s="145"/>
      <c r="L70" s="145"/>
    </row>
    <row r="71" spans="3:12">
      <c r="K71" s="145"/>
      <c r="L71" s="145"/>
    </row>
  </sheetData>
  <mergeCells count="25">
    <mergeCell ref="I23:J23"/>
    <mergeCell ref="I24:J24"/>
    <mergeCell ref="I25:J25"/>
    <mergeCell ref="I19:J19"/>
    <mergeCell ref="I20:J20"/>
    <mergeCell ref="I21:J21"/>
    <mergeCell ref="I22:J22"/>
    <mergeCell ref="I16:J16"/>
    <mergeCell ref="E17:F17"/>
    <mergeCell ref="I17:J17"/>
    <mergeCell ref="I18:J18"/>
    <mergeCell ref="I12:J12"/>
    <mergeCell ref="I13:J13"/>
    <mergeCell ref="I14:J14"/>
    <mergeCell ref="I15:J15"/>
    <mergeCell ref="I8:J8"/>
    <mergeCell ref="I9:J9"/>
    <mergeCell ref="I10:J10"/>
    <mergeCell ref="I11:J11"/>
    <mergeCell ref="I7:J7"/>
    <mergeCell ref="C5:F5"/>
    <mergeCell ref="I5:L5"/>
    <mergeCell ref="C7:D7"/>
    <mergeCell ref="E7:F7"/>
    <mergeCell ref="K7:L7"/>
  </mergeCells>
  <phoneticPr fontId="2"/>
  <pageMargins left="0.51" right="0.36" top="0.5" bottom="0.5" header="0.51200000000000001" footer="0.51200000000000001"/>
  <pageSetup paperSize="9" scale="55" orientation="portrait" horizontalDpi="300" verticalDpi="300" r:id="rId1"/>
  <headerFooter alignWithMargins="0"/>
  <rowBreaks count="1" manualBreakCount="1">
    <brk id="26" max="16383" man="1"/>
  </rowBreaks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C1:GA973"/>
  <sheetViews>
    <sheetView showGridLines="0" zoomScale="70" zoomScaleNormal="70" workbookViewId="0">
      <selection activeCell="K13" sqref="K13"/>
    </sheetView>
  </sheetViews>
  <sheetFormatPr defaultRowHeight="17.25"/>
  <cols>
    <col min="1" max="1" width="2.5" style="51" customWidth="1"/>
    <col min="2" max="2" width="1" style="51" customWidth="1"/>
    <col min="3" max="6" width="20.625" style="51" customWidth="1"/>
    <col min="7" max="7" width="3.625" style="51" customWidth="1"/>
    <col min="8" max="8" width="20.625" style="51" customWidth="1"/>
    <col min="9" max="9" width="20.625" style="57" customWidth="1"/>
    <col min="10" max="11" width="20.625" style="51" customWidth="1"/>
    <col min="12" max="12" width="1" style="51" customWidth="1"/>
    <col min="13" max="13" width="2.625" style="51" customWidth="1"/>
    <col min="14" max="183" width="9" style="52"/>
    <col min="184" max="16384" width="9" style="51"/>
  </cols>
  <sheetData>
    <row r="1" spans="3:183" ht="24" customHeight="1">
      <c r="C1" s="49"/>
      <c r="D1" s="49"/>
      <c r="E1" s="49"/>
      <c r="F1" s="49"/>
      <c r="G1" s="49"/>
      <c r="H1" s="49"/>
      <c r="I1" s="50"/>
      <c r="J1" s="49"/>
      <c r="K1" s="49"/>
    </row>
    <row r="2" spans="3:183" s="1" customFormat="1" ht="24" customHeight="1">
      <c r="C2" s="53"/>
      <c r="D2" s="53" t="s">
        <v>108</v>
      </c>
      <c r="E2" s="53"/>
      <c r="F2" s="53"/>
      <c r="G2" s="53"/>
      <c r="H2" s="53"/>
      <c r="I2" s="54"/>
      <c r="J2" s="53"/>
      <c r="K2" s="53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</row>
    <row r="3" spans="3:183" s="1" customFormat="1" ht="24" customHeight="1">
      <c r="C3" s="49"/>
      <c r="D3" s="49"/>
      <c r="E3" s="49"/>
      <c r="F3" s="49"/>
      <c r="G3" s="49"/>
      <c r="H3" s="49"/>
      <c r="I3" s="50"/>
      <c r="J3" s="49"/>
      <c r="K3" s="49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</row>
    <row r="4" spans="3:183" ht="24" customHeight="1">
      <c r="C4" s="55" t="str">
        <f>+入力用!C2</f>
        <v>XX株式会社　</v>
      </c>
      <c r="D4" s="49"/>
      <c r="E4" s="49"/>
      <c r="F4" s="49"/>
      <c r="G4" s="49"/>
      <c r="H4" s="49"/>
      <c r="I4" s="50"/>
      <c r="J4" s="49"/>
      <c r="K4" s="56" t="str">
        <f>+入力用!L2</f>
        <v>単位：XX円</v>
      </c>
    </row>
    <row r="5" spans="3:183" ht="24" customHeight="1">
      <c r="C5" s="55" t="str">
        <f>+入力用!C3</f>
        <v>XX期20XX年XX月XX日～20XX年XX月XX日</v>
      </c>
      <c r="D5" s="49"/>
      <c r="E5" s="49"/>
      <c r="F5" s="49"/>
      <c r="G5" s="49"/>
      <c r="H5" s="49"/>
      <c r="I5" s="50"/>
      <c r="J5" s="49"/>
      <c r="K5" s="49"/>
    </row>
    <row r="6" spans="3:183" ht="24" customHeight="1"/>
    <row r="7" spans="3:183" s="58" customFormat="1" ht="24" customHeight="1">
      <c r="C7" s="171" t="s">
        <v>1</v>
      </c>
      <c r="D7" s="171"/>
      <c r="E7" s="171"/>
      <c r="F7" s="171"/>
      <c r="H7" s="171" t="s">
        <v>2</v>
      </c>
      <c r="I7" s="171"/>
      <c r="J7" s="171"/>
      <c r="K7" s="171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</row>
    <row r="8" spans="3:183" ht="24" customHeight="1"/>
    <row r="9" spans="3:183" ht="24" customHeight="1">
      <c r="C9" s="172" t="s">
        <v>3</v>
      </c>
      <c r="D9" s="173"/>
      <c r="E9" s="172" t="s">
        <v>4</v>
      </c>
      <c r="F9" s="174"/>
      <c r="H9" s="172" t="s">
        <v>5</v>
      </c>
      <c r="I9" s="174"/>
      <c r="J9" s="172" t="s">
        <v>6</v>
      </c>
      <c r="K9" s="174"/>
    </row>
    <row r="10" spans="3:183" ht="24" customHeight="1">
      <c r="C10" s="60" t="s">
        <v>7</v>
      </c>
      <c r="D10" s="61">
        <f>SUM(D11:D15)</f>
        <v>1330</v>
      </c>
      <c r="E10" s="60" t="s">
        <v>8</v>
      </c>
      <c r="F10" s="62">
        <f>SUM(F11:F15)</f>
        <v>1600</v>
      </c>
      <c r="G10" s="49"/>
      <c r="H10" s="169" t="s">
        <v>9</v>
      </c>
      <c r="I10" s="170"/>
      <c r="J10" s="63"/>
      <c r="K10" s="62">
        <f>+入力用!L8</f>
        <v>10000</v>
      </c>
    </row>
    <row r="11" spans="3:183" ht="24" customHeight="1">
      <c r="C11" s="64" t="str">
        <f>+入力用!C9</f>
        <v>　現金及び預金</v>
      </c>
      <c r="D11" s="65">
        <f>+入力用!D9</f>
        <v>1000</v>
      </c>
      <c r="E11" s="64" t="str">
        <f>+入力用!E9</f>
        <v>　支払手形</v>
      </c>
      <c r="F11" s="66">
        <f>+入力用!F9</f>
        <v>1000</v>
      </c>
      <c r="G11" s="49"/>
      <c r="H11" s="162" t="s">
        <v>12</v>
      </c>
      <c r="I11" s="163"/>
      <c r="J11" s="63"/>
      <c r="K11" s="62">
        <f>+入力用!L9</f>
        <v>8000</v>
      </c>
    </row>
    <row r="12" spans="3:183" ht="24" customHeight="1">
      <c r="C12" s="64" t="str">
        <f>+入力用!C10</f>
        <v>　売掛金</v>
      </c>
      <c r="D12" s="65">
        <f>+入力用!D10</f>
        <v>200</v>
      </c>
      <c r="E12" s="64" t="str">
        <f>+入力用!E10</f>
        <v>　買掛金</v>
      </c>
      <c r="F12" s="66">
        <f>+入力用!F10</f>
        <v>300</v>
      </c>
      <c r="G12" s="49"/>
      <c r="H12" s="160" t="s">
        <v>15</v>
      </c>
      <c r="I12" s="161"/>
      <c r="J12" s="63"/>
      <c r="K12" s="66">
        <f>K10-K11</f>
        <v>2000</v>
      </c>
    </row>
    <row r="13" spans="3:183" ht="24" customHeight="1">
      <c r="C13" s="64" t="str">
        <f>+入力用!C11</f>
        <v>　商品</v>
      </c>
      <c r="D13" s="65">
        <f>+入力用!D11</f>
        <v>100</v>
      </c>
      <c r="E13" s="64" t="str">
        <f>+入力用!E11</f>
        <v>　短期借入金</v>
      </c>
      <c r="F13" s="66">
        <f>+入力用!F11</f>
        <v>100</v>
      </c>
      <c r="G13" s="49"/>
      <c r="H13" s="162" t="s">
        <v>18</v>
      </c>
      <c r="I13" s="163"/>
      <c r="J13" s="63"/>
      <c r="K13" s="67">
        <f>+入力用!L11</f>
        <v>1000</v>
      </c>
    </row>
    <row r="14" spans="3:183" ht="24" customHeight="1">
      <c r="C14" s="64" t="str">
        <f>+入力用!C12</f>
        <v>　有価証券</v>
      </c>
      <c r="D14" s="65">
        <f>+入力用!D12</f>
        <v>20</v>
      </c>
      <c r="E14" s="64" t="str">
        <f>+入力用!E12</f>
        <v>　未払金</v>
      </c>
      <c r="F14" s="66">
        <f>+入力用!F12</f>
        <v>100</v>
      </c>
      <c r="G14" s="49"/>
      <c r="H14" s="160" t="s">
        <v>21</v>
      </c>
      <c r="I14" s="161"/>
      <c r="J14" s="63"/>
      <c r="K14" s="66">
        <f>K12-K13</f>
        <v>1000</v>
      </c>
    </row>
    <row r="15" spans="3:183" ht="24" customHeight="1">
      <c r="C15" s="64" t="str">
        <f>+入力用!C13</f>
        <v>　未収金</v>
      </c>
      <c r="D15" s="65">
        <f>+入力用!D13</f>
        <v>10</v>
      </c>
      <c r="E15" s="64" t="str">
        <f>+入力用!E13</f>
        <v>　未払法人税等</v>
      </c>
      <c r="F15" s="66">
        <f>+入力用!F13</f>
        <v>100</v>
      </c>
      <c r="G15" s="49"/>
      <c r="H15" s="162" t="s">
        <v>24</v>
      </c>
      <c r="I15" s="163"/>
      <c r="J15" s="63"/>
      <c r="K15" s="66"/>
    </row>
    <row r="16" spans="3:183" ht="24" customHeight="1">
      <c r="C16" s="60" t="s">
        <v>25</v>
      </c>
      <c r="D16" s="61">
        <f>SUM(D17:D19)</f>
        <v>2600</v>
      </c>
      <c r="E16" s="60" t="s">
        <v>26</v>
      </c>
      <c r="F16" s="62">
        <f>SUM(F17:F18)</f>
        <v>1200</v>
      </c>
      <c r="G16" s="49"/>
      <c r="H16" s="160" t="str">
        <f>+入力用!I14</f>
        <v>　　受取利息</v>
      </c>
      <c r="I16" s="161"/>
      <c r="J16" s="63">
        <f>+入力用!K14</f>
        <v>10</v>
      </c>
      <c r="K16" s="66"/>
    </row>
    <row r="17" spans="3:183" ht="24" customHeight="1">
      <c r="C17" s="64" t="str">
        <f>+入力用!C15</f>
        <v>有形固定資産</v>
      </c>
      <c r="D17" s="65">
        <f>+入力用!D15</f>
        <v>1300</v>
      </c>
      <c r="E17" s="64" t="str">
        <f>+入力用!E15</f>
        <v>　社債</v>
      </c>
      <c r="F17" s="66">
        <f>+入力用!F15</f>
        <v>1000</v>
      </c>
      <c r="G17" s="49"/>
      <c r="H17" s="160" t="str">
        <f>+入力用!I15</f>
        <v>　　雑収入</v>
      </c>
      <c r="I17" s="161"/>
      <c r="J17" s="68">
        <f>+入力用!K15</f>
        <v>10</v>
      </c>
      <c r="K17" s="62">
        <f>SUM(J16:J17)</f>
        <v>20</v>
      </c>
    </row>
    <row r="18" spans="3:183" ht="24" customHeight="1">
      <c r="C18" s="64" t="str">
        <f>+入力用!C16</f>
        <v>　建物付属設備</v>
      </c>
      <c r="D18" s="65">
        <f>+入力用!D16</f>
        <v>1000</v>
      </c>
      <c r="E18" s="64" t="str">
        <f>+入力用!E16</f>
        <v>　長期借入金</v>
      </c>
      <c r="F18" s="66">
        <f>+入力用!F16</f>
        <v>200</v>
      </c>
      <c r="G18" s="49"/>
      <c r="H18" s="162" t="s">
        <v>33</v>
      </c>
      <c r="I18" s="163"/>
      <c r="J18" s="63"/>
      <c r="K18" s="66"/>
    </row>
    <row r="19" spans="3:183" ht="24" customHeight="1">
      <c r="C19" s="64" t="str">
        <f>+入力用!C17</f>
        <v>　工具器具備品</v>
      </c>
      <c r="D19" s="65">
        <f>+入力用!D17</f>
        <v>300</v>
      </c>
      <c r="E19" s="167" t="s">
        <v>35</v>
      </c>
      <c r="F19" s="168"/>
      <c r="G19" s="49"/>
      <c r="H19" s="160" t="str">
        <f>+入力用!I17</f>
        <v>　　支払利息</v>
      </c>
      <c r="I19" s="161"/>
      <c r="J19" s="68">
        <f>+入力用!K17</f>
        <v>500</v>
      </c>
      <c r="K19" s="67"/>
    </row>
    <row r="20" spans="3:183" ht="24" customHeight="1">
      <c r="C20" s="64" t="s">
        <v>37</v>
      </c>
      <c r="D20" s="65">
        <f>SUM(DH21)</f>
        <v>0</v>
      </c>
      <c r="E20" s="60" t="s">
        <v>38</v>
      </c>
      <c r="F20" s="62">
        <f>+D27-F10-F16</f>
        <v>1230</v>
      </c>
      <c r="G20" s="49"/>
      <c r="H20" s="160" t="s">
        <v>39</v>
      </c>
      <c r="I20" s="161"/>
      <c r="J20" s="63"/>
      <c r="K20" s="66">
        <f>K14+K17-K19</f>
        <v>1020</v>
      </c>
    </row>
    <row r="21" spans="3:183" ht="24" customHeight="1">
      <c r="C21" s="64" t="str">
        <f>+入力用!C19</f>
        <v>　ソフトウェア</v>
      </c>
      <c r="D21" s="65">
        <f>+入力用!D19</f>
        <v>200</v>
      </c>
      <c r="E21" s="64" t="str">
        <f>+入力用!E19</f>
        <v>　資本金</v>
      </c>
      <c r="F21" s="66">
        <f>+入力用!F19</f>
        <v>1000</v>
      </c>
      <c r="G21" s="49"/>
      <c r="H21" s="162" t="s">
        <v>109</v>
      </c>
      <c r="I21" s="163"/>
      <c r="J21" s="63"/>
      <c r="K21" s="66"/>
    </row>
    <row r="22" spans="3:183" ht="24" customHeight="1">
      <c r="C22" s="64" t="str">
        <f>+入力用!C20</f>
        <v>投資その他の資産</v>
      </c>
      <c r="D22" s="65">
        <f>+入力用!D20</f>
        <v>600</v>
      </c>
      <c r="E22" s="64" t="str">
        <f>+入力用!E20</f>
        <v>　資本剰余金</v>
      </c>
      <c r="F22" s="66">
        <f>+入力用!F20</f>
        <v>100</v>
      </c>
      <c r="G22" s="49"/>
      <c r="H22" s="160" t="str">
        <f>+入力用!I20</f>
        <v>　　貸倒引当金戻入</v>
      </c>
      <c r="I22" s="161"/>
      <c r="J22" s="68">
        <f>+入力用!K20</f>
        <v>10</v>
      </c>
      <c r="K22" s="62">
        <f>SUM(J22)</f>
        <v>10</v>
      </c>
    </row>
    <row r="23" spans="3:183" ht="24" customHeight="1">
      <c r="C23" s="64" t="str">
        <f>+入力用!C21</f>
        <v>　投資有価証券</v>
      </c>
      <c r="D23" s="65">
        <f>+入力用!D21</f>
        <v>300</v>
      </c>
      <c r="E23" s="64" t="str">
        <f>+入力用!E21</f>
        <v>　利益剰余金</v>
      </c>
      <c r="F23" s="66">
        <f>+入力用!F21</f>
        <v>130</v>
      </c>
      <c r="G23" s="49"/>
      <c r="H23" s="162" t="s">
        <v>46</v>
      </c>
      <c r="I23" s="163"/>
      <c r="J23" s="63"/>
      <c r="K23" s="66"/>
    </row>
    <row r="24" spans="3:183" ht="24" customHeight="1">
      <c r="C24" s="64" t="str">
        <f>+入力用!C22</f>
        <v>　関係会社株式</v>
      </c>
      <c r="D24" s="65">
        <f>+入力用!D22</f>
        <v>300</v>
      </c>
      <c r="E24" s="64"/>
      <c r="F24" s="66"/>
      <c r="G24" s="49"/>
      <c r="H24" s="160" t="str">
        <f>+入力用!I22</f>
        <v>　　固定資産売却損</v>
      </c>
      <c r="I24" s="161"/>
      <c r="J24" s="68">
        <f>+入力用!K22</f>
        <v>10</v>
      </c>
      <c r="K24" s="67">
        <f>SUM(J24)</f>
        <v>10</v>
      </c>
    </row>
    <row r="25" spans="3:183" ht="24" customHeight="1">
      <c r="C25" s="60" t="str">
        <f>+入力用!C23</f>
        <v>繰延資産</v>
      </c>
      <c r="D25" s="61">
        <f>+入力用!D23</f>
        <v>100</v>
      </c>
      <c r="E25" s="64"/>
      <c r="F25" s="66"/>
      <c r="G25" s="49"/>
      <c r="H25" s="162" t="s">
        <v>50</v>
      </c>
      <c r="I25" s="163"/>
      <c r="J25" s="63"/>
      <c r="K25" s="66">
        <f>K20+K22-K24</f>
        <v>1020</v>
      </c>
    </row>
    <row r="26" spans="3:183" ht="24" customHeight="1">
      <c r="C26" s="64" t="str">
        <f>+入力用!C24</f>
        <v>　開業費</v>
      </c>
      <c r="D26" s="65">
        <f>+入力用!D24</f>
        <v>100</v>
      </c>
      <c r="E26" s="64"/>
      <c r="F26" s="66"/>
      <c r="G26" s="49"/>
      <c r="H26" s="160" t="str">
        <f>+入力用!I24</f>
        <v>　法人税及び住民税等</v>
      </c>
      <c r="I26" s="164"/>
      <c r="J26" s="63"/>
      <c r="K26" s="68">
        <f>+入力用!L24</f>
        <v>0</v>
      </c>
    </row>
    <row r="27" spans="3:183" ht="24" customHeight="1">
      <c r="C27" s="69" t="s">
        <v>53</v>
      </c>
      <c r="D27" s="70">
        <f>D10+D16+D25</f>
        <v>4030</v>
      </c>
      <c r="E27" s="71" t="s">
        <v>54</v>
      </c>
      <c r="F27" s="70">
        <f>F10+F16+F20</f>
        <v>4030</v>
      </c>
      <c r="G27" s="49"/>
      <c r="H27" s="165" t="s">
        <v>55</v>
      </c>
      <c r="I27" s="166"/>
      <c r="J27" s="68"/>
      <c r="K27" s="72">
        <f>K25-K26</f>
        <v>1020</v>
      </c>
    </row>
    <row r="28" spans="3:183" ht="24" customHeight="1">
      <c r="C28" s="49"/>
      <c r="D28" s="49"/>
      <c r="E28" s="49"/>
      <c r="F28" s="49"/>
      <c r="G28" s="49"/>
      <c r="H28" s="49"/>
      <c r="I28" s="50"/>
      <c r="J28" s="49"/>
      <c r="K28" s="49"/>
    </row>
    <row r="29" spans="3:183" s="1" customFormat="1" ht="24" customHeight="1">
      <c r="C29" s="2"/>
      <c r="D29" s="2"/>
      <c r="E29" s="2"/>
      <c r="F29" s="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</row>
    <row r="30" spans="3:183" s="1" customFormat="1" ht="24" customHeight="1">
      <c r="C30" s="2"/>
      <c r="D30" s="2"/>
      <c r="E30" s="2"/>
      <c r="F30" s="2"/>
      <c r="G30" s="2"/>
      <c r="H30" s="2"/>
      <c r="I30" s="2"/>
      <c r="J30" s="2"/>
      <c r="K30" s="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</row>
    <row r="31" spans="3:183" s="1" customFormat="1" ht="24" customHeight="1">
      <c r="C31" s="73" t="s">
        <v>56</v>
      </c>
      <c r="D31" s="74"/>
      <c r="E31" s="75"/>
      <c r="F31" s="76" t="s">
        <v>57</v>
      </c>
      <c r="G31" s="77"/>
      <c r="H31" s="76" t="s">
        <v>58</v>
      </c>
      <c r="I31" s="76" t="s">
        <v>59</v>
      </c>
      <c r="J31" s="76" t="s">
        <v>60</v>
      </c>
      <c r="K31" s="78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</row>
    <row r="32" spans="3:183" s="1" customFormat="1" ht="24" customHeight="1">
      <c r="C32" s="2" t="s">
        <v>61</v>
      </c>
      <c r="D32" s="24" t="s">
        <v>62</v>
      </c>
      <c r="E32" s="24"/>
      <c r="F32" s="25">
        <f>+入力用!F30</f>
        <v>0.2</v>
      </c>
      <c r="G32" s="25"/>
      <c r="H32" s="25">
        <f>+入力用!I30</f>
        <v>0.28399999999999997</v>
      </c>
      <c r="I32" s="26">
        <f>K27/K10</f>
        <v>0.10199999999999999</v>
      </c>
      <c r="J32" s="27">
        <f>I32-H32</f>
        <v>-0.182</v>
      </c>
      <c r="K32" s="27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</row>
    <row r="33" spans="3:183" s="1" customFormat="1" ht="24" customHeight="1">
      <c r="C33" s="2" t="s">
        <v>63</v>
      </c>
      <c r="D33" s="24" t="s">
        <v>64</v>
      </c>
      <c r="E33" s="24"/>
      <c r="F33" s="25">
        <f>+入力用!F31</f>
        <v>5</v>
      </c>
      <c r="G33" s="25"/>
      <c r="H33" s="25">
        <f>+入力用!I31</f>
        <v>1.4990000000000001</v>
      </c>
      <c r="I33" s="26">
        <f>K10/D27</f>
        <v>2.4813895781637716</v>
      </c>
      <c r="J33" s="27">
        <f>I33-H33</f>
        <v>0.98238957816377148</v>
      </c>
      <c r="K33" s="27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52"/>
      <c r="FG33" s="52"/>
      <c r="FH33" s="52"/>
      <c r="FI33" s="52"/>
      <c r="FJ33" s="52"/>
      <c r="FK33" s="52"/>
      <c r="FL33" s="52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</row>
    <row r="34" spans="3:183" s="1" customFormat="1" ht="24" customHeight="1">
      <c r="C34" s="2" t="s">
        <v>111</v>
      </c>
      <c r="D34" s="24" t="s">
        <v>65</v>
      </c>
      <c r="E34" s="24"/>
      <c r="F34" s="25">
        <f>+入力用!F32</f>
        <v>0.01</v>
      </c>
      <c r="G34" s="25"/>
      <c r="H34" s="25">
        <f>+入力用!I32</f>
        <v>0.05</v>
      </c>
      <c r="I34" s="26">
        <f>I32*I33</f>
        <v>0.25310173697270466</v>
      </c>
      <c r="J34" s="27">
        <f>I34-H34</f>
        <v>0.20310173697270467</v>
      </c>
      <c r="K34" s="27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52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</row>
    <row r="35" spans="3:183" s="1" customFormat="1" ht="24" customHeight="1">
      <c r="C35" s="2" t="s">
        <v>66</v>
      </c>
      <c r="D35" s="24" t="s">
        <v>67</v>
      </c>
      <c r="E35" s="24"/>
      <c r="F35" s="25" t="str">
        <f>+入力用!F33</f>
        <v>-</v>
      </c>
      <c r="G35" s="25"/>
      <c r="H35" s="25">
        <f>+入力用!I33</f>
        <v>4.4950000000000001</v>
      </c>
      <c r="I35" s="26">
        <f>F27/F20</f>
        <v>3.2764227642276422</v>
      </c>
      <c r="J35" s="27">
        <f>I35-H35</f>
        <v>-1.2185772357723579</v>
      </c>
      <c r="K35" s="27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</row>
    <row r="36" spans="3:183" s="1" customFormat="1" ht="24" customHeight="1">
      <c r="C36" s="2" t="s">
        <v>113</v>
      </c>
      <c r="D36" s="24" t="s">
        <v>69</v>
      </c>
      <c r="E36" s="24"/>
      <c r="F36" s="25">
        <f>+入力用!F34</f>
        <v>0.1</v>
      </c>
      <c r="G36" s="25"/>
      <c r="H36" s="25">
        <f>+入力用!I34</f>
        <v>5.7000000000000002E-2</v>
      </c>
      <c r="I36" s="26">
        <f>I34*I35</f>
        <v>0.82926829268292668</v>
      </c>
      <c r="J36" s="27">
        <f>I36-H36</f>
        <v>0.77226829268292663</v>
      </c>
      <c r="K36" s="27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</row>
    <row r="37" spans="3:183" s="1" customFormat="1" ht="24" customHeight="1">
      <c r="C37" s="2"/>
      <c r="D37" s="2"/>
      <c r="E37" s="2"/>
      <c r="F37" s="25"/>
      <c r="G37" s="25"/>
      <c r="H37" s="25"/>
      <c r="I37" s="26"/>
      <c r="J37" s="27"/>
      <c r="K37" s="27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</row>
    <row r="38" spans="3:183" s="1" customFormat="1" ht="24" customHeight="1">
      <c r="C38" s="73" t="s">
        <v>70</v>
      </c>
      <c r="D38" s="79"/>
      <c r="E38" s="80"/>
      <c r="F38" s="81"/>
      <c r="G38" s="81"/>
      <c r="H38" s="81"/>
      <c r="I38" s="82"/>
      <c r="J38" s="83"/>
      <c r="K38" s="83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</row>
    <row r="39" spans="3:183" s="1" customFormat="1" ht="24" customHeight="1">
      <c r="C39" s="2" t="s">
        <v>71</v>
      </c>
      <c r="D39" s="24" t="s">
        <v>72</v>
      </c>
      <c r="E39" s="24"/>
      <c r="F39" s="25">
        <f>+入力用!F37</f>
        <v>1.2</v>
      </c>
      <c r="G39" s="25"/>
      <c r="H39" s="25">
        <f>+入力用!I37</f>
        <v>0</v>
      </c>
      <c r="I39" s="26">
        <f>D10/F10</f>
        <v>0.83125000000000004</v>
      </c>
      <c r="J39" s="27">
        <f>I39-H39</f>
        <v>0.83125000000000004</v>
      </c>
      <c r="K39" s="27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52"/>
      <c r="FG39" s="52"/>
      <c r="FH39" s="52"/>
      <c r="FI39" s="52"/>
      <c r="FJ39" s="52"/>
      <c r="FK39" s="52"/>
      <c r="FL39" s="52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</row>
    <row r="40" spans="3:183" s="1" customFormat="1" ht="24" customHeight="1">
      <c r="C40" s="2" t="s">
        <v>73</v>
      </c>
      <c r="D40" s="24" t="s">
        <v>74</v>
      </c>
      <c r="E40" s="24"/>
      <c r="F40" s="25">
        <f>+入力用!F38</f>
        <v>1</v>
      </c>
      <c r="G40" s="25"/>
      <c r="H40" s="25">
        <f>+入力用!I38</f>
        <v>0</v>
      </c>
      <c r="I40" s="26">
        <f>(D11+D12+D14)/F10</f>
        <v>0.76249999999999996</v>
      </c>
      <c r="J40" s="27">
        <f>I40-H40</f>
        <v>0.76249999999999996</v>
      </c>
      <c r="K40" s="27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52"/>
      <c r="FG40" s="52"/>
      <c r="FH40" s="52"/>
      <c r="FI40" s="52"/>
      <c r="FJ40" s="52"/>
      <c r="FK40" s="52"/>
      <c r="FL40" s="52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</row>
    <row r="41" spans="3:183" s="1" customFormat="1" ht="24" customHeight="1">
      <c r="C41" s="2" t="s">
        <v>75</v>
      </c>
      <c r="D41" s="24" t="s">
        <v>76</v>
      </c>
      <c r="E41" s="24"/>
      <c r="F41" s="25">
        <f>+入力用!F39</f>
        <v>0.7</v>
      </c>
      <c r="G41" s="25"/>
      <c r="H41" s="25">
        <f>+入力用!I39</f>
        <v>0</v>
      </c>
      <c r="I41" s="26">
        <f>(D27-D10)/F20</f>
        <v>2.1951219512195124</v>
      </c>
      <c r="J41" s="27">
        <f>I41-H41</f>
        <v>2.1951219512195124</v>
      </c>
      <c r="K41" s="27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</row>
    <row r="42" spans="3:183" ht="24" customHeight="1">
      <c r="C42" s="2" t="s">
        <v>77</v>
      </c>
      <c r="D42" s="24" t="s">
        <v>78</v>
      </c>
      <c r="E42" s="24"/>
      <c r="F42" s="25">
        <f>+入力用!F40</f>
        <v>1</v>
      </c>
      <c r="G42" s="25"/>
      <c r="H42" s="25">
        <f>+入力用!I40</f>
        <v>0</v>
      </c>
      <c r="I42" s="26">
        <f>(D27-D10)/(F20+F16)</f>
        <v>1.1111111111111112</v>
      </c>
      <c r="J42" s="27">
        <f>I42-H42</f>
        <v>1.1111111111111112</v>
      </c>
      <c r="K42" s="27"/>
    </row>
    <row r="43" spans="3:183" ht="24" customHeight="1">
      <c r="C43" s="2" t="s">
        <v>79</v>
      </c>
      <c r="D43" s="24" t="s">
        <v>80</v>
      </c>
      <c r="E43" s="24"/>
      <c r="F43" s="25">
        <f>+入力用!F41</f>
        <v>0.3</v>
      </c>
      <c r="G43" s="25"/>
      <c r="H43" s="25">
        <f>+入力用!I41</f>
        <v>0</v>
      </c>
      <c r="I43" s="26">
        <f>F20/F27</f>
        <v>0.30521091811414391</v>
      </c>
      <c r="J43" s="27">
        <f>I43-H43</f>
        <v>0.30521091811414391</v>
      </c>
      <c r="K43" s="27"/>
    </row>
    <row r="44" spans="3:183" ht="24" customHeight="1">
      <c r="C44" s="2"/>
      <c r="D44" s="2"/>
      <c r="E44" s="2"/>
      <c r="F44" s="33"/>
      <c r="G44" s="33"/>
      <c r="H44" s="33"/>
      <c r="I44" s="26"/>
      <c r="J44" s="34"/>
      <c r="K44" s="34"/>
    </row>
    <row r="45" spans="3:183" ht="24" customHeight="1">
      <c r="C45" s="73" t="s">
        <v>81</v>
      </c>
      <c r="D45" s="73"/>
      <c r="E45" s="75"/>
      <c r="F45" s="78"/>
      <c r="G45" s="78"/>
      <c r="H45" s="78"/>
      <c r="I45" s="82"/>
      <c r="J45" s="83"/>
      <c r="K45" s="83"/>
    </row>
    <row r="46" spans="3:183" ht="24" customHeight="1">
      <c r="C46" s="2" t="s">
        <v>82</v>
      </c>
      <c r="D46" s="35" t="s">
        <v>83</v>
      </c>
      <c r="E46" s="35"/>
      <c r="F46" s="36" t="str">
        <f>+入力用!F44</f>
        <v>-</v>
      </c>
      <c r="G46" s="36"/>
      <c r="H46" s="36">
        <f>+入力用!I44</f>
        <v>0</v>
      </c>
      <c r="I46" s="37">
        <f>K10/D12</f>
        <v>50</v>
      </c>
      <c r="J46" s="38">
        <f t="shared" ref="J46:J51" si="0">I46-H46</f>
        <v>50</v>
      </c>
      <c r="K46" s="27"/>
    </row>
    <row r="47" spans="3:183" ht="24" customHeight="1">
      <c r="C47" s="2" t="s">
        <v>84</v>
      </c>
      <c r="D47" s="35" t="s">
        <v>85</v>
      </c>
      <c r="E47" s="35"/>
      <c r="F47" s="36" t="str">
        <f>+入力用!F45</f>
        <v>-</v>
      </c>
      <c r="G47" s="36"/>
      <c r="H47" s="36">
        <f>+入力用!I45</f>
        <v>0</v>
      </c>
      <c r="I47" s="37">
        <f>K11/D13</f>
        <v>80</v>
      </c>
      <c r="J47" s="38">
        <f t="shared" si="0"/>
        <v>80</v>
      </c>
      <c r="K47" s="27"/>
    </row>
    <row r="48" spans="3:183" ht="24" customHeight="1">
      <c r="C48" s="2" t="s">
        <v>86</v>
      </c>
      <c r="D48" s="35" t="s">
        <v>87</v>
      </c>
      <c r="E48" s="35"/>
      <c r="F48" s="36" t="str">
        <f>+入力用!F46</f>
        <v>-</v>
      </c>
      <c r="G48" s="36"/>
      <c r="H48" s="36">
        <f>+入力用!I46</f>
        <v>0</v>
      </c>
      <c r="I48" s="37">
        <f>K11/F12</f>
        <v>26.666666666666668</v>
      </c>
      <c r="J48" s="38">
        <f t="shared" si="0"/>
        <v>26.666666666666668</v>
      </c>
      <c r="K48" s="27"/>
    </row>
    <row r="49" spans="3:11" ht="24" customHeight="1">
      <c r="C49" s="2" t="s">
        <v>88</v>
      </c>
      <c r="D49" s="39" t="s">
        <v>89</v>
      </c>
      <c r="E49" s="39"/>
      <c r="F49" s="36" t="str">
        <f>+入力用!F47</f>
        <v>-</v>
      </c>
      <c r="G49" s="33"/>
      <c r="H49" s="36">
        <f>+入力用!I47</f>
        <v>0</v>
      </c>
      <c r="I49" s="40">
        <f>(D12/(K10/365))</f>
        <v>7.3</v>
      </c>
      <c r="J49" s="41">
        <f t="shared" si="0"/>
        <v>7.3</v>
      </c>
      <c r="K49" s="34"/>
    </row>
    <row r="50" spans="3:11" ht="24" customHeight="1">
      <c r="C50" s="2" t="s">
        <v>91</v>
      </c>
      <c r="D50" s="39" t="s">
        <v>92</v>
      </c>
      <c r="E50" s="39"/>
      <c r="F50" s="36" t="str">
        <f>+入力用!F48</f>
        <v>-</v>
      </c>
      <c r="G50" s="33"/>
      <c r="H50" s="36">
        <f>+入力用!I48</f>
        <v>0</v>
      </c>
      <c r="I50" s="40">
        <f>(D13/(K11/365))</f>
        <v>4.5625</v>
      </c>
      <c r="J50" s="41">
        <f t="shared" si="0"/>
        <v>4.5625</v>
      </c>
      <c r="K50" s="34"/>
    </row>
    <row r="51" spans="3:11" ht="24" customHeight="1">
      <c r="C51" s="2" t="s">
        <v>93</v>
      </c>
      <c r="D51" s="39" t="s">
        <v>92</v>
      </c>
      <c r="E51" s="39"/>
      <c r="F51" s="36" t="str">
        <f>+入力用!F49</f>
        <v>-</v>
      </c>
      <c r="G51" s="33"/>
      <c r="H51" s="36">
        <f>+入力用!I49</f>
        <v>0</v>
      </c>
      <c r="I51" s="40">
        <f>(F12/(K11/365))</f>
        <v>13.6875</v>
      </c>
      <c r="J51" s="41">
        <f t="shared" si="0"/>
        <v>13.6875</v>
      </c>
      <c r="K51" s="34"/>
    </row>
    <row r="52" spans="3:11" ht="24" customHeight="1">
      <c r="C52" s="2"/>
      <c r="D52" s="2"/>
      <c r="E52" s="2"/>
      <c r="F52" s="33"/>
      <c r="G52" s="33"/>
      <c r="H52" s="33"/>
      <c r="I52" s="42"/>
      <c r="J52" s="34"/>
      <c r="K52" s="34"/>
    </row>
    <row r="53" spans="3:11" ht="24" customHeight="1">
      <c r="C53" s="73" t="s">
        <v>94</v>
      </c>
      <c r="D53" s="73"/>
      <c r="E53" s="75"/>
      <c r="F53" s="78"/>
      <c r="G53" s="78"/>
      <c r="H53" s="78"/>
      <c r="I53" s="84"/>
      <c r="J53" s="83"/>
      <c r="K53" s="83"/>
    </row>
    <row r="54" spans="3:11" ht="24" customHeight="1">
      <c r="C54" s="2" t="s">
        <v>95</v>
      </c>
      <c r="D54" s="39" t="s">
        <v>96</v>
      </c>
      <c r="E54" s="39"/>
      <c r="F54" s="25">
        <f>+入力用!F52</f>
        <v>0.2</v>
      </c>
      <c r="G54" s="25"/>
      <c r="H54" s="25">
        <f>+入力用!I52</f>
        <v>0</v>
      </c>
      <c r="I54" s="42">
        <f>K12/K10</f>
        <v>0.2</v>
      </c>
      <c r="J54" s="27">
        <f>I54-H54</f>
        <v>0.2</v>
      </c>
      <c r="K54" s="27"/>
    </row>
    <row r="55" spans="3:11" ht="24" customHeight="1">
      <c r="C55" s="2" t="s">
        <v>97</v>
      </c>
      <c r="D55" s="2" t="s">
        <v>98</v>
      </c>
      <c r="E55" s="2"/>
      <c r="F55" s="25">
        <f>+入力用!F53</f>
        <v>0.02</v>
      </c>
      <c r="G55" s="25"/>
      <c r="H55" s="25">
        <f>+入力用!I53</f>
        <v>0</v>
      </c>
      <c r="I55" s="42">
        <f>K14/K10</f>
        <v>0.1</v>
      </c>
      <c r="J55" s="27">
        <f>I55-H55</f>
        <v>0.1</v>
      </c>
      <c r="K55" s="27"/>
    </row>
    <row r="56" spans="3:11" ht="24" customHeight="1">
      <c r="C56" s="2" t="s">
        <v>99</v>
      </c>
      <c r="D56" s="2" t="s">
        <v>100</v>
      </c>
      <c r="E56" s="2"/>
      <c r="F56" s="25">
        <f>+入力用!F54</f>
        <v>0.02</v>
      </c>
      <c r="G56" s="25"/>
      <c r="H56" s="25">
        <f>+入力用!I54</f>
        <v>0</v>
      </c>
      <c r="I56" s="42">
        <f>K20/K10</f>
        <v>0.10199999999999999</v>
      </c>
      <c r="J56" s="27">
        <f>I56-H56</f>
        <v>0.10199999999999999</v>
      </c>
      <c r="K56" s="27"/>
    </row>
    <row r="57" spans="3:11" ht="24" customHeight="1">
      <c r="C57" s="2"/>
      <c r="D57" s="2"/>
      <c r="E57" s="2"/>
      <c r="F57" s="33"/>
      <c r="G57" s="33"/>
      <c r="H57" s="33"/>
      <c r="I57" s="42"/>
      <c r="J57" s="34"/>
      <c r="K57" s="34"/>
    </row>
    <row r="58" spans="3:11" ht="24" customHeight="1">
      <c r="C58" s="73" t="s">
        <v>101</v>
      </c>
      <c r="D58" s="73"/>
      <c r="E58" s="75"/>
      <c r="F58" s="78"/>
      <c r="G58" s="78"/>
      <c r="H58" s="78"/>
      <c r="I58" s="84"/>
      <c r="J58" s="83"/>
      <c r="K58" s="83"/>
    </row>
    <row r="59" spans="3:11" ht="24" customHeight="1">
      <c r="C59" s="2" t="s">
        <v>102</v>
      </c>
      <c r="D59" s="35" t="s">
        <v>103</v>
      </c>
      <c r="E59" s="35"/>
      <c r="F59" s="36" t="str">
        <f>+入力用!F57</f>
        <v>-</v>
      </c>
      <c r="G59" s="36"/>
      <c r="H59" s="85">
        <f>+入力用!I57</f>
        <v>0</v>
      </c>
      <c r="I59" s="26">
        <f>K11/K10</f>
        <v>0.8</v>
      </c>
      <c r="J59" s="27">
        <f>I59-H59</f>
        <v>0.8</v>
      </c>
      <c r="K59" s="27"/>
    </row>
    <row r="60" spans="3:11" ht="24" customHeight="1">
      <c r="C60" s="2" t="s">
        <v>104</v>
      </c>
      <c r="D60" s="44" t="s">
        <v>105</v>
      </c>
      <c r="E60" s="44"/>
      <c r="F60" s="34" t="str">
        <f>+入力用!F58</f>
        <v>-</v>
      </c>
      <c r="G60" s="34"/>
      <c r="H60" s="85">
        <f>+入力用!I58</f>
        <v>0</v>
      </c>
      <c r="I60" s="45">
        <f>K13+K19-K17</f>
        <v>980</v>
      </c>
      <c r="J60" s="34">
        <f>I60-H60</f>
        <v>980</v>
      </c>
      <c r="K60" s="34"/>
    </row>
    <row r="61" spans="3:11" ht="24" customHeight="1">
      <c r="C61" s="2" t="s">
        <v>106</v>
      </c>
      <c r="D61" s="44" t="s">
        <v>107</v>
      </c>
      <c r="E61" s="44"/>
      <c r="F61" s="34" t="str">
        <f>+入力用!F59</f>
        <v>-</v>
      </c>
      <c r="G61" s="34"/>
      <c r="H61" s="85">
        <f>+入力用!I59</f>
        <v>0</v>
      </c>
      <c r="I61" s="45">
        <f>I60/(1-I59)</f>
        <v>4900.0000000000009</v>
      </c>
      <c r="J61" s="34">
        <f>I61-H61</f>
        <v>4900.0000000000009</v>
      </c>
      <c r="K61" s="34"/>
    </row>
    <row r="62" spans="3:11" ht="24" customHeight="1">
      <c r="C62" s="2"/>
      <c r="D62" s="2"/>
      <c r="E62" s="2"/>
      <c r="F62" s="2"/>
      <c r="G62" s="2"/>
      <c r="H62" s="2"/>
      <c r="I62" s="2"/>
      <c r="J62" s="46"/>
      <c r="K62" s="46"/>
    </row>
    <row r="63" spans="3:11" s="52" customFormat="1" ht="21.75" customHeight="1">
      <c r="C63" s="86"/>
      <c r="D63" s="86"/>
      <c r="E63" s="86"/>
      <c r="F63" s="86"/>
      <c r="G63" s="86"/>
      <c r="H63" s="86"/>
      <c r="I63" s="86"/>
      <c r="J63" s="87"/>
      <c r="K63" s="87"/>
    </row>
    <row r="64" spans="3:11" s="52" customFormat="1" ht="21.75" customHeight="1">
      <c r="C64" s="86"/>
      <c r="D64" s="86"/>
      <c r="E64" s="86"/>
      <c r="F64" s="86"/>
      <c r="G64" s="86"/>
      <c r="H64" s="86"/>
      <c r="I64" s="86"/>
      <c r="J64" s="87"/>
      <c r="K64" s="87"/>
    </row>
    <row r="65" spans="3:11" s="52" customFormat="1" ht="21.75" customHeight="1">
      <c r="C65" s="86"/>
      <c r="D65" s="86"/>
      <c r="E65" s="86"/>
      <c r="F65" s="86"/>
      <c r="G65" s="86"/>
      <c r="H65" s="86"/>
      <c r="I65" s="86"/>
      <c r="J65" s="87"/>
      <c r="K65" s="87"/>
    </row>
    <row r="66" spans="3:11" s="52" customFormat="1" ht="21.75" customHeight="1">
      <c r="C66" s="86"/>
      <c r="D66" s="86"/>
      <c r="E66" s="86"/>
      <c r="F66" s="86"/>
      <c r="G66" s="86"/>
      <c r="H66" s="86"/>
      <c r="I66" s="86"/>
      <c r="J66" s="87"/>
      <c r="K66" s="87"/>
    </row>
    <row r="67" spans="3:11" s="52" customFormat="1" ht="17.25" customHeight="1">
      <c r="C67" s="86"/>
      <c r="D67" s="86"/>
      <c r="E67" s="86"/>
      <c r="F67" s="86"/>
      <c r="G67" s="86"/>
      <c r="H67" s="86"/>
      <c r="I67" s="86"/>
      <c r="J67" s="87"/>
      <c r="K67" s="87"/>
    </row>
    <row r="68" spans="3:11" s="52" customFormat="1" ht="17.25" customHeight="1">
      <c r="C68" s="86"/>
      <c r="D68" s="86"/>
      <c r="E68" s="86"/>
      <c r="F68" s="86"/>
      <c r="G68" s="86"/>
      <c r="H68" s="86"/>
      <c r="I68" s="86"/>
      <c r="J68" s="87"/>
      <c r="K68" s="87"/>
    </row>
    <row r="69" spans="3:11" s="52" customFormat="1" ht="17.25" customHeight="1">
      <c r="C69" s="86"/>
      <c r="D69" s="86"/>
      <c r="E69" s="86"/>
      <c r="F69" s="86"/>
      <c r="G69" s="86"/>
      <c r="H69" s="86"/>
      <c r="I69" s="86"/>
      <c r="J69" s="87"/>
      <c r="K69" s="87"/>
    </row>
    <row r="70" spans="3:11" s="52" customFormat="1">
      <c r="C70" s="86"/>
      <c r="D70" s="86"/>
      <c r="E70" s="86"/>
      <c r="F70" s="86"/>
      <c r="G70" s="86"/>
      <c r="H70" s="86"/>
      <c r="I70" s="86"/>
      <c r="J70" s="87"/>
      <c r="K70" s="87"/>
    </row>
    <row r="71" spans="3:11" s="52" customFormat="1">
      <c r="C71" s="86"/>
      <c r="D71" s="86"/>
      <c r="E71" s="86"/>
      <c r="F71" s="86"/>
      <c r="G71" s="86"/>
      <c r="H71" s="86"/>
      <c r="I71" s="86"/>
      <c r="J71" s="87"/>
      <c r="K71" s="87"/>
    </row>
    <row r="72" spans="3:11" s="52" customFormat="1">
      <c r="I72" s="86"/>
      <c r="J72" s="88"/>
      <c r="K72" s="88"/>
    </row>
    <row r="73" spans="3:11" s="52" customFormat="1">
      <c r="I73" s="86"/>
      <c r="J73" s="88"/>
      <c r="K73" s="88"/>
    </row>
    <row r="74" spans="3:11" s="52" customFormat="1">
      <c r="I74" s="86"/>
    </row>
    <row r="75" spans="3:11" s="52" customFormat="1">
      <c r="I75" s="86"/>
    </row>
    <row r="76" spans="3:11" s="52" customFormat="1">
      <c r="I76" s="86"/>
    </row>
    <row r="77" spans="3:11" s="52" customFormat="1">
      <c r="I77" s="86"/>
    </row>
    <row r="78" spans="3:11" s="52" customFormat="1">
      <c r="I78" s="86"/>
    </row>
    <row r="79" spans="3:11" s="52" customFormat="1">
      <c r="I79" s="86"/>
    </row>
    <row r="80" spans="3:11" s="52" customFormat="1">
      <c r="I80" s="86"/>
    </row>
    <row r="81" spans="9:9" s="52" customFormat="1">
      <c r="I81" s="86"/>
    </row>
    <row r="82" spans="9:9" s="52" customFormat="1">
      <c r="I82" s="86"/>
    </row>
    <row r="83" spans="9:9" s="52" customFormat="1">
      <c r="I83" s="86"/>
    </row>
    <row r="84" spans="9:9" s="52" customFormat="1">
      <c r="I84" s="86"/>
    </row>
    <row r="85" spans="9:9" s="52" customFormat="1">
      <c r="I85" s="86"/>
    </row>
    <row r="86" spans="9:9" s="52" customFormat="1">
      <c r="I86" s="86"/>
    </row>
    <row r="87" spans="9:9" s="52" customFormat="1">
      <c r="I87" s="86"/>
    </row>
    <row r="88" spans="9:9" s="52" customFormat="1">
      <c r="I88" s="86"/>
    </row>
    <row r="89" spans="9:9" s="52" customFormat="1">
      <c r="I89" s="86"/>
    </row>
    <row r="90" spans="9:9" s="52" customFormat="1">
      <c r="I90" s="86"/>
    </row>
    <row r="91" spans="9:9" s="52" customFormat="1">
      <c r="I91" s="86"/>
    </row>
    <row r="92" spans="9:9" s="52" customFormat="1">
      <c r="I92" s="86"/>
    </row>
    <row r="93" spans="9:9" s="52" customFormat="1">
      <c r="I93" s="86"/>
    </row>
    <row r="94" spans="9:9" s="52" customFormat="1">
      <c r="I94" s="86"/>
    </row>
    <row r="95" spans="9:9" s="52" customFormat="1">
      <c r="I95" s="86"/>
    </row>
    <row r="96" spans="9:9" s="52" customFormat="1">
      <c r="I96" s="86"/>
    </row>
    <row r="97" spans="9:9" s="52" customFormat="1">
      <c r="I97" s="86"/>
    </row>
    <row r="98" spans="9:9" s="52" customFormat="1">
      <c r="I98" s="86"/>
    </row>
    <row r="99" spans="9:9" s="52" customFormat="1">
      <c r="I99" s="86"/>
    </row>
    <row r="100" spans="9:9" s="52" customFormat="1">
      <c r="I100" s="86"/>
    </row>
    <row r="101" spans="9:9" s="52" customFormat="1">
      <c r="I101" s="86"/>
    </row>
    <row r="102" spans="9:9" s="52" customFormat="1">
      <c r="I102" s="86"/>
    </row>
    <row r="103" spans="9:9" s="52" customFormat="1">
      <c r="I103" s="86"/>
    </row>
    <row r="104" spans="9:9" s="52" customFormat="1">
      <c r="I104" s="86"/>
    </row>
    <row r="105" spans="9:9" s="52" customFormat="1">
      <c r="I105" s="86"/>
    </row>
    <row r="106" spans="9:9" s="52" customFormat="1">
      <c r="I106" s="86"/>
    </row>
    <row r="107" spans="9:9" s="52" customFormat="1">
      <c r="I107" s="86"/>
    </row>
    <row r="108" spans="9:9" s="52" customFormat="1">
      <c r="I108" s="86"/>
    </row>
    <row r="109" spans="9:9" s="52" customFormat="1">
      <c r="I109" s="86"/>
    </row>
    <row r="110" spans="9:9" s="52" customFormat="1">
      <c r="I110" s="86"/>
    </row>
    <row r="111" spans="9:9" s="52" customFormat="1">
      <c r="I111" s="86"/>
    </row>
    <row r="112" spans="9:9" s="52" customFormat="1">
      <c r="I112" s="86"/>
    </row>
    <row r="113" spans="9:9" s="52" customFormat="1">
      <c r="I113" s="86"/>
    </row>
    <row r="114" spans="9:9" s="52" customFormat="1">
      <c r="I114" s="86"/>
    </row>
    <row r="115" spans="9:9" s="52" customFormat="1">
      <c r="I115" s="86"/>
    </row>
    <row r="116" spans="9:9" s="52" customFormat="1">
      <c r="I116" s="86"/>
    </row>
    <row r="117" spans="9:9" s="52" customFormat="1">
      <c r="I117" s="86"/>
    </row>
    <row r="118" spans="9:9" s="52" customFormat="1">
      <c r="I118" s="86"/>
    </row>
    <row r="119" spans="9:9" s="52" customFormat="1">
      <c r="I119" s="86"/>
    </row>
    <row r="120" spans="9:9" s="52" customFormat="1">
      <c r="I120" s="86"/>
    </row>
    <row r="121" spans="9:9" s="52" customFormat="1">
      <c r="I121" s="86"/>
    </row>
    <row r="122" spans="9:9" s="52" customFormat="1">
      <c r="I122" s="86"/>
    </row>
    <row r="123" spans="9:9" s="52" customFormat="1">
      <c r="I123" s="86"/>
    </row>
    <row r="124" spans="9:9" s="52" customFormat="1">
      <c r="I124" s="86"/>
    </row>
    <row r="125" spans="9:9" s="52" customFormat="1">
      <c r="I125" s="86"/>
    </row>
    <row r="126" spans="9:9" s="52" customFormat="1">
      <c r="I126" s="86"/>
    </row>
    <row r="127" spans="9:9" s="52" customFormat="1">
      <c r="I127" s="86"/>
    </row>
    <row r="128" spans="9:9" s="52" customFormat="1">
      <c r="I128" s="86"/>
    </row>
    <row r="129" spans="9:9" s="52" customFormat="1">
      <c r="I129" s="86"/>
    </row>
    <row r="130" spans="9:9" s="52" customFormat="1">
      <c r="I130" s="86"/>
    </row>
    <row r="131" spans="9:9" s="52" customFormat="1">
      <c r="I131" s="86"/>
    </row>
    <row r="132" spans="9:9" s="52" customFormat="1">
      <c r="I132" s="86"/>
    </row>
    <row r="133" spans="9:9" s="52" customFormat="1">
      <c r="I133" s="86"/>
    </row>
    <row r="134" spans="9:9" s="52" customFormat="1">
      <c r="I134" s="86"/>
    </row>
    <row r="135" spans="9:9" s="52" customFormat="1">
      <c r="I135" s="86"/>
    </row>
    <row r="136" spans="9:9" s="52" customFormat="1">
      <c r="I136" s="86"/>
    </row>
    <row r="137" spans="9:9" s="52" customFormat="1">
      <c r="I137" s="86"/>
    </row>
    <row r="138" spans="9:9" s="52" customFormat="1">
      <c r="I138" s="86"/>
    </row>
    <row r="139" spans="9:9" s="52" customFormat="1">
      <c r="I139" s="86"/>
    </row>
    <row r="140" spans="9:9" s="52" customFormat="1">
      <c r="I140" s="86"/>
    </row>
    <row r="141" spans="9:9" s="52" customFormat="1">
      <c r="I141" s="86"/>
    </row>
    <row r="142" spans="9:9" s="52" customFormat="1">
      <c r="I142" s="86"/>
    </row>
    <row r="143" spans="9:9" s="52" customFormat="1">
      <c r="I143" s="86"/>
    </row>
    <row r="144" spans="9:9" s="52" customFormat="1">
      <c r="I144" s="86"/>
    </row>
    <row r="145" spans="9:9" s="52" customFormat="1">
      <c r="I145" s="86"/>
    </row>
    <row r="146" spans="9:9" s="52" customFormat="1">
      <c r="I146" s="86"/>
    </row>
    <row r="147" spans="9:9" s="52" customFormat="1">
      <c r="I147" s="86"/>
    </row>
    <row r="148" spans="9:9" s="52" customFormat="1">
      <c r="I148" s="86"/>
    </row>
    <row r="149" spans="9:9" s="52" customFormat="1">
      <c r="I149" s="86"/>
    </row>
    <row r="150" spans="9:9" s="52" customFormat="1">
      <c r="I150" s="86"/>
    </row>
    <row r="151" spans="9:9" s="52" customFormat="1">
      <c r="I151" s="86"/>
    </row>
    <row r="152" spans="9:9" s="52" customFormat="1">
      <c r="I152" s="86"/>
    </row>
    <row r="153" spans="9:9" s="52" customFormat="1">
      <c r="I153" s="86"/>
    </row>
    <row r="154" spans="9:9" s="52" customFormat="1">
      <c r="I154" s="86"/>
    </row>
    <row r="155" spans="9:9" s="52" customFormat="1">
      <c r="I155" s="86"/>
    </row>
    <row r="156" spans="9:9" s="52" customFormat="1">
      <c r="I156" s="86"/>
    </row>
    <row r="157" spans="9:9" s="52" customFormat="1">
      <c r="I157" s="86"/>
    </row>
    <row r="158" spans="9:9" s="52" customFormat="1">
      <c r="I158" s="86"/>
    </row>
    <row r="159" spans="9:9" s="52" customFormat="1">
      <c r="I159" s="86"/>
    </row>
    <row r="160" spans="9:9" s="52" customFormat="1">
      <c r="I160" s="86"/>
    </row>
    <row r="161" spans="9:9" s="52" customFormat="1">
      <c r="I161" s="86"/>
    </row>
    <row r="162" spans="9:9" s="52" customFormat="1">
      <c r="I162" s="86"/>
    </row>
    <row r="163" spans="9:9" s="52" customFormat="1">
      <c r="I163" s="86"/>
    </row>
    <row r="164" spans="9:9" s="52" customFormat="1">
      <c r="I164" s="86"/>
    </row>
    <row r="165" spans="9:9" s="52" customFormat="1">
      <c r="I165" s="86"/>
    </row>
    <row r="166" spans="9:9" s="52" customFormat="1">
      <c r="I166" s="86"/>
    </row>
    <row r="167" spans="9:9" s="52" customFormat="1">
      <c r="I167" s="86"/>
    </row>
    <row r="168" spans="9:9" s="52" customFormat="1">
      <c r="I168" s="86"/>
    </row>
    <row r="169" spans="9:9" s="52" customFormat="1">
      <c r="I169" s="86"/>
    </row>
    <row r="170" spans="9:9" s="52" customFormat="1">
      <c r="I170" s="86"/>
    </row>
    <row r="171" spans="9:9" s="52" customFormat="1">
      <c r="I171" s="86"/>
    </row>
    <row r="172" spans="9:9" s="52" customFormat="1">
      <c r="I172" s="86"/>
    </row>
    <row r="173" spans="9:9" s="52" customFormat="1">
      <c r="I173" s="86"/>
    </row>
    <row r="174" spans="9:9" s="52" customFormat="1">
      <c r="I174" s="86"/>
    </row>
    <row r="175" spans="9:9" s="52" customFormat="1">
      <c r="I175" s="86"/>
    </row>
    <row r="176" spans="9:9" s="52" customFormat="1">
      <c r="I176" s="86"/>
    </row>
    <row r="177" spans="9:9" s="52" customFormat="1">
      <c r="I177" s="86"/>
    </row>
    <row r="178" spans="9:9" s="52" customFormat="1">
      <c r="I178" s="86"/>
    </row>
    <row r="179" spans="9:9" s="52" customFormat="1">
      <c r="I179" s="86"/>
    </row>
    <row r="180" spans="9:9" s="52" customFormat="1">
      <c r="I180" s="86"/>
    </row>
    <row r="181" spans="9:9" s="52" customFormat="1">
      <c r="I181" s="86"/>
    </row>
    <row r="182" spans="9:9" s="52" customFormat="1">
      <c r="I182" s="86"/>
    </row>
    <row r="183" spans="9:9" s="52" customFormat="1">
      <c r="I183" s="86"/>
    </row>
    <row r="184" spans="9:9" s="52" customFormat="1">
      <c r="I184" s="86"/>
    </row>
    <row r="185" spans="9:9" s="52" customFormat="1">
      <c r="I185" s="86"/>
    </row>
    <row r="186" spans="9:9" s="52" customFormat="1">
      <c r="I186" s="86"/>
    </row>
    <row r="187" spans="9:9" s="52" customFormat="1">
      <c r="I187" s="86"/>
    </row>
    <row r="188" spans="9:9" s="52" customFormat="1">
      <c r="I188" s="86"/>
    </row>
    <row r="189" spans="9:9" s="52" customFormat="1">
      <c r="I189" s="86"/>
    </row>
    <row r="190" spans="9:9" s="52" customFormat="1">
      <c r="I190" s="86"/>
    </row>
    <row r="191" spans="9:9" s="52" customFormat="1">
      <c r="I191" s="86"/>
    </row>
    <row r="192" spans="9:9" s="52" customFormat="1">
      <c r="I192" s="86"/>
    </row>
    <row r="193" spans="9:9" s="52" customFormat="1">
      <c r="I193" s="86"/>
    </row>
    <row r="194" spans="9:9" s="52" customFormat="1">
      <c r="I194" s="86"/>
    </row>
    <row r="195" spans="9:9" s="52" customFormat="1">
      <c r="I195" s="86"/>
    </row>
    <row r="196" spans="9:9" s="52" customFormat="1">
      <c r="I196" s="86"/>
    </row>
    <row r="197" spans="9:9" s="52" customFormat="1">
      <c r="I197" s="86"/>
    </row>
    <row r="198" spans="9:9" s="52" customFormat="1">
      <c r="I198" s="86"/>
    </row>
    <row r="199" spans="9:9" s="52" customFormat="1">
      <c r="I199" s="86"/>
    </row>
    <row r="200" spans="9:9" s="52" customFormat="1">
      <c r="I200" s="86"/>
    </row>
    <row r="201" spans="9:9" s="52" customFormat="1">
      <c r="I201" s="86"/>
    </row>
    <row r="202" spans="9:9" s="52" customFormat="1">
      <c r="I202" s="86"/>
    </row>
    <row r="203" spans="9:9" s="52" customFormat="1">
      <c r="I203" s="86"/>
    </row>
    <row r="204" spans="9:9" s="52" customFormat="1">
      <c r="I204" s="86"/>
    </row>
    <row r="205" spans="9:9" s="52" customFormat="1">
      <c r="I205" s="86"/>
    </row>
    <row r="206" spans="9:9" s="52" customFormat="1">
      <c r="I206" s="86"/>
    </row>
    <row r="207" spans="9:9" s="52" customFormat="1">
      <c r="I207" s="86"/>
    </row>
    <row r="208" spans="9:9" s="52" customFormat="1">
      <c r="I208" s="86"/>
    </row>
    <row r="209" spans="9:9" s="52" customFormat="1">
      <c r="I209" s="86"/>
    </row>
    <row r="210" spans="9:9" s="52" customFormat="1">
      <c r="I210" s="86"/>
    </row>
    <row r="211" spans="9:9" s="52" customFormat="1">
      <c r="I211" s="86"/>
    </row>
    <row r="212" spans="9:9" s="52" customFormat="1">
      <c r="I212" s="86"/>
    </row>
    <row r="213" spans="9:9" s="52" customFormat="1">
      <c r="I213" s="86"/>
    </row>
    <row r="214" spans="9:9" s="52" customFormat="1">
      <c r="I214" s="86"/>
    </row>
    <row r="215" spans="9:9" s="52" customFormat="1">
      <c r="I215" s="86"/>
    </row>
    <row r="216" spans="9:9" s="52" customFormat="1">
      <c r="I216" s="86"/>
    </row>
    <row r="217" spans="9:9" s="52" customFormat="1">
      <c r="I217" s="86"/>
    </row>
    <row r="218" spans="9:9" s="52" customFormat="1">
      <c r="I218" s="86"/>
    </row>
    <row r="219" spans="9:9" s="52" customFormat="1">
      <c r="I219" s="86"/>
    </row>
    <row r="220" spans="9:9" s="52" customFormat="1">
      <c r="I220" s="86"/>
    </row>
    <row r="221" spans="9:9" s="52" customFormat="1">
      <c r="I221" s="86"/>
    </row>
    <row r="222" spans="9:9" s="52" customFormat="1">
      <c r="I222" s="86"/>
    </row>
    <row r="223" spans="9:9" s="52" customFormat="1">
      <c r="I223" s="86"/>
    </row>
    <row r="224" spans="9:9" s="52" customFormat="1">
      <c r="I224" s="86"/>
    </row>
    <row r="225" spans="9:9" s="52" customFormat="1">
      <c r="I225" s="86"/>
    </row>
    <row r="226" spans="9:9" s="52" customFormat="1">
      <c r="I226" s="86"/>
    </row>
    <row r="227" spans="9:9" s="52" customFormat="1">
      <c r="I227" s="86"/>
    </row>
    <row r="228" spans="9:9" s="52" customFormat="1">
      <c r="I228" s="86"/>
    </row>
    <row r="229" spans="9:9" s="52" customFormat="1">
      <c r="I229" s="86"/>
    </row>
    <row r="230" spans="9:9" s="52" customFormat="1">
      <c r="I230" s="86"/>
    </row>
    <row r="231" spans="9:9" s="52" customFormat="1">
      <c r="I231" s="86"/>
    </row>
    <row r="232" spans="9:9" s="52" customFormat="1">
      <c r="I232" s="86"/>
    </row>
    <row r="233" spans="9:9" s="52" customFormat="1">
      <c r="I233" s="86"/>
    </row>
    <row r="234" spans="9:9" s="52" customFormat="1">
      <c r="I234" s="86"/>
    </row>
    <row r="235" spans="9:9" s="52" customFormat="1">
      <c r="I235" s="86"/>
    </row>
    <row r="236" spans="9:9" s="52" customFormat="1">
      <c r="I236" s="86"/>
    </row>
    <row r="237" spans="9:9" s="52" customFormat="1">
      <c r="I237" s="86"/>
    </row>
    <row r="238" spans="9:9" s="52" customFormat="1">
      <c r="I238" s="86"/>
    </row>
    <row r="239" spans="9:9" s="52" customFormat="1">
      <c r="I239" s="86"/>
    </row>
    <row r="240" spans="9:9" s="52" customFormat="1">
      <c r="I240" s="86"/>
    </row>
    <row r="241" spans="9:9" s="52" customFormat="1">
      <c r="I241" s="86"/>
    </row>
    <row r="242" spans="9:9" s="52" customFormat="1">
      <c r="I242" s="86"/>
    </row>
    <row r="243" spans="9:9" s="52" customFormat="1">
      <c r="I243" s="86"/>
    </row>
    <row r="244" spans="9:9" s="52" customFormat="1">
      <c r="I244" s="86"/>
    </row>
    <row r="245" spans="9:9" s="52" customFormat="1">
      <c r="I245" s="86"/>
    </row>
    <row r="246" spans="9:9" s="52" customFormat="1">
      <c r="I246" s="86"/>
    </row>
    <row r="247" spans="9:9" s="52" customFormat="1">
      <c r="I247" s="86"/>
    </row>
    <row r="248" spans="9:9" s="52" customFormat="1">
      <c r="I248" s="86"/>
    </row>
    <row r="249" spans="9:9" s="52" customFormat="1">
      <c r="I249" s="86"/>
    </row>
    <row r="250" spans="9:9" s="52" customFormat="1">
      <c r="I250" s="86"/>
    </row>
    <row r="251" spans="9:9" s="52" customFormat="1">
      <c r="I251" s="86"/>
    </row>
    <row r="252" spans="9:9" s="52" customFormat="1">
      <c r="I252" s="86"/>
    </row>
    <row r="253" spans="9:9" s="52" customFormat="1">
      <c r="I253" s="86"/>
    </row>
    <row r="254" spans="9:9" s="52" customFormat="1">
      <c r="I254" s="86"/>
    </row>
    <row r="255" spans="9:9" s="52" customFormat="1">
      <c r="I255" s="86"/>
    </row>
    <row r="256" spans="9:9" s="52" customFormat="1">
      <c r="I256" s="86"/>
    </row>
    <row r="257" spans="9:9" s="52" customFormat="1">
      <c r="I257" s="86"/>
    </row>
    <row r="258" spans="9:9" s="52" customFormat="1">
      <c r="I258" s="86"/>
    </row>
    <row r="259" spans="9:9" s="52" customFormat="1">
      <c r="I259" s="86"/>
    </row>
    <row r="260" spans="9:9" s="52" customFormat="1">
      <c r="I260" s="86"/>
    </row>
    <row r="261" spans="9:9" s="52" customFormat="1">
      <c r="I261" s="86"/>
    </row>
    <row r="262" spans="9:9" s="52" customFormat="1">
      <c r="I262" s="86"/>
    </row>
    <row r="263" spans="9:9" s="52" customFormat="1">
      <c r="I263" s="86"/>
    </row>
    <row r="264" spans="9:9" s="52" customFormat="1">
      <c r="I264" s="86"/>
    </row>
    <row r="265" spans="9:9" s="52" customFormat="1">
      <c r="I265" s="86"/>
    </row>
    <row r="266" spans="9:9" s="52" customFormat="1">
      <c r="I266" s="86"/>
    </row>
    <row r="267" spans="9:9" s="52" customFormat="1">
      <c r="I267" s="86"/>
    </row>
    <row r="268" spans="9:9" s="52" customFormat="1">
      <c r="I268" s="86"/>
    </row>
    <row r="269" spans="9:9" s="52" customFormat="1">
      <c r="I269" s="86"/>
    </row>
    <row r="270" spans="9:9" s="52" customFormat="1">
      <c r="I270" s="86"/>
    </row>
    <row r="271" spans="9:9" s="52" customFormat="1">
      <c r="I271" s="86"/>
    </row>
    <row r="272" spans="9:9" s="52" customFormat="1">
      <c r="I272" s="86"/>
    </row>
    <row r="273" spans="9:9" s="52" customFormat="1">
      <c r="I273" s="86"/>
    </row>
    <row r="274" spans="9:9" s="52" customFormat="1">
      <c r="I274" s="86"/>
    </row>
    <row r="275" spans="9:9" s="52" customFormat="1">
      <c r="I275" s="86"/>
    </row>
    <row r="276" spans="9:9" s="52" customFormat="1">
      <c r="I276" s="86"/>
    </row>
    <row r="277" spans="9:9" s="52" customFormat="1">
      <c r="I277" s="86"/>
    </row>
    <row r="278" spans="9:9" s="52" customFormat="1">
      <c r="I278" s="86"/>
    </row>
    <row r="279" spans="9:9" s="52" customFormat="1">
      <c r="I279" s="86"/>
    </row>
    <row r="280" spans="9:9" s="52" customFormat="1">
      <c r="I280" s="86"/>
    </row>
    <row r="281" spans="9:9" s="52" customFormat="1">
      <c r="I281" s="86"/>
    </row>
    <row r="282" spans="9:9" s="52" customFormat="1">
      <c r="I282" s="86"/>
    </row>
    <row r="283" spans="9:9" s="52" customFormat="1">
      <c r="I283" s="86"/>
    </row>
    <row r="284" spans="9:9" s="52" customFormat="1">
      <c r="I284" s="86"/>
    </row>
    <row r="285" spans="9:9" s="52" customFormat="1">
      <c r="I285" s="86"/>
    </row>
    <row r="286" spans="9:9" s="52" customFormat="1">
      <c r="I286" s="86"/>
    </row>
    <row r="287" spans="9:9" s="52" customFormat="1">
      <c r="I287" s="86"/>
    </row>
    <row r="288" spans="9:9" s="52" customFormat="1">
      <c r="I288" s="86"/>
    </row>
    <row r="289" spans="9:9" s="52" customFormat="1">
      <c r="I289" s="86"/>
    </row>
    <row r="290" spans="9:9" s="52" customFormat="1">
      <c r="I290" s="86"/>
    </row>
    <row r="291" spans="9:9" s="52" customFormat="1">
      <c r="I291" s="86"/>
    </row>
    <row r="292" spans="9:9" s="52" customFormat="1">
      <c r="I292" s="86"/>
    </row>
    <row r="293" spans="9:9" s="52" customFormat="1">
      <c r="I293" s="86"/>
    </row>
    <row r="294" spans="9:9" s="52" customFormat="1">
      <c r="I294" s="86"/>
    </row>
    <row r="295" spans="9:9" s="52" customFormat="1">
      <c r="I295" s="86"/>
    </row>
    <row r="296" spans="9:9" s="52" customFormat="1">
      <c r="I296" s="86"/>
    </row>
    <row r="297" spans="9:9" s="52" customFormat="1">
      <c r="I297" s="86"/>
    </row>
    <row r="298" spans="9:9" s="52" customFormat="1">
      <c r="I298" s="86"/>
    </row>
    <row r="299" spans="9:9" s="52" customFormat="1">
      <c r="I299" s="86"/>
    </row>
    <row r="300" spans="9:9" s="52" customFormat="1">
      <c r="I300" s="86"/>
    </row>
    <row r="301" spans="9:9" s="52" customFormat="1">
      <c r="I301" s="86"/>
    </row>
    <row r="302" spans="9:9" s="52" customFormat="1">
      <c r="I302" s="86"/>
    </row>
    <row r="303" spans="9:9" s="52" customFormat="1">
      <c r="I303" s="86"/>
    </row>
    <row r="304" spans="9:9" s="52" customFormat="1">
      <c r="I304" s="86"/>
    </row>
    <row r="305" spans="9:9" s="52" customFormat="1">
      <c r="I305" s="86"/>
    </row>
    <row r="306" spans="9:9" s="52" customFormat="1">
      <c r="I306" s="86"/>
    </row>
    <row r="307" spans="9:9" s="52" customFormat="1">
      <c r="I307" s="86"/>
    </row>
    <row r="308" spans="9:9" s="52" customFormat="1">
      <c r="I308" s="86"/>
    </row>
    <row r="309" spans="9:9" s="52" customFormat="1">
      <c r="I309" s="86"/>
    </row>
    <row r="310" spans="9:9" s="52" customFormat="1">
      <c r="I310" s="86"/>
    </row>
    <row r="311" spans="9:9" s="52" customFormat="1">
      <c r="I311" s="86"/>
    </row>
    <row r="312" spans="9:9" s="52" customFormat="1">
      <c r="I312" s="86"/>
    </row>
    <row r="313" spans="9:9" s="52" customFormat="1">
      <c r="I313" s="86"/>
    </row>
    <row r="314" spans="9:9" s="52" customFormat="1">
      <c r="I314" s="86"/>
    </row>
    <row r="315" spans="9:9" s="52" customFormat="1">
      <c r="I315" s="86"/>
    </row>
    <row r="316" spans="9:9" s="52" customFormat="1">
      <c r="I316" s="86"/>
    </row>
    <row r="317" spans="9:9" s="52" customFormat="1">
      <c r="I317" s="86"/>
    </row>
    <row r="318" spans="9:9" s="52" customFormat="1">
      <c r="I318" s="86"/>
    </row>
    <row r="319" spans="9:9" s="52" customFormat="1">
      <c r="I319" s="86"/>
    </row>
    <row r="320" spans="9:9" s="52" customFormat="1">
      <c r="I320" s="86"/>
    </row>
    <row r="321" spans="9:9" s="52" customFormat="1">
      <c r="I321" s="86"/>
    </row>
    <row r="322" spans="9:9" s="52" customFormat="1">
      <c r="I322" s="86"/>
    </row>
    <row r="323" spans="9:9" s="52" customFormat="1">
      <c r="I323" s="86"/>
    </row>
    <row r="324" spans="9:9" s="52" customFormat="1">
      <c r="I324" s="86"/>
    </row>
    <row r="325" spans="9:9" s="52" customFormat="1">
      <c r="I325" s="86"/>
    </row>
    <row r="326" spans="9:9" s="52" customFormat="1">
      <c r="I326" s="86"/>
    </row>
    <row r="327" spans="9:9" s="52" customFormat="1">
      <c r="I327" s="86"/>
    </row>
    <row r="328" spans="9:9" s="52" customFormat="1">
      <c r="I328" s="86"/>
    </row>
    <row r="329" spans="9:9" s="52" customFormat="1">
      <c r="I329" s="86"/>
    </row>
    <row r="330" spans="9:9" s="52" customFormat="1">
      <c r="I330" s="86"/>
    </row>
    <row r="331" spans="9:9" s="52" customFormat="1">
      <c r="I331" s="86"/>
    </row>
    <row r="332" spans="9:9" s="52" customFormat="1">
      <c r="I332" s="86"/>
    </row>
    <row r="333" spans="9:9" s="52" customFormat="1">
      <c r="I333" s="86"/>
    </row>
    <row r="334" spans="9:9" s="52" customFormat="1">
      <c r="I334" s="86"/>
    </row>
    <row r="335" spans="9:9" s="52" customFormat="1">
      <c r="I335" s="86"/>
    </row>
    <row r="336" spans="9:9" s="52" customFormat="1">
      <c r="I336" s="86"/>
    </row>
    <row r="337" spans="9:9" s="52" customFormat="1">
      <c r="I337" s="86"/>
    </row>
    <row r="338" spans="9:9" s="52" customFormat="1">
      <c r="I338" s="86"/>
    </row>
    <row r="339" spans="9:9" s="52" customFormat="1">
      <c r="I339" s="86"/>
    </row>
    <row r="340" spans="9:9" s="52" customFormat="1">
      <c r="I340" s="86"/>
    </row>
    <row r="341" spans="9:9" s="52" customFormat="1">
      <c r="I341" s="86"/>
    </row>
    <row r="342" spans="9:9" s="52" customFormat="1">
      <c r="I342" s="86"/>
    </row>
    <row r="343" spans="9:9" s="52" customFormat="1">
      <c r="I343" s="86"/>
    </row>
    <row r="344" spans="9:9" s="52" customFormat="1">
      <c r="I344" s="86"/>
    </row>
    <row r="345" spans="9:9" s="52" customFormat="1">
      <c r="I345" s="86"/>
    </row>
    <row r="346" spans="9:9" s="52" customFormat="1">
      <c r="I346" s="86"/>
    </row>
    <row r="347" spans="9:9" s="52" customFormat="1">
      <c r="I347" s="86"/>
    </row>
    <row r="348" spans="9:9" s="52" customFormat="1">
      <c r="I348" s="86"/>
    </row>
    <row r="349" spans="9:9" s="52" customFormat="1">
      <c r="I349" s="86"/>
    </row>
    <row r="350" spans="9:9" s="52" customFormat="1">
      <c r="I350" s="86"/>
    </row>
    <row r="351" spans="9:9" s="52" customFormat="1">
      <c r="I351" s="86"/>
    </row>
    <row r="352" spans="9:9" s="52" customFormat="1">
      <c r="I352" s="86"/>
    </row>
    <row r="353" spans="9:9" s="52" customFormat="1">
      <c r="I353" s="86"/>
    </row>
    <row r="354" spans="9:9" s="52" customFormat="1">
      <c r="I354" s="86"/>
    </row>
    <row r="355" spans="9:9" s="52" customFormat="1">
      <c r="I355" s="86"/>
    </row>
    <row r="356" spans="9:9" s="52" customFormat="1">
      <c r="I356" s="86"/>
    </row>
    <row r="357" spans="9:9" s="52" customFormat="1">
      <c r="I357" s="86"/>
    </row>
    <row r="358" spans="9:9" s="52" customFormat="1">
      <c r="I358" s="86"/>
    </row>
    <row r="359" spans="9:9" s="52" customFormat="1">
      <c r="I359" s="86"/>
    </row>
    <row r="360" spans="9:9" s="52" customFormat="1">
      <c r="I360" s="86"/>
    </row>
    <row r="361" spans="9:9" s="52" customFormat="1">
      <c r="I361" s="86"/>
    </row>
    <row r="362" spans="9:9" s="52" customFormat="1">
      <c r="I362" s="86"/>
    </row>
    <row r="363" spans="9:9" s="52" customFormat="1">
      <c r="I363" s="86"/>
    </row>
    <row r="364" spans="9:9" s="52" customFormat="1">
      <c r="I364" s="86"/>
    </row>
    <row r="365" spans="9:9" s="52" customFormat="1">
      <c r="I365" s="86"/>
    </row>
    <row r="366" spans="9:9" s="52" customFormat="1">
      <c r="I366" s="86"/>
    </row>
    <row r="367" spans="9:9" s="52" customFormat="1">
      <c r="I367" s="86"/>
    </row>
    <row r="368" spans="9:9" s="52" customFormat="1">
      <c r="I368" s="86"/>
    </row>
    <row r="369" spans="9:9" s="52" customFormat="1">
      <c r="I369" s="86"/>
    </row>
    <row r="370" spans="9:9" s="52" customFormat="1">
      <c r="I370" s="86"/>
    </row>
    <row r="371" spans="9:9" s="52" customFormat="1">
      <c r="I371" s="86"/>
    </row>
    <row r="372" spans="9:9" s="52" customFormat="1">
      <c r="I372" s="86"/>
    </row>
    <row r="373" spans="9:9" s="52" customFormat="1">
      <c r="I373" s="86"/>
    </row>
    <row r="374" spans="9:9" s="52" customFormat="1">
      <c r="I374" s="86"/>
    </row>
    <row r="375" spans="9:9" s="52" customFormat="1">
      <c r="I375" s="86"/>
    </row>
    <row r="376" spans="9:9" s="52" customFormat="1">
      <c r="I376" s="86"/>
    </row>
    <row r="377" spans="9:9" s="52" customFormat="1">
      <c r="I377" s="86"/>
    </row>
    <row r="378" spans="9:9" s="52" customFormat="1">
      <c r="I378" s="86"/>
    </row>
    <row r="379" spans="9:9" s="52" customFormat="1">
      <c r="I379" s="86"/>
    </row>
    <row r="380" spans="9:9" s="52" customFormat="1">
      <c r="I380" s="86"/>
    </row>
    <row r="381" spans="9:9" s="52" customFormat="1">
      <c r="I381" s="86"/>
    </row>
    <row r="382" spans="9:9" s="52" customFormat="1">
      <c r="I382" s="86"/>
    </row>
    <row r="383" spans="9:9" s="52" customFormat="1">
      <c r="I383" s="86"/>
    </row>
    <row r="384" spans="9:9" s="52" customFormat="1">
      <c r="I384" s="86"/>
    </row>
    <row r="385" spans="9:9" s="52" customFormat="1">
      <c r="I385" s="86"/>
    </row>
    <row r="386" spans="9:9" s="52" customFormat="1">
      <c r="I386" s="86"/>
    </row>
    <row r="387" spans="9:9" s="52" customFormat="1">
      <c r="I387" s="86"/>
    </row>
    <row r="388" spans="9:9" s="52" customFormat="1">
      <c r="I388" s="86"/>
    </row>
    <row r="389" spans="9:9" s="52" customFormat="1">
      <c r="I389" s="86"/>
    </row>
    <row r="390" spans="9:9" s="52" customFormat="1">
      <c r="I390" s="86"/>
    </row>
    <row r="391" spans="9:9" s="52" customFormat="1">
      <c r="I391" s="86"/>
    </row>
    <row r="392" spans="9:9" s="52" customFormat="1">
      <c r="I392" s="86"/>
    </row>
    <row r="393" spans="9:9" s="52" customFormat="1">
      <c r="I393" s="86"/>
    </row>
    <row r="394" spans="9:9" s="52" customFormat="1">
      <c r="I394" s="86"/>
    </row>
    <row r="395" spans="9:9" s="52" customFormat="1">
      <c r="I395" s="86"/>
    </row>
    <row r="396" spans="9:9" s="52" customFormat="1">
      <c r="I396" s="86"/>
    </row>
    <row r="397" spans="9:9" s="52" customFormat="1">
      <c r="I397" s="86"/>
    </row>
    <row r="398" spans="9:9" s="52" customFormat="1">
      <c r="I398" s="86"/>
    </row>
    <row r="399" spans="9:9" s="52" customFormat="1">
      <c r="I399" s="86"/>
    </row>
    <row r="400" spans="9:9" s="52" customFormat="1">
      <c r="I400" s="86"/>
    </row>
    <row r="401" spans="9:9" s="52" customFormat="1">
      <c r="I401" s="86"/>
    </row>
    <row r="402" spans="9:9" s="52" customFormat="1">
      <c r="I402" s="86"/>
    </row>
    <row r="403" spans="9:9" s="52" customFormat="1">
      <c r="I403" s="86"/>
    </row>
    <row r="404" spans="9:9" s="52" customFormat="1">
      <c r="I404" s="86"/>
    </row>
    <row r="405" spans="9:9" s="52" customFormat="1">
      <c r="I405" s="86"/>
    </row>
    <row r="406" spans="9:9" s="52" customFormat="1">
      <c r="I406" s="86"/>
    </row>
    <row r="407" spans="9:9" s="52" customFormat="1">
      <c r="I407" s="86"/>
    </row>
    <row r="408" spans="9:9" s="52" customFormat="1">
      <c r="I408" s="86"/>
    </row>
    <row r="409" spans="9:9" s="52" customFormat="1">
      <c r="I409" s="86"/>
    </row>
    <row r="410" spans="9:9" s="52" customFormat="1">
      <c r="I410" s="86"/>
    </row>
    <row r="411" spans="9:9" s="52" customFormat="1">
      <c r="I411" s="86"/>
    </row>
    <row r="412" spans="9:9" s="52" customFormat="1">
      <c r="I412" s="86"/>
    </row>
    <row r="413" spans="9:9" s="52" customFormat="1">
      <c r="I413" s="86"/>
    </row>
    <row r="414" spans="9:9" s="52" customFormat="1">
      <c r="I414" s="86"/>
    </row>
    <row r="415" spans="9:9" s="52" customFormat="1">
      <c r="I415" s="86"/>
    </row>
    <row r="416" spans="9:9" s="52" customFormat="1">
      <c r="I416" s="86"/>
    </row>
    <row r="417" spans="9:9" s="52" customFormat="1">
      <c r="I417" s="86"/>
    </row>
    <row r="418" spans="9:9" s="52" customFormat="1">
      <c r="I418" s="86"/>
    </row>
    <row r="419" spans="9:9" s="52" customFormat="1">
      <c r="I419" s="86"/>
    </row>
    <row r="420" spans="9:9" s="52" customFormat="1">
      <c r="I420" s="86"/>
    </row>
    <row r="421" spans="9:9" s="52" customFormat="1">
      <c r="I421" s="86"/>
    </row>
    <row r="422" spans="9:9" s="52" customFormat="1">
      <c r="I422" s="86"/>
    </row>
    <row r="423" spans="9:9" s="52" customFormat="1">
      <c r="I423" s="86"/>
    </row>
    <row r="424" spans="9:9" s="52" customFormat="1">
      <c r="I424" s="86"/>
    </row>
    <row r="425" spans="9:9" s="52" customFormat="1">
      <c r="I425" s="86"/>
    </row>
    <row r="426" spans="9:9" s="52" customFormat="1">
      <c r="I426" s="86"/>
    </row>
    <row r="427" spans="9:9" s="52" customFormat="1">
      <c r="I427" s="86"/>
    </row>
    <row r="428" spans="9:9" s="52" customFormat="1">
      <c r="I428" s="86"/>
    </row>
    <row r="429" spans="9:9" s="52" customFormat="1">
      <c r="I429" s="86"/>
    </row>
    <row r="430" spans="9:9" s="52" customFormat="1">
      <c r="I430" s="86"/>
    </row>
    <row r="431" spans="9:9" s="52" customFormat="1">
      <c r="I431" s="86"/>
    </row>
    <row r="432" spans="9:9" s="52" customFormat="1">
      <c r="I432" s="86"/>
    </row>
    <row r="433" spans="9:9" s="52" customFormat="1">
      <c r="I433" s="86"/>
    </row>
    <row r="434" spans="9:9" s="52" customFormat="1">
      <c r="I434" s="86"/>
    </row>
    <row r="435" spans="9:9" s="52" customFormat="1">
      <c r="I435" s="86"/>
    </row>
    <row r="436" spans="9:9" s="52" customFormat="1">
      <c r="I436" s="86"/>
    </row>
    <row r="437" spans="9:9" s="52" customFormat="1">
      <c r="I437" s="86"/>
    </row>
    <row r="438" spans="9:9" s="52" customFormat="1">
      <c r="I438" s="86"/>
    </row>
    <row r="439" spans="9:9" s="52" customFormat="1">
      <c r="I439" s="86"/>
    </row>
    <row r="440" spans="9:9" s="52" customFormat="1">
      <c r="I440" s="86"/>
    </row>
    <row r="441" spans="9:9" s="52" customFormat="1">
      <c r="I441" s="86"/>
    </row>
    <row r="442" spans="9:9" s="52" customFormat="1">
      <c r="I442" s="86"/>
    </row>
    <row r="443" spans="9:9" s="52" customFormat="1">
      <c r="I443" s="86"/>
    </row>
    <row r="444" spans="9:9" s="52" customFormat="1">
      <c r="I444" s="86"/>
    </row>
    <row r="445" spans="9:9" s="52" customFormat="1">
      <c r="I445" s="86"/>
    </row>
    <row r="446" spans="9:9" s="52" customFormat="1">
      <c r="I446" s="86"/>
    </row>
    <row r="447" spans="9:9" s="52" customFormat="1">
      <c r="I447" s="86"/>
    </row>
    <row r="448" spans="9:9" s="52" customFormat="1">
      <c r="I448" s="86"/>
    </row>
    <row r="449" spans="9:9" s="52" customFormat="1">
      <c r="I449" s="86"/>
    </row>
    <row r="450" spans="9:9" s="52" customFormat="1">
      <c r="I450" s="86"/>
    </row>
    <row r="451" spans="9:9" s="52" customFormat="1">
      <c r="I451" s="86"/>
    </row>
    <row r="452" spans="9:9" s="52" customFormat="1">
      <c r="I452" s="86"/>
    </row>
    <row r="453" spans="9:9" s="52" customFormat="1">
      <c r="I453" s="86"/>
    </row>
    <row r="454" spans="9:9" s="52" customFormat="1">
      <c r="I454" s="86"/>
    </row>
    <row r="455" spans="9:9" s="52" customFormat="1">
      <c r="I455" s="86"/>
    </row>
    <row r="456" spans="9:9" s="52" customFormat="1">
      <c r="I456" s="86"/>
    </row>
    <row r="457" spans="9:9" s="52" customFormat="1">
      <c r="I457" s="86"/>
    </row>
    <row r="458" spans="9:9" s="52" customFormat="1">
      <c r="I458" s="86"/>
    </row>
    <row r="459" spans="9:9" s="52" customFormat="1">
      <c r="I459" s="86"/>
    </row>
    <row r="460" spans="9:9" s="52" customFormat="1">
      <c r="I460" s="86"/>
    </row>
    <row r="461" spans="9:9" s="52" customFormat="1">
      <c r="I461" s="86"/>
    </row>
    <row r="462" spans="9:9" s="52" customFormat="1">
      <c r="I462" s="86"/>
    </row>
    <row r="463" spans="9:9" s="52" customFormat="1">
      <c r="I463" s="86"/>
    </row>
    <row r="464" spans="9:9" s="52" customFormat="1">
      <c r="I464" s="86"/>
    </row>
    <row r="465" spans="9:9" s="52" customFormat="1">
      <c r="I465" s="86"/>
    </row>
    <row r="466" spans="9:9" s="52" customFormat="1">
      <c r="I466" s="86"/>
    </row>
    <row r="467" spans="9:9" s="52" customFormat="1">
      <c r="I467" s="86"/>
    </row>
    <row r="468" spans="9:9" s="52" customFormat="1">
      <c r="I468" s="86"/>
    </row>
    <row r="469" spans="9:9" s="52" customFormat="1">
      <c r="I469" s="86"/>
    </row>
    <row r="470" spans="9:9" s="52" customFormat="1">
      <c r="I470" s="86"/>
    </row>
    <row r="471" spans="9:9" s="52" customFormat="1">
      <c r="I471" s="86"/>
    </row>
    <row r="472" spans="9:9" s="52" customFormat="1">
      <c r="I472" s="86"/>
    </row>
    <row r="473" spans="9:9" s="52" customFormat="1">
      <c r="I473" s="86"/>
    </row>
    <row r="474" spans="9:9" s="52" customFormat="1">
      <c r="I474" s="86"/>
    </row>
    <row r="475" spans="9:9" s="52" customFormat="1">
      <c r="I475" s="86"/>
    </row>
    <row r="476" spans="9:9" s="52" customFormat="1">
      <c r="I476" s="86"/>
    </row>
    <row r="477" spans="9:9" s="52" customFormat="1">
      <c r="I477" s="86"/>
    </row>
    <row r="478" spans="9:9" s="52" customFormat="1">
      <c r="I478" s="86"/>
    </row>
    <row r="479" spans="9:9" s="52" customFormat="1">
      <c r="I479" s="86"/>
    </row>
    <row r="480" spans="9:9" s="52" customFormat="1">
      <c r="I480" s="86"/>
    </row>
    <row r="481" spans="9:9" s="52" customFormat="1">
      <c r="I481" s="86"/>
    </row>
    <row r="482" spans="9:9" s="52" customFormat="1">
      <c r="I482" s="86"/>
    </row>
    <row r="483" spans="9:9" s="52" customFormat="1">
      <c r="I483" s="86"/>
    </row>
    <row r="484" spans="9:9" s="52" customFormat="1">
      <c r="I484" s="86"/>
    </row>
    <row r="485" spans="9:9" s="52" customFormat="1">
      <c r="I485" s="86"/>
    </row>
    <row r="486" spans="9:9" s="52" customFormat="1">
      <c r="I486" s="86"/>
    </row>
    <row r="487" spans="9:9" s="52" customFormat="1">
      <c r="I487" s="86"/>
    </row>
    <row r="488" spans="9:9" s="52" customFormat="1">
      <c r="I488" s="86"/>
    </row>
    <row r="489" spans="9:9" s="52" customFormat="1">
      <c r="I489" s="86"/>
    </row>
    <row r="490" spans="9:9" s="52" customFormat="1">
      <c r="I490" s="86"/>
    </row>
    <row r="491" spans="9:9" s="52" customFormat="1">
      <c r="I491" s="86"/>
    </row>
    <row r="492" spans="9:9" s="52" customFormat="1">
      <c r="I492" s="86"/>
    </row>
    <row r="493" spans="9:9" s="52" customFormat="1">
      <c r="I493" s="86"/>
    </row>
    <row r="494" spans="9:9" s="52" customFormat="1">
      <c r="I494" s="86"/>
    </row>
    <row r="495" spans="9:9" s="52" customFormat="1">
      <c r="I495" s="86"/>
    </row>
    <row r="496" spans="9:9" s="52" customFormat="1">
      <c r="I496" s="86"/>
    </row>
    <row r="497" spans="9:9" s="52" customFormat="1">
      <c r="I497" s="86"/>
    </row>
    <row r="498" spans="9:9" s="52" customFormat="1">
      <c r="I498" s="86"/>
    </row>
    <row r="499" spans="9:9" s="52" customFormat="1">
      <c r="I499" s="86"/>
    </row>
    <row r="500" spans="9:9" s="52" customFormat="1">
      <c r="I500" s="86"/>
    </row>
    <row r="501" spans="9:9" s="52" customFormat="1">
      <c r="I501" s="86"/>
    </row>
    <row r="502" spans="9:9" s="52" customFormat="1">
      <c r="I502" s="86"/>
    </row>
    <row r="503" spans="9:9" s="52" customFormat="1">
      <c r="I503" s="86"/>
    </row>
    <row r="504" spans="9:9" s="52" customFormat="1">
      <c r="I504" s="86"/>
    </row>
    <row r="505" spans="9:9" s="52" customFormat="1">
      <c r="I505" s="86"/>
    </row>
    <row r="506" spans="9:9" s="52" customFormat="1">
      <c r="I506" s="86"/>
    </row>
    <row r="507" spans="9:9" s="52" customFormat="1">
      <c r="I507" s="86"/>
    </row>
    <row r="508" spans="9:9" s="52" customFormat="1">
      <c r="I508" s="86"/>
    </row>
    <row r="509" spans="9:9" s="52" customFormat="1">
      <c r="I509" s="86"/>
    </row>
    <row r="510" spans="9:9" s="52" customFormat="1">
      <c r="I510" s="86"/>
    </row>
    <row r="511" spans="9:9" s="52" customFormat="1">
      <c r="I511" s="86"/>
    </row>
    <row r="512" spans="9:9" s="52" customFormat="1">
      <c r="I512" s="86"/>
    </row>
    <row r="513" spans="9:9" s="52" customFormat="1">
      <c r="I513" s="86"/>
    </row>
    <row r="514" spans="9:9" s="52" customFormat="1">
      <c r="I514" s="86"/>
    </row>
    <row r="515" spans="9:9" s="52" customFormat="1">
      <c r="I515" s="86"/>
    </row>
    <row r="516" spans="9:9" s="52" customFormat="1">
      <c r="I516" s="86"/>
    </row>
    <row r="517" spans="9:9" s="52" customFormat="1">
      <c r="I517" s="86"/>
    </row>
    <row r="518" spans="9:9" s="52" customFormat="1">
      <c r="I518" s="86"/>
    </row>
    <row r="519" spans="9:9" s="52" customFormat="1">
      <c r="I519" s="86"/>
    </row>
    <row r="520" spans="9:9" s="52" customFormat="1">
      <c r="I520" s="86"/>
    </row>
    <row r="521" spans="9:9" s="52" customFormat="1">
      <c r="I521" s="86"/>
    </row>
    <row r="522" spans="9:9" s="52" customFormat="1">
      <c r="I522" s="86"/>
    </row>
    <row r="523" spans="9:9" s="52" customFormat="1">
      <c r="I523" s="86"/>
    </row>
    <row r="524" spans="9:9" s="52" customFormat="1">
      <c r="I524" s="86"/>
    </row>
    <row r="525" spans="9:9" s="52" customFormat="1">
      <c r="I525" s="86"/>
    </row>
    <row r="526" spans="9:9" s="52" customFormat="1">
      <c r="I526" s="86"/>
    </row>
    <row r="527" spans="9:9" s="52" customFormat="1">
      <c r="I527" s="86"/>
    </row>
    <row r="528" spans="9:9" s="52" customFormat="1">
      <c r="I528" s="86"/>
    </row>
    <row r="529" spans="9:9" s="52" customFormat="1">
      <c r="I529" s="86"/>
    </row>
    <row r="530" spans="9:9" s="52" customFormat="1">
      <c r="I530" s="86"/>
    </row>
    <row r="531" spans="9:9" s="52" customFormat="1">
      <c r="I531" s="86"/>
    </row>
    <row r="532" spans="9:9" s="52" customFormat="1">
      <c r="I532" s="86"/>
    </row>
    <row r="533" spans="9:9" s="52" customFormat="1">
      <c r="I533" s="86"/>
    </row>
    <row r="534" spans="9:9" s="52" customFormat="1">
      <c r="I534" s="86"/>
    </row>
    <row r="535" spans="9:9" s="52" customFormat="1">
      <c r="I535" s="86"/>
    </row>
    <row r="536" spans="9:9" s="52" customFormat="1">
      <c r="I536" s="86"/>
    </row>
    <row r="537" spans="9:9" s="52" customFormat="1">
      <c r="I537" s="86"/>
    </row>
    <row r="538" spans="9:9" s="52" customFormat="1">
      <c r="I538" s="86"/>
    </row>
    <row r="539" spans="9:9" s="52" customFormat="1">
      <c r="I539" s="86"/>
    </row>
    <row r="540" spans="9:9" s="52" customFormat="1">
      <c r="I540" s="86"/>
    </row>
    <row r="541" spans="9:9" s="52" customFormat="1">
      <c r="I541" s="86"/>
    </row>
    <row r="542" spans="9:9" s="52" customFormat="1">
      <c r="I542" s="86"/>
    </row>
    <row r="543" spans="9:9" s="52" customFormat="1">
      <c r="I543" s="86"/>
    </row>
    <row r="544" spans="9:9" s="52" customFormat="1">
      <c r="I544" s="86"/>
    </row>
    <row r="545" spans="9:9" s="52" customFormat="1">
      <c r="I545" s="86"/>
    </row>
    <row r="546" spans="9:9" s="52" customFormat="1">
      <c r="I546" s="86"/>
    </row>
    <row r="547" spans="9:9" s="52" customFormat="1">
      <c r="I547" s="86"/>
    </row>
    <row r="548" spans="9:9" s="52" customFormat="1">
      <c r="I548" s="86"/>
    </row>
    <row r="549" spans="9:9" s="52" customFormat="1">
      <c r="I549" s="86"/>
    </row>
    <row r="550" spans="9:9" s="52" customFormat="1">
      <c r="I550" s="86"/>
    </row>
    <row r="551" spans="9:9" s="52" customFormat="1">
      <c r="I551" s="86"/>
    </row>
    <row r="552" spans="9:9" s="52" customFormat="1">
      <c r="I552" s="86"/>
    </row>
    <row r="553" spans="9:9" s="52" customFormat="1">
      <c r="I553" s="86"/>
    </row>
    <row r="554" spans="9:9" s="52" customFormat="1">
      <c r="I554" s="86"/>
    </row>
    <row r="555" spans="9:9" s="52" customFormat="1">
      <c r="I555" s="86"/>
    </row>
    <row r="556" spans="9:9" s="52" customFormat="1">
      <c r="I556" s="86"/>
    </row>
    <row r="557" spans="9:9" s="52" customFormat="1">
      <c r="I557" s="86"/>
    </row>
    <row r="558" spans="9:9" s="52" customFormat="1">
      <c r="I558" s="86"/>
    </row>
    <row r="559" spans="9:9" s="52" customFormat="1">
      <c r="I559" s="86"/>
    </row>
    <row r="560" spans="9:9" s="52" customFormat="1">
      <c r="I560" s="86"/>
    </row>
    <row r="561" spans="9:9" s="52" customFormat="1">
      <c r="I561" s="86"/>
    </row>
    <row r="562" spans="9:9" s="52" customFormat="1">
      <c r="I562" s="86"/>
    </row>
    <row r="563" spans="9:9" s="52" customFormat="1">
      <c r="I563" s="86"/>
    </row>
    <row r="564" spans="9:9" s="52" customFormat="1">
      <c r="I564" s="86"/>
    </row>
    <row r="565" spans="9:9" s="52" customFormat="1">
      <c r="I565" s="86"/>
    </row>
    <row r="566" spans="9:9" s="52" customFormat="1">
      <c r="I566" s="86"/>
    </row>
    <row r="567" spans="9:9" s="52" customFormat="1">
      <c r="I567" s="86"/>
    </row>
    <row r="568" spans="9:9" s="52" customFormat="1">
      <c r="I568" s="86"/>
    </row>
    <row r="569" spans="9:9" s="52" customFormat="1">
      <c r="I569" s="86"/>
    </row>
    <row r="570" spans="9:9" s="52" customFormat="1">
      <c r="I570" s="86"/>
    </row>
    <row r="571" spans="9:9" s="52" customFormat="1">
      <c r="I571" s="86"/>
    </row>
    <row r="572" spans="9:9" s="52" customFormat="1">
      <c r="I572" s="86"/>
    </row>
    <row r="573" spans="9:9" s="52" customFormat="1">
      <c r="I573" s="86"/>
    </row>
    <row r="574" spans="9:9" s="52" customFormat="1">
      <c r="I574" s="86"/>
    </row>
    <row r="575" spans="9:9" s="52" customFormat="1">
      <c r="I575" s="86"/>
    </row>
    <row r="576" spans="9:9" s="52" customFormat="1">
      <c r="I576" s="86"/>
    </row>
    <row r="577" spans="9:9" s="52" customFormat="1">
      <c r="I577" s="86"/>
    </row>
    <row r="578" spans="9:9" s="52" customFormat="1">
      <c r="I578" s="86"/>
    </row>
    <row r="579" spans="9:9" s="52" customFormat="1">
      <c r="I579" s="86"/>
    </row>
    <row r="580" spans="9:9" s="52" customFormat="1">
      <c r="I580" s="86"/>
    </row>
    <row r="581" spans="9:9" s="52" customFormat="1">
      <c r="I581" s="86"/>
    </row>
    <row r="582" spans="9:9" s="52" customFormat="1">
      <c r="I582" s="86"/>
    </row>
    <row r="583" spans="9:9" s="52" customFormat="1">
      <c r="I583" s="86"/>
    </row>
    <row r="584" spans="9:9" s="52" customFormat="1">
      <c r="I584" s="86"/>
    </row>
    <row r="585" spans="9:9" s="52" customFormat="1">
      <c r="I585" s="86"/>
    </row>
    <row r="586" spans="9:9" s="52" customFormat="1">
      <c r="I586" s="86"/>
    </row>
    <row r="587" spans="9:9" s="52" customFormat="1">
      <c r="I587" s="86"/>
    </row>
    <row r="588" spans="9:9" s="52" customFormat="1">
      <c r="I588" s="86"/>
    </row>
    <row r="589" spans="9:9" s="52" customFormat="1">
      <c r="I589" s="86"/>
    </row>
    <row r="590" spans="9:9" s="52" customFormat="1">
      <c r="I590" s="86"/>
    </row>
    <row r="591" spans="9:9" s="52" customFormat="1">
      <c r="I591" s="86"/>
    </row>
    <row r="592" spans="9:9" s="52" customFormat="1">
      <c r="I592" s="86"/>
    </row>
    <row r="593" spans="9:9" s="52" customFormat="1">
      <c r="I593" s="86"/>
    </row>
    <row r="594" spans="9:9" s="52" customFormat="1">
      <c r="I594" s="86"/>
    </row>
    <row r="595" spans="9:9" s="52" customFormat="1">
      <c r="I595" s="86"/>
    </row>
    <row r="596" spans="9:9" s="52" customFormat="1">
      <c r="I596" s="86"/>
    </row>
    <row r="597" spans="9:9" s="52" customFormat="1">
      <c r="I597" s="86"/>
    </row>
    <row r="598" spans="9:9" s="52" customFormat="1">
      <c r="I598" s="86"/>
    </row>
    <row r="599" spans="9:9" s="52" customFormat="1">
      <c r="I599" s="86"/>
    </row>
    <row r="600" spans="9:9" s="52" customFormat="1">
      <c r="I600" s="86"/>
    </row>
    <row r="601" spans="9:9" s="52" customFormat="1">
      <c r="I601" s="86"/>
    </row>
    <row r="602" spans="9:9" s="52" customFormat="1">
      <c r="I602" s="86"/>
    </row>
    <row r="603" spans="9:9" s="52" customFormat="1">
      <c r="I603" s="86"/>
    </row>
    <row r="604" spans="9:9" s="52" customFormat="1">
      <c r="I604" s="86"/>
    </row>
    <row r="605" spans="9:9" s="52" customFormat="1">
      <c r="I605" s="86"/>
    </row>
    <row r="606" spans="9:9" s="52" customFormat="1">
      <c r="I606" s="86"/>
    </row>
    <row r="607" spans="9:9" s="52" customFormat="1">
      <c r="I607" s="86"/>
    </row>
    <row r="608" spans="9:9" s="52" customFormat="1">
      <c r="I608" s="86"/>
    </row>
    <row r="609" spans="9:9" s="52" customFormat="1">
      <c r="I609" s="86"/>
    </row>
    <row r="610" spans="9:9" s="52" customFormat="1">
      <c r="I610" s="86"/>
    </row>
    <row r="611" spans="9:9" s="52" customFormat="1">
      <c r="I611" s="86"/>
    </row>
    <row r="612" spans="9:9" s="52" customFormat="1">
      <c r="I612" s="86"/>
    </row>
    <row r="613" spans="9:9" s="52" customFormat="1">
      <c r="I613" s="86"/>
    </row>
    <row r="614" spans="9:9" s="52" customFormat="1">
      <c r="I614" s="86"/>
    </row>
    <row r="615" spans="9:9" s="52" customFormat="1">
      <c r="I615" s="86"/>
    </row>
    <row r="616" spans="9:9" s="52" customFormat="1">
      <c r="I616" s="86"/>
    </row>
    <row r="617" spans="9:9" s="52" customFormat="1">
      <c r="I617" s="86"/>
    </row>
    <row r="618" spans="9:9" s="52" customFormat="1">
      <c r="I618" s="86"/>
    </row>
    <row r="619" spans="9:9" s="52" customFormat="1">
      <c r="I619" s="86"/>
    </row>
    <row r="620" spans="9:9" s="52" customFormat="1">
      <c r="I620" s="86"/>
    </row>
    <row r="621" spans="9:9" s="52" customFormat="1">
      <c r="I621" s="86"/>
    </row>
    <row r="622" spans="9:9" s="52" customFormat="1">
      <c r="I622" s="86"/>
    </row>
    <row r="623" spans="9:9" s="52" customFormat="1">
      <c r="I623" s="86"/>
    </row>
    <row r="624" spans="9:9" s="52" customFormat="1">
      <c r="I624" s="86"/>
    </row>
    <row r="625" spans="9:9" s="52" customFormat="1">
      <c r="I625" s="86"/>
    </row>
    <row r="626" spans="9:9" s="52" customFormat="1">
      <c r="I626" s="86"/>
    </row>
    <row r="627" spans="9:9" s="52" customFormat="1">
      <c r="I627" s="86"/>
    </row>
    <row r="628" spans="9:9" s="52" customFormat="1">
      <c r="I628" s="86"/>
    </row>
    <row r="629" spans="9:9" s="52" customFormat="1">
      <c r="I629" s="86"/>
    </row>
    <row r="630" spans="9:9" s="52" customFormat="1">
      <c r="I630" s="86"/>
    </row>
    <row r="631" spans="9:9" s="52" customFormat="1">
      <c r="I631" s="86"/>
    </row>
    <row r="632" spans="9:9" s="52" customFormat="1">
      <c r="I632" s="86"/>
    </row>
    <row r="633" spans="9:9" s="52" customFormat="1">
      <c r="I633" s="86"/>
    </row>
    <row r="634" spans="9:9" s="52" customFormat="1">
      <c r="I634" s="86"/>
    </row>
    <row r="635" spans="9:9" s="52" customFormat="1">
      <c r="I635" s="86"/>
    </row>
    <row r="636" spans="9:9" s="52" customFormat="1">
      <c r="I636" s="86"/>
    </row>
    <row r="637" spans="9:9" s="52" customFormat="1">
      <c r="I637" s="86"/>
    </row>
    <row r="638" spans="9:9" s="52" customFormat="1">
      <c r="I638" s="86"/>
    </row>
    <row r="639" spans="9:9" s="52" customFormat="1">
      <c r="I639" s="86"/>
    </row>
    <row r="640" spans="9:9" s="52" customFormat="1">
      <c r="I640" s="86"/>
    </row>
    <row r="641" spans="9:9" s="52" customFormat="1">
      <c r="I641" s="86"/>
    </row>
    <row r="642" spans="9:9" s="52" customFormat="1">
      <c r="I642" s="86"/>
    </row>
    <row r="643" spans="9:9" s="52" customFormat="1">
      <c r="I643" s="86"/>
    </row>
    <row r="644" spans="9:9" s="52" customFormat="1">
      <c r="I644" s="86"/>
    </row>
    <row r="645" spans="9:9" s="52" customFormat="1">
      <c r="I645" s="86"/>
    </row>
    <row r="646" spans="9:9" s="52" customFormat="1">
      <c r="I646" s="86"/>
    </row>
    <row r="647" spans="9:9" s="52" customFormat="1">
      <c r="I647" s="86"/>
    </row>
    <row r="648" spans="9:9" s="52" customFormat="1">
      <c r="I648" s="86"/>
    </row>
    <row r="649" spans="9:9" s="52" customFormat="1">
      <c r="I649" s="86"/>
    </row>
    <row r="650" spans="9:9" s="52" customFormat="1">
      <c r="I650" s="86"/>
    </row>
    <row r="651" spans="9:9" s="52" customFormat="1">
      <c r="I651" s="86"/>
    </row>
    <row r="652" spans="9:9" s="52" customFormat="1">
      <c r="I652" s="86"/>
    </row>
    <row r="653" spans="9:9" s="52" customFormat="1">
      <c r="I653" s="86"/>
    </row>
    <row r="654" spans="9:9" s="52" customFormat="1">
      <c r="I654" s="86"/>
    </row>
    <row r="655" spans="9:9" s="52" customFormat="1">
      <c r="I655" s="86"/>
    </row>
    <row r="656" spans="9:9" s="52" customFormat="1">
      <c r="I656" s="86"/>
    </row>
    <row r="657" spans="9:9" s="52" customFormat="1">
      <c r="I657" s="86"/>
    </row>
    <row r="658" spans="9:9" s="52" customFormat="1">
      <c r="I658" s="86"/>
    </row>
    <row r="659" spans="9:9" s="52" customFormat="1">
      <c r="I659" s="86"/>
    </row>
    <row r="660" spans="9:9" s="52" customFormat="1">
      <c r="I660" s="86"/>
    </row>
    <row r="661" spans="9:9" s="52" customFormat="1">
      <c r="I661" s="86"/>
    </row>
    <row r="662" spans="9:9" s="52" customFormat="1">
      <c r="I662" s="86"/>
    </row>
    <row r="663" spans="9:9" s="52" customFormat="1">
      <c r="I663" s="86"/>
    </row>
    <row r="664" spans="9:9" s="52" customFormat="1">
      <c r="I664" s="86"/>
    </row>
    <row r="665" spans="9:9" s="52" customFormat="1">
      <c r="I665" s="86"/>
    </row>
    <row r="666" spans="9:9" s="52" customFormat="1">
      <c r="I666" s="86"/>
    </row>
    <row r="667" spans="9:9" s="52" customFormat="1">
      <c r="I667" s="86"/>
    </row>
    <row r="668" spans="9:9" s="52" customFormat="1">
      <c r="I668" s="86"/>
    </row>
    <row r="669" spans="9:9" s="52" customFormat="1">
      <c r="I669" s="86"/>
    </row>
    <row r="670" spans="9:9" s="52" customFormat="1">
      <c r="I670" s="86"/>
    </row>
    <row r="671" spans="9:9" s="52" customFormat="1">
      <c r="I671" s="86"/>
    </row>
    <row r="672" spans="9:9" s="52" customFormat="1">
      <c r="I672" s="86"/>
    </row>
    <row r="673" spans="9:9" s="52" customFormat="1">
      <c r="I673" s="86"/>
    </row>
    <row r="674" spans="9:9" s="52" customFormat="1">
      <c r="I674" s="86"/>
    </row>
    <row r="675" spans="9:9" s="52" customFormat="1">
      <c r="I675" s="86"/>
    </row>
    <row r="676" spans="9:9" s="52" customFormat="1">
      <c r="I676" s="86"/>
    </row>
    <row r="677" spans="9:9" s="52" customFormat="1">
      <c r="I677" s="86"/>
    </row>
    <row r="678" spans="9:9" s="52" customFormat="1">
      <c r="I678" s="86"/>
    </row>
    <row r="679" spans="9:9" s="52" customFormat="1">
      <c r="I679" s="86"/>
    </row>
    <row r="680" spans="9:9" s="52" customFormat="1">
      <c r="I680" s="86"/>
    </row>
    <row r="681" spans="9:9" s="52" customFormat="1">
      <c r="I681" s="86"/>
    </row>
    <row r="682" spans="9:9" s="52" customFormat="1">
      <c r="I682" s="86"/>
    </row>
    <row r="683" spans="9:9" s="52" customFormat="1">
      <c r="I683" s="86"/>
    </row>
    <row r="684" spans="9:9" s="52" customFormat="1">
      <c r="I684" s="86"/>
    </row>
    <row r="685" spans="9:9" s="52" customFormat="1">
      <c r="I685" s="86"/>
    </row>
    <row r="686" spans="9:9" s="52" customFormat="1">
      <c r="I686" s="86"/>
    </row>
    <row r="687" spans="9:9" s="52" customFormat="1">
      <c r="I687" s="86"/>
    </row>
    <row r="688" spans="9:9" s="52" customFormat="1">
      <c r="I688" s="86"/>
    </row>
    <row r="689" spans="9:9" s="52" customFormat="1">
      <c r="I689" s="86"/>
    </row>
    <row r="690" spans="9:9" s="52" customFormat="1">
      <c r="I690" s="86"/>
    </row>
    <row r="691" spans="9:9" s="52" customFormat="1">
      <c r="I691" s="86"/>
    </row>
    <row r="692" spans="9:9" s="52" customFormat="1">
      <c r="I692" s="86"/>
    </row>
    <row r="693" spans="9:9" s="52" customFormat="1">
      <c r="I693" s="86"/>
    </row>
    <row r="694" spans="9:9" s="52" customFormat="1">
      <c r="I694" s="86"/>
    </row>
    <row r="695" spans="9:9" s="52" customFormat="1">
      <c r="I695" s="86"/>
    </row>
    <row r="696" spans="9:9" s="52" customFormat="1">
      <c r="I696" s="86"/>
    </row>
    <row r="697" spans="9:9" s="52" customFormat="1">
      <c r="I697" s="86"/>
    </row>
    <row r="698" spans="9:9" s="52" customFormat="1">
      <c r="I698" s="86"/>
    </row>
    <row r="699" spans="9:9" s="52" customFormat="1">
      <c r="I699" s="86"/>
    </row>
    <row r="700" spans="9:9" s="52" customFormat="1">
      <c r="I700" s="86"/>
    </row>
    <row r="701" spans="9:9" s="52" customFormat="1">
      <c r="I701" s="86"/>
    </row>
    <row r="702" spans="9:9" s="52" customFormat="1">
      <c r="I702" s="86"/>
    </row>
    <row r="703" spans="9:9" s="52" customFormat="1">
      <c r="I703" s="86"/>
    </row>
    <row r="704" spans="9:9" s="52" customFormat="1">
      <c r="I704" s="86"/>
    </row>
    <row r="705" spans="9:9" s="52" customFormat="1">
      <c r="I705" s="86"/>
    </row>
    <row r="706" spans="9:9" s="52" customFormat="1">
      <c r="I706" s="86"/>
    </row>
    <row r="707" spans="9:9" s="52" customFormat="1">
      <c r="I707" s="86"/>
    </row>
    <row r="708" spans="9:9" s="52" customFormat="1">
      <c r="I708" s="86"/>
    </row>
    <row r="709" spans="9:9" s="52" customFormat="1">
      <c r="I709" s="86"/>
    </row>
    <row r="710" spans="9:9" s="52" customFormat="1">
      <c r="I710" s="86"/>
    </row>
    <row r="711" spans="9:9" s="52" customFormat="1">
      <c r="I711" s="86"/>
    </row>
    <row r="712" spans="9:9" s="52" customFormat="1">
      <c r="I712" s="86"/>
    </row>
    <row r="713" spans="9:9" s="52" customFormat="1">
      <c r="I713" s="86"/>
    </row>
    <row r="714" spans="9:9" s="52" customFormat="1">
      <c r="I714" s="86"/>
    </row>
    <row r="715" spans="9:9" s="52" customFormat="1">
      <c r="I715" s="86"/>
    </row>
    <row r="716" spans="9:9" s="52" customFormat="1">
      <c r="I716" s="86"/>
    </row>
    <row r="717" spans="9:9" s="52" customFormat="1">
      <c r="I717" s="86"/>
    </row>
    <row r="718" spans="9:9" s="52" customFormat="1">
      <c r="I718" s="86"/>
    </row>
    <row r="719" spans="9:9" s="52" customFormat="1">
      <c r="I719" s="86"/>
    </row>
    <row r="720" spans="9:9" s="52" customFormat="1">
      <c r="I720" s="86"/>
    </row>
    <row r="721" spans="9:9" s="52" customFormat="1">
      <c r="I721" s="86"/>
    </row>
    <row r="722" spans="9:9" s="52" customFormat="1">
      <c r="I722" s="86"/>
    </row>
    <row r="723" spans="9:9" s="52" customFormat="1">
      <c r="I723" s="86"/>
    </row>
    <row r="724" spans="9:9" s="52" customFormat="1">
      <c r="I724" s="86"/>
    </row>
    <row r="725" spans="9:9" s="52" customFormat="1">
      <c r="I725" s="86"/>
    </row>
    <row r="726" spans="9:9" s="52" customFormat="1">
      <c r="I726" s="86"/>
    </row>
    <row r="727" spans="9:9" s="52" customFormat="1">
      <c r="I727" s="86"/>
    </row>
    <row r="728" spans="9:9" s="52" customFormat="1">
      <c r="I728" s="86"/>
    </row>
    <row r="729" spans="9:9" s="52" customFormat="1">
      <c r="I729" s="86"/>
    </row>
    <row r="730" spans="9:9" s="52" customFormat="1">
      <c r="I730" s="86"/>
    </row>
    <row r="731" spans="9:9" s="52" customFormat="1">
      <c r="I731" s="86"/>
    </row>
    <row r="732" spans="9:9" s="52" customFormat="1">
      <c r="I732" s="86"/>
    </row>
    <row r="733" spans="9:9" s="52" customFormat="1">
      <c r="I733" s="86"/>
    </row>
    <row r="734" spans="9:9" s="52" customFormat="1">
      <c r="I734" s="86"/>
    </row>
    <row r="735" spans="9:9" s="52" customFormat="1">
      <c r="I735" s="86"/>
    </row>
    <row r="736" spans="9:9" s="52" customFormat="1">
      <c r="I736" s="86"/>
    </row>
    <row r="737" spans="9:9" s="52" customFormat="1">
      <c r="I737" s="86"/>
    </row>
    <row r="738" spans="9:9" s="52" customFormat="1">
      <c r="I738" s="86"/>
    </row>
    <row r="739" spans="9:9" s="52" customFormat="1">
      <c r="I739" s="86"/>
    </row>
    <row r="740" spans="9:9" s="52" customFormat="1">
      <c r="I740" s="86"/>
    </row>
    <row r="741" spans="9:9" s="52" customFormat="1">
      <c r="I741" s="86"/>
    </row>
    <row r="742" spans="9:9" s="52" customFormat="1">
      <c r="I742" s="86"/>
    </row>
    <row r="743" spans="9:9" s="52" customFormat="1">
      <c r="I743" s="86"/>
    </row>
    <row r="744" spans="9:9" s="52" customFormat="1">
      <c r="I744" s="86"/>
    </row>
    <row r="745" spans="9:9" s="52" customFormat="1">
      <c r="I745" s="86"/>
    </row>
    <row r="746" spans="9:9" s="52" customFormat="1">
      <c r="I746" s="86"/>
    </row>
    <row r="747" spans="9:9" s="52" customFormat="1">
      <c r="I747" s="86"/>
    </row>
    <row r="748" spans="9:9" s="52" customFormat="1">
      <c r="I748" s="86"/>
    </row>
    <row r="749" spans="9:9" s="52" customFormat="1">
      <c r="I749" s="86"/>
    </row>
    <row r="750" spans="9:9" s="52" customFormat="1">
      <c r="I750" s="86"/>
    </row>
    <row r="751" spans="9:9" s="52" customFormat="1">
      <c r="I751" s="86"/>
    </row>
    <row r="752" spans="9:9" s="52" customFormat="1">
      <c r="I752" s="86"/>
    </row>
    <row r="753" spans="9:9" s="52" customFormat="1">
      <c r="I753" s="86"/>
    </row>
    <row r="754" spans="9:9" s="52" customFormat="1">
      <c r="I754" s="86"/>
    </row>
    <row r="755" spans="9:9" s="52" customFormat="1">
      <c r="I755" s="86"/>
    </row>
    <row r="756" spans="9:9" s="52" customFormat="1">
      <c r="I756" s="86"/>
    </row>
    <row r="757" spans="9:9" s="52" customFormat="1">
      <c r="I757" s="86"/>
    </row>
    <row r="758" spans="9:9" s="52" customFormat="1">
      <c r="I758" s="86"/>
    </row>
    <row r="759" spans="9:9" s="52" customFormat="1">
      <c r="I759" s="86"/>
    </row>
    <row r="760" spans="9:9" s="52" customFormat="1">
      <c r="I760" s="86"/>
    </row>
    <row r="761" spans="9:9" s="52" customFormat="1">
      <c r="I761" s="86"/>
    </row>
    <row r="762" spans="9:9" s="52" customFormat="1">
      <c r="I762" s="86"/>
    </row>
    <row r="763" spans="9:9" s="52" customFormat="1">
      <c r="I763" s="86"/>
    </row>
    <row r="764" spans="9:9" s="52" customFormat="1">
      <c r="I764" s="86"/>
    </row>
    <row r="765" spans="9:9" s="52" customFormat="1">
      <c r="I765" s="86"/>
    </row>
    <row r="766" spans="9:9" s="52" customFormat="1">
      <c r="I766" s="86"/>
    </row>
    <row r="767" spans="9:9" s="52" customFormat="1">
      <c r="I767" s="86"/>
    </row>
    <row r="768" spans="9:9" s="52" customFormat="1">
      <c r="I768" s="86"/>
    </row>
    <row r="769" spans="9:9" s="52" customFormat="1">
      <c r="I769" s="86"/>
    </row>
    <row r="770" spans="9:9" s="52" customFormat="1">
      <c r="I770" s="86"/>
    </row>
    <row r="771" spans="9:9" s="52" customFormat="1">
      <c r="I771" s="86"/>
    </row>
    <row r="772" spans="9:9" s="52" customFormat="1">
      <c r="I772" s="86"/>
    </row>
    <row r="773" spans="9:9" s="52" customFormat="1">
      <c r="I773" s="86"/>
    </row>
    <row r="774" spans="9:9" s="52" customFormat="1">
      <c r="I774" s="86"/>
    </row>
    <row r="775" spans="9:9" s="52" customFormat="1">
      <c r="I775" s="86"/>
    </row>
    <row r="776" spans="9:9" s="52" customFormat="1">
      <c r="I776" s="86"/>
    </row>
    <row r="777" spans="9:9" s="52" customFormat="1">
      <c r="I777" s="86"/>
    </row>
    <row r="778" spans="9:9" s="52" customFormat="1">
      <c r="I778" s="86"/>
    </row>
    <row r="779" spans="9:9" s="52" customFormat="1">
      <c r="I779" s="86"/>
    </row>
    <row r="780" spans="9:9" s="52" customFormat="1">
      <c r="I780" s="86"/>
    </row>
    <row r="781" spans="9:9" s="52" customFormat="1">
      <c r="I781" s="86"/>
    </row>
    <row r="782" spans="9:9" s="52" customFormat="1">
      <c r="I782" s="86"/>
    </row>
    <row r="783" spans="9:9" s="52" customFormat="1">
      <c r="I783" s="86"/>
    </row>
    <row r="784" spans="9:9" s="52" customFormat="1">
      <c r="I784" s="86"/>
    </row>
    <row r="785" spans="9:9" s="52" customFormat="1">
      <c r="I785" s="86"/>
    </row>
    <row r="786" spans="9:9" s="52" customFormat="1">
      <c r="I786" s="86"/>
    </row>
    <row r="787" spans="9:9" s="52" customFormat="1">
      <c r="I787" s="86"/>
    </row>
    <row r="788" spans="9:9" s="52" customFormat="1">
      <c r="I788" s="86"/>
    </row>
    <row r="789" spans="9:9" s="52" customFormat="1">
      <c r="I789" s="86"/>
    </row>
    <row r="790" spans="9:9" s="52" customFormat="1">
      <c r="I790" s="86"/>
    </row>
    <row r="791" spans="9:9" s="52" customFormat="1">
      <c r="I791" s="86"/>
    </row>
    <row r="792" spans="9:9" s="52" customFormat="1">
      <c r="I792" s="86"/>
    </row>
    <row r="793" spans="9:9" s="52" customFormat="1">
      <c r="I793" s="86"/>
    </row>
    <row r="794" spans="9:9" s="52" customFormat="1">
      <c r="I794" s="86"/>
    </row>
    <row r="795" spans="9:9" s="52" customFormat="1">
      <c r="I795" s="86"/>
    </row>
    <row r="796" spans="9:9" s="52" customFormat="1">
      <c r="I796" s="86"/>
    </row>
    <row r="797" spans="9:9" s="52" customFormat="1">
      <c r="I797" s="86"/>
    </row>
    <row r="798" spans="9:9" s="52" customFormat="1">
      <c r="I798" s="86"/>
    </row>
    <row r="799" spans="9:9" s="52" customFormat="1">
      <c r="I799" s="86"/>
    </row>
    <row r="800" spans="9:9" s="52" customFormat="1">
      <c r="I800" s="86"/>
    </row>
    <row r="801" spans="9:9" s="52" customFormat="1">
      <c r="I801" s="86"/>
    </row>
    <row r="802" spans="9:9" s="52" customFormat="1">
      <c r="I802" s="86"/>
    </row>
    <row r="803" spans="9:9" s="52" customFormat="1">
      <c r="I803" s="86"/>
    </row>
    <row r="804" spans="9:9" s="52" customFormat="1">
      <c r="I804" s="86"/>
    </row>
    <row r="805" spans="9:9" s="52" customFormat="1">
      <c r="I805" s="86"/>
    </row>
    <row r="806" spans="9:9" s="52" customFormat="1">
      <c r="I806" s="86"/>
    </row>
    <row r="807" spans="9:9" s="52" customFormat="1">
      <c r="I807" s="86"/>
    </row>
    <row r="808" spans="9:9" s="52" customFormat="1">
      <c r="I808" s="86"/>
    </row>
    <row r="809" spans="9:9" s="52" customFormat="1">
      <c r="I809" s="86"/>
    </row>
    <row r="810" spans="9:9" s="52" customFormat="1">
      <c r="I810" s="86"/>
    </row>
    <row r="811" spans="9:9" s="52" customFormat="1">
      <c r="I811" s="86"/>
    </row>
    <row r="812" spans="9:9" s="52" customFormat="1">
      <c r="I812" s="86"/>
    </row>
    <row r="813" spans="9:9" s="52" customFormat="1">
      <c r="I813" s="86"/>
    </row>
    <row r="814" spans="9:9" s="52" customFormat="1">
      <c r="I814" s="86"/>
    </row>
    <row r="815" spans="9:9" s="52" customFormat="1">
      <c r="I815" s="86"/>
    </row>
    <row r="816" spans="9:9" s="52" customFormat="1">
      <c r="I816" s="86"/>
    </row>
    <row r="817" spans="9:9" s="52" customFormat="1">
      <c r="I817" s="86"/>
    </row>
    <row r="818" spans="9:9" s="52" customFormat="1">
      <c r="I818" s="86"/>
    </row>
    <row r="819" spans="9:9" s="52" customFormat="1">
      <c r="I819" s="86"/>
    </row>
    <row r="820" spans="9:9" s="52" customFormat="1">
      <c r="I820" s="86"/>
    </row>
    <row r="821" spans="9:9" s="52" customFormat="1">
      <c r="I821" s="86"/>
    </row>
    <row r="822" spans="9:9" s="52" customFormat="1">
      <c r="I822" s="86"/>
    </row>
    <row r="823" spans="9:9" s="52" customFormat="1">
      <c r="I823" s="86"/>
    </row>
    <row r="824" spans="9:9" s="52" customFormat="1">
      <c r="I824" s="86"/>
    </row>
    <row r="825" spans="9:9" s="52" customFormat="1">
      <c r="I825" s="86"/>
    </row>
    <row r="826" spans="9:9" s="52" customFormat="1">
      <c r="I826" s="86"/>
    </row>
    <row r="827" spans="9:9" s="52" customFormat="1">
      <c r="I827" s="86"/>
    </row>
    <row r="828" spans="9:9" s="52" customFormat="1">
      <c r="I828" s="86"/>
    </row>
    <row r="829" spans="9:9" s="52" customFormat="1">
      <c r="I829" s="86"/>
    </row>
    <row r="830" spans="9:9" s="52" customFormat="1">
      <c r="I830" s="86"/>
    </row>
    <row r="831" spans="9:9" s="52" customFormat="1">
      <c r="I831" s="86"/>
    </row>
    <row r="832" spans="9:9" s="52" customFormat="1">
      <c r="I832" s="86"/>
    </row>
    <row r="833" spans="9:9" s="52" customFormat="1">
      <c r="I833" s="86"/>
    </row>
    <row r="834" spans="9:9" s="52" customFormat="1">
      <c r="I834" s="86"/>
    </row>
    <row r="835" spans="9:9" s="52" customFormat="1">
      <c r="I835" s="86"/>
    </row>
    <row r="836" spans="9:9" s="52" customFormat="1">
      <c r="I836" s="86"/>
    </row>
    <row r="837" spans="9:9" s="52" customFormat="1">
      <c r="I837" s="86"/>
    </row>
    <row r="838" spans="9:9" s="52" customFormat="1">
      <c r="I838" s="86"/>
    </row>
    <row r="839" spans="9:9" s="52" customFormat="1">
      <c r="I839" s="86"/>
    </row>
    <row r="840" spans="9:9" s="52" customFormat="1">
      <c r="I840" s="86"/>
    </row>
    <row r="841" spans="9:9" s="52" customFormat="1">
      <c r="I841" s="86"/>
    </row>
    <row r="842" spans="9:9" s="52" customFormat="1">
      <c r="I842" s="86"/>
    </row>
    <row r="843" spans="9:9" s="52" customFormat="1">
      <c r="I843" s="86"/>
    </row>
    <row r="844" spans="9:9" s="52" customFormat="1">
      <c r="I844" s="86"/>
    </row>
    <row r="845" spans="9:9" s="52" customFormat="1">
      <c r="I845" s="86"/>
    </row>
    <row r="846" spans="9:9" s="52" customFormat="1">
      <c r="I846" s="86"/>
    </row>
    <row r="847" spans="9:9" s="52" customFormat="1">
      <c r="I847" s="86"/>
    </row>
    <row r="848" spans="9:9" s="52" customFormat="1">
      <c r="I848" s="86"/>
    </row>
    <row r="849" spans="9:9" s="52" customFormat="1">
      <c r="I849" s="86"/>
    </row>
    <row r="850" spans="9:9" s="52" customFormat="1">
      <c r="I850" s="86"/>
    </row>
    <row r="851" spans="9:9" s="52" customFormat="1">
      <c r="I851" s="86"/>
    </row>
    <row r="852" spans="9:9" s="52" customFormat="1">
      <c r="I852" s="86"/>
    </row>
    <row r="853" spans="9:9" s="52" customFormat="1">
      <c r="I853" s="86"/>
    </row>
    <row r="854" spans="9:9" s="52" customFormat="1">
      <c r="I854" s="86"/>
    </row>
    <row r="855" spans="9:9" s="52" customFormat="1">
      <c r="I855" s="86"/>
    </row>
    <row r="856" spans="9:9" s="52" customFormat="1">
      <c r="I856" s="86"/>
    </row>
    <row r="857" spans="9:9" s="52" customFormat="1">
      <c r="I857" s="86"/>
    </row>
    <row r="858" spans="9:9" s="52" customFormat="1">
      <c r="I858" s="86"/>
    </row>
    <row r="859" spans="9:9" s="52" customFormat="1">
      <c r="I859" s="86"/>
    </row>
    <row r="860" spans="9:9" s="52" customFormat="1">
      <c r="I860" s="86"/>
    </row>
    <row r="861" spans="9:9" s="52" customFormat="1">
      <c r="I861" s="86"/>
    </row>
    <row r="862" spans="9:9" s="52" customFormat="1">
      <c r="I862" s="86"/>
    </row>
    <row r="863" spans="9:9" s="52" customFormat="1">
      <c r="I863" s="86"/>
    </row>
    <row r="864" spans="9:9" s="52" customFormat="1">
      <c r="I864" s="86"/>
    </row>
    <row r="865" spans="9:9" s="52" customFormat="1">
      <c r="I865" s="86"/>
    </row>
    <row r="866" spans="9:9" s="52" customFormat="1">
      <c r="I866" s="86"/>
    </row>
    <row r="867" spans="9:9" s="52" customFormat="1">
      <c r="I867" s="86"/>
    </row>
    <row r="868" spans="9:9" s="52" customFormat="1">
      <c r="I868" s="86"/>
    </row>
    <row r="869" spans="9:9" s="52" customFormat="1">
      <c r="I869" s="86"/>
    </row>
    <row r="870" spans="9:9" s="52" customFormat="1">
      <c r="I870" s="86"/>
    </row>
    <row r="871" spans="9:9" s="52" customFormat="1">
      <c r="I871" s="86"/>
    </row>
    <row r="872" spans="9:9" s="52" customFormat="1">
      <c r="I872" s="86"/>
    </row>
    <row r="873" spans="9:9" s="52" customFormat="1">
      <c r="I873" s="86"/>
    </row>
    <row r="874" spans="9:9" s="52" customFormat="1">
      <c r="I874" s="86"/>
    </row>
    <row r="875" spans="9:9" s="52" customFormat="1">
      <c r="I875" s="86"/>
    </row>
    <row r="876" spans="9:9" s="52" customFormat="1">
      <c r="I876" s="86"/>
    </row>
    <row r="877" spans="9:9" s="52" customFormat="1">
      <c r="I877" s="86"/>
    </row>
    <row r="878" spans="9:9" s="52" customFormat="1">
      <c r="I878" s="86"/>
    </row>
    <row r="879" spans="9:9" s="52" customFormat="1">
      <c r="I879" s="86"/>
    </row>
    <row r="880" spans="9:9" s="52" customFormat="1">
      <c r="I880" s="86"/>
    </row>
    <row r="881" spans="9:9" s="52" customFormat="1">
      <c r="I881" s="86"/>
    </row>
    <row r="882" spans="9:9" s="52" customFormat="1">
      <c r="I882" s="86"/>
    </row>
    <row r="883" spans="9:9" s="52" customFormat="1">
      <c r="I883" s="86"/>
    </row>
    <row r="884" spans="9:9" s="52" customFormat="1">
      <c r="I884" s="86"/>
    </row>
    <row r="885" spans="9:9" s="52" customFormat="1">
      <c r="I885" s="86"/>
    </row>
    <row r="886" spans="9:9" s="52" customFormat="1">
      <c r="I886" s="86"/>
    </row>
    <row r="887" spans="9:9" s="52" customFormat="1">
      <c r="I887" s="86"/>
    </row>
    <row r="888" spans="9:9" s="52" customFormat="1">
      <c r="I888" s="86"/>
    </row>
    <row r="889" spans="9:9" s="52" customFormat="1">
      <c r="I889" s="86"/>
    </row>
    <row r="890" spans="9:9" s="52" customFormat="1">
      <c r="I890" s="86"/>
    </row>
    <row r="891" spans="9:9" s="52" customFormat="1">
      <c r="I891" s="86"/>
    </row>
    <row r="892" spans="9:9" s="52" customFormat="1">
      <c r="I892" s="86"/>
    </row>
    <row r="893" spans="9:9" s="52" customFormat="1">
      <c r="I893" s="86"/>
    </row>
    <row r="894" spans="9:9" s="52" customFormat="1">
      <c r="I894" s="86"/>
    </row>
    <row r="895" spans="9:9" s="52" customFormat="1">
      <c r="I895" s="86"/>
    </row>
    <row r="896" spans="9:9" s="52" customFormat="1">
      <c r="I896" s="86"/>
    </row>
    <row r="897" spans="9:9" s="52" customFormat="1">
      <c r="I897" s="86"/>
    </row>
    <row r="898" spans="9:9" s="52" customFormat="1">
      <c r="I898" s="86"/>
    </row>
    <row r="899" spans="9:9" s="52" customFormat="1">
      <c r="I899" s="86"/>
    </row>
    <row r="900" spans="9:9" s="52" customFormat="1">
      <c r="I900" s="86"/>
    </row>
    <row r="901" spans="9:9" s="52" customFormat="1">
      <c r="I901" s="86"/>
    </row>
    <row r="902" spans="9:9" s="52" customFormat="1">
      <c r="I902" s="86"/>
    </row>
    <row r="903" spans="9:9" s="52" customFormat="1">
      <c r="I903" s="86"/>
    </row>
    <row r="904" spans="9:9" s="52" customFormat="1">
      <c r="I904" s="86"/>
    </row>
    <row r="905" spans="9:9" s="52" customFormat="1">
      <c r="I905" s="86"/>
    </row>
    <row r="906" spans="9:9" s="52" customFormat="1">
      <c r="I906" s="86"/>
    </row>
    <row r="907" spans="9:9" s="52" customFormat="1">
      <c r="I907" s="86"/>
    </row>
    <row r="908" spans="9:9" s="52" customFormat="1">
      <c r="I908" s="86"/>
    </row>
    <row r="909" spans="9:9" s="52" customFormat="1">
      <c r="I909" s="86"/>
    </row>
    <row r="910" spans="9:9" s="52" customFormat="1">
      <c r="I910" s="86"/>
    </row>
    <row r="911" spans="9:9" s="52" customFormat="1">
      <c r="I911" s="86"/>
    </row>
    <row r="912" spans="9:9" s="52" customFormat="1">
      <c r="I912" s="86"/>
    </row>
    <row r="913" spans="9:9" s="52" customFormat="1">
      <c r="I913" s="86"/>
    </row>
    <row r="914" spans="9:9" s="52" customFormat="1">
      <c r="I914" s="86"/>
    </row>
    <row r="915" spans="9:9" s="52" customFormat="1">
      <c r="I915" s="86"/>
    </row>
    <row r="916" spans="9:9" s="52" customFormat="1">
      <c r="I916" s="86"/>
    </row>
    <row r="917" spans="9:9" s="52" customFormat="1">
      <c r="I917" s="86"/>
    </row>
    <row r="918" spans="9:9" s="52" customFormat="1">
      <c r="I918" s="86"/>
    </row>
    <row r="919" spans="9:9" s="52" customFormat="1">
      <c r="I919" s="86"/>
    </row>
    <row r="920" spans="9:9" s="52" customFormat="1">
      <c r="I920" s="86"/>
    </row>
    <row r="921" spans="9:9" s="52" customFormat="1">
      <c r="I921" s="86"/>
    </row>
    <row r="922" spans="9:9" s="52" customFormat="1">
      <c r="I922" s="86"/>
    </row>
    <row r="923" spans="9:9" s="52" customFormat="1">
      <c r="I923" s="86"/>
    </row>
    <row r="924" spans="9:9" s="52" customFormat="1">
      <c r="I924" s="86"/>
    </row>
    <row r="925" spans="9:9" s="52" customFormat="1">
      <c r="I925" s="86"/>
    </row>
    <row r="926" spans="9:9" s="52" customFormat="1">
      <c r="I926" s="86"/>
    </row>
    <row r="927" spans="9:9" s="52" customFormat="1">
      <c r="I927" s="86"/>
    </row>
    <row r="928" spans="9:9" s="52" customFormat="1">
      <c r="I928" s="86"/>
    </row>
    <row r="929" spans="9:9" s="52" customFormat="1">
      <c r="I929" s="86"/>
    </row>
    <row r="930" spans="9:9" s="52" customFormat="1">
      <c r="I930" s="86"/>
    </row>
    <row r="931" spans="9:9" s="52" customFormat="1">
      <c r="I931" s="86"/>
    </row>
    <row r="932" spans="9:9" s="52" customFormat="1">
      <c r="I932" s="86"/>
    </row>
    <row r="933" spans="9:9" s="52" customFormat="1">
      <c r="I933" s="86"/>
    </row>
    <row r="934" spans="9:9" s="52" customFormat="1">
      <c r="I934" s="86"/>
    </row>
    <row r="935" spans="9:9" s="52" customFormat="1">
      <c r="I935" s="86"/>
    </row>
    <row r="936" spans="9:9" s="52" customFormat="1">
      <c r="I936" s="86"/>
    </row>
    <row r="937" spans="9:9" s="52" customFormat="1">
      <c r="I937" s="86"/>
    </row>
    <row r="938" spans="9:9" s="52" customFormat="1">
      <c r="I938" s="86"/>
    </row>
    <row r="939" spans="9:9" s="52" customFormat="1">
      <c r="I939" s="86"/>
    </row>
    <row r="940" spans="9:9" s="52" customFormat="1">
      <c r="I940" s="86"/>
    </row>
    <row r="941" spans="9:9" s="52" customFormat="1">
      <c r="I941" s="86"/>
    </row>
    <row r="942" spans="9:9" s="52" customFormat="1">
      <c r="I942" s="86"/>
    </row>
    <row r="943" spans="9:9" s="52" customFormat="1">
      <c r="I943" s="86"/>
    </row>
    <row r="944" spans="9:9" s="52" customFormat="1">
      <c r="I944" s="86"/>
    </row>
    <row r="945" spans="9:9" s="52" customFormat="1">
      <c r="I945" s="86"/>
    </row>
    <row r="946" spans="9:9" s="52" customFormat="1">
      <c r="I946" s="86"/>
    </row>
    <row r="947" spans="9:9" s="52" customFormat="1">
      <c r="I947" s="86"/>
    </row>
    <row r="948" spans="9:9" s="52" customFormat="1">
      <c r="I948" s="86"/>
    </row>
    <row r="949" spans="9:9" s="52" customFormat="1">
      <c r="I949" s="86"/>
    </row>
    <row r="950" spans="9:9" s="52" customFormat="1">
      <c r="I950" s="86"/>
    </row>
    <row r="951" spans="9:9" s="52" customFormat="1">
      <c r="I951" s="86"/>
    </row>
    <row r="952" spans="9:9" s="52" customFormat="1">
      <c r="I952" s="86"/>
    </row>
    <row r="953" spans="9:9" s="52" customFormat="1">
      <c r="I953" s="86"/>
    </row>
    <row r="954" spans="9:9" s="52" customFormat="1">
      <c r="I954" s="86"/>
    </row>
    <row r="955" spans="9:9" s="52" customFormat="1">
      <c r="I955" s="86"/>
    </row>
    <row r="956" spans="9:9" s="52" customFormat="1">
      <c r="I956" s="86"/>
    </row>
    <row r="957" spans="9:9" s="52" customFormat="1">
      <c r="I957" s="86"/>
    </row>
    <row r="958" spans="9:9" s="52" customFormat="1">
      <c r="I958" s="86"/>
    </row>
    <row r="959" spans="9:9" s="52" customFormat="1">
      <c r="I959" s="86"/>
    </row>
    <row r="960" spans="9:9" s="52" customFormat="1">
      <c r="I960" s="86"/>
    </row>
    <row r="961" spans="9:9" s="52" customFormat="1">
      <c r="I961" s="86"/>
    </row>
    <row r="962" spans="9:9" s="52" customFormat="1">
      <c r="I962" s="86"/>
    </row>
    <row r="963" spans="9:9" s="52" customFormat="1">
      <c r="I963" s="86"/>
    </row>
    <row r="964" spans="9:9" s="52" customFormat="1">
      <c r="I964" s="86"/>
    </row>
    <row r="965" spans="9:9" s="52" customFormat="1">
      <c r="I965" s="86"/>
    </row>
    <row r="966" spans="9:9" s="52" customFormat="1">
      <c r="I966" s="86"/>
    </row>
    <row r="967" spans="9:9" s="52" customFormat="1">
      <c r="I967" s="86"/>
    </row>
    <row r="968" spans="9:9" s="52" customFormat="1">
      <c r="I968" s="86"/>
    </row>
    <row r="969" spans="9:9" s="52" customFormat="1">
      <c r="I969" s="86"/>
    </row>
    <row r="970" spans="9:9" s="52" customFormat="1">
      <c r="I970" s="86"/>
    </row>
    <row r="971" spans="9:9" s="52" customFormat="1">
      <c r="I971" s="86"/>
    </row>
    <row r="972" spans="9:9" s="52" customFormat="1">
      <c r="I972" s="86"/>
    </row>
    <row r="973" spans="9:9" s="52" customFormat="1">
      <c r="I973" s="86"/>
    </row>
  </sheetData>
  <mergeCells count="25">
    <mergeCell ref="C7:F7"/>
    <mergeCell ref="H7:K7"/>
    <mergeCell ref="C9:D9"/>
    <mergeCell ref="E9:F9"/>
    <mergeCell ref="H9:I9"/>
    <mergeCell ref="J9:K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E19:F19"/>
    <mergeCell ref="H19:I19"/>
    <mergeCell ref="H20:I20"/>
    <mergeCell ref="H25:I25"/>
    <mergeCell ref="H26:I26"/>
    <mergeCell ref="H27:I27"/>
    <mergeCell ref="H21:I21"/>
    <mergeCell ref="H22:I22"/>
    <mergeCell ref="H23:I23"/>
    <mergeCell ref="H24:I24"/>
  </mergeCells>
  <phoneticPr fontId="2"/>
  <pageMargins left="0.51" right="0.36" top="0.5" bottom="0.5" header="0.51200000000000001" footer="0.51200000000000001"/>
  <pageSetup paperSize="9" scale="55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C1:K73"/>
  <sheetViews>
    <sheetView showGridLines="0" zoomScale="70" zoomScaleNormal="70" workbookViewId="0">
      <selection activeCell="F39" sqref="F39"/>
    </sheetView>
  </sheetViews>
  <sheetFormatPr defaultRowHeight="17.25"/>
  <cols>
    <col min="1" max="1" width="2.5" style="1" customWidth="1"/>
    <col min="2" max="2" width="1" style="1" customWidth="1"/>
    <col min="3" max="6" width="20.625" style="1" customWidth="1"/>
    <col min="7" max="7" width="3.625" style="1" customWidth="1"/>
    <col min="8" max="8" width="20.625" style="1" customWidth="1"/>
    <col min="9" max="9" width="20.625" style="2" customWidth="1"/>
    <col min="10" max="11" width="20.625" style="1" customWidth="1"/>
    <col min="12" max="12" width="1" style="1" customWidth="1"/>
    <col min="13" max="13" width="2.625" style="1" customWidth="1"/>
    <col min="14" max="16384" width="9" style="1"/>
  </cols>
  <sheetData>
    <row r="1" spans="3:11" ht="24" customHeight="1"/>
    <row r="2" spans="3:11" ht="24" customHeight="1"/>
    <row r="3" spans="3:11" ht="24" customHeight="1"/>
    <row r="4" spans="3:11" ht="24" customHeight="1">
      <c r="C4" s="3" t="str">
        <f>+入力用!C2</f>
        <v>XX株式会社　</v>
      </c>
      <c r="K4" s="4" t="str">
        <f>+入力用!L2</f>
        <v>単位：XX円</v>
      </c>
    </row>
    <row r="5" spans="3:11" ht="24" customHeight="1">
      <c r="C5" s="3" t="str">
        <f>+入力用!C3</f>
        <v>XX期20XX年XX月XX日～20XX年XX月XX日</v>
      </c>
    </row>
    <row r="6" spans="3:11" ht="24" customHeight="1"/>
    <row r="7" spans="3:11" s="3" customFormat="1" ht="24" customHeight="1">
      <c r="C7" s="181" t="s">
        <v>1</v>
      </c>
      <c r="D7" s="181"/>
      <c r="E7" s="181"/>
      <c r="F7" s="181"/>
      <c r="H7" s="181" t="s">
        <v>2</v>
      </c>
      <c r="I7" s="181"/>
      <c r="J7" s="181"/>
      <c r="K7" s="181"/>
    </row>
    <row r="8" spans="3:11" ht="24" customHeight="1"/>
    <row r="9" spans="3:11" ht="24" customHeight="1">
      <c r="C9" s="182" t="s">
        <v>3</v>
      </c>
      <c r="D9" s="183"/>
      <c r="E9" s="182" t="s">
        <v>4</v>
      </c>
      <c r="F9" s="184"/>
      <c r="H9" s="182" t="s">
        <v>5</v>
      </c>
      <c r="I9" s="184"/>
      <c r="J9" s="182" t="s">
        <v>6</v>
      </c>
      <c r="K9" s="184"/>
    </row>
    <row r="10" spans="3:11" ht="24" customHeight="1">
      <c r="C10" s="5" t="s">
        <v>7</v>
      </c>
      <c r="D10" s="6">
        <f>SUM(D11:D15)</f>
        <v>1330</v>
      </c>
      <c r="E10" s="5" t="s">
        <v>8</v>
      </c>
      <c r="F10" s="7">
        <f>SUM(F11:F15)</f>
        <v>1600</v>
      </c>
      <c r="H10" s="175" t="s">
        <v>9</v>
      </c>
      <c r="I10" s="176"/>
      <c r="J10" s="8"/>
      <c r="K10" s="7">
        <f>+入力用!L8</f>
        <v>10000</v>
      </c>
    </row>
    <row r="11" spans="3:11" ht="24" customHeight="1">
      <c r="C11" s="9" t="str">
        <f>+入力用!C9</f>
        <v>　現金及び預金</v>
      </c>
      <c r="D11" s="10">
        <f>+入力用!D9</f>
        <v>1000</v>
      </c>
      <c r="E11" s="9" t="str">
        <f>+入力用!E9</f>
        <v>　支払手形</v>
      </c>
      <c r="F11" s="11">
        <f>+入力用!F9</f>
        <v>1000</v>
      </c>
      <c r="H11" s="177" t="s">
        <v>12</v>
      </c>
      <c r="I11" s="178"/>
      <c r="J11" s="8"/>
      <c r="K11" s="7">
        <f>+入力用!L9</f>
        <v>8000</v>
      </c>
    </row>
    <row r="12" spans="3:11" ht="24" customHeight="1">
      <c r="C12" s="9" t="str">
        <f>+入力用!C10</f>
        <v>　売掛金</v>
      </c>
      <c r="D12" s="10">
        <f>+入力用!D10</f>
        <v>200</v>
      </c>
      <c r="E12" s="9" t="str">
        <f>+入力用!E10</f>
        <v>　買掛金</v>
      </c>
      <c r="F12" s="11">
        <f>+入力用!F10</f>
        <v>300</v>
      </c>
      <c r="H12" s="179" t="s">
        <v>15</v>
      </c>
      <c r="I12" s="180"/>
      <c r="J12" s="8"/>
      <c r="K12" s="11">
        <f>K10-K11</f>
        <v>2000</v>
      </c>
    </row>
    <row r="13" spans="3:11" ht="24" customHeight="1">
      <c r="C13" s="9" t="str">
        <f>+入力用!C11</f>
        <v>　商品</v>
      </c>
      <c r="D13" s="10">
        <f>+入力用!D11</f>
        <v>100</v>
      </c>
      <c r="E13" s="9" t="str">
        <f>+入力用!E11</f>
        <v>　短期借入金</v>
      </c>
      <c r="F13" s="11">
        <f>+入力用!F11</f>
        <v>100</v>
      </c>
      <c r="H13" s="177" t="s">
        <v>18</v>
      </c>
      <c r="I13" s="178"/>
      <c r="J13" s="8"/>
      <c r="K13" s="12">
        <f>+入力用!L11</f>
        <v>1000</v>
      </c>
    </row>
    <row r="14" spans="3:11" ht="24" customHeight="1">
      <c r="C14" s="9" t="str">
        <f>+入力用!C12</f>
        <v>　有価証券</v>
      </c>
      <c r="D14" s="10">
        <f>+入力用!D12</f>
        <v>20</v>
      </c>
      <c r="E14" s="9" t="str">
        <f>+入力用!E12</f>
        <v>　未払金</v>
      </c>
      <c r="F14" s="11">
        <f>+入力用!F12</f>
        <v>100</v>
      </c>
      <c r="H14" s="179" t="s">
        <v>21</v>
      </c>
      <c r="I14" s="180"/>
      <c r="J14" s="8"/>
      <c r="K14" s="11">
        <f>K12-K13</f>
        <v>1000</v>
      </c>
    </row>
    <row r="15" spans="3:11" ht="24" customHeight="1">
      <c r="C15" s="9" t="str">
        <f>+入力用!C13</f>
        <v>　未収金</v>
      </c>
      <c r="D15" s="10">
        <f>+入力用!D13</f>
        <v>10</v>
      </c>
      <c r="E15" s="9" t="str">
        <f>+入力用!E13</f>
        <v>　未払法人税等</v>
      </c>
      <c r="F15" s="11">
        <f>+入力用!F13</f>
        <v>100</v>
      </c>
      <c r="H15" s="177" t="s">
        <v>24</v>
      </c>
      <c r="I15" s="178"/>
      <c r="J15" s="8"/>
      <c r="K15" s="11"/>
    </row>
    <row r="16" spans="3:11" ht="24" customHeight="1">
      <c r="C16" s="5" t="s">
        <v>25</v>
      </c>
      <c r="D16" s="6">
        <f>SUM(D17:D19)</f>
        <v>2600</v>
      </c>
      <c r="E16" s="5" t="s">
        <v>26</v>
      </c>
      <c r="F16" s="7">
        <f>SUM(F17:F18)</f>
        <v>1200</v>
      </c>
      <c r="H16" s="179" t="str">
        <f>+入力用!I14</f>
        <v>　　受取利息</v>
      </c>
      <c r="I16" s="180"/>
      <c r="J16" s="8">
        <f>+入力用!K14</f>
        <v>10</v>
      </c>
      <c r="K16" s="11"/>
    </row>
    <row r="17" spans="3:11" ht="24" customHeight="1">
      <c r="C17" s="9" t="str">
        <f>+入力用!C15</f>
        <v>有形固定資産</v>
      </c>
      <c r="D17" s="10">
        <f>+入力用!D15</f>
        <v>1300</v>
      </c>
      <c r="E17" s="9" t="str">
        <f>+入力用!E15</f>
        <v>　社債</v>
      </c>
      <c r="F17" s="11">
        <f>+入力用!F15</f>
        <v>1000</v>
      </c>
      <c r="H17" s="179" t="str">
        <f>+入力用!I15</f>
        <v>　　雑収入</v>
      </c>
      <c r="I17" s="180"/>
      <c r="J17" s="13">
        <f>+入力用!K15</f>
        <v>10</v>
      </c>
      <c r="K17" s="7">
        <f>SUM(J16:J17)</f>
        <v>20</v>
      </c>
    </row>
    <row r="18" spans="3:11" ht="24" customHeight="1">
      <c r="C18" s="9" t="str">
        <f>+入力用!C16</f>
        <v>　建物付属設備</v>
      </c>
      <c r="D18" s="10">
        <f>+入力用!D16</f>
        <v>1000</v>
      </c>
      <c r="E18" s="9" t="str">
        <f>+入力用!E16</f>
        <v>　長期借入金</v>
      </c>
      <c r="F18" s="11">
        <f>+入力用!F16</f>
        <v>200</v>
      </c>
      <c r="H18" s="177" t="s">
        <v>33</v>
      </c>
      <c r="I18" s="178"/>
      <c r="J18" s="8"/>
      <c r="K18" s="11"/>
    </row>
    <row r="19" spans="3:11" ht="24" customHeight="1">
      <c r="C19" s="9" t="str">
        <f>+入力用!C17</f>
        <v>　工具器具備品</v>
      </c>
      <c r="D19" s="10">
        <f>+入力用!D17</f>
        <v>300</v>
      </c>
      <c r="E19" s="182" t="s">
        <v>35</v>
      </c>
      <c r="F19" s="184"/>
      <c r="H19" s="179" t="str">
        <f>+入力用!I17</f>
        <v>　　支払利息</v>
      </c>
      <c r="I19" s="180"/>
      <c r="J19" s="13">
        <f>+入力用!K17</f>
        <v>500</v>
      </c>
      <c r="K19" s="12"/>
    </row>
    <row r="20" spans="3:11" ht="24" customHeight="1">
      <c r="C20" s="9" t="s">
        <v>37</v>
      </c>
      <c r="D20" s="10">
        <f>SUM(DH21)</f>
        <v>0</v>
      </c>
      <c r="E20" s="5" t="s">
        <v>38</v>
      </c>
      <c r="F20" s="7">
        <f>+D27-F10-F16</f>
        <v>1230</v>
      </c>
      <c r="H20" s="179" t="s">
        <v>39</v>
      </c>
      <c r="I20" s="180"/>
      <c r="J20" s="8"/>
      <c r="K20" s="11">
        <f>K14+K17-K19</f>
        <v>1020</v>
      </c>
    </row>
    <row r="21" spans="3:11" ht="24" customHeight="1">
      <c r="C21" s="9" t="str">
        <f>+入力用!C19</f>
        <v>　ソフトウェア</v>
      </c>
      <c r="D21" s="10">
        <f>+入力用!D19</f>
        <v>200</v>
      </c>
      <c r="E21" s="9" t="str">
        <f>+入力用!E19</f>
        <v>　資本金</v>
      </c>
      <c r="F21" s="11">
        <f>+入力用!F19</f>
        <v>1000</v>
      </c>
      <c r="H21" s="177" t="s">
        <v>109</v>
      </c>
      <c r="I21" s="178"/>
      <c r="J21" s="8"/>
      <c r="K21" s="11"/>
    </row>
    <row r="22" spans="3:11" ht="24" customHeight="1">
      <c r="C22" s="9" t="str">
        <f>+入力用!C20</f>
        <v>投資その他の資産</v>
      </c>
      <c r="D22" s="10">
        <f>+入力用!D20</f>
        <v>600</v>
      </c>
      <c r="E22" s="9" t="str">
        <f>+入力用!E20</f>
        <v>　資本剰余金</v>
      </c>
      <c r="F22" s="11">
        <f>+入力用!F20</f>
        <v>100</v>
      </c>
      <c r="H22" s="179" t="str">
        <f>+入力用!I20</f>
        <v>　　貸倒引当金戻入</v>
      </c>
      <c r="I22" s="180"/>
      <c r="J22" s="13">
        <f>+入力用!K20</f>
        <v>10</v>
      </c>
      <c r="K22" s="7">
        <f>SUM(J22)</f>
        <v>10</v>
      </c>
    </row>
    <row r="23" spans="3:11" ht="24" customHeight="1">
      <c r="C23" s="9" t="str">
        <f>+入力用!C21</f>
        <v>　投資有価証券</v>
      </c>
      <c r="D23" s="10">
        <f>+入力用!D21</f>
        <v>300</v>
      </c>
      <c r="E23" s="9" t="str">
        <f>+入力用!E21</f>
        <v>　利益剰余金</v>
      </c>
      <c r="F23" s="11">
        <f>+入力用!F21</f>
        <v>130</v>
      </c>
      <c r="H23" s="177" t="s">
        <v>46</v>
      </c>
      <c r="I23" s="178"/>
      <c r="J23" s="8"/>
      <c r="K23" s="11"/>
    </row>
    <row r="24" spans="3:11" ht="24" customHeight="1">
      <c r="C24" s="9" t="str">
        <f>+入力用!C22</f>
        <v>　関係会社株式</v>
      </c>
      <c r="D24" s="10">
        <f>+入力用!D22</f>
        <v>300</v>
      </c>
      <c r="E24" s="9"/>
      <c r="F24" s="11"/>
      <c r="H24" s="179" t="str">
        <f>+入力用!I22</f>
        <v>　　固定資産売却損</v>
      </c>
      <c r="I24" s="180"/>
      <c r="J24" s="13">
        <f>+入力用!K22</f>
        <v>10</v>
      </c>
      <c r="K24" s="12">
        <f>SUM(J24)</f>
        <v>10</v>
      </c>
    </row>
    <row r="25" spans="3:11" ht="24" customHeight="1">
      <c r="C25" s="5" t="str">
        <f>+入力用!C23</f>
        <v>繰延資産</v>
      </c>
      <c r="D25" s="6">
        <f>+入力用!D23</f>
        <v>100</v>
      </c>
      <c r="E25" s="9"/>
      <c r="F25" s="11"/>
      <c r="H25" s="177" t="s">
        <v>50</v>
      </c>
      <c r="I25" s="178"/>
      <c r="J25" s="8"/>
      <c r="K25" s="11">
        <f>K20+K22-K24</f>
        <v>1020</v>
      </c>
    </row>
    <row r="26" spans="3:11" ht="24" customHeight="1">
      <c r="C26" s="9" t="str">
        <f>+入力用!C24</f>
        <v>　開業費</v>
      </c>
      <c r="D26" s="10">
        <f>+入力用!D24</f>
        <v>100</v>
      </c>
      <c r="E26" s="9"/>
      <c r="F26" s="11"/>
      <c r="H26" s="179" t="str">
        <f>+入力用!I24</f>
        <v>　法人税及び住民税等</v>
      </c>
      <c r="I26" s="185"/>
      <c r="J26" s="8"/>
      <c r="K26" s="13">
        <f>+入力用!L24</f>
        <v>0</v>
      </c>
    </row>
    <row r="27" spans="3:11" ht="24" customHeight="1">
      <c r="C27" s="14" t="s">
        <v>53</v>
      </c>
      <c r="D27" s="15">
        <f>D10+D16+D25</f>
        <v>4030</v>
      </c>
      <c r="E27" s="16" t="s">
        <v>54</v>
      </c>
      <c r="F27" s="15">
        <f>F10+F16+F20</f>
        <v>4030</v>
      </c>
      <c r="H27" s="186" t="s">
        <v>55</v>
      </c>
      <c r="I27" s="187"/>
      <c r="J27" s="13"/>
      <c r="K27" s="17">
        <f>K25-K26</f>
        <v>1020</v>
      </c>
    </row>
    <row r="28" spans="3:11" ht="24" customHeight="1"/>
    <row r="29" spans="3:11" ht="24" customHeight="1">
      <c r="C29" s="2"/>
      <c r="D29" s="2"/>
      <c r="E29" s="2"/>
      <c r="F29" s="2"/>
      <c r="I29" s="1"/>
    </row>
    <row r="30" spans="3:11" ht="24" customHeight="1">
      <c r="C30" s="2"/>
      <c r="D30" s="2"/>
      <c r="E30" s="2"/>
      <c r="F30" s="2"/>
      <c r="G30" s="2"/>
      <c r="H30" s="2"/>
      <c r="J30" s="2"/>
      <c r="K30" s="2"/>
    </row>
    <row r="31" spans="3:11" ht="24" customHeight="1">
      <c r="C31" s="48" t="s">
        <v>56</v>
      </c>
      <c r="D31" s="19"/>
      <c r="E31" s="20"/>
      <c r="F31" s="21" t="s">
        <v>57</v>
      </c>
      <c r="G31" s="22"/>
      <c r="H31" s="21" t="s">
        <v>58</v>
      </c>
      <c r="I31" s="21" t="s">
        <v>59</v>
      </c>
      <c r="J31" s="21" t="s">
        <v>60</v>
      </c>
      <c r="K31" s="23"/>
    </row>
    <row r="32" spans="3:11" ht="24" customHeight="1">
      <c r="C32" s="2" t="s">
        <v>61</v>
      </c>
      <c r="D32" s="24" t="s">
        <v>62</v>
      </c>
      <c r="E32" s="24"/>
      <c r="F32" s="25">
        <f>+入力用!F30</f>
        <v>0.2</v>
      </c>
      <c r="G32" s="25"/>
      <c r="H32" s="25">
        <f>+入力用!I30</f>
        <v>0.28399999999999997</v>
      </c>
      <c r="I32" s="26">
        <f>K27/K10</f>
        <v>0.10199999999999999</v>
      </c>
      <c r="J32" s="27">
        <f>I32-H32</f>
        <v>-0.182</v>
      </c>
      <c r="K32" s="27"/>
    </row>
    <row r="33" spans="3:11" ht="24" customHeight="1">
      <c r="C33" s="2" t="s">
        <v>63</v>
      </c>
      <c r="D33" s="24" t="s">
        <v>64</v>
      </c>
      <c r="E33" s="24"/>
      <c r="F33" s="25">
        <f>+入力用!F31</f>
        <v>5</v>
      </c>
      <c r="G33" s="25"/>
      <c r="H33" s="25">
        <f>+入力用!I31</f>
        <v>1.4990000000000001</v>
      </c>
      <c r="I33" s="26">
        <f>K10/D27</f>
        <v>2.4813895781637716</v>
      </c>
      <c r="J33" s="27">
        <f>I33-H33</f>
        <v>0.98238957816377148</v>
      </c>
      <c r="K33" s="27"/>
    </row>
    <row r="34" spans="3:11" ht="24" customHeight="1">
      <c r="C34" s="2" t="s">
        <v>111</v>
      </c>
      <c r="D34" s="24" t="s">
        <v>65</v>
      </c>
      <c r="E34" s="24"/>
      <c r="F34" s="25">
        <f>+入力用!F32</f>
        <v>0.01</v>
      </c>
      <c r="G34" s="25"/>
      <c r="H34" s="25">
        <f>+入力用!I32</f>
        <v>0.05</v>
      </c>
      <c r="I34" s="26">
        <f>I32*I33</f>
        <v>0.25310173697270466</v>
      </c>
      <c r="J34" s="27">
        <f>I34-H34</f>
        <v>0.20310173697270467</v>
      </c>
      <c r="K34" s="27"/>
    </row>
    <row r="35" spans="3:11" ht="24" customHeight="1">
      <c r="C35" s="2" t="s">
        <v>66</v>
      </c>
      <c r="D35" s="24" t="s">
        <v>67</v>
      </c>
      <c r="E35" s="24"/>
      <c r="F35" s="25" t="str">
        <f>+入力用!F33</f>
        <v>-</v>
      </c>
      <c r="G35" s="25"/>
      <c r="H35" s="25">
        <f>+入力用!I33</f>
        <v>4.4950000000000001</v>
      </c>
      <c r="I35" s="26">
        <f>F27/F20</f>
        <v>3.2764227642276422</v>
      </c>
      <c r="J35" s="27">
        <f>I35-H35</f>
        <v>-1.2185772357723579</v>
      </c>
      <c r="K35" s="27"/>
    </row>
    <row r="36" spans="3:11" ht="24" customHeight="1">
      <c r="C36" s="2" t="s">
        <v>113</v>
      </c>
      <c r="D36" s="24" t="s">
        <v>69</v>
      </c>
      <c r="E36" s="24"/>
      <c r="F36" s="25">
        <f>+入力用!F34</f>
        <v>0.1</v>
      </c>
      <c r="G36" s="25"/>
      <c r="H36" s="25">
        <f>+入力用!I34</f>
        <v>5.7000000000000002E-2</v>
      </c>
      <c r="I36" s="26">
        <f>I34*I35</f>
        <v>0.82926829268292668</v>
      </c>
      <c r="J36" s="27">
        <f>I36-H36</f>
        <v>0.77226829268292663</v>
      </c>
      <c r="K36" s="27"/>
    </row>
    <row r="37" spans="3:11" ht="24" customHeight="1">
      <c r="C37" s="2"/>
      <c r="D37" s="2"/>
      <c r="E37" s="2"/>
      <c r="F37" s="25"/>
      <c r="G37" s="25"/>
      <c r="H37" s="25"/>
      <c r="I37" s="26"/>
      <c r="J37" s="27"/>
      <c r="K37" s="27"/>
    </row>
    <row r="38" spans="3:11" ht="24" customHeight="1">
      <c r="C38" s="48" t="s">
        <v>70</v>
      </c>
      <c r="D38" s="28"/>
      <c r="E38" s="29"/>
      <c r="F38" s="30"/>
      <c r="G38" s="30"/>
      <c r="H38" s="30"/>
      <c r="I38" s="31"/>
      <c r="J38" s="32"/>
      <c r="K38" s="32"/>
    </row>
    <row r="39" spans="3:11" ht="24" customHeight="1">
      <c r="C39" s="2" t="s">
        <v>71</v>
      </c>
      <c r="D39" s="24" t="s">
        <v>72</v>
      </c>
      <c r="E39" s="24"/>
      <c r="F39" s="25">
        <f>+入力用!F37</f>
        <v>1.2</v>
      </c>
      <c r="G39" s="25"/>
      <c r="H39" s="25">
        <f>+入力用!I37</f>
        <v>0</v>
      </c>
      <c r="I39" s="26">
        <f>D10/F10</f>
        <v>0.83125000000000004</v>
      </c>
      <c r="J39" s="27">
        <f>I39-H39</f>
        <v>0.83125000000000004</v>
      </c>
      <c r="K39" s="27"/>
    </row>
    <row r="40" spans="3:11" ht="24" customHeight="1">
      <c r="C40" s="2" t="s">
        <v>73</v>
      </c>
      <c r="D40" s="24" t="s">
        <v>74</v>
      </c>
      <c r="E40" s="24"/>
      <c r="F40" s="25">
        <f>+入力用!F38</f>
        <v>1</v>
      </c>
      <c r="G40" s="25"/>
      <c r="H40" s="25">
        <f>+入力用!I38</f>
        <v>0</v>
      </c>
      <c r="I40" s="26">
        <f>(D11+D12+D14)/F10</f>
        <v>0.76249999999999996</v>
      </c>
      <c r="J40" s="27">
        <f>I40-H40</f>
        <v>0.76249999999999996</v>
      </c>
      <c r="K40" s="27"/>
    </row>
    <row r="41" spans="3:11" ht="24" customHeight="1">
      <c r="C41" s="2" t="s">
        <v>75</v>
      </c>
      <c r="D41" s="24" t="s">
        <v>76</v>
      </c>
      <c r="E41" s="24"/>
      <c r="F41" s="25">
        <f>+入力用!F39</f>
        <v>0.7</v>
      </c>
      <c r="G41" s="25"/>
      <c r="H41" s="25">
        <f>+入力用!I39</f>
        <v>0</v>
      </c>
      <c r="I41" s="26">
        <f>(D27-D10)/F20</f>
        <v>2.1951219512195124</v>
      </c>
      <c r="J41" s="27">
        <f>I41-H41</f>
        <v>2.1951219512195124</v>
      </c>
      <c r="K41" s="27"/>
    </row>
    <row r="42" spans="3:11" ht="24" customHeight="1">
      <c r="C42" s="2" t="s">
        <v>77</v>
      </c>
      <c r="D42" s="24" t="s">
        <v>78</v>
      </c>
      <c r="E42" s="24"/>
      <c r="F42" s="25">
        <f>+入力用!F40</f>
        <v>1</v>
      </c>
      <c r="G42" s="25"/>
      <c r="H42" s="25">
        <f>+入力用!I40</f>
        <v>0</v>
      </c>
      <c r="I42" s="26">
        <f>(D27-D10)/(F20+F16)</f>
        <v>1.1111111111111112</v>
      </c>
      <c r="J42" s="27">
        <f>I42-H42</f>
        <v>1.1111111111111112</v>
      </c>
      <c r="K42" s="27"/>
    </row>
    <row r="43" spans="3:11" ht="24" customHeight="1">
      <c r="C43" s="2" t="s">
        <v>79</v>
      </c>
      <c r="D43" s="24" t="s">
        <v>80</v>
      </c>
      <c r="E43" s="24"/>
      <c r="F43" s="25">
        <f>+入力用!F41</f>
        <v>0.3</v>
      </c>
      <c r="G43" s="25"/>
      <c r="H43" s="25">
        <f>+入力用!I41</f>
        <v>0</v>
      </c>
      <c r="I43" s="26">
        <f>F20/F27</f>
        <v>0.30521091811414391</v>
      </c>
      <c r="J43" s="27">
        <f>I43-H43</f>
        <v>0.30521091811414391</v>
      </c>
      <c r="K43" s="27"/>
    </row>
    <row r="44" spans="3:11" ht="24" customHeight="1">
      <c r="C44" s="2"/>
      <c r="D44" s="2"/>
      <c r="E44" s="2"/>
      <c r="F44" s="33"/>
      <c r="G44" s="33"/>
      <c r="H44" s="33"/>
      <c r="I44" s="26"/>
      <c r="J44" s="34"/>
      <c r="K44" s="34"/>
    </row>
    <row r="45" spans="3:11" ht="24" customHeight="1">
      <c r="C45" s="48" t="s">
        <v>81</v>
      </c>
      <c r="D45" s="18"/>
      <c r="E45" s="20"/>
      <c r="F45" s="23"/>
      <c r="G45" s="23"/>
      <c r="H45" s="23"/>
      <c r="I45" s="31"/>
      <c r="J45" s="32"/>
      <c r="K45" s="32"/>
    </row>
    <row r="46" spans="3:11" ht="24" customHeight="1">
      <c r="C46" s="2" t="s">
        <v>82</v>
      </c>
      <c r="D46" s="35" t="s">
        <v>83</v>
      </c>
      <c r="E46" s="35"/>
      <c r="F46" s="36" t="str">
        <f>+入力用!F44</f>
        <v>-</v>
      </c>
      <c r="G46" s="36"/>
      <c r="H46" s="36">
        <f>+入力用!I44</f>
        <v>0</v>
      </c>
      <c r="I46" s="37">
        <f>K10/D12</f>
        <v>50</v>
      </c>
      <c r="J46" s="38">
        <f t="shared" ref="J46:J51" si="0">I46-H46</f>
        <v>50</v>
      </c>
      <c r="K46" s="27"/>
    </row>
    <row r="47" spans="3:11" ht="24" customHeight="1">
      <c r="C47" s="2" t="s">
        <v>84</v>
      </c>
      <c r="D47" s="35" t="s">
        <v>85</v>
      </c>
      <c r="E47" s="35"/>
      <c r="F47" s="36" t="str">
        <f>+入力用!F45</f>
        <v>-</v>
      </c>
      <c r="G47" s="36"/>
      <c r="H47" s="36">
        <f>+入力用!I45</f>
        <v>0</v>
      </c>
      <c r="I47" s="37">
        <f>K11/D13</f>
        <v>80</v>
      </c>
      <c r="J47" s="38">
        <f t="shared" si="0"/>
        <v>80</v>
      </c>
      <c r="K47" s="27"/>
    </row>
    <row r="48" spans="3:11" ht="24" customHeight="1">
      <c r="C48" s="2" t="s">
        <v>86</v>
      </c>
      <c r="D48" s="35" t="s">
        <v>87</v>
      </c>
      <c r="E48" s="35"/>
      <c r="F48" s="36" t="str">
        <f>+入力用!F46</f>
        <v>-</v>
      </c>
      <c r="G48" s="36"/>
      <c r="H48" s="36">
        <f>+入力用!I46</f>
        <v>0</v>
      </c>
      <c r="I48" s="37">
        <f>K11/F12</f>
        <v>26.666666666666668</v>
      </c>
      <c r="J48" s="38">
        <f t="shared" si="0"/>
        <v>26.666666666666668</v>
      </c>
      <c r="K48" s="27"/>
    </row>
    <row r="49" spans="3:11" ht="24" customHeight="1">
      <c r="C49" s="2" t="s">
        <v>88</v>
      </c>
      <c r="D49" s="39" t="s">
        <v>89</v>
      </c>
      <c r="E49" s="39"/>
      <c r="F49" s="36" t="str">
        <f>+入力用!F47</f>
        <v>-</v>
      </c>
      <c r="G49" s="33"/>
      <c r="H49" s="36">
        <f>+入力用!I47</f>
        <v>0</v>
      </c>
      <c r="I49" s="40">
        <f>(D12/(K10/365))</f>
        <v>7.3</v>
      </c>
      <c r="J49" s="41">
        <f t="shared" si="0"/>
        <v>7.3</v>
      </c>
      <c r="K49" s="34"/>
    </row>
    <row r="50" spans="3:11" ht="24" customHeight="1">
      <c r="C50" s="2" t="s">
        <v>91</v>
      </c>
      <c r="D50" s="39" t="s">
        <v>92</v>
      </c>
      <c r="E50" s="39"/>
      <c r="F50" s="36" t="str">
        <f>+入力用!F48</f>
        <v>-</v>
      </c>
      <c r="G50" s="33"/>
      <c r="H50" s="36">
        <f>+入力用!I48</f>
        <v>0</v>
      </c>
      <c r="I50" s="40">
        <f>(D13/(K11/365))</f>
        <v>4.5625</v>
      </c>
      <c r="J50" s="41">
        <f t="shared" si="0"/>
        <v>4.5625</v>
      </c>
      <c r="K50" s="34"/>
    </row>
    <row r="51" spans="3:11" ht="24" customHeight="1">
      <c r="C51" s="2" t="s">
        <v>93</v>
      </c>
      <c r="D51" s="39" t="s">
        <v>92</v>
      </c>
      <c r="E51" s="39"/>
      <c r="F51" s="36" t="str">
        <f>+入力用!F49</f>
        <v>-</v>
      </c>
      <c r="G51" s="33"/>
      <c r="H51" s="36">
        <f>+入力用!I49</f>
        <v>0</v>
      </c>
      <c r="I51" s="40">
        <f>(F12/(K11/365))</f>
        <v>13.6875</v>
      </c>
      <c r="J51" s="41">
        <f t="shared" si="0"/>
        <v>13.6875</v>
      </c>
      <c r="K51" s="34"/>
    </row>
    <row r="52" spans="3:11" ht="24" customHeight="1">
      <c r="C52" s="2"/>
      <c r="D52" s="2"/>
      <c r="E52" s="2"/>
      <c r="F52" s="33"/>
      <c r="G52" s="33"/>
      <c r="H52" s="33"/>
      <c r="I52" s="42"/>
      <c r="J52" s="34"/>
      <c r="K52" s="34"/>
    </row>
    <row r="53" spans="3:11" ht="24" customHeight="1">
      <c r="C53" s="48" t="s">
        <v>94</v>
      </c>
      <c r="D53" s="18"/>
      <c r="E53" s="20"/>
      <c r="F53" s="23"/>
      <c r="G53" s="23"/>
      <c r="H53" s="23"/>
      <c r="I53" s="43"/>
      <c r="J53" s="32"/>
      <c r="K53" s="32"/>
    </row>
    <row r="54" spans="3:11" ht="24" customHeight="1">
      <c r="C54" s="2" t="s">
        <v>95</v>
      </c>
      <c r="D54" s="39" t="s">
        <v>96</v>
      </c>
      <c r="E54" s="39"/>
      <c r="F54" s="25">
        <f>+入力用!F52</f>
        <v>0.2</v>
      </c>
      <c r="G54" s="25"/>
      <c r="H54" s="25">
        <f>+入力用!I52</f>
        <v>0</v>
      </c>
      <c r="I54" s="42">
        <f>K12/K10</f>
        <v>0.2</v>
      </c>
      <c r="J54" s="27">
        <f>I54-H54</f>
        <v>0.2</v>
      </c>
      <c r="K54" s="27"/>
    </row>
    <row r="55" spans="3:11" ht="24" customHeight="1">
      <c r="C55" s="2" t="s">
        <v>97</v>
      </c>
      <c r="D55" s="2" t="s">
        <v>98</v>
      </c>
      <c r="E55" s="2"/>
      <c r="F55" s="25">
        <f>+入力用!F53</f>
        <v>0.02</v>
      </c>
      <c r="G55" s="25"/>
      <c r="H55" s="25">
        <f>+入力用!I53</f>
        <v>0</v>
      </c>
      <c r="I55" s="42">
        <f>K14/K10</f>
        <v>0.1</v>
      </c>
      <c r="J55" s="27">
        <f>I55-H55</f>
        <v>0.1</v>
      </c>
      <c r="K55" s="27"/>
    </row>
    <row r="56" spans="3:11" ht="24" customHeight="1">
      <c r="C56" s="2" t="s">
        <v>99</v>
      </c>
      <c r="D56" s="2" t="s">
        <v>100</v>
      </c>
      <c r="E56" s="2"/>
      <c r="F56" s="25">
        <f>+入力用!F54</f>
        <v>0.02</v>
      </c>
      <c r="G56" s="25"/>
      <c r="H56" s="25">
        <f>+入力用!I54</f>
        <v>0</v>
      </c>
      <c r="I56" s="42">
        <f>K20/K10</f>
        <v>0.10199999999999999</v>
      </c>
      <c r="J56" s="27">
        <f>I56-H56</f>
        <v>0.10199999999999999</v>
      </c>
      <c r="K56" s="27"/>
    </row>
    <row r="57" spans="3:11" ht="24" customHeight="1">
      <c r="C57" s="2"/>
      <c r="D57" s="2"/>
      <c r="E57" s="2"/>
      <c r="F57" s="33"/>
      <c r="G57" s="33"/>
      <c r="H57" s="33"/>
      <c r="I57" s="42"/>
      <c r="J57" s="34"/>
      <c r="K57" s="34"/>
    </row>
    <row r="58" spans="3:11" ht="24" customHeight="1">
      <c r="C58" s="48" t="s">
        <v>101</v>
      </c>
      <c r="D58" s="18"/>
      <c r="E58" s="20"/>
      <c r="F58" s="23"/>
      <c r="G58" s="23"/>
      <c r="H58" s="23"/>
      <c r="I58" s="43"/>
      <c r="J58" s="32"/>
      <c r="K58" s="32"/>
    </row>
    <row r="59" spans="3:11" ht="24" customHeight="1">
      <c r="C59" s="2" t="s">
        <v>102</v>
      </c>
      <c r="D59" s="35" t="s">
        <v>103</v>
      </c>
      <c r="E59" s="35"/>
      <c r="F59" s="36" t="str">
        <f>+入力用!F57</f>
        <v>-</v>
      </c>
      <c r="G59" s="36"/>
      <c r="H59" s="36">
        <f>+入力用!I57</f>
        <v>0</v>
      </c>
      <c r="I59" s="26">
        <f>K11/K10</f>
        <v>0.8</v>
      </c>
      <c r="J59" s="27">
        <f>I59-H59</f>
        <v>0.8</v>
      </c>
      <c r="K59" s="27"/>
    </row>
    <row r="60" spans="3:11" ht="24" customHeight="1">
      <c r="C60" s="2" t="s">
        <v>104</v>
      </c>
      <c r="D60" s="44" t="s">
        <v>105</v>
      </c>
      <c r="E60" s="44"/>
      <c r="F60" s="34" t="str">
        <f>+入力用!F58</f>
        <v>-</v>
      </c>
      <c r="G60" s="34"/>
      <c r="H60" s="36">
        <f>+入力用!I58</f>
        <v>0</v>
      </c>
      <c r="I60" s="45">
        <f>K13+K19-K17</f>
        <v>980</v>
      </c>
      <c r="J60" s="34">
        <f>I60-H60</f>
        <v>980</v>
      </c>
      <c r="K60" s="34"/>
    </row>
    <row r="61" spans="3:11" ht="24" customHeight="1">
      <c r="C61" s="2" t="s">
        <v>106</v>
      </c>
      <c r="D61" s="44" t="s">
        <v>107</v>
      </c>
      <c r="E61" s="44"/>
      <c r="F61" s="34" t="str">
        <f>+入力用!F59</f>
        <v>-</v>
      </c>
      <c r="G61" s="34"/>
      <c r="H61" s="36">
        <f>+入力用!I59</f>
        <v>0</v>
      </c>
      <c r="I61" s="45">
        <f>I60/(1-I59)</f>
        <v>4900.0000000000009</v>
      </c>
      <c r="J61" s="34">
        <f>I61-H61</f>
        <v>4900.0000000000009</v>
      </c>
      <c r="K61" s="34"/>
    </row>
    <row r="62" spans="3:11" ht="24" customHeight="1">
      <c r="C62" s="2"/>
      <c r="D62" s="2"/>
      <c r="E62" s="2"/>
      <c r="F62" s="2"/>
      <c r="G62" s="2"/>
      <c r="H62" s="2"/>
      <c r="J62" s="46"/>
      <c r="K62" s="46"/>
    </row>
    <row r="63" spans="3:11" ht="21.75" customHeight="1">
      <c r="C63" s="2"/>
      <c r="D63" s="2"/>
      <c r="E63" s="2"/>
      <c r="F63" s="2"/>
      <c r="G63" s="2"/>
      <c r="H63" s="2"/>
      <c r="J63" s="46"/>
      <c r="K63" s="46"/>
    </row>
    <row r="64" spans="3:11" ht="21.75" customHeight="1">
      <c r="C64" s="2"/>
      <c r="D64" s="2"/>
      <c r="E64" s="2"/>
      <c r="F64" s="2"/>
      <c r="G64" s="2"/>
      <c r="H64" s="2"/>
      <c r="J64" s="46"/>
      <c r="K64" s="46"/>
    </row>
    <row r="65" spans="3:11" ht="21.75" customHeight="1">
      <c r="C65" s="2"/>
      <c r="D65" s="2"/>
      <c r="E65" s="2"/>
      <c r="F65" s="2"/>
      <c r="G65" s="2"/>
      <c r="H65" s="2"/>
      <c r="J65" s="46"/>
      <c r="K65" s="46"/>
    </row>
    <row r="66" spans="3:11" ht="21.75" customHeight="1">
      <c r="C66" s="2"/>
      <c r="D66" s="2"/>
      <c r="E66" s="2"/>
      <c r="F66" s="2"/>
      <c r="G66" s="2"/>
      <c r="H66" s="2"/>
      <c r="J66" s="46"/>
      <c r="K66" s="46"/>
    </row>
    <row r="67" spans="3:11" ht="17.25" customHeight="1">
      <c r="C67" s="2"/>
      <c r="D67" s="2"/>
      <c r="E67" s="2"/>
      <c r="F67" s="2"/>
      <c r="G67" s="2"/>
      <c r="H67" s="2"/>
      <c r="J67" s="46"/>
      <c r="K67" s="46"/>
    </row>
    <row r="68" spans="3:11" ht="17.25" customHeight="1">
      <c r="C68" s="2"/>
      <c r="D68" s="2"/>
      <c r="E68" s="2"/>
      <c r="F68" s="2"/>
      <c r="G68" s="2"/>
      <c r="H68" s="2"/>
      <c r="J68" s="46"/>
      <c r="K68" s="46"/>
    </row>
    <row r="69" spans="3:11" ht="17.25" customHeight="1">
      <c r="C69" s="2"/>
      <c r="D69" s="2"/>
      <c r="E69" s="2"/>
      <c r="F69" s="2"/>
      <c r="G69" s="2"/>
      <c r="H69" s="2"/>
      <c r="J69" s="46"/>
      <c r="K69" s="46"/>
    </row>
    <row r="70" spans="3:11">
      <c r="C70" s="2"/>
      <c r="D70" s="2"/>
      <c r="E70" s="2"/>
      <c r="F70" s="2"/>
      <c r="G70" s="2"/>
      <c r="H70" s="2"/>
      <c r="J70" s="46"/>
      <c r="K70" s="46"/>
    </row>
    <row r="71" spans="3:11">
      <c r="C71" s="2"/>
      <c r="D71" s="2"/>
      <c r="E71" s="2"/>
      <c r="F71" s="2"/>
      <c r="G71" s="2"/>
      <c r="H71" s="2"/>
      <c r="J71" s="46"/>
      <c r="K71" s="46"/>
    </row>
    <row r="72" spans="3:11">
      <c r="J72" s="47"/>
      <c r="K72" s="47"/>
    </row>
    <row r="73" spans="3:11">
      <c r="J73" s="47"/>
      <c r="K73" s="47"/>
    </row>
  </sheetData>
  <mergeCells count="25">
    <mergeCell ref="H25:I25"/>
    <mergeCell ref="H26:I26"/>
    <mergeCell ref="H27:I27"/>
    <mergeCell ref="H21:I21"/>
    <mergeCell ref="H22:I22"/>
    <mergeCell ref="H23:I23"/>
    <mergeCell ref="H24:I24"/>
    <mergeCell ref="H18:I18"/>
    <mergeCell ref="E19:F19"/>
    <mergeCell ref="H19:I19"/>
    <mergeCell ref="H20:I20"/>
    <mergeCell ref="H14:I14"/>
    <mergeCell ref="H15:I15"/>
    <mergeCell ref="H16:I16"/>
    <mergeCell ref="H17:I17"/>
    <mergeCell ref="H10:I10"/>
    <mergeCell ref="H11:I11"/>
    <mergeCell ref="H12:I12"/>
    <mergeCell ref="H13:I13"/>
    <mergeCell ref="C7:F7"/>
    <mergeCell ref="H7:K7"/>
    <mergeCell ref="C9:D9"/>
    <mergeCell ref="E9:F9"/>
    <mergeCell ref="H9:I9"/>
    <mergeCell ref="J9:K9"/>
  </mergeCells>
  <phoneticPr fontId="2"/>
  <pageMargins left="0.51" right="0.36" top="0.5" bottom="0.5" header="0.51200000000000001" footer="0.51200000000000001"/>
  <pageSetup paperSize="9" scale="5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入力用</vt:lpstr>
      <vt:lpstr>印刷用</vt:lpstr>
      <vt:lpstr>印刷用 (2)</vt:lpstr>
      <vt:lpstr>入力用!Print_Area</vt:lpstr>
      <vt:lpstr>印刷用!Print_Area</vt:lpstr>
      <vt:lpstr>'印刷用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Lu</dc:creator>
  <cp:lastModifiedBy>Jing Lu</cp:lastModifiedBy>
  <cp:lastPrinted>2014-06-25T08:26:29Z</cp:lastPrinted>
  <dcterms:created xsi:type="dcterms:W3CDTF">2012-04-24T17:22:23Z</dcterms:created>
  <dcterms:modified xsi:type="dcterms:W3CDTF">2016-01-12T12:11:42Z</dcterms:modified>
</cp:coreProperties>
</file>