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ster\Documents\code\homaModule\perf\"/>
    </mc:Choice>
  </mc:AlternateContent>
  <xr:revisionPtr revIDLastSave="0" documentId="13_ncr:1_{5A4B7780-BC34-487C-8966-E2F4A680B0E9}" xr6:coauthVersionLast="43" xr6:coauthVersionMax="43" xr10:uidLastSave="{00000000-0000-0000-0000-000000000000}"/>
  <bookViews>
    <workbookView xWindow="22680" yWindow="1575" windowWidth="19095" windowHeight="15435" xr2:uid="{F862E3F9-BE5F-4B69-B28A-458A49A625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" i="1" l="1"/>
  <c r="B37" i="1"/>
  <c r="C36" i="1"/>
  <c r="B36" i="1"/>
  <c r="C35" i="1"/>
  <c r="B35" i="1"/>
  <c r="C34" i="1"/>
  <c r="B34" i="1"/>
  <c r="C33" i="1"/>
  <c r="B33" i="1"/>
  <c r="C32" i="1"/>
  <c r="B32" i="1"/>
  <c r="E30" i="1"/>
  <c r="E25" i="1"/>
  <c r="E26" i="1"/>
  <c r="E27" i="1"/>
  <c r="E28" i="1"/>
  <c r="E29" i="1"/>
  <c r="E13" i="1"/>
  <c r="E14" i="1"/>
  <c r="E15" i="1"/>
  <c r="E16" i="1"/>
  <c r="E17" i="1"/>
  <c r="E18" i="1"/>
  <c r="E19" i="1"/>
  <c r="E20" i="1"/>
  <c r="E21" i="1"/>
  <c r="E24" i="1"/>
  <c r="E12" i="1"/>
  <c r="E7" i="1"/>
  <c r="E8" i="1"/>
  <c r="E9" i="1"/>
  <c r="E6" i="1"/>
  <c r="D30" i="1"/>
  <c r="D26" i="1"/>
  <c r="D27" i="1"/>
  <c r="D28" i="1" s="1"/>
  <c r="D29" i="1" s="1"/>
  <c r="D25" i="1"/>
  <c r="D24" i="1"/>
  <c r="D14" i="1"/>
  <c r="D15" i="1" s="1"/>
  <c r="D16" i="1" s="1"/>
  <c r="D17" i="1" s="1"/>
  <c r="D18" i="1" s="1"/>
  <c r="D19" i="1" s="1"/>
  <c r="D20" i="1" s="1"/>
  <c r="D21" i="1" s="1"/>
  <c r="D13" i="1"/>
  <c r="D12" i="1"/>
  <c r="D8" i="1"/>
  <c r="D9" i="1"/>
  <c r="D7" i="1"/>
  <c r="D6" i="1"/>
  <c r="C30" i="1"/>
  <c r="C25" i="1"/>
  <c r="C26" i="1"/>
  <c r="C27" i="1"/>
  <c r="C28" i="1"/>
  <c r="C29" i="1"/>
  <c r="C24" i="1"/>
  <c r="C13" i="1"/>
  <c r="C14" i="1"/>
  <c r="C15" i="1"/>
  <c r="C16" i="1"/>
  <c r="C17" i="1"/>
  <c r="C18" i="1"/>
  <c r="C19" i="1"/>
  <c r="C20" i="1"/>
  <c r="C21" i="1"/>
  <c r="C12" i="1"/>
  <c r="C7" i="1"/>
  <c r="C8" i="1"/>
  <c r="C9" i="1"/>
  <c r="C6" i="1"/>
  <c r="B30" i="1"/>
  <c r="B28" i="1"/>
  <c r="B27" i="1"/>
  <c r="B26" i="1"/>
  <c r="B19" i="1"/>
  <c r="B16" i="1"/>
  <c r="B15" i="1"/>
  <c r="B14" i="1"/>
  <c r="B13" i="1"/>
  <c r="B8" i="1"/>
</calcChain>
</file>

<file path=xl/sharedStrings.xml><?xml version="1.0" encoding="utf-8"?>
<sst xmlns="http://schemas.openxmlformats.org/spreadsheetml/2006/main" count="34" uniqueCount="22">
  <si>
    <t>homa_test rtt --length 100</t>
  </si>
  <si>
    <t>CloudLab xl170 cluster, "cpupower frequency-set -g performance"</t>
  </si>
  <si>
    <t>Client:</t>
  </si>
  <si>
    <t>Kernel entry for send</t>
  </si>
  <si>
    <t>ns</t>
  </si>
  <si>
    <t>IP, mlx5 driver</t>
  </si>
  <si>
    <t>Server:</t>
  </si>
  <si>
    <t>NIC, network, interrupt</t>
  </si>
  <si>
    <t>Initiate NAPI</t>
  </si>
  <si>
    <t>mlx5 driver, IP</t>
  </si>
  <si>
    <t>Homa</t>
  </si>
  <si>
    <t>Homa packet processing</t>
  </si>
  <si>
    <t>Wake up client thread</t>
  </si>
  <si>
    <t>Homa finish recv</t>
  </si>
  <si>
    <t>Kernel exit from recv</t>
  </si>
  <si>
    <t>Wake up server  thread</t>
  </si>
  <si>
    <t>Network, interrupts</t>
  </si>
  <si>
    <t>IP, mlx5 driver, NAPI</t>
  </si>
  <si>
    <t>Waking blocked threads</t>
  </si>
  <si>
    <t>Kernel call entry/exit</t>
  </si>
  <si>
    <t>Total</t>
  </si>
  <si>
    <t>Cum.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</si>
</sst>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9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/>
    <xf numFmtId="9" fontId="2" fillId="0" borderId="1" xfId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7F63-BBE8-43B4-97C2-453977FDCA91}">
  <dimension ref="A1:E37"/>
  <sheetViews>
    <sheetView tabSelected="1" workbookViewId="0">
      <selection activeCell="G10" sqref="G10"/>
    </sheetView>
  </sheetViews>
  <sheetFormatPr defaultRowHeight="15" x14ac:dyDescent="0.25"/>
  <cols>
    <col min="1" max="1" width="29" customWidth="1"/>
    <col min="2" max="2" width="9.140625" style="5"/>
  </cols>
  <sheetData>
    <row r="1" spans="1:5" s="2" customFormat="1" ht="21" x14ac:dyDescent="0.35">
      <c r="A1" s="2" t="s">
        <v>0</v>
      </c>
      <c r="B1" s="4"/>
    </row>
    <row r="2" spans="1:5" s="2" customFormat="1" ht="21" x14ac:dyDescent="0.35">
      <c r="A2" s="3">
        <v>43641</v>
      </c>
      <c r="B2" s="4"/>
    </row>
    <row r="3" spans="1:5" s="2" customFormat="1" ht="21" x14ac:dyDescent="0.35">
      <c r="A3" s="2" t="s">
        <v>1</v>
      </c>
      <c r="B3" s="4"/>
    </row>
    <row r="5" spans="1:5" s="1" customFormat="1" x14ac:dyDescent="0.25">
      <c r="A5" s="1" t="s">
        <v>2</v>
      </c>
      <c r="B5" s="6" t="s">
        <v>4</v>
      </c>
      <c r="D5" s="6" t="s">
        <v>21</v>
      </c>
    </row>
    <row r="6" spans="1:5" x14ac:dyDescent="0.25">
      <c r="A6" t="s">
        <v>3</v>
      </c>
      <c r="B6" s="5">
        <v>280</v>
      </c>
      <c r="C6" s="7">
        <f>B6/B$30</f>
        <v>1.7635573471058763E-2</v>
      </c>
      <c r="D6">
        <f>B6</f>
        <v>280</v>
      </c>
      <c r="E6" s="7">
        <f>D6/D$30</f>
        <v>1.7635573471058763E-2</v>
      </c>
    </row>
    <row r="7" spans="1:5" x14ac:dyDescent="0.25">
      <c r="A7" t="s">
        <v>10</v>
      </c>
      <c r="B7" s="5">
        <v>321</v>
      </c>
      <c r="C7" s="7">
        <f t="shared" ref="C7:C9" si="0">B7/B$30</f>
        <v>2.0217925300749513E-2</v>
      </c>
      <c r="D7">
        <f>D6+B7</f>
        <v>601</v>
      </c>
      <c r="E7" s="7">
        <f t="shared" ref="E7:E9" si="1">D7/D$30</f>
        <v>3.7853498771808276E-2</v>
      </c>
    </row>
    <row r="8" spans="1:5" x14ac:dyDescent="0.25">
      <c r="A8" t="s">
        <v>5</v>
      </c>
      <c r="B8" s="5">
        <f>882-321</f>
        <v>561</v>
      </c>
      <c r="C8" s="7">
        <f t="shared" si="0"/>
        <v>3.5334131133085596E-2</v>
      </c>
      <c r="D8">
        <f t="shared" ref="D8:D9" si="2">D7+B8</f>
        <v>1162</v>
      </c>
      <c r="E8" s="7">
        <f t="shared" si="1"/>
        <v>7.3187629904893872E-2</v>
      </c>
    </row>
    <row r="9" spans="1:5" x14ac:dyDescent="0.25">
      <c r="A9" t="s">
        <v>7</v>
      </c>
      <c r="B9" s="5">
        <v>3525</v>
      </c>
      <c r="C9" s="7">
        <f t="shared" si="0"/>
        <v>0.22201927316243622</v>
      </c>
      <c r="D9">
        <f t="shared" si="2"/>
        <v>4687</v>
      </c>
      <c r="E9" s="7">
        <f t="shared" si="1"/>
        <v>0.29520690306733011</v>
      </c>
    </row>
    <row r="11" spans="1:5" s="1" customFormat="1" x14ac:dyDescent="0.25">
      <c r="A11" s="1" t="s">
        <v>6</v>
      </c>
      <c r="B11" s="6"/>
    </row>
    <row r="12" spans="1:5" x14ac:dyDescent="0.25">
      <c r="A12" t="s">
        <v>8</v>
      </c>
      <c r="B12" s="5">
        <v>367</v>
      </c>
      <c r="C12" s="7">
        <f>B12/B$30</f>
        <v>2.3115198085280595E-2</v>
      </c>
      <c r="D12">
        <f>D9+B12</f>
        <v>5054</v>
      </c>
      <c r="E12" s="7">
        <f>D12/D$30</f>
        <v>0.31832210115261067</v>
      </c>
    </row>
    <row r="13" spans="1:5" x14ac:dyDescent="0.25">
      <c r="A13" t="s">
        <v>9</v>
      </c>
      <c r="B13" s="5">
        <f>1023-367</f>
        <v>656</v>
      </c>
      <c r="C13" s="7">
        <f t="shared" ref="C13:C21" si="3">B13/B$30</f>
        <v>4.1317629275051962E-2</v>
      </c>
      <c r="D13">
        <f t="shared" ref="D13:D21" si="4">D12+B13</f>
        <v>5710</v>
      </c>
      <c r="E13" s="7">
        <f t="shared" ref="E13:E21" si="5">D13/D$30</f>
        <v>0.35963973042766267</v>
      </c>
    </row>
    <row r="14" spans="1:5" x14ac:dyDescent="0.25">
      <c r="A14" t="s">
        <v>11</v>
      </c>
      <c r="B14" s="5">
        <f>1464-1023</f>
        <v>441</v>
      </c>
      <c r="C14" s="7">
        <f t="shared" si="3"/>
        <v>2.7776028216917555E-2</v>
      </c>
      <c r="D14">
        <f t="shared" si="4"/>
        <v>6151</v>
      </c>
      <c r="E14" s="7">
        <f t="shared" si="5"/>
        <v>0.38741575864458022</v>
      </c>
    </row>
    <row r="15" spans="1:5" x14ac:dyDescent="0.25">
      <c r="A15" t="s">
        <v>15</v>
      </c>
      <c r="B15" s="5">
        <f>2659-1464</f>
        <v>1195</v>
      </c>
      <c r="C15" s="7">
        <f t="shared" si="3"/>
        <v>7.5266108206840085E-2</v>
      </c>
      <c r="D15">
        <f t="shared" si="4"/>
        <v>7346</v>
      </c>
      <c r="E15" s="7">
        <f t="shared" si="5"/>
        <v>0.46268186685142032</v>
      </c>
    </row>
    <row r="16" spans="1:5" x14ac:dyDescent="0.25">
      <c r="A16" t="s">
        <v>13</v>
      </c>
      <c r="B16" s="5">
        <f>2927-2659</f>
        <v>268</v>
      </c>
      <c r="C16" s="7">
        <f t="shared" si="3"/>
        <v>1.687976317944196E-2</v>
      </c>
      <c r="D16">
        <f t="shared" si="4"/>
        <v>7614</v>
      </c>
      <c r="E16" s="7">
        <f t="shared" si="5"/>
        <v>0.47956163003086227</v>
      </c>
    </row>
    <row r="17" spans="1:5" x14ac:dyDescent="0.25">
      <c r="A17" t="s">
        <v>14</v>
      </c>
      <c r="B17" s="5">
        <v>270</v>
      </c>
      <c r="C17" s="7">
        <f t="shared" si="3"/>
        <v>1.7005731561378093E-2</v>
      </c>
      <c r="D17">
        <f t="shared" si="4"/>
        <v>7884</v>
      </c>
      <c r="E17" s="7">
        <f t="shared" si="5"/>
        <v>0.49656736159224035</v>
      </c>
    </row>
    <row r="18" spans="1:5" x14ac:dyDescent="0.25">
      <c r="A18" t="s">
        <v>3</v>
      </c>
      <c r="B18" s="5">
        <v>271</v>
      </c>
      <c r="C18" s="7">
        <f t="shared" si="3"/>
        <v>1.7068715752346163E-2</v>
      </c>
      <c r="D18">
        <f t="shared" si="4"/>
        <v>8155</v>
      </c>
      <c r="E18" s="7">
        <f t="shared" si="5"/>
        <v>0.51363607734458649</v>
      </c>
    </row>
    <row r="19" spans="1:5" x14ac:dyDescent="0.25">
      <c r="A19" t="s">
        <v>10</v>
      </c>
      <c r="B19" s="5">
        <f>3789-3474</f>
        <v>315</v>
      </c>
      <c r="C19" s="7">
        <f t="shared" si="3"/>
        <v>1.9840020154941108E-2</v>
      </c>
      <c r="D19">
        <f t="shared" si="4"/>
        <v>8470</v>
      </c>
      <c r="E19" s="7">
        <f t="shared" si="5"/>
        <v>0.53347609749952762</v>
      </c>
    </row>
    <row r="20" spans="1:5" x14ac:dyDescent="0.25">
      <c r="A20" t="s">
        <v>5</v>
      </c>
      <c r="B20" s="5">
        <v>575</v>
      </c>
      <c r="C20" s="7">
        <f t="shared" si="3"/>
        <v>3.6215909806638531E-2</v>
      </c>
      <c r="D20">
        <f t="shared" si="4"/>
        <v>9045</v>
      </c>
      <c r="E20" s="7">
        <f t="shared" si="5"/>
        <v>0.5696920073061662</v>
      </c>
    </row>
    <row r="21" spans="1:5" x14ac:dyDescent="0.25">
      <c r="A21" t="s">
        <v>7</v>
      </c>
      <c r="B21" s="5">
        <v>3525</v>
      </c>
      <c r="C21" s="7">
        <f t="shared" si="3"/>
        <v>0.22201927316243622</v>
      </c>
      <c r="D21">
        <f t="shared" si="4"/>
        <v>12570</v>
      </c>
      <c r="E21" s="7">
        <f t="shared" si="5"/>
        <v>0.7917112804686024</v>
      </c>
    </row>
    <row r="23" spans="1:5" s="1" customFormat="1" x14ac:dyDescent="0.25">
      <c r="A23" s="1" t="s">
        <v>2</v>
      </c>
      <c r="B23" s="6"/>
    </row>
    <row r="24" spans="1:5" x14ac:dyDescent="0.25">
      <c r="A24" t="s">
        <v>8</v>
      </c>
      <c r="B24" s="5">
        <v>354</v>
      </c>
      <c r="C24" s="7">
        <f>B24/B$30</f>
        <v>2.2296403602695723E-2</v>
      </c>
      <c r="D24">
        <f>D21+B24</f>
        <v>12924</v>
      </c>
      <c r="E24" s="7">
        <f>D24/D$30</f>
        <v>0.81400768407129809</v>
      </c>
    </row>
    <row r="25" spans="1:5" x14ac:dyDescent="0.25">
      <c r="A25" t="s">
        <v>9</v>
      </c>
      <c r="B25" s="5">
        <v>668</v>
      </c>
      <c r="C25" s="7">
        <f t="shared" ref="C25:C29" si="6">B25/B$30</f>
        <v>4.2073439566668765E-2</v>
      </c>
      <c r="D25">
        <f t="shared" ref="D25:D29" si="7">D24+B25</f>
        <v>13592</v>
      </c>
      <c r="E25" s="7">
        <f t="shared" ref="E25:E29" si="8">D25/D$30</f>
        <v>0.85608112363796685</v>
      </c>
    </row>
    <row r="26" spans="1:5" x14ac:dyDescent="0.25">
      <c r="A26" t="s">
        <v>11</v>
      </c>
      <c r="B26" s="5">
        <f>13725-13330</f>
        <v>395</v>
      </c>
      <c r="C26" s="7">
        <f t="shared" si="6"/>
        <v>2.4878755432386469E-2</v>
      </c>
      <c r="D26">
        <f t="shared" si="7"/>
        <v>13987</v>
      </c>
      <c r="E26" s="7">
        <f t="shared" si="8"/>
        <v>0.88095987907035334</v>
      </c>
    </row>
    <row r="27" spans="1:5" x14ac:dyDescent="0.25">
      <c r="A27" t="s">
        <v>12</v>
      </c>
      <c r="B27" s="5">
        <f>15000-13725</f>
        <v>1275</v>
      </c>
      <c r="C27" s="7">
        <f t="shared" si="6"/>
        <v>8.0304843484285446E-2</v>
      </c>
      <c r="D27">
        <f t="shared" si="7"/>
        <v>15262</v>
      </c>
      <c r="E27" s="7">
        <f t="shared" si="8"/>
        <v>0.9612647225546388</v>
      </c>
    </row>
    <row r="28" spans="1:5" x14ac:dyDescent="0.25">
      <c r="A28" t="s">
        <v>13</v>
      </c>
      <c r="B28" s="5">
        <f>15334-15000</f>
        <v>334</v>
      </c>
      <c r="C28" s="7">
        <f t="shared" si="6"/>
        <v>2.1036719783334382E-2</v>
      </c>
      <c r="D28">
        <f t="shared" si="7"/>
        <v>15596</v>
      </c>
      <c r="E28" s="7">
        <f t="shared" si="8"/>
        <v>0.98230144233797312</v>
      </c>
    </row>
    <row r="29" spans="1:5" ht="15.75" thickBot="1" x14ac:dyDescent="0.3">
      <c r="A29" t="s">
        <v>14</v>
      </c>
      <c r="B29" s="5">
        <v>281</v>
      </c>
      <c r="C29" s="7">
        <f t="shared" si="6"/>
        <v>1.7698557662026833E-2</v>
      </c>
      <c r="D29">
        <f t="shared" si="7"/>
        <v>15877</v>
      </c>
      <c r="E29" s="7">
        <f t="shared" si="8"/>
        <v>1</v>
      </c>
    </row>
    <row r="30" spans="1:5" s="1" customFormat="1" x14ac:dyDescent="0.25">
      <c r="A30" s="8" t="s">
        <v>20</v>
      </c>
      <c r="B30" s="9">
        <f>SUM(B6:B29)</f>
        <v>15877</v>
      </c>
      <c r="C30" s="10">
        <f>SUM(C6:C29)</f>
        <v>1</v>
      </c>
      <c r="D30" s="8">
        <f>D29</f>
        <v>15877</v>
      </c>
      <c r="E30" s="10">
        <f>E29</f>
        <v>1</v>
      </c>
    </row>
    <row r="32" spans="1:5" x14ac:dyDescent="0.25">
      <c r="A32" t="s">
        <v>16</v>
      </c>
      <c r="B32" s="5">
        <f>B9+B21</f>
        <v>7050</v>
      </c>
      <c r="C32" s="7">
        <f>B32/B$30</f>
        <v>0.44403854632487244</v>
      </c>
    </row>
    <row r="33" spans="1:3" x14ac:dyDescent="0.25">
      <c r="A33" t="s">
        <v>17</v>
      </c>
      <c r="B33" s="5">
        <f>B8+B12+B13+B20+B24+B25</f>
        <v>3181</v>
      </c>
      <c r="C33" s="7">
        <f>B33/B$30</f>
        <v>0.20035271146942119</v>
      </c>
    </row>
    <row r="34" spans="1:3" x14ac:dyDescent="0.25">
      <c r="A34" t="s">
        <v>18</v>
      </c>
      <c r="B34" s="5">
        <f>B15+B27</f>
        <v>2470</v>
      </c>
      <c r="C34" s="7">
        <f>B34/B$30</f>
        <v>0.15557095169112553</v>
      </c>
    </row>
    <row r="35" spans="1:3" x14ac:dyDescent="0.25">
      <c r="A35" t="s">
        <v>10</v>
      </c>
      <c r="B35" s="5">
        <f>B7+B14+B16+B19+B26+B28</f>
        <v>2074</v>
      </c>
      <c r="C35" s="7">
        <f>B35/B$30</f>
        <v>0.13062921206777098</v>
      </c>
    </row>
    <row r="36" spans="1:3" ht="15.75" thickBot="1" x14ac:dyDescent="0.3">
      <c r="A36" t="s">
        <v>19</v>
      </c>
      <c r="B36" s="5">
        <f>B6+B17+B18+B29</f>
        <v>1102</v>
      </c>
      <c r="C36" s="7">
        <f>B36/B$30</f>
        <v>6.9408578446809852E-2</v>
      </c>
    </row>
    <row r="37" spans="1:3" x14ac:dyDescent="0.25">
      <c r="A37" s="8" t="s">
        <v>20</v>
      </c>
      <c r="B37" s="9">
        <f>SUM(B32:B36)</f>
        <v>15877</v>
      </c>
      <c r="C37" s="11">
        <f>SUM(C32:C36)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ouster</dc:creator>
  <cp:lastModifiedBy>ouster</cp:lastModifiedBy>
  <dcterms:created xsi:type="dcterms:W3CDTF">2019-06-26T16:52:35Z</dcterms:created>
  <dcterms:modified xsi:type="dcterms:W3CDTF">2019-06-26T22:29:36Z</dcterms:modified>
</cp:coreProperties>
</file>