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OBTAINIUM\E_Carmen_Santiago\Analysis Scripts\analysis\clockshift\"/>
    </mc:Choice>
  </mc:AlternateContent>
  <bookViews>
    <workbookView xWindow="945" yWindow="0" windowWidth="1749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1" l="1"/>
  <c r="U34" i="1" s="1"/>
  <c r="T33" i="1"/>
  <c r="U33" i="1" s="1"/>
  <c r="Q33" i="1"/>
  <c r="Q34" i="1"/>
  <c r="Q31" i="1"/>
  <c r="T29" i="1"/>
  <c r="Q29" i="1"/>
  <c r="Q32" i="1" l="1"/>
  <c r="U30" i="1"/>
</calcChain>
</file>

<file path=xl/sharedStrings.xml><?xml version="1.0" encoding="utf-8"?>
<sst xmlns="http://schemas.openxmlformats.org/spreadsheetml/2006/main" count="121" uniqueCount="102">
  <si>
    <t>filename</t>
  </si>
  <si>
    <t>ff</t>
  </si>
  <si>
    <t>gain</t>
  </si>
  <si>
    <t>res_freq</t>
  </si>
  <si>
    <t>remove_indices</t>
  </si>
  <si>
    <t>exclude</t>
  </si>
  <si>
    <t>Bfield</t>
  </si>
  <si>
    <t>barnu</t>
  </si>
  <si>
    <t>trap_depth</t>
  </si>
  <si>
    <t>barnu_sem</t>
  </si>
  <si>
    <t>2024-10-17_S_e</t>
  </si>
  <si>
    <t>trf_dimer</t>
  </si>
  <si>
    <t>trf_blackman</t>
  </si>
  <si>
    <t>N_i</t>
  </si>
  <si>
    <t>N_i_sem</t>
  </si>
  <si>
    <t>ToTF_i</t>
  </si>
  <si>
    <t>ToTF_i_sem</t>
  </si>
  <si>
    <t>EF_i</t>
  </si>
  <si>
    <t>EF_i_sem</t>
  </si>
  <si>
    <t>N_f</t>
  </si>
  <si>
    <t>N_f_sem</t>
  </si>
  <si>
    <t>ToTF_f</t>
  </si>
  <si>
    <t>ToTF_f_sem</t>
  </si>
  <si>
    <t>EF_f</t>
  </si>
  <si>
    <t>EF_f_sem</t>
  </si>
  <si>
    <t>HFT_detuning</t>
  </si>
  <si>
    <t>Vpp_dimer</t>
  </si>
  <si>
    <t>2024-10-18_H_e</t>
  </si>
  <si>
    <t>2024-10-18_O_e</t>
  </si>
  <si>
    <t>2024-11-04_J_e</t>
  </si>
  <si>
    <t>2024-11-04_M_e</t>
  </si>
  <si>
    <t>2024-11-04_O_e</t>
  </si>
  <si>
    <t>2024-11-04_R_e</t>
  </si>
  <si>
    <t>2024-11-05_E_e</t>
  </si>
  <si>
    <t>2024-11-05_H_e</t>
  </si>
  <si>
    <t>2025-02-11_M_e</t>
  </si>
  <si>
    <t>2025-02-12_P_e</t>
  </si>
  <si>
    <t>2025-02-12_S_e</t>
  </si>
  <si>
    <t>2025-02-12_W_e</t>
  </si>
  <si>
    <t>2025-02-12_Z_e</t>
  </si>
  <si>
    <t>2025-02-12_ZC_e</t>
  </si>
  <si>
    <t>2025-02-12_ZF_e</t>
  </si>
  <si>
    <t>2025-02-13_E_e</t>
  </si>
  <si>
    <t>2025-02-18_H_e</t>
  </si>
  <si>
    <t>2025-02-18_K_e</t>
  </si>
  <si>
    <t>2025-02-18_O_e</t>
  </si>
  <si>
    <t>2025-02-18_R_e</t>
  </si>
  <si>
    <t>2025-02-26_I_e</t>
  </si>
  <si>
    <t>2025-02-27_M_e</t>
  </si>
  <si>
    <t>2025-02-27_P_e</t>
  </si>
  <si>
    <t>2025-03-05_K_e</t>
  </si>
  <si>
    <t>2025-03-05_N_e</t>
  </si>
  <si>
    <t>atom number drop</t>
  </si>
  <si>
    <t>notes</t>
  </si>
  <si>
    <t>atom number too low</t>
  </si>
  <si>
    <t>[0]</t>
  </si>
  <si>
    <t>2025-02-18_O_e_fixedbox</t>
  </si>
  <si>
    <t>pol</t>
  </si>
  <si>
    <t>old_N_i</t>
  </si>
  <si>
    <t>old_N_i_sem</t>
  </si>
  <si>
    <t>old_ToTF_i</t>
  </si>
  <si>
    <t>old_ToTF_i_sem</t>
  </si>
  <si>
    <t>old_EF_i</t>
  </si>
  <si>
    <t>old_EF_i_sem</t>
  </si>
  <si>
    <t>old_N_f</t>
  </si>
  <si>
    <t>old_N_f_sem</t>
  </si>
  <si>
    <t>old_ToTF_f</t>
  </si>
  <si>
    <t>old_ToTF_f_sem</t>
  </si>
  <si>
    <t>old_EF_f</t>
  </si>
  <si>
    <t>old_EF_f_sem</t>
  </si>
  <si>
    <t>N</t>
  </si>
  <si>
    <t>Ushots_run_f</t>
  </si>
  <si>
    <t>Ushots_run_i</t>
  </si>
  <si>
    <t>K</t>
  </si>
  <si>
    <t>O</t>
  </si>
  <si>
    <t>Q</t>
  </si>
  <si>
    <t>R</t>
  </si>
  <si>
    <t>T</t>
  </si>
  <si>
    <t>U</t>
  </si>
  <si>
    <t>X</t>
  </si>
  <si>
    <t>Y</t>
  </si>
  <si>
    <t>ZA</t>
  </si>
  <si>
    <t>ZB</t>
  </si>
  <si>
    <t>ZD</t>
  </si>
  <si>
    <t>ZE</t>
  </si>
  <si>
    <t>ZG</t>
  </si>
  <si>
    <t>F</t>
  </si>
  <si>
    <t>I</t>
  </si>
  <si>
    <t>J</t>
  </si>
  <si>
    <t>L</t>
  </si>
  <si>
    <t>M</t>
  </si>
  <si>
    <t>P</t>
  </si>
  <si>
    <t>H</t>
  </si>
  <si>
    <t>G</t>
  </si>
  <si>
    <t>S</t>
  </si>
  <si>
    <t>D</t>
  </si>
  <si>
    <t>Total N</t>
  </si>
  <si>
    <t>Half N</t>
  </si>
  <si>
    <t>EF</t>
  </si>
  <si>
    <t>Total N for very cold</t>
  </si>
  <si>
    <t>Total N for relatively hot</t>
  </si>
  <si>
    <t>ToTF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</si>
</sst>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P34"/>
  <sheetViews>
    <sheetView tabSelected="1" topLeftCell="I1" workbookViewId="0">
      <selection activeCell="T35" sqref="T35"/>
    </sheetView>
  </sheetViews>
  <sheetFormatPr defaultRowHeight="15" x14ac:dyDescent="0.25"/>
  <cols>
    <col min="1" max="1" width="29.85546875" bestFit="1" customWidth="1"/>
    <col min="5" max="5" width="12.5703125" bestFit="1" customWidth="1"/>
    <col min="6" max="6" width="12.5703125" customWidth="1"/>
    <col min="7" max="7" width="4.7109375" bestFit="1" customWidth="1"/>
    <col min="8" max="9" width="10.85546875" bestFit="1" customWidth="1"/>
    <col min="10" max="10" width="6.140625" bestFit="1" customWidth="1"/>
    <col min="11" max="11" width="10.85546875" bestFit="1" customWidth="1"/>
    <col min="12" max="12" width="12.5703125" bestFit="1" customWidth="1"/>
    <col min="13" max="18" width="10.85546875" customWidth="1"/>
    <col min="19" max="19" width="27.28515625" customWidth="1"/>
    <col min="20" max="25" width="10.85546875" customWidth="1"/>
    <col min="28" max="28" width="9" bestFit="1" customWidth="1"/>
    <col min="29" max="29" width="11.42578125" bestFit="1" customWidth="1"/>
    <col min="34" max="34" width="9" bestFit="1" customWidth="1"/>
    <col min="35" max="35" width="11.42578125" bestFit="1" customWidth="1"/>
    <col min="40" max="40" width="16.140625" bestFit="1" customWidth="1"/>
  </cols>
  <sheetData>
    <row r="1" spans="1:42" x14ac:dyDescent="0.25">
      <c r="A1" t="s">
        <v>0</v>
      </c>
      <c r="B1" t="s">
        <v>1</v>
      </c>
      <c r="C1" t="s">
        <v>57</v>
      </c>
      <c r="D1" t="s">
        <v>11</v>
      </c>
      <c r="E1" t="s">
        <v>12</v>
      </c>
      <c r="F1" t="s">
        <v>25</v>
      </c>
      <c r="G1" t="s">
        <v>2</v>
      </c>
      <c r="H1" t="s">
        <v>26</v>
      </c>
      <c r="I1" t="s">
        <v>8</v>
      </c>
      <c r="J1" t="s">
        <v>7</v>
      </c>
      <c r="K1" t="s">
        <v>9</v>
      </c>
      <c r="L1" t="s">
        <v>72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71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6</v>
      </c>
      <c r="AM1" t="s">
        <v>3</v>
      </c>
      <c r="AN1" t="s">
        <v>4</v>
      </c>
      <c r="AO1" t="s">
        <v>5</v>
      </c>
      <c r="AP1" t="s">
        <v>53</v>
      </c>
    </row>
    <row r="2" spans="1:42" x14ac:dyDescent="0.25">
      <c r="A2" t="s">
        <v>10</v>
      </c>
      <c r="B2">
        <v>1.1299999999999999</v>
      </c>
      <c r="C2">
        <v>0.50324999999999998</v>
      </c>
      <c r="D2">
        <v>1.0000000000000001E-5</v>
      </c>
      <c r="E2">
        <v>2.0000000000000001E-4</v>
      </c>
      <c r="F2">
        <v>0.1</v>
      </c>
      <c r="G2">
        <v>1</v>
      </c>
      <c r="H2">
        <v>1.9</v>
      </c>
      <c r="I2">
        <v>0.15</v>
      </c>
      <c r="J2">
        <v>377</v>
      </c>
      <c r="K2">
        <v>13</v>
      </c>
      <c r="L2" t="s">
        <v>75</v>
      </c>
      <c r="M2">
        <v>37759</v>
      </c>
      <c r="N2">
        <v>260</v>
      </c>
      <c r="O2">
        <v>0.34079999999999999</v>
      </c>
      <c r="P2">
        <v>1.6000000000000001E-3</v>
      </c>
      <c r="Q2">
        <v>18.55</v>
      </c>
      <c r="R2">
        <v>4.2999999999999997E-2</v>
      </c>
      <c r="S2" t="s">
        <v>77</v>
      </c>
      <c r="T2">
        <v>31497</v>
      </c>
      <c r="U2">
        <v>700</v>
      </c>
      <c r="V2">
        <v>0.32700000000000001</v>
      </c>
      <c r="W2">
        <v>2.3E-3</v>
      </c>
      <c r="X2">
        <v>17.45</v>
      </c>
      <c r="Y2">
        <v>0.13</v>
      </c>
      <c r="Z2">
        <v>38846</v>
      </c>
      <c r="AA2">
        <v>280</v>
      </c>
      <c r="AB2">
        <v>0.33200000000000002</v>
      </c>
      <c r="AC2">
        <v>1.8E-3</v>
      </c>
      <c r="AD2">
        <v>1.8700000000000001E-2</v>
      </c>
      <c r="AE2">
        <v>4.5000000000000003E-5</v>
      </c>
      <c r="AF2">
        <v>32851</v>
      </c>
      <c r="AG2">
        <v>690</v>
      </c>
      <c r="AH2">
        <v>0.32200000000000001</v>
      </c>
      <c r="AI2">
        <v>2.0999999999999999E-3</v>
      </c>
      <c r="AJ2">
        <v>1.77E-2</v>
      </c>
      <c r="AK2">
        <v>1.2999999999999999E-4</v>
      </c>
      <c r="AL2">
        <v>202.14</v>
      </c>
      <c r="AM2">
        <v>47.222700000000003</v>
      </c>
      <c r="AO2">
        <v>0</v>
      </c>
    </row>
    <row r="3" spans="1:42" x14ac:dyDescent="0.25">
      <c r="A3" t="s">
        <v>27</v>
      </c>
      <c r="B3">
        <v>1.1299999999999999</v>
      </c>
      <c r="C3">
        <v>0.53408800000000001</v>
      </c>
      <c r="D3">
        <v>1.0000000000000001E-5</v>
      </c>
      <c r="E3">
        <v>2.0000000000000001E-4</v>
      </c>
      <c r="F3">
        <v>0.1</v>
      </c>
      <c r="G3">
        <v>1</v>
      </c>
      <c r="H3">
        <v>1.9</v>
      </c>
      <c r="I3">
        <v>0.15</v>
      </c>
      <c r="J3">
        <v>377</v>
      </c>
      <c r="K3">
        <v>13</v>
      </c>
      <c r="L3" t="s">
        <v>93</v>
      </c>
      <c r="M3">
        <v>17714</v>
      </c>
      <c r="N3">
        <v>140</v>
      </c>
      <c r="O3">
        <v>0.26619999999999999</v>
      </c>
      <c r="P3">
        <v>5.1000000000000004E-3</v>
      </c>
      <c r="Q3">
        <v>14.7</v>
      </c>
      <c r="R3">
        <v>3.7999999999999999E-2</v>
      </c>
      <c r="S3" t="s">
        <v>87</v>
      </c>
      <c r="T3">
        <v>13485</v>
      </c>
      <c r="U3">
        <v>150</v>
      </c>
      <c r="V3">
        <v>0.2208</v>
      </c>
      <c r="W3">
        <v>5.0000000000000001E-3</v>
      </c>
      <c r="X3">
        <v>13.42</v>
      </c>
      <c r="Y3">
        <v>4.9000000000000002E-2</v>
      </c>
      <c r="Z3">
        <v>19723</v>
      </c>
      <c r="AA3">
        <v>150</v>
      </c>
      <c r="AB3">
        <v>0.25900000000000001</v>
      </c>
      <c r="AC3">
        <v>4.5999999999999999E-3</v>
      </c>
      <c r="AD3">
        <v>1.49E-2</v>
      </c>
      <c r="AE3">
        <v>3.6999999999999998E-5</v>
      </c>
      <c r="AF3">
        <v>15035</v>
      </c>
      <c r="AG3">
        <v>180</v>
      </c>
      <c r="AH3">
        <v>0.214</v>
      </c>
      <c r="AI3">
        <v>5.1000000000000004E-3</v>
      </c>
      <c r="AJ3">
        <v>1.3599999999999999E-2</v>
      </c>
      <c r="AK3">
        <v>5.4000000000000001E-4</v>
      </c>
      <c r="AL3">
        <v>202.14</v>
      </c>
      <c r="AM3">
        <v>47.222700000000003</v>
      </c>
      <c r="AN3" t="s">
        <v>55</v>
      </c>
      <c r="AO3">
        <v>0</v>
      </c>
    </row>
    <row r="4" spans="1:42" x14ac:dyDescent="0.25">
      <c r="A4" t="s">
        <v>28</v>
      </c>
      <c r="B4">
        <v>1.1299999999999999</v>
      </c>
      <c r="C4">
        <v>0.48982700000000001</v>
      </c>
      <c r="D4">
        <v>1.0000000000000001E-5</v>
      </c>
      <c r="E4">
        <v>2.0000000000000001E-4</v>
      </c>
      <c r="F4">
        <v>0.1</v>
      </c>
      <c r="G4">
        <v>1</v>
      </c>
      <c r="H4">
        <v>1.97</v>
      </c>
      <c r="I4">
        <v>0.15</v>
      </c>
      <c r="J4">
        <v>377</v>
      </c>
      <c r="K4">
        <v>13</v>
      </c>
      <c r="L4" t="s">
        <v>70</v>
      </c>
      <c r="M4">
        <v>33604</v>
      </c>
      <c r="N4">
        <v>480</v>
      </c>
      <c r="O4">
        <v>0.41039999999999999</v>
      </c>
      <c r="P4">
        <v>2E-3</v>
      </c>
      <c r="Q4">
        <v>17.670000000000002</v>
      </c>
      <c r="R4">
        <v>8.4000000000000005E-2</v>
      </c>
      <c r="S4" t="s">
        <v>91</v>
      </c>
      <c r="T4">
        <v>34654</v>
      </c>
      <c r="U4">
        <v>480</v>
      </c>
      <c r="V4">
        <v>0.40589999999999998</v>
      </c>
      <c r="W4">
        <v>2.3E-3</v>
      </c>
      <c r="X4">
        <v>17.86</v>
      </c>
      <c r="Y4">
        <v>8.2000000000000003E-2</v>
      </c>
      <c r="Z4">
        <v>33743</v>
      </c>
      <c r="AA4">
        <v>560</v>
      </c>
      <c r="AB4">
        <v>0.39700000000000002</v>
      </c>
      <c r="AC4">
        <v>2.5999999999999999E-3</v>
      </c>
      <c r="AD4">
        <v>1.78E-2</v>
      </c>
      <c r="AE4">
        <v>9.7999999999999997E-5</v>
      </c>
      <c r="AF4">
        <v>33972</v>
      </c>
      <c r="AG4">
        <v>620</v>
      </c>
      <c r="AH4">
        <v>0.38800000000000001</v>
      </c>
      <c r="AI4">
        <v>2.3E-3</v>
      </c>
      <c r="AJ4">
        <v>1.7899999999999999E-2</v>
      </c>
      <c r="AK4">
        <v>1.1E-4</v>
      </c>
      <c r="AL4">
        <v>202.14</v>
      </c>
      <c r="AM4">
        <v>47.222700000000003</v>
      </c>
      <c r="AO4">
        <v>0</v>
      </c>
    </row>
    <row r="5" spans="1:42" x14ac:dyDescent="0.25">
      <c r="A5" t="s">
        <v>29</v>
      </c>
      <c r="B5">
        <v>1.1299999999999999</v>
      </c>
      <c r="D5">
        <v>1.0000000000000001E-5</v>
      </c>
      <c r="E5">
        <v>2.0000000000000001E-4</v>
      </c>
      <c r="F5">
        <v>0.1</v>
      </c>
      <c r="G5">
        <v>1</v>
      </c>
      <c r="H5">
        <v>2.34</v>
      </c>
      <c r="I5">
        <v>0.15</v>
      </c>
      <c r="J5">
        <v>377</v>
      </c>
      <c r="K5">
        <v>13</v>
      </c>
      <c r="Z5">
        <v>31158</v>
      </c>
      <c r="AA5">
        <v>240</v>
      </c>
      <c r="AB5">
        <v>0.47599999999999998</v>
      </c>
      <c r="AC5">
        <v>2.2000000000000001E-3</v>
      </c>
      <c r="AD5">
        <v>1.7399999999999999E-2</v>
      </c>
      <c r="AE5">
        <v>4.5000000000000003E-5</v>
      </c>
      <c r="AF5">
        <v>31158</v>
      </c>
      <c r="AG5">
        <v>240</v>
      </c>
      <c r="AH5">
        <v>0.47599999999999998</v>
      </c>
      <c r="AI5">
        <v>2.2000000000000001E-3</v>
      </c>
      <c r="AJ5">
        <v>1.7399999999999999E-2</v>
      </c>
      <c r="AK5">
        <v>4.5000000000000003E-5</v>
      </c>
      <c r="AL5">
        <v>202.14</v>
      </c>
      <c r="AM5">
        <v>47.222700000000003</v>
      </c>
      <c r="AO5">
        <v>1</v>
      </c>
    </row>
    <row r="6" spans="1:42" x14ac:dyDescent="0.25">
      <c r="A6" t="s">
        <v>30</v>
      </c>
      <c r="B6">
        <v>1.1299999999999999</v>
      </c>
      <c r="C6">
        <v>0.49718600000000002</v>
      </c>
      <c r="D6">
        <v>1.0000000000000001E-5</v>
      </c>
      <c r="E6">
        <v>2.0000000000000001E-4</v>
      </c>
      <c r="F6">
        <v>0.1</v>
      </c>
      <c r="G6">
        <v>1</v>
      </c>
      <c r="H6">
        <v>2.1</v>
      </c>
      <c r="I6">
        <v>0.15</v>
      </c>
      <c r="J6">
        <v>377</v>
      </c>
      <c r="K6">
        <v>13</v>
      </c>
      <c r="L6" t="s">
        <v>89</v>
      </c>
      <c r="M6">
        <v>28367</v>
      </c>
      <c r="N6">
        <v>330</v>
      </c>
      <c r="O6">
        <v>0.50919999999999999</v>
      </c>
      <c r="P6">
        <v>4.3E-3</v>
      </c>
      <c r="Q6">
        <v>16.79</v>
      </c>
      <c r="R6">
        <v>6.5000000000000002E-2</v>
      </c>
      <c r="S6" t="s">
        <v>70</v>
      </c>
      <c r="T6">
        <v>26334</v>
      </c>
      <c r="U6">
        <v>450</v>
      </c>
      <c r="V6">
        <v>0.50960000000000005</v>
      </c>
      <c r="W6">
        <v>8.6E-3</v>
      </c>
      <c r="X6">
        <v>16.37</v>
      </c>
      <c r="Y6">
        <v>9.5000000000000001E-2</v>
      </c>
      <c r="Z6">
        <v>29296</v>
      </c>
      <c r="AA6">
        <v>330</v>
      </c>
      <c r="AB6">
        <v>0.505</v>
      </c>
      <c r="AC6">
        <v>4.7000000000000002E-3</v>
      </c>
      <c r="AD6">
        <v>1.7000000000000001E-2</v>
      </c>
      <c r="AE6">
        <v>6.3999999999999997E-5</v>
      </c>
      <c r="AF6">
        <v>27015</v>
      </c>
      <c r="AG6">
        <v>460</v>
      </c>
      <c r="AH6">
        <v>0.50600000000000001</v>
      </c>
      <c r="AI6">
        <v>8.5000000000000006E-3</v>
      </c>
      <c r="AJ6">
        <v>1.6500000000000001E-2</v>
      </c>
      <c r="AK6">
        <v>9.5000000000000005E-5</v>
      </c>
      <c r="AL6">
        <v>202.14</v>
      </c>
      <c r="AM6">
        <v>47.222700000000003</v>
      </c>
      <c r="AO6">
        <v>0</v>
      </c>
    </row>
    <row r="7" spans="1:42" x14ac:dyDescent="0.25">
      <c r="A7" t="s">
        <v>31</v>
      </c>
      <c r="B7">
        <v>1.1299999999999999</v>
      </c>
      <c r="C7">
        <v>0.51390800000000003</v>
      </c>
      <c r="D7">
        <v>1.0000000000000001E-5</v>
      </c>
      <c r="E7">
        <v>2.0000000000000001E-4</v>
      </c>
      <c r="F7">
        <v>0.1</v>
      </c>
      <c r="G7">
        <v>1</v>
      </c>
      <c r="H7">
        <v>2</v>
      </c>
      <c r="I7">
        <v>0.15</v>
      </c>
      <c r="J7">
        <v>377</v>
      </c>
      <c r="K7">
        <v>13</v>
      </c>
      <c r="L7" t="s">
        <v>70</v>
      </c>
      <c r="M7">
        <v>20862</v>
      </c>
      <c r="N7">
        <v>220</v>
      </c>
      <c r="O7">
        <v>0.38390000000000002</v>
      </c>
      <c r="P7">
        <v>2.7000000000000001E-3</v>
      </c>
      <c r="Q7">
        <v>15.32</v>
      </c>
      <c r="R7">
        <v>5.3999999999999999E-2</v>
      </c>
      <c r="S7" t="s">
        <v>91</v>
      </c>
      <c r="T7">
        <v>20292</v>
      </c>
      <c r="U7">
        <v>440</v>
      </c>
      <c r="V7">
        <v>0.39660000000000001</v>
      </c>
      <c r="W7">
        <v>3.8999999999999998E-3</v>
      </c>
      <c r="X7">
        <v>15.18</v>
      </c>
      <c r="Y7">
        <v>0.11</v>
      </c>
      <c r="Z7">
        <v>23999</v>
      </c>
      <c r="AA7">
        <v>430</v>
      </c>
      <c r="AB7">
        <v>0.42799999999999999</v>
      </c>
      <c r="AC7">
        <v>0.01</v>
      </c>
      <c r="AD7">
        <v>1.5900000000000001E-2</v>
      </c>
      <c r="AE7">
        <v>9.3999999999999994E-5</v>
      </c>
      <c r="AF7">
        <v>21474</v>
      </c>
      <c r="AG7">
        <v>480</v>
      </c>
      <c r="AH7">
        <v>0.39</v>
      </c>
      <c r="AI7">
        <v>4.1000000000000003E-3</v>
      </c>
      <c r="AJ7">
        <v>1.5299999999999999E-2</v>
      </c>
      <c r="AK7">
        <v>1.1E-5</v>
      </c>
      <c r="AL7">
        <v>202.14</v>
      </c>
      <c r="AM7">
        <v>47.222700000000003</v>
      </c>
      <c r="AO7">
        <v>0</v>
      </c>
    </row>
    <row r="8" spans="1:42" x14ac:dyDescent="0.25">
      <c r="A8" t="s">
        <v>32</v>
      </c>
      <c r="B8">
        <v>1.1299999999999999</v>
      </c>
      <c r="C8">
        <v>0.52179600000000004</v>
      </c>
      <c r="D8">
        <v>1.0000000000000001E-5</v>
      </c>
      <c r="E8">
        <v>2.0000000000000001E-4</v>
      </c>
      <c r="F8">
        <v>0.1</v>
      </c>
      <c r="G8">
        <v>1</v>
      </c>
      <c r="H8">
        <v>2.1</v>
      </c>
      <c r="I8">
        <v>0.15</v>
      </c>
      <c r="J8">
        <v>377</v>
      </c>
      <c r="K8">
        <v>13</v>
      </c>
      <c r="L8" t="s">
        <v>75</v>
      </c>
      <c r="M8">
        <v>35697</v>
      </c>
      <c r="N8">
        <v>170</v>
      </c>
      <c r="O8">
        <v>0.59670000000000001</v>
      </c>
      <c r="P8">
        <v>3.0999999999999999E-3</v>
      </c>
      <c r="Q8">
        <v>18.420000000000002</v>
      </c>
      <c r="R8">
        <v>2.9000000000000001E-2</v>
      </c>
      <c r="S8" t="s">
        <v>94</v>
      </c>
      <c r="T8">
        <v>35237</v>
      </c>
      <c r="U8">
        <v>370</v>
      </c>
      <c r="V8">
        <v>0.62780000000000002</v>
      </c>
      <c r="W8">
        <v>8.6E-3</v>
      </c>
      <c r="X8">
        <v>18.34</v>
      </c>
      <c r="Y8">
        <v>6.5000000000000002E-2</v>
      </c>
      <c r="Z8">
        <v>38304</v>
      </c>
      <c r="AA8">
        <v>180</v>
      </c>
      <c r="AB8">
        <v>0.58899999999999997</v>
      </c>
      <c r="AC8">
        <v>3.0000000000000001E-3</v>
      </c>
      <c r="AD8">
        <v>1.8599999999999998E-2</v>
      </c>
      <c r="AE8">
        <v>2.9E-5</v>
      </c>
      <c r="AF8">
        <v>27687</v>
      </c>
      <c r="AG8">
        <v>390</v>
      </c>
      <c r="AH8">
        <v>0.61199999999999999</v>
      </c>
      <c r="AI8">
        <v>7.4999999999999997E-3</v>
      </c>
      <c r="AJ8">
        <v>1.8499999999999999E-2</v>
      </c>
      <c r="AK8">
        <v>6.3999999999999997E-5</v>
      </c>
      <c r="AL8">
        <v>202.14</v>
      </c>
      <c r="AM8">
        <v>47.222700000000003</v>
      </c>
      <c r="AO8">
        <v>0</v>
      </c>
    </row>
    <row r="9" spans="1:42" x14ac:dyDescent="0.25">
      <c r="A9" t="s">
        <v>33</v>
      </c>
      <c r="B9">
        <v>1.1299999999999999</v>
      </c>
      <c r="C9">
        <v>0.52850799999999998</v>
      </c>
      <c r="D9">
        <v>1.0000000000000001E-5</v>
      </c>
      <c r="E9">
        <v>2.0000000000000001E-4</v>
      </c>
      <c r="F9">
        <v>0.1</v>
      </c>
      <c r="G9">
        <v>1</v>
      </c>
      <c r="H9">
        <v>2.14</v>
      </c>
      <c r="I9">
        <v>0.15</v>
      </c>
      <c r="J9">
        <v>377</v>
      </c>
      <c r="K9">
        <v>13</v>
      </c>
      <c r="L9" t="s">
        <v>95</v>
      </c>
      <c r="M9">
        <v>35558</v>
      </c>
      <c r="N9">
        <v>780</v>
      </c>
      <c r="O9">
        <v>0.74560000000000004</v>
      </c>
      <c r="P9">
        <v>9.7999999999999997E-3</v>
      </c>
      <c r="Q9">
        <v>18.47</v>
      </c>
      <c r="R9">
        <v>0.13</v>
      </c>
      <c r="S9" t="s">
        <v>86</v>
      </c>
      <c r="T9">
        <v>35233</v>
      </c>
      <c r="U9">
        <v>690</v>
      </c>
      <c r="V9">
        <v>0.75249999999999995</v>
      </c>
      <c r="W9">
        <v>0.01</v>
      </c>
      <c r="X9">
        <v>18.420000000000002</v>
      </c>
      <c r="Y9">
        <v>0.12</v>
      </c>
      <c r="Z9">
        <v>35983</v>
      </c>
      <c r="AA9">
        <v>540</v>
      </c>
      <c r="AB9">
        <v>0.83199999999999996</v>
      </c>
      <c r="AC9">
        <v>0.01</v>
      </c>
      <c r="AD9">
        <v>1.8200000000000001E-2</v>
      </c>
      <c r="AE9">
        <v>9.0000000000000006E-5</v>
      </c>
      <c r="AF9">
        <v>35983</v>
      </c>
      <c r="AG9">
        <v>540</v>
      </c>
      <c r="AH9">
        <v>0.83199999999999996</v>
      </c>
      <c r="AI9">
        <v>0.01</v>
      </c>
      <c r="AJ9">
        <v>1.8200000000000001E-2</v>
      </c>
      <c r="AK9">
        <v>9.0000000000000006E-5</v>
      </c>
      <c r="AL9">
        <v>202.14</v>
      </c>
      <c r="AM9">
        <v>47.222700000000003</v>
      </c>
      <c r="AO9">
        <v>0</v>
      </c>
    </row>
    <row r="10" spans="1:42" x14ac:dyDescent="0.25">
      <c r="A10" t="s">
        <v>34</v>
      </c>
      <c r="B10">
        <v>1.1299999999999999</v>
      </c>
      <c r="D10">
        <v>1.0000000000000001E-5</v>
      </c>
      <c r="E10">
        <v>2.0000000000000001E-4</v>
      </c>
      <c r="F10">
        <v>0.1</v>
      </c>
      <c r="G10">
        <v>1</v>
      </c>
      <c r="H10">
        <v>2.62</v>
      </c>
      <c r="I10">
        <v>0.15</v>
      </c>
      <c r="J10">
        <v>377</v>
      </c>
      <c r="K10">
        <v>13</v>
      </c>
      <c r="Z10">
        <v>36465</v>
      </c>
      <c r="AA10">
        <v>460</v>
      </c>
      <c r="AB10">
        <v>0.98799999999999999</v>
      </c>
      <c r="AC10">
        <v>6.6E-3</v>
      </c>
      <c r="AD10">
        <v>1.83E-2</v>
      </c>
      <c r="AE10">
        <v>7.7000000000000001E-5</v>
      </c>
      <c r="AF10">
        <v>29475</v>
      </c>
      <c r="AG10">
        <v>220</v>
      </c>
      <c r="AH10">
        <v>1.1000000000000001</v>
      </c>
      <c r="AI10">
        <v>5.4000000000000003E-3</v>
      </c>
      <c r="AJ10">
        <v>1.7000000000000001E-2</v>
      </c>
      <c r="AK10">
        <v>4.1999999999999998E-5</v>
      </c>
      <c r="AL10">
        <v>202.14</v>
      </c>
      <c r="AM10">
        <v>47.222700000000003</v>
      </c>
      <c r="AO10">
        <v>1</v>
      </c>
      <c r="AP10" t="s">
        <v>52</v>
      </c>
    </row>
    <row r="11" spans="1:42" x14ac:dyDescent="0.25">
      <c r="A11" t="s">
        <v>35</v>
      </c>
      <c r="B11">
        <v>0.83</v>
      </c>
      <c r="C11">
        <v>0.51578900000000005</v>
      </c>
      <c r="D11">
        <v>1.0000000000000001E-5</v>
      </c>
      <c r="E11">
        <v>2.0000000000000001E-4</v>
      </c>
      <c r="F11">
        <v>0.1</v>
      </c>
      <c r="G11">
        <v>1</v>
      </c>
      <c r="H11">
        <v>1.9</v>
      </c>
      <c r="I11">
        <v>0.15</v>
      </c>
      <c r="J11">
        <v>341</v>
      </c>
      <c r="K11">
        <v>9</v>
      </c>
      <c r="L11" t="s">
        <v>73</v>
      </c>
      <c r="M11">
        <v>16788</v>
      </c>
      <c r="N11">
        <v>120</v>
      </c>
      <c r="O11">
        <v>0.33300000000000002</v>
      </c>
      <c r="P11">
        <v>2.7000000000000001E-3</v>
      </c>
      <c r="Q11">
        <v>12.7</v>
      </c>
      <c r="R11">
        <v>0.03</v>
      </c>
      <c r="S11" t="s">
        <v>70</v>
      </c>
      <c r="T11">
        <v>16552</v>
      </c>
      <c r="U11">
        <v>230</v>
      </c>
      <c r="V11">
        <v>0.34300000000000003</v>
      </c>
      <c r="W11">
        <v>4.7000000000000002E-3</v>
      </c>
      <c r="X11">
        <v>12.7</v>
      </c>
      <c r="Y11">
        <v>5.8999999999999997E-2</v>
      </c>
      <c r="Z11" s="1">
        <v>18308</v>
      </c>
      <c r="AA11">
        <v>120</v>
      </c>
      <c r="AB11">
        <v>0.311</v>
      </c>
      <c r="AC11">
        <v>2.8999999999999998E-3</v>
      </c>
      <c r="AD11">
        <v>1.35E-2</v>
      </c>
      <c r="AE11">
        <v>3.1000000000000001E-5</v>
      </c>
      <c r="AF11">
        <v>17725</v>
      </c>
      <c r="AG11">
        <v>270</v>
      </c>
      <c r="AH11">
        <v>0.315</v>
      </c>
      <c r="AI11">
        <v>5.7000000000000002E-3</v>
      </c>
      <c r="AJ11">
        <v>1.34E-2</v>
      </c>
      <c r="AK11">
        <v>6.7999999999999999E-5</v>
      </c>
      <c r="AL11">
        <v>202.14</v>
      </c>
      <c r="AM11">
        <v>47.222700000000003</v>
      </c>
      <c r="AO11">
        <v>0</v>
      </c>
    </row>
    <row r="12" spans="1:42" x14ac:dyDescent="0.25">
      <c r="A12" t="s">
        <v>36</v>
      </c>
      <c r="B12">
        <v>0.83</v>
      </c>
      <c r="C12">
        <v>0.515127</v>
      </c>
      <c r="D12">
        <v>1.0000000000000001E-5</v>
      </c>
      <c r="E12">
        <v>2.0000000000000001E-4</v>
      </c>
      <c r="F12">
        <v>0.1</v>
      </c>
      <c r="G12">
        <v>1</v>
      </c>
      <c r="H12">
        <v>1.92</v>
      </c>
      <c r="I12">
        <v>0.15</v>
      </c>
      <c r="J12">
        <v>341</v>
      </c>
      <c r="K12">
        <v>9</v>
      </c>
      <c r="L12" t="s">
        <v>74</v>
      </c>
      <c r="M12">
        <v>17553</v>
      </c>
      <c r="N12">
        <v>270</v>
      </c>
      <c r="O12">
        <v>0.32800000000000001</v>
      </c>
      <c r="P12">
        <v>2.5000000000000001E-3</v>
      </c>
      <c r="Q12">
        <v>12.9</v>
      </c>
      <c r="R12">
        <v>6.6000000000000003E-2</v>
      </c>
      <c r="S12" t="s">
        <v>75</v>
      </c>
      <c r="T12">
        <v>15912</v>
      </c>
      <c r="U12">
        <v>160</v>
      </c>
      <c r="V12">
        <v>0.32600000000000001</v>
      </c>
      <c r="W12">
        <v>2.8E-3</v>
      </c>
      <c r="X12">
        <v>12.5</v>
      </c>
      <c r="Y12">
        <v>4.2999999999999997E-2</v>
      </c>
      <c r="Z12" s="2">
        <v>18751</v>
      </c>
      <c r="AA12">
        <v>330</v>
      </c>
      <c r="AB12">
        <v>0.28999999999999998</v>
      </c>
      <c r="AC12">
        <v>2.3999999999999998E-3</v>
      </c>
      <c r="AD12">
        <v>1.3599999999999999E-2</v>
      </c>
      <c r="AE12">
        <v>8.1000000000000004E-5</v>
      </c>
      <c r="AF12" s="2">
        <v>16934</v>
      </c>
      <c r="AG12">
        <v>240</v>
      </c>
      <c r="AH12">
        <v>0.29699999999999999</v>
      </c>
      <c r="AI12">
        <v>4.7999999999999996E-3</v>
      </c>
      <c r="AJ12">
        <v>1.32E-2</v>
      </c>
      <c r="AK12">
        <v>6.2000000000000003E-5</v>
      </c>
      <c r="AL12">
        <v>202.14</v>
      </c>
      <c r="AM12">
        <v>47.222700000000003</v>
      </c>
      <c r="AO12">
        <v>0</v>
      </c>
    </row>
    <row r="13" spans="1:42" x14ac:dyDescent="0.25">
      <c r="A13" t="s">
        <v>37</v>
      </c>
      <c r="B13">
        <v>0.83</v>
      </c>
      <c r="C13">
        <v>0.49405500000000002</v>
      </c>
      <c r="D13">
        <v>1.0000000000000001E-5</v>
      </c>
      <c r="E13">
        <v>2.0000000000000001E-4</v>
      </c>
      <c r="F13">
        <v>0.1</v>
      </c>
      <c r="G13">
        <v>1</v>
      </c>
      <c r="H13">
        <v>2</v>
      </c>
      <c r="I13">
        <v>0.15</v>
      </c>
      <c r="J13">
        <v>341</v>
      </c>
      <c r="K13">
        <v>9</v>
      </c>
      <c r="L13" t="s">
        <v>76</v>
      </c>
      <c r="M13">
        <v>27427</v>
      </c>
      <c r="N13">
        <v>250</v>
      </c>
      <c r="O13">
        <v>0.436</v>
      </c>
      <c r="P13">
        <v>2.8999999999999998E-3</v>
      </c>
      <c r="Q13">
        <v>14.8</v>
      </c>
      <c r="R13">
        <v>4.4999999999999998E-2</v>
      </c>
      <c r="S13" t="s">
        <v>77</v>
      </c>
      <c r="T13">
        <v>25096</v>
      </c>
      <c r="U13">
        <v>280</v>
      </c>
      <c r="V13">
        <v>0.45900000000000002</v>
      </c>
      <c r="W13">
        <v>2.8999999999999998E-3</v>
      </c>
      <c r="X13">
        <v>14.5</v>
      </c>
      <c r="Y13">
        <v>5.2999999999999999E-2</v>
      </c>
      <c r="Z13" s="2">
        <v>27901</v>
      </c>
      <c r="AA13">
        <v>300</v>
      </c>
      <c r="AB13">
        <v>0.39700000000000002</v>
      </c>
      <c r="AC13">
        <v>4.7999999999999996E-3</v>
      </c>
      <c r="AD13">
        <v>1.5599999999999999E-2</v>
      </c>
      <c r="AE13">
        <v>5.5999999999999999E-5</v>
      </c>
      <c r="AF13" s="2">
        <v>26485</v>
      </c>
      <c r="AG13">
        <v>250</v>
      </c>
      <c r="AH13">
        <v>0.41899999999999998</v>
      </c>
      <c r="AI13">
        <v>3.0000000000000001E-3</v>
      </c>
      <c r="AJ13">
        <v>1.5299999999999999E-2</v>
      </c>
      <c r="AK13">
        <v>4.8000000000000001E-5</v>
      </c>
      <c r="AL13">
        <v>202.14</v>
      </c>
      <c r="AM13">
        <v>47.222700000000003</v>
      </c>
      <c r="AO13">
        <v>0</v>
      </c>
    </row>
    <row r="14" spans="1:42" x14ac:dyDescent="0.25">
      <c r="A14" t="s">
        <v>38</v>
      </c>
      <c r="B14">
        <v>0.83</v>
      </c>
      <c r="C14">
        <v>0.50015100000000001</v>
      </c>
      <c r="D14">
        <v>1.0000000000000001E-5</v>
      </c>
      <c r="E14">
        <v>2.0000000000000001E-4</v>
      </c>
      <c r="F14">
        <v>0.1</v>
      </c>
      <c r="G14">
        <v>1</v>
      </c>
      <c r="H14">
        <v>2</v>
      </c>
      <c r="I14">
        <v>0.15</v>
      </c>
      <c r="J14">
        <v>341</v>
      </c>
      <c r="K14">
        <v>9</v>
      </c>
      <c r="L14" t="s">
        <v>78</v>
      </c>
      <c r="M14">
        <v>24401</v>
      </c>
      <c r="N14">
        <v>270</v>
      </c>
      <c r="O14">
        <v>0.39600000000000002</v>
      </c>
      <c r="P14">
        <v>3.8E-3</v>
      </c>
      <c r="Q14">
        <v>14.3</v>
      </c>
      <c r="R14">
        <v>5.2999999999999999E-2</v>
      </c>
      <c r="S14" t="s">
        <v>79</v>
      </c>
      <c r="T14">
        <v>22592</v>
      </c>
      <c r="U14">
        <v>230</v>
      </c>
      <c r="V14">
        <v>0.41599999999999998</v>
      </c>
      <c r="W14">
        <v>3.8999999999999998E-3</v>
      </c>
      <c r="X14">
        <v>13.9</v>
      </c>
      <c r="Y14">
        <v>4.8000000000000001E-2</v>
      </c>
      <c r="Z14" s="2">
        <v>25097</v>
      </c>
      <c r="AA14">
        <v>250</v>
      </c>
      <c r="AB14">
        <v>0.35299999999999998</v>
      </c>
      <c r="AC14">
        <v>3.2000000000000002E-3</v>
      </c>
      <c r="AD14">
        <v>1.4999999999999999E-2</v>
      </c>
      <c r="AE14">
        <v>5.0000000000000002E-5</v>
      </c>
      <c r="AF14" s="2">
        <v>23032</v>
      </c>
      <c r="AG14">
        <v>280</v>
      </c>
      <c r="AH14">
        <v>0.36699999999999999</v>
      </c>
      <c r="AI14">
        <v>2.8999999999999998E-3</v>
      </c>
      <c r="AJ14">
        <v>1.46E-2</v>
      </c>
      <c r="AK14">
        <v>6.0000000000000002E-5</v>
      </c>
      <c r="AL14">
        <v>202.14</v>
      </c>
      <c r="AM14">
        <v>47.222700000000003</v>
      </c>
      <c r="AO14">
        <v>0</v>
      </c>
    </row>
    <row r="15" spans="1:42" ht="15.75" customHeight="1" x14ac:dyDescent="0.25">
      <c r="A15" t="s">
        <v>39</v>
      </c>
      <c r="B15">
        <v>0.83</v>
      </c>
      <c r="C15">
        <v>0.51207100000000005</v>
      </c>
      <c r="D15">
        <v>1.0000000000000001E-5</v>
      </c>
      <c r="E15">
        <v>2.0000000000000001E-4</v>
      </c>
      <c r="F15">
        <v>0.1</v>
      </c>
      <c r="G15">
        <v>1</v>
      </c>
      <c r="H15">
        <v>2</v>
      </c>
      <c r="I15">
        <v>0.15</v>
      </c>
      <c r="J15">
        <v>341</v>
      </c>
      <c r="K15">
        <v>9</v>
      </c>
      <c r="L15" t="s">
        <v>80</v>
      </c>
      <c r="M15">
        <v>17295</v>
      </c>
      <c r="N15">
        <v>230</v>
      </c>
      <c r="O15">
        <v>0.34399999999999997</v>
      </c>
      <c r="P15">
        <v>3.8E-3</v>
      </c>
      <c r="Q15">
        <v>12.8</v>
      </c>
      <c r="R15">
        <v>5.7000000000000002E-2</v>
      </c>
      <c r="S15" t="s">
        <v>81</v>
      </c>
      <c r="T15">
        <v>15045</v>
      </c>
      <c r="U15">
        <v>190</v>
      </c>
      <c r="V15">
        <v>0.33200000000000002</v>
      </c>
      <c r="W15">
        <v>4.0000000000000001E-3</v>
      </c>
      <c r="X15">
        <v>12.2</v>
      </c>
      <c r="Y15">
        <v>5.0999999999999997E-2</v>
      </c>
      <c r="Z15" s="2">
        <v>17791</v>
      </c>
      <c r="AA15">
        <v>230</v>
      </c>
      <c r="AB15">
        <v>0.29199999999999998</v>
      </c>
      <c r="AC15">
        <v>3.3999999999999998E-3</v>
      </c>
      <c r="AD15">
        <v>1.34E-2</v>
      </c>
      <c r="AE15">
        <v>5.8E-5</v>
      </c>
      <c r="AF15" s="2">
        <v>15795</v>
      </c>
      <c r="AG15">
        <v>180</v>
      </c>
      <c r="AH15">
        <v>0.29499999999999998</v>
      </c>
      <c r="AI15">
        <v>3.2000000000000002E-3</v>
      </c>
      <c r="AJ15">
        <v>1.29E-2</v>
      </c>
      <c r="AK15">
        <v>5.1E-5</v>
      </c>
      <c r="AL15">
        <v>202.14</v>
      </c>
      <c r="AM15">
        <v>47.222700000000003</v>
      </c>
      <c r="AO15">
        <v>0</v>
      </c>
    </row>
    <row r="16" spans="1:42" x14ac:dyDescent="0.25">
      <c r="A16" t="s">
        <v>40</v>
      </c>
      <c r="B16">
        <v>0.83</v>
      </c>
      <c r="C16">
        <v>0.48380499999999999</v>
      </c>
      <c r="D16">
        <v>1.0000000000000001E-5</v>
      </c>
      <c r="E16">
        <v>2.0000000000000001E-4</v>
      </c>
      <c r="F16">
        <v>0.1</v>
      </c>
      <c r="G16">
        <v>1</v>
      </c>
      <c r="H16">
        <v>2.2799999999999998</v>
      </c>
      <c r="I16">
        <v>0.15</v>
      </c>
      <c r="J16">
        <v>341</v>
      </c>
      <c r="K16">
        <v>9</v>
      </c>
      <c r="L16" t="s">
        <v>82</v>
      </c>
      <c r="M16">
        <v>33489</v>
      </c>
      <c r="N16">
        <v>640</v>
      </c>
      <c r="O16">
        <v>0.52500000000000002</v>
      </c>
      <c r="P16">
        <v>5.8000000000000003E-2</v>
      </c>
      <c r="Q16">
        <v>16.3</v>
      </c>
      <c r="R16">
        <v>0.14000000000000001</v>
      </c>
      <c r="S16" t="s">
        <v>83</v>
      </c>
      <c r="T16">
        <v>31861</v>
      </c>
      <c r="U16">
        <v>470</v>
      </c>
      <c r="V16">
        <v>0.58799999999999997</v>
      </c>
      <c r="W16">
        <v>6.3E-3</v>
      </c>
      <c r="X16">
        <v>15.4</v>
      </c>
      <c r="Y16">
        <v>7.4999999999999997E-2</v>
      </c>
      <c r="Z16" s="2">
        <v>33270</v>
      </c>
      <c r="AA16">
        <v>780</v>
      </c>
      <c r="AB16">
        <v>0.51300000000000001</v>
      </c>
      <c r="AC16">
        <v>0.01</v>
      </c>
      <c r="AD16">
        <v>1.6500000000000001E-2</v>
      </c>
      <c r="AE16">
        <v>1.5999999999999999E-5</v>
      </c>
      <c r="AF16" s="2">
        <v>32273</v>
      </c>
      <c r="AG16">
        <v>620</v>
      </c>
      <c r="AH16">
        <v>0.53700000000000003</v>
      </c>
      <c r="AI16">
        <v>7.1000000000000004E-3</v>
      </c>
      <c r="AJ16">
        <v>1.6299999999999999E-2</v>
      </c>
      <c r="AK16">
        <v>1.0000000000000001E-5</v>
      </c>
      <c r="AL16">
        <v>202.14</v>
      </c>
      <c r="AM16">
        <v>47.222700000000003</v>
      </c>
      <c r="AO16">
        <v>0</v>
      </c>
    </row>
    <row r="17" spans="1:42" x14ac:dyDescent="0.25">
      <c r="A17" t="s">
        <v>41</v>
      </c>
      <c r="B17">
        <v>0.83</v>
      </c>
      <c r="C17">
        <v>0.48938300000000001</v>
      </c>
      <c r="D17">
        <v>1.0000000000000001E-5</v>
      </c>
      <c r="E17">
        <v>2.0000000000000001E-4</v>
      </c>
      <c r="F17">
        <v>0.1</v>
      </c>
      <c r="G17">
        <v>1</v>
      </c>
      <c r="H17">
        <v>2.2799999999999998</v>
      </c>
      <c r="I17">
        <v>0.15</v>
      </c>
      <c r="J17">
        <v>341</v>
      </c>
      <c r="K17">
        <v>9</v>
      </c>
      <c r="L17" t="s">
        <v>84</v>
      </c>
      <c r="M17">
        <v>30032</v>
      </c>
      <c r="N17">
        <v>320</v>
      </c>
      <c r="O17">
        <v>0.52959999999999996</v>
      </c>
      <c r="P17">
        <v>4.0000000000000001E-3</v>
      </c>
      <c r="Q17">
        <v>15.16</v>
      </c>
      <c r="R17">
        <v>5.3999999999999999E-2</v>
      </c>
      <c r="S17" t="s">
        <v>85</v>
      </c>
      <c r="T17">
        <v>30037</v>
      </c>
      <c r="U17">
        <v>290</v>
      </c>
      <c r="V17">
        <v>0.55830000000000002</v>
      </c>
      <c r="W17">
        <v>3.2000000000000002E-3</v>
      </c>
      <c r="X17">
        <v>15.16</v>
      </c>
      <c r="Y17">
        <v>4.9000000000000002E-2</v>
      </c>
      <c r="Z17" s="2">
        <v>30991</v>
      </c>
      <c r="AA17">
        <v>490</v>
      </c>
      <c r="AB17">
        <v>0.497</v>
      </c>
      <c r="AC17">
        <v>5.7000000000000002E-3</v>
      </c>
      <c r="AD17">
        <v>1.61E-2</v>
      </c>
      <c r="AE17">
        <v>8.3999999999999995E-5</v>
      </c>
      <c r="AF17" s="2">
        <v>30476</v>
      </c>
      <c r="AG17">
        <v>290</v>
      </c>
      <c r="AH17">
        <v>0.51600000000000001</v>
      </c>
      <c r="AI17">
        <v>3.7000000000000002E-3</v>
      </c>
      <c r="AJ17">
        <v>1.6E-2</v>
      </c>
      <c r="AK17">
        <v>5.1999999999999997E-5</v>
      </c>
      <c r="AL17">
        <v>202.14</v>
      </c>
      <c r="AM17">
        <v>47.222700000000003</v>
      </c>
      <c r="AO17">
        <v>0</v>
      </c>
    </row>
    <row r="18" spans="1:42" x14ac:dyDescent="0.25">
      <c r="A18" t="s">
        <v>42</v>
      </c>
      <c r="B18">
        <v>0.83</v>
      </c>
      <c r="D18">
        <v>1.0000000000000001E-5</v>
      </c>
      <c r="E18">
        <v>2.0000000000000001E-4</v>
      </c>
      <c r="F18">
        <v>0.1</v>
      </c>
      <c r="G18">
        <v>1</v>
      </c>
      <c r="H18">
        <v>1.88</v>
      </c>
      <c r="I18">
        <v>0.15</v>
      </c>
      <c r="J18">
        <v>341</v>
      </c>
      <c r="K18">
        <v>9</v>
      </c>
      <c r="Z18" s="2">
        <v>9442</v>
      </c>
      <c r="AA18">
        <v>210</v>
      </c>
      <c r="AB18">
        <v>0.25800000000000001</v>
      </c>
      <c r="AC18">
        <v>5.1999999999999998E-3</v>
      </c>
      <c r="AD18">
        <v>1.0800000000000001E-2</v>
      </c>
      <c r="AE18">
        <v>8.2000000000000001E-5</v>
      </c>
      <c r="AF18" s="2">
        <v>10144</v>
      </c>
      <c r="AG18">
        <v>150</v>
      </c>
      <c r="AH18">
        <v>0.28799999999999998</v>
      </c>
      <c r="AI18">
        <v>7.1999999999999998E-3</v>
      </c>
      <c r="AJ18">
        <v>1.11E-2</v>
      </c>
      <c r="AK18">
        <v>5.3999999999999998E-5</v>
      </c>
      <c r="AL18">
        <v>202.14</v>
      </c>
      <c r="AM18">
        <v>47.222700000000003</v>
      </c>
      <c r="AO18">
        <v>1</v>
      </c>
      <c r="AP18" t="s">
        <v>54</v>
      </c>
    </row>
    <row r="19" spans="1:42" x14ac:dyDescent="0.25">
      <c r="A19" t="s">
        <v>43</v>
      </c>
      <c r="B19">
        <v>0.83</v>
      </c>
      <c r="C19">
        <v>0.54617400000000005</v>
      </c>
      <c r="D19">
        <v>1.0000000000000001E-5</v>
      </c>
      <c r="E19">
        <v>2.0000000000000001E-4</v>
      </c>
      <c r="F19">
        <v>0.1</v>
      </c>
      <c r="G19">
        <v>1</v>
      </c>
      <c r="H19">
        <v>1.88</v>
      </c>
      <c r="I19">
        <v>0.15</v>
      </c>
      <c r="J19">
        <v>341</v>
      </c>
      <c r="K19">
        <v>9</v>
      </c>
      <c r="L19" t="s">
        <v>86</v>
      </c>
      <c r="M19">
        <v>13551</v>
      </c>
      <c r="N19">
        <v>96</v>
      </c>
      <c r="O19">
        <v>0.30080000000000001</v>
      </c>
      <c r="P19">
        <v>3.2000000000000002E-3</v>
      </c>
      <c r="Q19">
        <v>12.06</v>
      </c>
      <c r="R19">
        <v>2.9000000000000001E-2</v>
      </c>
      <c r="S19" t="s">
        <v>87</v>
      </c>
      <c r="T19">
        <v>13129</v>
      </c>
      <c r="U19">
        <v>150</v>
      </c>
      <c r="V19">
        <v>0.29289999999999999</v>
      </c>
      <c r="W19">
        <v>6.4999999999999997E-3</v>
      </c>
      <c r="X19">
        <v>11.94</v>
      </c>
      <c r="Y19">
        <v>4.5999999999999999E-2</v>
      </c>
      <c r="Z19" s="2">
        <v>15075</v>
      </c>
      <c r="AA19">
        <v>88</v>
      </c>
      <c r="AB19">
        <v>0.255</v>
      </c>
      <c r="AC19">
        <v>2.8E-3</v>
      </c>
      <c r="AD19">
        <v>1.2699999999999999E-2</v>
      </c>
      <c r="AE19">
        <v>2.5000000000000001E-5</v>
      </c>
      <c r="AF19" s="2">
        <v>13707</v>
      </c>
      <c r="AG19">
        <v>190</v>
      </c>
      <c r="AH19">
        <v>0.22500000000000001</v>
      </c>
      <c r="AI19">
        <v>3.7000000000000002E-3</v>
      </c>
      <c r="AJ19">
        <v>1.23E-2</v>
      </c>
      <c r="AK19">
        <v>5.5000000000000002E-5</v>
      </c>
      <c r="AL19">
        <v>202.14</v>
      </c>
      <c r="AM19">
        <v>47.222700000000003</v>
      </c>
      <c r="AO19">
        <v>0</v>
      </c>
    </row>
    <row r="20" spans="1:42" x14ac:dyDescent="0.25">
      <c r="A20" t="s">
        <v>44</v>
      </c>
      <c r="B20">
        <v>0.83</v>
      </c>
      <c r="C20">
        <v>0.47387800000000002</v>
      </c>
      <c r="D20">
        <v>1.0000000000000001E-5</v>
      </c>
      <c r="E20">
        <v>2.0000000000000001E-4</v>
      </c>
      <c r="F20">
        <v>0.1</v>
      </c>
      <c r="G20">
        <v>1</v>
      </c>
      <c r="H20">
        <v>2.08</v>
      </c>
      <c r="I20">
        <v>0.15</v>
      </c>
      <c r="J20">
        <v>341</v>
      </c>
      <c r="K20">
        <v>9</v>
      </c>
      <c r="L20" t="s">
        <v>88</v>
      </c>
      <c r="M20">
        <v>43786</v>
      </c>
      <c r="N20">
        <v>420</v>
      </c>
      <c r="O20">
        <v>0.50080000000000002</v>
      </c>
      <c r="P20">
        <v>2.2000000000000001E-3</v>
      </c>
      <c r="Q20">
        <v>17.010000000000002</v>
      </c>
      <c r="R20">
        <v>5.3999999999999999E-2</v>
      </c>
      <c r="S20" t="s">
        <v>89</v>
      </c>
      <c r="T20">
        <v>45582</v>
      </c>
      <c r="U20">
        <v>300</v>
      </c>
      <c r="V20">
        <v>0.49559999999999998</v>
      </c>
      <c r="W20">
        <v>2E-3</v>
      </c>
      <c r="X20">
        <v>17.25</v>
      </c>
      <c r="Y20">
        <v>3.6999999999999998E-2</v>
      </c>
      <c r="Z20" s="2">
        <v>43067</v>
      </c>
      <c r="AA20">
        <v>520</v>
      </c>
      <c r="AB20">
        <v>0.45100000000000001</v>
      </c>
      <c r="AC20">
        <v>4.1999999999999997E-3</v>
      </c>
      <c r="AD20">
        <v>1.7999999999999999E-2</v>
      </c>
      <c r="AE20">
        <v>7.2999999999999999E-5</v>
      </c>
      <c r="AF20" s="2">
        <v>45074</v>
      </c>
      <c r="AG20">
        <v>320</v>
      </c>
      <c r="AH20">
        <v>0.45100000000000001</v>
      </c>
      <c r="AI20">
        <v>1.6000000000000001E-3</v>
      </c>
      <c r="AJ20">
        <v>1.83E-2</v>
      </c>
      <c r="AK20">
        <v>4.3999999999999999E-5</v>
      </c>
      <c r="AL20">
        <v>202.14</v>
      </c>
      <c r="AM20">
        <v>47.222700000000003</v>
      </c>
      <c r="AO20">
        <v>0</v>
      </c>
    </row>
    <row r="21" spans="1:42" x14ac:dyDescent="0.25">
      <c r="A21" t="s">
        <v>45</v>
      </c>
      <c r="B21">
        <v>0.83</v>
      </c>
      <c r="C21">
        <v>0.50105599999999995</v>
      </c>
      <c r="D21">
        <v>1.0000000000000001E-5</v>
      </c>
      <c r="E21">
        <v>2.0000000000000001E-4</v>
      </c>
      <c r="F21">
        <v>0.1</v>
      </c>
      <c r="G21">
        <v>1</v>
      </c>
      <c r="H21">
        <v>2.08</v>
      </c>
      <c r="I21">
        <v>0.15</v>
      </c>
      <c r="J21">
        <v>341</v>
      </c>
      <c r="K21">
        <v>9</v>
      </c>
      <c r="L21" t="s">
        <v>90</v>
      </c>
      <c r="M21">
        <v>30911</v>
      </c>
      <c r="N21">
        <v>270</v>
      </c>
      <c r="O21">
        <v>0.38929999999999998</v>
      </c>
      <c r="P21">
        <v>2.3999999999999998E-3</v>
      </c>
      <c r="Q21">
        <v>15.43</v>
      </c>
      <c r="R21">
        <v>4.4999999999999998E-2</v>
      </c>
      <c r="S21" t="s">
        <v>91</v>
      </c>
      <c r="T21">
        <v>30363</v>
      </c>
      <c r="U21">
        <v>250</v>
      </c>
      <c r="V21">
        <v>0.3982</v>
      </c>
      <c r="W21">
        <v>5.4000000000000003E-3</v>
      </c>
      <c r="X21">
        <v>15.34</v>
      </c>
      <c r="Y21">
        <v>4.1000000000000002E-2</v>
      </c>
      <c r="Z21" s="2">
        <v>31585</v>
      </c>
      <c r="AA21">
        <v>390</v>
      </c>
      <c r="AB21">
        <v>0.34599999999999997</v>
      </c>
      <c r="AC21">
        <v>4.1999999999999997E-3</v>
      </c>
      <c r="AD21">
        <v>1.6199999999999999E-2</v>
      </c>
      <c r="AE21">
        <v>6.6000000000000005E-5</v>
      </c>
      <c r="AF21" s="2">
        <v>31309</v>
      </c>
      <c r="AG21">
        <v>270</v>
      </c>
      <c r="AH21">
        <v>0.36299999999999999</v>
      </c>
      <c r="AI21">
        <v>5.0000000000000001E-3</v>
      </c>
      <c r="AJ21">
        <v>1.6199999999999999E-2</v>
      </c>
      <c r="AK21">
        <v>4.3000000000000002E-5</v>
      </c>
      <c r="AL21">
        <v>202.14</v>
      </c>
      <c r="AM21">
        <v>47.222700000000003</v>
      </c>
      <c r="AO21">
        <v>0</v>
      </c>
    </row>
    <row r="22" spans="1:42" x14ac:dyDescent="0.25">
      <c r="A22" t="s">
        <v>46</v>
      </c>
      <c r="B22">
        <v>0.83</v>
      </c>
      <c r="D22">
        <v>1.0000000000000001E-5</v>
      </c>
      <c r="E22">
        <v>2.0000000000000001E-4</v>
      </c>
      <c r="F22">
        <v>0.1</v>
      </c>
      <c r="G22">
        <v>1</v>
      </c>
      <c r="H22">
        <v>1.66</v>
      </c>
      <c r="I22">
        <v>0.15</v>
      </c>
      <c r="J22">
        <v>341</v>
      </c>
      <c r="K22">
        <v>9</v>
      </c>
      <c r="Z22" s="2">
        <v>10384</v>
      </c>
      <c r="AA22">
        <v>100</v>
      </c>
      <c r="AB22">
        <v>0.26500000000000001</v>
      </c>
      <c r="AC22">
        <v>3.8999999999999998E-3</v>
      </c>
      <c r="AD22">
        <v>1.12E-2</v>
      </c>
      <c r="AE22">
        <v>3.6999999999999998E-5</v>
      </c>
      <c r="AF22" s="2">
        <v>10323</v>
      </c>
      <c r="AG22">
        <v>99</v>
      </c>
      <c r="AH22">
        <v>0.26100000000000001</v>
      </c>
      <c r="AI22">
        <v>4.1000000000000003E-3</v>
      </c>
      <c r="AJ22">
        <v>1.12E-2</v>
      </c>
      <c r="AK22">
        <v>3.6000000000000001E-5</v>
      </c>
      <c r="AL22">
        <v>202.14</v>
      </c>
      <c r="AM22">
        <v>47.222700000000003</v>
      </c>
      <c r="AO22">
        <v>1</v>
      </c>
      <c r="AP22" t="s">
        <v>52</v>
      </c>
    </row>
    <row r="23" spans="1:42" x14ac:dyDescent="0.25">
      <c r="A23" t="s">
        <v>47</v>
      </c>
      <c r="B23">
        <v>0.88</v>
      </c>
      <c r="C23">
        <v>0.50350700000000004</v>
      </c>
      <c r="D23">
        <v>1.0000000000000001E-5</v>
      </c>
      <c r="E23">
        <v>2.0000000000000001E-4</v>
      </c>
      <c r="F23">
        <v>0.1</v>
      </c>
      <c r="G23">
        <v>1</v>
      </c>
      <c r="H23">
        <v>2</v>
      </c>
      <c r="I23">
        <v>0.15</v>
      </c>
      <c r="J23">
        <v>341</v>
      </c>
      <c r="K23">
        <v>9</v>
      </c>
      <c r="L23" t="s">
        <v>92</v>
      </c>
      <c r="M23">
        <v>27234</v>
      </c>
      <c r="N23">
        <v>270</v>
      </c>
      <c r="O23">
        <v>0.37030000000000002</v>
      </c>
      <c r="P23">
        <v>4.1999999999999997E-3</v>
      </c>
      <c r="Q23">
        <v>15.19</v>
      </c>
      <c r="R23">
        <v>9.1999999999999998E-2</v>
      </c>
      <c r="S23" t="s">
        <v>88</v>
      </c>
      <c r="T23">
        <v>27078</v>
      </c>
      <c r="U23">
        <v>290</v>
      </c>
      <c r="V23">
        <v>0.37159999999999999</v>
      </c>
      <c r="W23">
        <v>5.5999999999999999E-3</v>
      </c>
      <c r="X23">
        <v>15.22</v>
      </c>
      <c r="Y23">
        <v>0.12</v>
      </c>
      <c r="Z23" s="2">
        <v>27823</v>
      </c>
      <c r="AA23">
        <v>290</v>
      </c>
      <c r="AB23">
        <v>0.35699999999999998</v>
      </c>
      <c r="AC23">
        <v>3.8999999999999998E-3</v>
      </c>
      <c r="AD23">
        <v>1.5599999999999999E-2</v>
      </c>
      <c r="AE23">
        <v>5.5000000000000002E-5</v>
      </c>
      <c r="AF23" s="2">
        <v>27646</v>
      </c>
      <c r="AG23">
        <v>240</v>
      </c>
      <c r="AH23">
        <v>0.35799999999999998</v>
      </c>
      <c r="AI23">
        <v>2.2000000000000001E-3</v>
      </c>
      <c r="AJ23">
        <v>1.55E-2</v>
      </c>
      <c r="AK23">
        <v>4.3999999999999999E-5</v>
      </c>
      <c r="AL23">
        <v>202.14</v>
      </c>
      <c r="AM23">
        <v>47.222700000000003</v>
      </c>
      <c r="AO23">
        <v>0</v>
      </c>
    </row>
    <row r="24" spans="1:42" x14ac:dyDescent="0.25">
      <c r="A24" t="s">
        <v>48</v>
      </c>
      <c r="B24">
        <v>0.88</v>
      </c>
      <c r="C24">
        <v>0.51741999999999999</v>
      </c>
      <c r="D24">
        <v>1.0000000000000001E-5</v>
      </c>
      <c r="E24">
        <v>2.0000000000000001E-4</v>
      </c>
      <c r="F24">
        <v>0.1</v>
      </c>
      <c r="G24">
        <v>1</v>
      </c>
      <c r="H24">
        <v>2</v>
      </c>
      <c r="I24">
        <v>0.15</v>
      </c>
      <c r="J24">
        <v>341</v>
      </c>
      <c r="K24">
        <v>9</v>
      </c>
      <c r="L24" t="s">
        <v>89</v>
      </c>
      <c r="M24">
        <v>20380</v>
      </c>
      <c r="N24">
        <v>800</v>
      </c>
      <c r="O24">
        <v>0.31430000000000002</v>
      </c>
      <c r="P24">
        <v>3.2000000000000001E-2</v>
      </c>
      <c r="Q24">
        <v>13.54</v>
      </c>
      <c r="R24">
        <v>0.18</v>
      </c>
      <c r="S24" t="s">
        <v>70</v>
      </c>
      <c r="T24">
        <v>17902</v>
      </c>
      <c r="U24">
        <v>250</v>
      </c>
      <c r="V24">
        <v>0.36659999999999998</v>
      </c>
      <c r="W24">
        <v>3.3E-3</v>
      </c>
      <c r="X24">
        <v>13</v>
      </c>
      <c r="Y24">
        <v>0.06</v>
      </c>
      <c r="Z24" s="2">
        <v>20446</v>
      </c>
      <c r="AA24">
        <v>260</v>
      </c>
      <c r="AB24">
        <v>0.32600000000000001</v>
      </c>
      <c r="AC24">
        <v>3.7000000000000002E-3</v>
      </c>
      <c r="AD24">
        <v>1.2800000000000001E-2</v>
      </c>
      <c r="AE24">
        <v>1.2E-5</v>
      </c>
      <c r="AF24" s="2">
        <v>19205</v>
      </c>
      <c r="AG24">
        <v>270</v>
      </c>
      <c r="AH24">
        <v>0.32300000000000001</v>
      </c>
      <c r="AI24">
        <v>2.8999999999999998E-3</v>
      </c>
      <c r="AJ24">
        <v>1.37E-2</v>
      </c>
      <c r="AK24">
        <v>6.4999999999999994E-5</v>
      </c>
      <c r="AL24">
        <v>202.14</v>
      </c>
      <c r="AM24">
        <v>47.222700000000003</v>
      </c>
      <c r="AO24">
        <v>0</v>
      </c>
    </row>
    <row r="25" spans="1:42" x14ac:dyDescent="0.25">
      <c r="A25" t="s">
        <v>49</v>
      </c>
      <c r="B25">
        <v>0.88</v>
      </c>
      <c r="C25">
        <v>0.48788399999999998</v>
      </c>
      <c r="D25">
        <v>1.0000000000000001E-5</v>
      </c>
      <c r="E25">
        <v>2.0000000000000001E-4</v>
      </c>
      <c r="F25">
        <v>0.1</v>
      </c>
      <c r="G25">
        <v>1</v>
      </c>
      <c r="H25">
        <v>2.1</v>
      </c>
      <c r="I25">
        <v>0.15</v>
      </c>
      <c r="J25">
        <v>341</v>
      </c>
      <c r="K25">
        <v>9</v>
      </c>
      <c r="L25" t="s">
        <v>74</v>
      </c>
      <c r="M25">
        <v>36478</v>
      </c>
      <c r="N25">
        <v>540</v>
      </c>
      <c r="O25">
        <v>0.57489999999999997</v>
      </c>
      <c r="P25">
        <v>6.7000000000000002E-3</v>
      </c>
      <c r="Q25">
        <v>16.16</v>
      </c>
      <c r="R25">
        <v>8.1000000000000003E-2</v>
      </c>
      <c r="S25" t="s">
        <v>75</v>
      </c>
      <c r="T25">
        <v>36606</v>
      </c>
      <c r="U25">
        <v>460</v>
      </c>
      <c r="V25">
        <v>0.60599999999999998</v>
      </c>
      <c r="W25">
        <v>8.6E-3</v>
      </c>
      <c r="X25">
        <v>16.18</v>
      </c>
      <c r="Y25">
        <v>6.8000000000000005E-2</v>
      </c>
      <c r="Z25">
        <v>37357</v>
      </c>
      <c r="AA25">
        <v>550</v>
      </c>
      <c r="AB25">
        <v>0.53</v>
      </c>
      <c r="AC25">
        <v>6.0000000000000001E-3</v>
      </c>
      <c r="AD25">
        <v>1.72E-2</v>
      </c>
      <c r="AE25">
        <v>8.5000000000000006E-5</v>
      </c>
      <c r="AF25">
        <v>36317</v>
      </c>
      <c r="AG25">
        <v>460</v>
      </c>
      <c r="AH25">
        <v>0.56299999999999994</v>
      </c>
      <c r="AI25">
        <v>1.0999999999999999E-2</v>
      </c>
      <c r="AJ25">
        <v>1.7000000000000001E-2</v>
      </c>
      <c r="AK25">
        <v>7.2000000000000002E-5</v>
      </c>
      <c r="AL25">
        <v>202.14</v>
      </c>
      <c r="AM25">
        <v>47.222700000000003</v>
      </c>
      <c r="AO25">
        <v>0</v>
      </c>
    </row>
    <row r="26" spans="1:42" x14ac:dyDescent="0.25">
      <c r="A26" t="s">
        <v>50</v>
      </c>
      <c r="B26">
        <v>0.88</v>
      </c>
      <c r="C26">
        <v>0.47615499999999999</v>
      </c>
      <c r="D26">
        <v>1.0000000000000001E-5</v>
      </c>
      <c r="E26">
        <v>2.0000000000000001E-4</v>
      </c>
      <c r="F26">
        <v>0.1</v>
      </c>
      <c r="G26">
        <v>1</v>
      </c>
      <c r="H26">
        <v>2.06</v>
      </c>
      <c r="I26">
        <v>0.15</v>
      </c>
      <c r="J26">
        <v>341</v>
      </c>
      <c r="K26">
        <v>9</v>
      </c>
      <c r="L26" t="s">
        <v>93</v>
      </c>
      <c r="M26">
        <v>38606</v>
      </c>
      <c r="N26">
        <v>380</v>
      </c>
      <c r="O26">
        <v>0.76539999999999997</v>
      </c>
      <c r="P26">
        <v>2.7000000000000001E-3</v>
      </c>
      <c r="Q26">
        <v>16.34</v>
      </c>
      <c r="R26">
        <v>5.2999999999999999E-2</v>
      </c>
      <c r="S26" t="s">
        <v>89</v>
      </c>
      <c r="T26">
        <v>42176</v>
      </c>
      <c r="U26">
        <v>430</v>
      </c>
      <c r="V26">
        <v>0.76649999999999996</v>
      </c>
      <c r="W26">
        <v>2.3E-3</v>
      </c>
      <c r="X26">
        <v>16.82</v>
      </c>
      <c r="Y26">
        <v>5.7000000000000002E-2</v>
      </c>
      <c r="Z26" s="2">
        <v>38566</v>
      </c>
      <c r="AA26">
        <v>310</v>
      </c>
      <c r="AB26">
        <v>0.71799999999999997</v>
      </c>
      <c r="AC26">
        <v>2.3E-3</v>
      </c>
      <c r="AD26">
        <v>1.7299999999999999E-2</v>
      </c>
      <c r="AE26">
        <v>4.6999999999999997E-5</v>
      </c>
      <c r="AF26" s="2">
        <v>42359</v>
      </c>
      <c r="AG26">
        <v>520</v>
      </c>
      <c r="AH26">
        <v>0.71599999999999997</v>
      </c>
      <c r="AI26">
        <v>3.0999999999999999E-3</v>
      </c>
      <c r="AJ26">
        <v>1.7899999999999999E-2</v>
      </c>
      <c r="AK26">
        <v>7.2999999999999999E-5</v>
      </c>
      <c r="AL26">
        <v>202.14</v>
      </c>
      <c r="AM26">
        <v>47.222700000000003</v>
      </c>
      <c r="AO26">
        <v>0</v>
      </c>
    </row>
    <row r="27" spans="1:42" x14ac:dyDescent="0.25">
      <c r="A27" t="s">
        <v>51</v>
      </c>
      <c r="B27">
        <v>0.88</v>
      </c>
      <c r="D27">
        <v>1.0000000000000001E-5</v>
      </c>
      <c r="E27">
        <v>2.0000000000000001E-4</v>
      </c>
      <c r="F27">
        <v>0.1</v>
      </c>
      <c r="G27">
        <v>1</v>
      </c>
      <c r="H27">
        <v>2.1800000000000002</v>
      </c>
      <c r="I27">
        <v>0.15</v>
      </c>
      <c r="J27">
        <v>341</v>
      </c>
      <c r="K27">
        <v>9</v>
      </c>
      <c r="Z27" s="2">
        <v>39613</v>
      </c>
      <c r="AA27">
        <v>650</v>
      </c>
      <c r="AB27">
        <v>0.93100000000000005</v>
      </c>
      <c r="AC27">
        <v>6.4999999999999997E-3</v>
      </c>
      <c r="AD27">
        <v>1.7500000000000002E-2</v>
      </c>
      <c r="AE27">
        <v>9.5000000000000005E-5</v>
      </c>
      <c r="AF27" s="2">
        <v>40795</v>
      </c>
      <c r="AG27">
        <v>390</v>
      </c>
      <c r="AH27">
        <v>0.91600000000000004</v>
      </c>
      <c r="AI27">
        <v>4.0000000000000001E-3</v>
      </c>
      <c r="AJ27">
        <v>1.77E-2</v>
      </c>
      <c r="AK27">
        <v>5.5999999999999999E-5</v>
      </c>
      <c r="AL27">
        <v>202.14</v>
      </c>
      <c r="AM27">
        <v>47.222700000000003</v>
      </c>
      <c r="AO27">
        <v>0</v>
      </c>
    </row>
    <row r="28" spans="1:42" x14ac:dyDescent="0.25">
      <c r="A28" t="s">
        <v>56</v>
      </c>
      <c r="B28">
        <v>0.83</v>
      </c>
      <c r="D28">
        <v>1.0000000000000001E-5</v>
      </c>
      <c r="E28">
        <v>2.0000000000000001E-4</v>
      </c>
      <c r="F28">
        <v>0.1</v>
      </c>
      <c r="G28">
        <v>1</v>
      </c>
      <c r="H28">
        <v>2.08</v>
      </c>
      <c r="I28">
        <v>0.15</v>
      </c>
      <c r="J28">
        <v>341</v>
      </c>
      <c r="K28">
        <v>9</v>
      </c>
      <c r="Z28" s="2">
        <v>31585</v>
      </c>
      <c r="AA28">
        <v>390</v>
      </c>
      <c r="AB28">
        <v>0.34599999999999997</v>
      </c>
      <c r="AC28">
        <v>4.1999999999999997E-3</v>
      </c>
      <c r="AD28">
        <v>1.6199999999999999E-2</v>
      </c>
      <c r="AE28">
        <v>6.6000000000000005E-5</v>
      </c>
      <c r="AF28" s="2">
        <v>31309</v>
      </c>
      <c r="AG28">
        <v>270</v>
      </c>
      <c r="AH28">
        <v>0.36299999999999999</v>
      </c>
      <c r="AI28">
        <v>5.0000000000000001E-3</v>
      </c>
      <c r="AJ28">
        <v>1.6199999999999999E-2</v>
      </c>
      <c r="AK28">
        <v>4.3000000000000002E-5</v>
      </c>
      <c r="AL28">
        <v>202.14</v>
      </c>
      <c r="AM28">
        <v>47.222700000000003</v>
      </c>
      <c r="AO28">
        <v>0</v>
      </c>
    </row>
    <row r="29" spans="1:42" x14ac:dyDescent="0.25">
      <c r="Q29">
        <f>AVERAGE(Q2:Q26)</f>
        <v>15.457619047619051</v>
      </c>
      <c r="T29">
        <f>AVERAGE(T2:T26)</f>
        <v>26983.952380952382</v>
      </c>
      <c r="U29" s="3">
        <v>6.6299999999999999E-34</v>
      </c>
    </row>
    <row r="30" spans="1:42" x14ac:dyDescent="0.25">
      <c r="U30" s="3">
        <f>U29/2/PI()</f>
        <v>1.0551972726992661E-34</v>
      </c>
    </row>
    <row r="31" spans="1:42" x14ac:dyDescent="0.25">
      <c r="P31" t="s">
        <v>96</v>
      </c>
      <c r="Q31" s="3">
        <f>(6*T29)^(1/3) *U30*377</f>
        <v>2.1681730785668514E-30</v>
      </c>
    </row>
    <row r="32" spans="1:42" x14ac:dyDescent="0.25">
      <c r="Q32" s="3">
        <f>Q31/U30</f>
        <v>20547.56143389679</v>
      </c>
      <c r="U32" t="s">
        <v>98</v>
      </c>
      <c r="V32" t="s">
        <v>101</v>
      </c>
    </row>
    <row r="33" spans="16:22" x14ac:dyDescent="0.25">
      <c r="P33" t="s">
        <v>97</v>
      </c>
      <c r="Q33" s="3">
        <f>(6*T29/2)^(1/3) *U30*377</f>
        <v>1.7208801128830749E-30</v>
      </c>
      <c r="S33" t="s">
        <v>99</v>
      </c>
      <c r="T33">
        <f>AVERAGEIFS(T2:T26,V2:V26,"&lt;&gt;",V2:V26,"&lt;"&amp;V33)</f>
        <v>13307</v>
      </c>
      <c r="U33">
        <f>(6*T33/2)^(1/3)*377</f>
        <v>12884.725008242893</v>
      </c>
      <c r="V33">
        <v>0.3</v>
      </c>
    </row>
    <row r="34" spans="16:22" x14ac:dyDescent="0.25">
      <c r="Q34" s="3">
        <f>Q33/U30</f>
        <v>16308.610317774486</v>
      </c>
      <c r="S34" t="s">
        <v>100</v>
      </c>
      <c r="T34">
        <f>AVERAGEIFS(T3:T27,V3:V27,"&lt;&gt;",V3:V27,"&gt;"&amp;V34)</f>
        <v>35191.666666666664</v>
      </c>
      <c r="U34">
        <f>(6*T34/2)^(1/3)*377</f>
        <v>17818.113193982197</v>
      </c>
      <c r="V34">
        <v>0.55000000000000004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coldatoms</dc:creator>
  <cp:lastModifiedBy>coldatoms</cp:lastModifiedBy>
  <dcterms:created xsi:type="dcterms:W3CDTF">2024-07-02T16:37:54Z</dcterms:created>
  <dcterms:modified xsi:type="dcterms:W3CDTF">2025-10-15T02:35:40Z</dcterms:modified>
</cp:coreProperties>
</file>